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comments7.xml" ContentType="application/vnd.openxmlformats-officedocument.spreadsheetml.comments+xml"/>
  <Override PartName="/xl/comments15.xml" ContentType="application/vnd.openxmlformats-officedocument.spreadsheetml.comments+xml"/>
  <Override PartName="/xl/styles.xml" ContentType="application/vnd.openxmlformats-officedocument.spreadsheetml.styles+xml"/>
  <Override PartName="/xl/comments2.xml" ContentType="application/vnd.openxmlformats-officedocument.spreadsheetml.comment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Override PartName="/xl/theme/theme1.xml" ContentType="application/vnd.openxmlformats-officedocument.theme+xml"/>
  <Override PartName="/xl/comments13.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drawings/vmlDrawing3.vml" ContentType="application/vnd.openxmlformats-officedocument.vmlDrawing"/>
  <Override PartName="/xl/drawings/vmlDrawing4.vml" ContentType="application/vnd.openxmlformats-officedocument.vmlDrawing"/>
  <Override PartName="/xl/drawings/vmlDrawing5.vml" ContentType="application/vnd.openxmlformats-officedocument.vmlDrawing"/>
  <Override PartName="/xl/drawings/vmlDrawing6.vml" ContentType="application/vnd.openxmlformats-officedocument.vmlDrawing"/>
  <Override PartName="/xl/drawings/vmlDrawing7.vml" ContentType="application/vnd.openxmlformats-officedocument.vmlDrawing"/>
  <Override PartName="/xl/drawings/vmlDrawing8.vml" ContentType="application/vnd.openxmlformats-officedocument.vmlDrawing"/>
  <Override PartName="/xl/drawings/vmlDrawing10.vml" ContentType="application/vnd.openxmlformats-officedocument.vmlDrawing"/>
  <Override PartName="/xl/drawings/vmlDrawing9.vml" ContentType="application/vnd.openxmlformats-officedocument.vmlDrawing"/>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4.xml" ContentType="application/vnd.openxmlformats-officedocument.spreadsheetml.comment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lanilha de custos" sheetId="1" state="visible" r:id="rId3"/>
    <sheet name="SERVENTE" sheetId="2" state="hidden" r:id="rId4"/>
    <sheet name="mem calculo" sheetId="3" state="hidden" r:id="rId5"/>
    <sheet name="Anexo - M5. Materiais" sheetId="4" state="visible" r:id="rId6"/>
    <sheet name="Anexo - M5. Equipamentos" sheetId="5" state="visible" r:id="rId7"/>
    <sheet name="Anexo - M5. Uniformes" sheetId="6" state="visible" r:id="rId8"/>
    <sheet name="Anexo_sub-item 1.1.3" sheetId="7" state="visible" r:id="rId9"/>
    <sheet name="Anexo_sub-item 1.1.4" sheetId="8" state="visible" r:id="rId10"/>
    <sheet name="Anexo_sub-item 1.1.5" sheetId="9" state="visible" r:id="rId11"/>
    <sheet name="Anexo_sub-item 1.1.6" sheetId="10" state="visible" r:id="rId12"/>
    <sheet name="Anexo_sub-item 1.1.7" sheetId="11" state="visible" r:id="rId13"/>
    <sheet name="Anexo_sub-item 1.1.8" sheetId="12" state="visible" r:id="rId14"/>
    <sheet name="Anexo_sub-item 1.1.9" sheetId="13" state="visible" r:id="rId15"/>
    <sheet name="Anexo_sub-item 1.1.10" sheetId="14" state="visible" r:id="rId16"/>
    <sheet name="Anexo_sub-item 1.1.11" sheetId="15" state="visible" r:id="rId17"/>
  </sheets>
  <definedNames>
    <definedName function="false" hidden="false" localSheetId="6" name="_xlnm.Print_Area" vbProcedure="false">#REF!</definedName>
    <definedName function="false" hidden="false" localSheetId="7" name="_xlnm.Print_Area" vbProcedure="false">#REF!</definedName>
    <definedName function="false" hidden="false" localSheetId="8" name="_xlnm.Print_Area" vbProcedure="false">#REF!</definedName>
    <definedName function="false" hidden="false" localSheetId="9" name="_xlnm.Print_Area" vbProcedure="false">#REF!</definedName>
    <definedName function="false" hidden="false" localSheetId="10" name="_xlnm.Print_Area" vbProcedure="false">#REF!</definedName>
    <definedName function="false" hidden="false" localSheetId="11" name="_xlnm.Print_Area" vbProcedure="false">#REF!</definedName>
    <definedName function="false" hidden="false" localSheetId="12" name="_xlnm.Print_Area" vbProcedure="false">#REF!</definedName>
    <definedName function="false" hidden="false" localSheetId="13" name="_xlnm.Print_Area" vbProcedure="false">#REF!</definedName>
    <definedName function="false" hidden="false" localSheetId="14" name="_xlnm.Print_Area" vbProcedure="false">#REF!</definedName>
  </definedNames>
  <calcPr iterateCount="100" refMode="A1" iterate="false" iterateDelta="0.0001"/>
  <extLst>
    <ext xmlns:loext="http://schemas.libreoffice.org/" uri="{7626C862-2A13-11E5-B345-FEFF819CDC9F}">
      <loext:extCalcPr stringRefSyntax="ExcelA1"/>
    </ext>
  </extLst>
</workbook>
</file>

<file path=xl/comments2.xml><?xml version="1.0" encoding="utf-8"?>
<comments xmlns="http://schemas.openxmlformats.org/spreadsheetml/2006/main" xmlns:xdr="http://schemas.openxmlformats.org/drawingml/2006/spreadsheetDrawing">
  <authors>
    <author> </author>
  </authors>
  <commentList>
    <comment ref="B58" authorId="0">
      <text>
        <r>
          <rPr>
            <sz val="10"/>
            <rFont val="Arial"/>
            <family val="2"/>
          </rPr>
          <t xml:space="preserve">JLA:
</t>
        </r>
        <r>
          <rPr>
            <sz val="8"/>
            <color rgb="FF000000"/>
            <rFont val="Tahoma"/>
            <family val="2"/>
            <charset val="1"/>
          </rPr>
          <t xml:space="preserve">Portaria MTb 3.296/86 depende do número de mulheres</t>
        </r>
      </text>
    </comment>
    <comment ref="B77" authorId="0">
      <text>
        <r>
          <rPr>
            <sz val="10"/>
            <rFont val="Arial"/>
            <family val="2"/>
          </rPr>
          <t xml:space="preserve">JLA:
</t>
        </r>
        <r>
          <rPr>
            <sz val="8"/>
            <color rgb="FF000000"/>
            <rFont val="Tahoma"/>
            <family val="2"/>
            <charset val="1"/>
          </rPr>
          <t xml:space="preserve">negociar extinção/redução na 1ª prorrogação)</t>
        </r>
      </text>
    </comment>
    <comment ref="D44" authorId="0">
      <text>
        <r>
          <rPr>
            <sz val="10"/>
            <rFont val="Arial"/>
            <family val="2"/>
          </rPr>
          <t xml:space="preserve">Juliana Luizelli Alencastro:
</t>
        </r>
        <r>
          <rPr>
            <sz val="8"/>
            <color rgb="FF000000"/>
            <rFont val="Tahoma"/>
            <family val="2"/>
            <charset val="1"/>
          </rPr>
          <t xml:space="preserve">Riscos Ambientais do Trabalho = 1%, 2% ou 3%. Depende do CNAE (Classificação Nacional de Atividade Econômica) da empresa.</t>
        </r>
      </text>
    </comment>
    <comment ref="E22" authorId="0">
      <text>
        <r>
          <rPr>
            <sz val="10"/>
            <rFont val="Arial"/>
            <family val="2"/>
          </rPr>
          <t xml:space="preserve">JLA:
</t>
        </r>
        <r>
          <rPr>
            <sz val="8"/>
            <color rgb="FF000000"/>
            <rFont val="Tahoma"/>
            <family val="2"/>
            <charset val="1"/>
          </rPr>
          <t xml:space="preserve">MPOG = 20,8960 Dias para 44 h 5 dias por semana</t>
        </r>
      </text>
    </comment>
    <comment ref="F44" authorId="0">
      <text>
        <r>
          <rPr>
            <sz val="10"/>
            <rFont val="Arial"/>
            <family val="2"/>
          </rPr>
          <t xml:space="preserve">Juliana Luizelli Alencastro:
</t>
        </r>
        <r>
          <rPr>
            <sz val="8"/>
            <color rgb="FF000000"/>
            <rFont val="Tahoma"/>
            <family val="2"/>
            <charset val="1"/>
          </rPr>
          <t xml:space="preserve">Fator Acidentário de Prevenção (particular de cada empresa)</t>
        </r>
      </text>
    </comment>
    <comment ref="G21" authorId="0">
      <text>
        <r>
          <rPr>
            <sz val="10"/>
            <rFont val="Arial"/>
            <family val="2"/>
          </rPr>
          <t xml:space="preserve">JLA:
</t>
        </r>
        <r>
          <rPr>
            <sz val="8"/>
            <color rgb="FF000000"/>
            <rFont val="Tahoma"/>
            <family val="2"/>
            <charset val="1"/>
          </rPr>
          <t xml:space="preserve">220 hs mensais 44 hs semanais
200 hs mensas 40 hs semanais
150 hs mensais 30 hs semanais
125 hs mensais 25 hs semanais</t>
        </r>
      </text>
    </comment>
    <comment ref="G44" authorId="0">
      <text>
        <r>
          <rPr>
            <sz val="10"/>
            <rFont val="Arial"/>
            <family val="2"/>
          </rPr>
          <t xml:space="preserve">Juliana Luizelli Alencastro:
</t>
        </r>
        <r>
          <rPr>
            <sz val="8"/>
            <color rgb="FF000000"/>
            <rFont val="Tahoma"/>
            <family val="2"/>
            <charset val="1"/>
          </rPr>
          <t xml:space="preserve">vai de 0,5000 até 2,0000</t>
        </r>
      </text>
    </comment>
  </commentList>
</comments>
</file>

<file path=xl/comments7.xml><?xml version="1.0" encoding="utf-8"?>
<comments xmlns="http://schemas.openxmlformats.org/spreadsheetml/2006/main" xmlns:xdr="http://schemas.openxmlformats.org/drawingml/2006/spreadsheetDrawing">
  <authors>
    <author> </author>
    <author>Autor desconhecido</author>
  </authors>
  <commentList>
    <comment ref="F2" authorId="0">
      <text>
        <r>
          <rPr>
            <sz val="10"/>
            <rFont val="Arial"/>
            <family val="2"/>
          </rPr>
          <t xml:space="preserve">o regime deve ser adequado ao enquadramento vigente da empresa licitante</t>
        </r>
      </text>
    </comment>
    <comment ref="I29" authorId="0">
      <text>
        <r>
          <rPr>
            <sz val="10"/>
            <rFont val="Arial"/>
            <family val="2"/>
          </rPr>
          <t xml:space="preserve">Total Módulo 1</t>
        </r>
      </text>
    </comment>
    <comment ref="I79" authorId="0">
      <text>
        <r>
          <rPr>
            <sz val="10"/>
            <rFont val="Arial"/>
            <family val="2"/>
          </rPr>
          <t xml:space="preserve">Total Módulo 2</t>
        </r>
      </text>
    </comment>
    <comment ref="I88" authorId="0">
      <text>
        <r>
          <rPr>
            <sz val="10"/>
            <rFont val="Arial"/>
            <family val="2"/>
          </rPr>
          <t xml:space="preserve">Total Módulo 3</t>
        </r>
      </text>
    </comment>
    <comment ref="I127" authorId="0">
      <text>
        <r>
          <rPr>
            <sz val="10"/>
            <rFont val="Arial"/>
            <family val="2"/>
          </rPr>
          <t xml:space="preserve">Total Módulo 4</t>
        </r>
      </text>
    </comment>
    <comment ref="I133" authorId="0">
      <text>
        <r>
          <rPr>
            <sz val="10"/>
            <rFont val="Arial"/>
            <family val="2"/>
          </rPr>
          <t xml:space="preserve">Total Módulo 5</t>
        </r>
      </text>
    </comment>
    <comment ref="I152" authorId="0">
      <text>
        <r>
          <rPr>
            <sz val="10"/>
            <rFont val="Arial"/>
            <family val="2"/>
          </rPr>
          <t xml:space="preserve">Total Módulo 6</t>
        </r>
      </text>
    </comment>
    <comment ref="I161" authorId="1">
      <text>
        <r>
          <rPr>
            <sz val="10"/>
            <rFont val="Arial"/>
            <family val="2"/>
          </rPr>
          <t xml:space="preserve">* </t>
        </r>
        <r>
          <rPr>
            <b val="true"/>
            <sz val="8"/>
            <rFont val="Calibri"/>
            <family val="2"/>
            <charset val="1"/>
          </rPr>
          <t xml:space="preserve">no presente caso, os custos indiretos, tributos e lucro serão apurados  após consolidação dos demais custos envolvidos, incluindo os custos de pessoal,  necessários a execução do objeto.</t>
        </r>
      </text>
    </comment>
  </commentList>
</comments>
</file>

<file path=xl/comments8.xml><?xml version="1.0" encoding="utf-8"?>
<comments xmlns="http://schemas.openxmlformats.org/spreadsheetml/2006/main" xmlns:xdr="http://schemas.openxmlformats.org/drawingml/2006/spreadsheetDrawing">
  <authors>
    <author> </author>
    <author>Autor desconhecido</author>
  </authors>
  <commentList>
    <comment ref="F2" authorId="0">
      <text>
        <r>
          <rPr>
            <sz val="10"/>
            <rFont val="Arial"/>
            <family val="2"/>
          </rPr>
          <t xml:space="preserve">o regime deve ser adequado ao enquadramento vigente da empresa licitante</t>
        </r>
      </text>
    </comment>
    <comment ref="I29" authorId="0">
      <text>
        <r>
          <rPr>
            <sz val="10"/>
            <rFont val="Arial"/>
            <family val="2"/>
          </rPr>
          <t xml:space="preserve">Total Módulo 1</t>
        </r>
      </text>
    </comment>
    <comment ref="I79" authorId="0">
      <text>
        <r>
          <rPr>
            <sz val="10"/>
            <rFont val="Arial"/>
            <family val="2"/>
          </rPr>
          <t xml:space="preserve">Total Módulo 2</t>
        </r>
      </text>
    </comment>
    <comment ref="I88" authorId="0">
      <text>
        <r>
          <rPr>
            <sz val="10"/>
            <rFont val="Arial"/>
            <family val="2"/>
          </rPr>
          <t xml:space="preserve">Total Módulo 3</t>
        </r>
      </text>
    </comment>
    <comment ref="I127" authorId="0">
      <text>
        <r>
          <rPr>
            <sz val="10"/>
            <rFont val="Arial"/>
            <family val="2"/>
          </rPr>
          <t xml:space="preserve">Total Módulo 4</t>
        </r>
      </text>
    </comment>
    <comment ref="I133" authorId="0">
      <text>
        <r>
          <rPr>
            <sz val="10"/>
            <rFont val="Arial"/>
            <family val="2"/>
          </rPr>
          <t xml:space="preserve">Total Módulo 5</t>
        </r>
      </text>
    </comment>
    <comment ref="I152" authorId="0">
      <text>
        <r>
          <rPr>
            <sz val="10"/>
            <rFont val="Arial"/>
            <family val="2"/>
          </rPr>
          <t xml:space="preserve">Total Módulo 6</t>
        </r>
      </text>
    </comment>
    <comment ref="I161" authorId="1">
      <text>
        <r>
          <rPr>
            <sz val="10"/>
            <rFont val="Arial"/>
            <family val="2"/>
          </rPr>
          <t xml:space="preserve">* </t>
        </r>
        <r>
          <rPr>
            <b val="true"/>
            <sz val="8"/>
            <rFont val="Calibri"/>
            <family val="2"/>
            <charset val="1"/>
          </rPr>
          <t xml:space="preserve">no presente caso, os custos indiretos, tributos e lucro serão apurados  após consolidação dos demais custos envolvidos, incluindo os custos de pessoal,  necessários a execução do objeto.</t>
        </r>
      </text>
    </comment>
  </commentList>
</comments>
</file>

<file path=xl/comments9.xml><?xml version="1.0" encoding="utf-8"?>
<comments xmlns="http://schemas.openxmlformats.org/spreadsheetml/2006/main" xmlns:xdr="http://schemas.openxmlformats.org/drawingml/2006/spreadsheetDrawing">
  <authors>
    <author> </author>
    <author>Autor desconhecido</author>
  </authors>
  <commentList>
    <comment ref="F2" authorId="0">
      <text>
        <r>
          <rPr>
            <sz val="10"/>
            <rFont val="Arial"/>
            <family val="2"/>
          </rPr>
          <t xml:space="preserve">o regime deve ser adequado ao enquadramento vigente da empresa licitante</t>
        </r>
      </text>
    </comment>
    <comment ref="I29" authorId="0">
      <text>
        <r>
          <rPr>
            <sz val="10"/>
            <rFont val="Arial"/>
            <family val="2"/>
          </rPr>
          <t xml:space="preserve">Total Módulo 1</t>
        </r>
      </text>
    </comment>
    <comment ref="I79" authorId="0">
      <text>
        <r>
          <rPr>
            <sz val="10"/>
            <rFont val="Arial"/>
            <family val="2"/>
          </rPr>
          <t xml:space="preserve">Total Módulo 2</t>
        </r>
      </text>
    </comment>
    <comment ref="I88" authorId="0">
      <text>
        <r>
          <rPr>
            <sz val="10"/>
            <rFont val="Arial"/>
            <family val="2"/>
          </rPr>
          <t xml:space="preserve">Total Módulo 3</t>
        </r>
      </text>
    </comment>
    <comment ref="I127" authorId="0">
      <text>
        <r>
          <rPr>
            <sz val="10"/>
            <rFont val="Arial"/>
            <family val="2"/>
          </rPr>
          <t xml:space="preserve">Total Módulo 4</t>
        </r>
      </text>
    </comment>
    <comment ref="I133" authorId="0">
      <text>
        <r>
          <rPr>
            <sz val="10"/>
            <rFont val="Arial"/>
            <family val="2"/>
          </rPr>
          <t xml:space="preserve">Total Módulo 5</t>
        </r>
      </text>
    </comment>
    <comment ref="I152" authorId="0">
      <text>
        <r>
          <rPr>
            <sz val="10"/>
            <rFont val="Arial"/>
            <family val="2"/>
          </rPr>
          <t xml:space="preserve">Total Módulo 6</t>
        </r>
      </text>
    </comment>
    <comment ref="I161" authorId="1">
      <text>
        <r>
          <rPr>
            <sz val="10"/>
            <rFont val="Arial"/>
            <family val="2"/>
          </rPr>
          <t xml:space="preserve">* </t>
        </r>
        <r>
          <rPr>
            <b val="true"/>
            <sz val="8"/>
            <rFont val="Calibri"/>
            <family val="2"/>
            <charset val="1"/>
          </rPr>
          <t xml:space="preserve">no presente caso, os custos indiretos, tributos e lucro serão apurados  após consolidação dos demais custos envolvidos, incluindo os custos de pessoal,  necessários a execução do objeto.</t>
        </r>
      </text>
    </comment>
  </commentList>
</comments>
</file>

<file path=xl/comments10.xml><?xml version="1.0" encoding="utf-8"?>
<comments xmlns="http://schemas.openxmlformats.org/spreadsheetml/2006/main" xmlns:xdr="http://schemas.openxmlformats.org/drawingml/2006/spreadsheetDrawing">
  <authors>
    <author> </author>
    <author>Autor desconhecido</author>
  </authors>
  <commentList>
    <comment ref="F2" authorId="0">
      <text>
        <r>
          <rPr>
            <sz val="10"/>
            <rFont val="Arial"/>
            <family val="2"/>
          </rPr>
          <t xml:space="preserve">o regime deve ser adequado ao enquadramento vigente da empresa licitante</t>
        </r>
      </text>
    </comment>
    <comment ref="I29" authorId="0">
      <text>
        <r>
          <rPr>
            <sz val="10"/>
            <rFont val="Arial"/>
            <family val="2"/>
          </rPr>
          <t xml:space="preserve">Total Módulo 1</t>
        </r>
      </text>
    </comment>
    <comment ref="I79" authorId="0">
      <text>
        <r>
          <rPr>
            <sz val="10"/>
            <rFont val="Arial"/>
            <family val="2"/>
          </rPr>
          <t xml:space="preserve">Total Módulo 2</t>
        </r>
      </text>
    </comment>
    <comment ref="I88" authorId="0">
      <text>
        <r>
          <rPr>
            <sz val="10"/>
            <rFont val="Arial"/>
            <family val="2"/>
          </rPr>
          <t xml:space="preserve">Total Módulo 3</t>
        </r>
      </text>
    </comment>
    <comment ref="I127" authorId="0">
      <text>
        <r>
          <rPr>
            <sz val="10"/>
            <rFont val="Arial"/>
            <family val="2"/>
          </rPr>
          <t xml:space="preserve">Total Módulo 4</t>
        </r>
      </text>
    </comment>
    <comment ref="I133" authorId="0">
      <text>
        <r>
          <rPr>
            <sz val="10"/>
            <rFont val="Arial"/>
            <family val="2"/>
          </rPr>
          <t xml:space="preserve">Total Módulo 5</t>
        </r>
      </text>
    </comment>
    <comment ref="I152" authorId="0">
      <text>
        <r>
          <rPr>
            <sz val="10"/>
            <rFont val="Arial"/>
            <family val="2"/>
          </rPr>
          <t xml:space="preserve">Total Módulo 6</t>
        </r>
      </text>
    </comment>
    <comment ref="I161" authorId="1">
      <text>
        <r>
          <rPr>
            <sz val="10"/>
            <rFont val="Arial"/>
            <family val="2"/>
          </rPr>
          <t xml:space="preserve">* </t>
        </r>
        <r>
          <rPr>
            <b val="true"/>
            <sz val="8"/>
            <rFont val="Calibri"/>
            <family val="2"/>
            <charset val="1"/>
          </rPr>
          <t xml:space="preserve">no presente caso, os custos indiretos, tributos e lucro serão apurados  após consolidação dos demais custos envolvidos, incluindo os custos de pessoal,  necessários a execução do objeto.</t>
        </r>
      </text>
    </comment>
  </commentList>
</comments>
</file>

<file path=xl/comments11.xml><?xml version="1.0" encoding="utf-8"?>
<comments xmlns="http://schemas.openxmlformats.org/spreadsheetml/2006/main" xmlns:xdr="http://schemas.openxmlformats.org/drawingml/2006/spreadsheetDrawing">
  <authors>
    <author> </author>
    <author>Autor desconhecido</author>
  </authors>
  <commentList>
    <comment ref="F2" authorId="0">
      <text>
        <r>
          <rPr>
            <sz val="10"/>
            <rFont val="Arial"/>
            <family val="2"/>
          </rPr>
          <t xml:space="preserve">o regime deve ser adequado ao enquadramento vigente da empresa licitante</t>
        </r>
      </text>
    </comment>
    <comment ref="I29" authorId="0">
      <text>
        <r>
          <rPr>
            <sz val="10"/>
            <rFont val="Arial"/>
            <family val="2"/>
          </rPr>
          <t xml:space="preserve">Total Módulo 1</t>
        </r>
      </text>
    </comment>
    <comment ref="I79" authorId="0">
      <text>
        <r>
          <rPr>
            <sz val="10"/>
            <rFont val="Arial"/>
            <family val="2"/>
          </rPr>
          <t xml:space="preserve">Total Módulo 2</t>
        </r>
      </text>
    </comment>
    <comment ref="I88" authorId="0">
      <text>
        <r>
          <rPr>
            <sz val="10"/>
            <rFont val="Arial"/>
            <family val="2"/>
          </rPr>
          <t xml:space="preserve">Total Módulo 3</t>
        </r>
      </text>
    </comment>
    <comment ref="I127" authorId="0">
      <text>
        <r>
          <rPr>
            <sz val="10"/>
            <rFont val="Arial"/>
            <family val="2"/>
          </rPr>
          <t xml:space="preserve">Total Módulo 4</t>
        </r>
      </text>
    </comment>
    <comment ref="I133" authorId="0">
      <text>
        <r>
          <rPr>
            <sz val="10"/>
            <rFont val="Arial"/>
            <family val="2"/>
          </rPr>
          <t xml:space="preserve">Total Módulo 5</t>
        </r>
      </text>
    </comment>
    <comment ref="I152" authorId="0">
      <text>
        <r>
          <rPr>
            <sz val="10"/>
            <rFont val="Arial"/>
            <family val="2"/>
          </rPr>
          <t xml:space="preserve">Total Módulo 6</t>
        </r>
      </text>
    </comment>
    <comment ref="I161" authorId="1">
      <text>
        <r>
          <rPr>
            <sz val="10"/>
            <rFont val="Arial"/>
            <family val="2"/>
          </rPr>
          <t xml:space="preserve">* </t>
        </r>
        <r>
          <rPr>
            <b val="true"/>
            <sz val="8"/>
            <rFont val="Calibri"/>
            <family val="2"/>
            <charset val="1"/>
          </rPr>
          <t xml:space="preserve">no presente caso, os custos indiretos, tributos e lucro serão apurados  após consolidação dos demais custos envolvidos, incluindo os custos de pessoal,  necessários a execução do objeto.</t>
        </r>
      </text>
    </comment>
  </commentList>
</comments>
</file>

<file path=xl/comments12.xml><?xml version="1.0" encoding="utf-8"?>
<comments xmlns="http://schemas.openxmlformats.org/spreadsheetml/2006/main" xmlns:xdr="http://schemas.openxmlformats.org/drawingml/2006/spreadsheetDrawing">
  <authors>
    <author> </author>
    <author>Autor desconhecido</author>
  </authors>
  <commentList>
    <comment ref="F2" authorId="0">
      <text>
        <r>
          <rPr>
            <sz val="10"/>
            <rFont val="Arial"/>
            <family val="2"/>
          </rPr>
          <t xml:space="preserve">o regime deve ser adequado ao enquadramento vigente da empresa licitante</t>
        </r>
      </text>
    </comment>
    <comment ref="I29" authorId="0">
      <text>
        <r>
          <rPr>
            <sz val="10"/>
            <rFont val="Arial"/>
            <family val="2"/>
          </rPr>
          <t xml:space="preserve">Total Módulo 1</t>
        </r>
      </text>
    </comment>
    <comment ref="I79" authorId="0">
      <text>
        <r>
          <rPr>
            <sz val="10"/>
            <rFont val="Arial"/>
            <family val="2"/>
          </rPr>
          <t xml:space="preserve">Total Módulo 2</t>
        </r>
      </text>
    </comment>
    <comment ref="I88" authorId="0">
      <text>
        <r>
          <rPr>
            <sz val="10"/>
            <rFont val="Arial"/>
            <family val="2"/>
          </rPr>
          <t xml:space="preserve">Total Módulo 3</t>
        </r>
      </text>
    </comment>
    <comment ref="I127" authorId="0">
      <text>
        <r>
          <rPr>
            <sz val="10"/>
            <rFont val="Arial"/>
            <family val="2"/>
          </rPr>
          <t xml:space="preserve">Total Módulo 4</t>
        </r>
      </text>
    </comment>
    <comment ref="I133" authorId="0">
      <text>
        <r>
          <rPr>
            <sz val="10"/>
            <rFont val="Arial"/>
            <family val="2"/>
          </rPr>
          <t xml:space="preserve">Total Módulo 5</t>
        </r>
      </text>
    </comment>
    <comment ref="I152" authorId="0">
      <text>
        <r>
          <rPr>
            <sz val="10"/>
            <rFont val="Arial"/>
            <family val="2"/>
          </rPr>
          <t xml:space="preserve">Total Módulo 6</t>
        </r>
      </text>
    </comment>
    <comment ref="I161" authorId="1">
      <text>
        <r>
          <rPr>
            <sz val="10"/>
            <rFont val="Arial"/>
            <family val="2"/>
          </rPr>
          <t xml:space="preserve">* </t>
        </r>
        <r>
          <rPr>
            <b val="true"/>
            <sz val="8"/>
            <rFont val="Calibri"/>
            <family val="2"/>
            <charset val="1"/>
          </rPr>
          <t xml:space="preserve">no presente caso, os custos indiretos, tributos e lucro serão apurados  após consolidação dos demais custos envolvidos, incluindo os custos de pessoal,  necessários a execução do objeto.</t>
        </r>
      </text>
    </comment>
  </commentList>
</comments>
</file>

<file path=xl/comments13.xml><?xml version="1.0" encoding="utf-8"?>
<comments xmlns="http://schemas.openxmlformats.org/spreadsheetml/2006/main" xmlns:xdr="http://schemas.openxmlformats.org/drawingml/2006/spreadsheetDrawing">
  <authors>
    <author> </author>
    <author>Autor desconhecido</author>
  </authors>
  <commentList>
    <comment ref="F2" authorId="0">
      <text>
        <r>
          <rPr>
            <sz val="10"/>
            <rFont val="Arial"/>
            <family val="2"/>
          </rPr>
          <t xml:space="preserve">o regime deve ser adequado ao enquadramento vigente da empresa licitante</t>
        </r>
      </text>
    </comment>
    <comment ref="I29" authorId="0">
      <text>
        <r>
          <rPr>
            <sz val="10"/>
            <rFont val="Arial"/>
            <family val="2"/>
          </rPr>
          <t xml:space="preserve">Total Módulo 1</t>
        </r>
      </text>
    </comment>
    <comment ref="I79" authorId="0">
      <text>
        <r>
          <rPr>
            <sz val="10"/>
            <rFont val="Arial"/>
            <family val="2"/>
          </rPr>
          <t xml:space="preserve">Total Módulo 2</t>
        </r>
      </text>
    </comment>
    <comment ref="I88" authorId="0">
      <text>
        <r>
          <rPr>
            <sz val="10"/>
            <rFont val="Arial"/>
            <family val="2"/>
          </rPr>
          <t xml:space="preserve">Total Módulo 3</t>
        </r>
      </text>
    </comment>
    <comment ref="I127" authorId="0">
      <text>
        <r>
          <rPr>
            <sz val="10"/>
            <rFont val="Arial"/>
            <family val="2"/>
          </rPr>
          <t xml:space="preserve">Total Módulo 4</t>
        </r>
      </text>
    </comment>
    <comment ref="I133" authorId="0">
      <text>
        <r>
          <rPr>
            <sz val="10"/>
            <rFont val="Arial"/>
            <family val="2"/>
          </rPr>
          <t xml:space="preserve">Total Módulo 5</t>
        </r>
      </text>
    </comment>
    <comment ref="I152" authorId="0">
      <text>
        <r>
          <rPr>
            <sz val="10"/>
            <rFont val="Arial"/>
            <family val="2"/>
          </rPr>
          <t xml:space="preserve">Total Módulo 6</t>
        </r>
      </text>
    </comment>
    <comment ref="I161" authorId="1">
      <text>
        <r>
          <rPr>
            <sz val="10"/>
            <rFont val="Arial"/>
            <family val="2"/>
          </rPr>
          <t xml:space="preserve">* </t>
        </r>
        <r>
          <rPr>
            <b val="true"/>
            <sz val="8"/>
            <rFont val="Calibri"/>
            <family val="2"/>
            <charset val="1"/>
          </rPr>
          <t xml:space="preserve">no presente caso, os custos indiretos, tributos e lucro serão apurados  após consolidação dos demais custos envolvidos, incluindo os custos de pessoal,  necessários a execução do objeto.</t>
        </r>
      </text>
    </comment>
  </commentList>
</comments>
</file>

<file path=xl/comments14.xml><?xml version="1.0" encoding="utf-8"?>
<comments xmlns="http://schemas.openxmlformats.org/spreadsheetml/2006/main" xmlns:xdr="http://schemas.openxmlformats.org/drawingml/2006/spreadsheetDrawing">
  <authors>
    <author> </author>
    <author>Autor desconhecido</author>
  </authors>
  <commentList>
    <comment ref="F2" authorId="0">
      <text>
        <r>
          <rPr>
            <sz val="10"/>
            <rFont val="Arial"/>
            <family val="2"/>
          </rPr>
          <t xml:space="preserve">o regime deve ser adequado ao enquadramento vigente da empresa licitante</t>
        </r>
      </text>
    </comment>
    <comment ref="I29" authorId="0">
      <text>
        <r>
          <rPr>
            <sz val="10"/>
            <rFont val="Arial"/>
            <family val="2"/>
          </rPr>
          <t xml:space="preserve">Total Módulo 1</t>
        </r>
      </text>
    </comment>
    <comment ref="I79" authorId="0">
      <text>
        <r>
          <rPr>
            <sz val="10"/>
            <rFont val="Arial"/>
            <family val="2"/>
          </rPr>
          <t xml:space="preserve">Total Módulo 2</t>
        </r>
      </text>
    </comment>
    <comment ref="I88" authorId="0">
      <text>
        <r>
          <rPr>
            <sz val="10"/>
            <rFont val="Arial"/>
            <family val="2"/>
          </rPr>
          <t xml:space="preserve">Total Módulo 3</t>
        </r>
      </text>
    </comment>
    <comment ref="I127" authorId="0">
      <text>
        <r>
          <rPr>
            <sz val="10"/>
            <rFont val="Arial"/>
            <family val="2"/>
          </rPr>
          <t xml:space="preserve">Total Módulo 4</t>
        </r>
      </text>
    </comment>
    <comment ref="I133" authorId="0">
      <text>
        <r>
          <rPr>
            <sz val="10"/>
            <rFont val="Arial"/>
            <family val="2"/>
          </rPr>
          <t xml:space="preserve">Total Módulo 5</t>
        </r>
      </text>
    </comment>
    <comment ref="I152" authorId="0">
      <text>
        <r>
          <rPr>
            <sz val="10"/>
            <rFont val="Arial"/>
            <family val="2"/>
          </rPr>
          <t xml:space="preserve">Total Módulo 6</t>
        </r>
      </text>
    </comment>
    <comment ref="I161" authorId="1">
      <text>
        <r>
          <rPr>
            <sz val="10"/>
            <rFont val="Arial"/>
            <family val="2"/>
          </rPr>
          <t xml:space="preserve">* </t>
        </r>
        <r>
          <rPr>
            <b val="true"/>
            <sz val="8"/>
            <rFont val="Calibri"/>
            <family val="2"/>
            <charset val="1"/>
          </rPr>
          <t xml:space="preserve">no presente caso, os custos indiretos, tributos e lucro serão apurados  após consolidação dos demais custos envolvidos, incluindo os custos de pessoal,  necessários a execução do objeto.</t>
        </r>
      </text>
    </comment>
  </commentList>
</comments>
</file>

<file path=xl/comments15.xml><?xml version="1.0" encoding="utf-8"?>
<comments xmlns="http://schemas.openxmlformats.org/spreadsheetml/2006/main" xmlns:xdr="http://schemas.openxmlformats.org/drawingml/2006/spreadsheetDrawing">
  <authors>
    <author> </author>
    <author>Autor desconhecido</author>
  </authors>
  <commentList>
    <comment ref="F2" authorId="0">
      <text>
        <r>
          <rPr>
            <sz val="10"/>
            <rFont val="Arial"/>
            <family val="2"/>
          </rPr>
          <t xml:space="preserve">o regime deve ser adequado ao enquadramento vigente da empresa licitante</t>
        </r>
      </text>
    </comment>
    <comment ref="I29" authorId="0">
      <text>
        <r>
          <rPr>
            <sz val="10"/>
            <rFont val="Arial"/>
            <family val="2"/>
          </rPr>
          <t xml:space="preserve">Total Módulo 1</t>
        </r>
      </text>
    </comment>
    <comment ref="I79" authorId="0">
      <text>
        <r>
          <rPr>
            <sz val="10"/>
            <rFont val="Arial"/>
            <family val="2"/>
          </rPr>
          <t xml:space="preserve">Total Módulo 2</t>
        </r>
      </text>
    </comment>
    <comment ref="I88" authorId="0">
      <text>
        <r>
          <rPr>
            <sz val="10"/>
            <rFont val="Arial"/>
            <family val="2"/>
          </rPr>
          <t xml:space="preserve">Total Módulo 3</t>
        </r>
      </text>
    </comment>
    <comment ref="I127" authorId="0">
      <text>
        <r>
          <rPr>
            <sz val="10"/>
            <rFont val="Arial"/>
            <family val="2"/>
          </rPr>
          <t xml:space="preserve">Total Módulo 4</t>
        </r>
      </text>
    </comment>
    <comment ref="I133" authorId="0">
      <text>
        <r>
          <rPr>
            <sz val="10"/>
            <rFont val="Arial"/>
            <family val="2"/>
          </rPr>
          <t xml:space="preserve">Total Módulo 5</t>
        </r>
      </text>
    </comment>
    <comment ref="I152" authorId="0">
      <text>
        <r>
          <rPr>
            <sz val="10"/>
            <rFont val="Arial"/>
            <family val="2"/>
          </rPr>
          <t xml:space="preserve">Total Módulo 6</t>
        </r>
      </text>
    </comment>
    <comment ref="I161" authorId="1">
      <text>
        <r>
          <rPr>
            <sz val="10"/>
            <rFont val="Arial"/>
            <family val="2"/>
          </rPr>
          <t xml:space="preserve">* </t>
        </r>
        <r>
          <rPr>
            <b val="true"/>
            <sz val="8"/>
            <rFont val="Calibri"/>
            <family val="2"/>
            <charset val="1"/>
          </rPr>
          <t xml:space="preserve">no presente caso, os custos indiretos, tributos e lucro serão apurados  após consolidação dos demais custos envolvidos, incluindo os custos de pessoal,  necessários a execução do objeto.</t>
        </r>
      </text>
    </comment>
  </commentList>
</comments>
</file>

<file path=xl/sharedStrings.xml><?xml version="1.0" encoding="utf-8"?>
<sst xmlns="http://schemas.openxmlformats.org/spreadsheetml/2006/main" count="4962" uniqueCount="1407">
  <si>
    <t xml:space="preserve">LOTE ÚNICO – Serviços veterinários e de atendimento de animais</t>
  </si>
  <si>
    <t xml:space="preserve">1.1 Fornecimento de Mão-de-Obra:</t>
  </si>
  <si>
    <t xml:space="preserve">Item:</t>
  </si>
  <si>
    <t xml:space="preserve">Descrição:</t>
  </si>
  <si>
    <t xml:space="preserve">Un. de medida:</t>
  </si>
  <si>
    <t xml:space="preserve">Quant. mensal:</t>
  </si>
  <si>
    <t xml:space="preserve">Valor unitário:</t>
  </si>
  <si>
    <t xml:space="preserve">Valor total mensal:</t>
  </si>
  <si>
    <t xml:space="preserve">Valor total para contratação pelo período de 12 (doze) meses:</t>
  </si>
  <si>
    <t xml:space="preserve">a</t>
  </si>
  <si>
    <t xml:space="preserve">b</t>
  </si>
  <si>
    <t xml:space="preserve">c</t>
  </si>
  <si>
    <t xml:space="preserve">d</t>
  </si>
  <si>
    <t xml:space="preserve">e</t>
  </si>
  <si>
    <t xml:space="preserve">f = d x e</t>
  </si>
  <si>
    <t xml:space="preserve">g = f x 12</t>
  </si>
  <si>
    <t xml:space="preserve">1.1.1</t>
  </si>
  <si>
    <r>
      <rPr>
        <b val="true"/>
        <sz val="10"/>
        <rFont val="Times New Roman"/>
        <family val="1"/>
        <charset val="1"/>
      </rPr>
      <t xml:space="preserve">ADESTRADOR DE ANIMAIS (CBO: 6230-05)</t>
    </r>
    <r>
      <rPr>
        <b val="true"/>
        <sz val="10"/>
        <color rgb="FF000009"/>
        <rFont val="Times New Roman"/>
        <family val="1"/>
        <charset val="1"/>
      </rPr>
      <t xml:space="preserve">, SEM DEDICAÇÃO EXCLUSIVA
</t>
    </r>
    <r>
      <rPr>
        <sz val="10"/>
        <color rgb="FF000009"/>
        <rFont val="Times New Roman"/>
        <family val="1"/>
        <charset val="1"/>
      </rPr>
      <t xml:space="preserve">Incluso fornecimento de uniforme, crachá e EPIs para execução das atividades.
CATSER: 25143</t>
    </r>
  </si>
  <si>
    <t xml:space="preserve">Hora</t>
  </si>
  <si>
    <t xml:space="preserve">1.1.2</t>
  </si>
  <si>
    <r>
      <rPr>
        <b val="true"/>
        <sz val="10"/>
        <color rgb="FF000000"/>
        <rFont val="Times New Roman"/>
        <family val="1"/>
        <charset val="1"/>
      </rPr>
      <t xml:space="preserve">MÉDICO-VETERINÁRIO (CBO: 2233-05), TIPO I, SEM DEDICAÇÃO EXCLUSIVA
</t>
    </r>
    <r>
      <rPr>
        <sz val="10"/>
        <color rgb="FF000000"/>
        <rFont val="Times New Roman"/>
        <family val="1"/>
        <charset val="1"/>
      </rPr>
      <t xml:space="preserve">Incluso fornecimento de uniforme, crachá e EPIs para execução das atividades.
CATSER: 14001</t>
    </r>
  </si>
  <si>
    <t xml:space="preserve">1.1.3</t>
  </si>
  <si>
    <r>
      <rPr>
        <b val="true"/>
        <sz val="10"/>
        <color rgb="FF000000"/>
        <rFont val="Times New Roman"/>
        <family val="1"/>
        <charset val="1"/>
      </rPr>
      <t xml:space="preserve">MÉDICO-VETERINÁRIO (CBO: 2233-05), TIPO II, COM RESPONSABILIDADE TÉCNICA - RT, COM DEDICAÇÃO EXCLUSIVA
</t>
    </r>
    <r>
      <rPr>
        <sz val="10"/>
        <color rgb="FF000000"/>
        <rFont val="Times New Roman"/>
        <family val="1"/>
        <charset val="1"/>
      </rPr>
      <t xml:space="preserve">40h semanais, 200h mensais, incluindo fornecimento de uniforme, crachá e EPIs para execução das atividades, e encargos trabalhistas e sociais referentes à função.
CATSER: 14001</t>
    </r>
  </si>
  <si>
    <t xml:space="preserve">Posto de trabalho</t>
  </si>
  <si>
    <t xml:space="preserve">1.1.4</t>
  </si>
  <si>
    <r>
      <rPr>
        <b val="true"/>
        <sz val="10"/>
        <color rgb="FF000000"/>
        <rFont val="Times New Roman"/>
        <family val="1"/>
        <charset val="1"/>
      </rPr>
      <t xml:space="preserve">ENCARREGADO OPERACIONAL (CBO 1412-05), COM DEDICAÇÃO EXCLUSIVA
</t>
    </r>
    <r>
      <rPr>
        <sz val="10"/>
        <color rgb="FF000000"/>
        <rFont val="Times New Roman"/>
        <family val="1"/>
        <charset val="1"/>
      </rPr>
      <t xml:space="preserve">44h semanais, 220h mensais, incluindo fornecimento de uniforme, crachá e EPIs para execução das atividades, e encargos trabalhistas e sociais referentes à função.
CATSER: 25623</t>
    </r>
  </si>
  <si>
    <t xml:space="preserve">1.1.5</t>
  </si>
  <si>
    <r>
      <rPr>
        <b val="true"/>
        <sz val="10"/>
        <color rgb="FF000000"/>
        <rFont val="Times New Roman"/>
        <family val="1"/>
        <charset val="1"/>
      </rPr>
      <t xml:space="preserve">AUXILIAR DE VETERINÁRIA (CBO: 5193-05), COM DEDICAÇÃO EXCLUSIVA
</t>
    </r>
    <r>
      <rPr>
        <sz val="10"/>
        <color rgb="FF000000"/>
        <rFont val="Times New Roman"/>
        <family val="1"/>
        <charset val="1"/>
      </rPr>
      <t xml:space="preserve">44h semanais, 220h mensais, incluindo fornecimento de uniforme, crachá e EPIs para execução das atividades, e encargos trabalhistas e sociais referentes à função.</t>
    </r>
  </si>
  <si>
    <t xml:space="preserve">1.1.6</t>
  </si>
  <si>
    <r>
      <rPr>
        <b val="true"/>
        <sz val="10"/>
        <color rgb="FF000000"/>
        <rFont val="Times New Roman"/>
        <family val="1"/>
        <charset val="1"/>
      </rPr>
      <t xml:space="preserve">AUXILIAR DE FARMÁCIA (CBO 5211-30), COM DEDICAÇÃO EXCLUSIVA
</t>
    </r>
    <r>
      <rPr>
        <sz val="10"/>
        <color rgb="FF000000"/>
        <rFont val="Times New Roman"/>
        <family val="1"/>
        <charset val="1"/>
      </rPr>
      <t xml:space="preserve">44h semanais, 220h mensais, incluindo fornecimento de uniforme, crachá e EPIs para execução das atividades, e encargos trabalhistas e sociais referentes à função.</t>
    </r>
  </si>
  <si>
    <t xml:space="preserve">1.1.7</t>
  </si>
  <si>
    <t xml:space="preserve">TRATADOR DE ANIMAIS (CBO: 6230-20), COM DEDICAÇÃO EXCLUSIVA
44h semanais, 220h mensais, incluindo fornecimento de uniforme, crachá e EPIs para execução das atividades, e encargos trabalhistas e sociais referentes à função.
CATSER: 25143</t>
  </si>
  <si>
    <t xml:space="preserve">1.1.8</t>
  </si>
  <si>
    <r>
      <rPr>
        <b val="true"/>
        <sz val="10"/>
        <color rgb="FF000000"/>
        <rFont val="Times New Roman"/>
        <family val="1"/>
        <charset val="1"/>
      </rPr>
      <t xml:space="preserve">RECEPCIONISTA (CBO: 4221-05), COM DEDICAÇÃO EXCLUSIVA
</t>
    </r>
    <r>
      <rPr>
        <sz val="10"/>
        <color rgb="FF000000"/>
        <rFont val="Times New Roman"/>
        <family val="1"/>
        <charset val="1"/>
      </rPr>
      <t xml:space="preserve">44h semanais, 220h mensais, incluindo fornecimento de uniforme, crachá e EPIs para execução das atividades, e encargos trabalhistas e sociais referentes à função.
CATSER: 8729</t>
    </r>
  </si>
  <si>
    <t xml:space="preserve">1.1.9</t>
  </si>
  <si>
    <r>
      <rPr>
        <b val="true"/>
        <sz val="10"/>
        <color rgb="FF000000"/>
        <rFont val="Times New Roman"/>
        <family val="1"/>
        <charset val="1"/>
      </rPr>
      <t xml:space="preserve">ASSISTENTE ADMINISTRATIVO (CBO: 4110-10), COM DEDICAÇÃO EXCLUSIVA
</t>
    </r>
    <r>
      <rPr>
        <sz val="10"/>
        <color rgb="FF000000"/>
        <rFont val="Times New Roman"/>
        <family val="1"/>
        <charset val="1"/>
      </rPr>
      <t xml:space="preserve">44h semanais, 220h mensais, incluindo fornecimento de uniforme, crachá e EPIs para execução das atividades, e encargos trabalhistas e sociais referentes à função.
CATSER: 5380</t>
    </r>
  </si>
  <si>
    <t xml:space="preserve">1.1.10</t>
  </si>
  <si>
    <r>
      <rPr>
        <b val="true"/>
        <sz val="10"/>
        <color rgb="FF000000"/>
        <rFont val="Times New Roman"/>
        <family val="1"/>
        <charset val="1"/>
      </rPr>
      <t xml:space="preserve">AUXILIAR DE LIMPEZA (CBO: 5143-20), COM DEDICAÇÃO EXCLUSIVA
</t>
    </r>
    <r>
      <rPr>
        <sz val="10"/>
        <color rgb="FF000000"/>
        <rFont val="Times New Roman"/>
        <family val="1"/>
        <charset val="1"/>
      </rPr>
      <t xml:space="preserve">44h semanais, 220h mensais, incluindo fornecimento de uniforme, crachá e EPIs para execução das atividades, e encargos trabalhistas e sociais referentes à função.
CATSER: 25194</t>
    </r>
  </si>
  <si>
    <t xml:space="preserve">1.1.11</t>
  </si>
  <si>
    <r>
      <rPr>
        <b val="true"/>
        <sz val="10"/>
        <color rgb="FF000000"/>
        <rFont val="Times New Roman"/>
        <family val="1"/>
        <charset val="1"/>
      </rPr>
      <t xml:space="preserve">AUXILIAR DE MANUTENÇÃO (CBO: 5143-10), COM DEDICAÇÃO EXCLUSIVA
</t>
    </r>
    <r>
      <rPr>
        <sz val="10"/>
        <color rgb="FF000000"/>
        <rFont val="Times New Roman"/>
        <family val="1"/>
        <charset val="1"/>
      </rPr>
      <t xml:space="preserve">44 horas semanais, 220h mensais, incluindo fornecimento de uniforme, crachá e EPIs para execução das atividades, e encargos trabalhistas e sociais referentes à função</t>
    </r>
    <r>
      <rPr>
        <b val="true"/>
        <sz val="10"/>
        <color rgb="FF000000"/>
        <rFont val="Times New Roman"/>
        <family val="1"/>
        <charset val="1"/>
      </rPr>
      <t xml:space="preserve">.</t>
    </r>
  </si>
  <si>
    <t xml:space="preserve">SUB-TOTAL 1.1:</t>
  </si>
  <si>
    <t xml:space="preserve">1.2 Fornecimento de Medicamentos, Insumos e Materiais Ambulatoriais:</t>
  </si>
  <si>
    <t xml:space="preserve">1.2.1</t>
  </si>
  <si>
    <r>
      <rPr>
        <b val="true"/>
        <sz val="10"/>
        <rFont val="Times New Roman"/>
        <family val="1"/>
        <charset val="1"/>
      </rPr>
      <t xml:space="preserve">ACETATO DE METILPREDNISOLONA 40 MG/ML
</t>
    </r>
    <r>
      <rPr>
        <sz val="10"/>
        <rFont val="Times New Roman"/>
        <family val="1"/>
        <charset val="1"/>
      </rPr>
      <t xml:space="preserve">Forma Farmacêutica: Suspensão Injetável
Apresentação: Frasco de 2 ml
CATMAT: 299690</t>
    </r>
  </si>
  <si>
    <t xml:space="preserve">Frasco de 2 ml</t>
  </si>
  <si>
    <t xml:space="preserve">1.2.2</t>
  </si>
  <si>
    <r>
      <rPr>
        <b val="true"/>
        <sz val="10"/>
        <rFont val="Times New Roman"/>
        <family val="1"/>
        <charset val="1"/>
      </rPr>
      <t xml:space="preserve">ACETILCISTEÍNA 100 MG/ML (10%)
</t>
    </r>
    <r>
      <rPr>
        <sz val="10"/>
        <rFont val="Times New Roman"/>
        <family val="1"/>
        <charset val="1"/>
      </rPr>
      <t xml:space="preserve">Forma Farmacêutica: Solução Injetável
Apresentação: Ampola de 3 ml
CATMAT: 335091</t>
    </r>
  </si>
  <si>
    <t xml:space="preserve">Ampola de 3 ml</t>
  </si>
  <si>
    <t xml:space="preserve">1.2.3</t>
  </si>
  <si>
    <r>
      <rPr>
        <b val="true"/>
        <sz val="10"/>
        <rFont val="Times New Roman"/>
        <family val="1"/>
        <charset val="1"/>
      </rPr>
      <t xml:space="preserve">ACETILCISTEÍNA 20 MG/ML
</t>
    </r>
    <r>
      <rPr>
        <sz val="10"/>
        <rFont val="Times New Roman"/>
        <family val="1"/>
        <charset val="1"/>
      </rPr>
      <t xml:space="preserve">Uso: Oral (Xarope)
Apresentação: Frasco de 120 ml
CATMAT: 270558</t>
    </r>
  </si>
  <si>
    <t xml:space="preserve">Frasco de 120 ml</t>
  </si>
  <si>
    <t xml:space="preserve">1.2.4</t>
  </si>
  <si>
    <t xml:space="preserve">ÁCIDO TRANEXÂMICO 250 MG
Apresentação: Comprimido
CATMAT: 278338</t>
  </si>
  <si>
    <t xml:space="preserve">Comprimido</t>
  </si>
  <si>
    <r>
      <rPr>
        <b val="true"/>
        <sz val="10"/>
        <rFont val="Times New Roman"/>
        <family val="1"/>
        <charset val="1"/>
      </rPr>
      <t xml:space="preserve">ÁCIDO TRANEXÂMICO 50 MG/ML
</t>
    </r>
    <r>
      <rPr>
        <sz val="10"/>
        <rFont val="Times New Roman"/>
        <family val="1"/>
        <charset val="1"/>
      </rPr>
      <t xml:space="preserve">Forma Farmacêutica: Solução Injetável
Apresentação: Ampola de 5 ml
CATMAT: 327566</t>
    </r>
  </si>
  <si>
    <t xml:space="preserve">Ampola de 5 ml</t>
  </si>
  <si>
    <t xml:space="preserve">1.2.6</t>
  </si>
  <si>
    <r>
      <rPr>
        <b val="true"/>
        <sz val="10"/>
        <rFont val="Times New Roman"/>
        <family val="1"/>
        <charset val="1"/>
      </rPr>
      <t xml:space="preserve">AGLEPRISTONE
</t>
    </r>
    <r>
      <rPr>
        <sz val="10"/>
        <rFont val="Times New Roman"/>
        <family val="1"/>
        <charset val="1"/>
      </rPr>
      <t xml:space="preserve">Indicação: Antiprogestativo para cadelas e gatas a base de Aglepristone
Forma Farmacêutica: Solução Injetável
Apresentação: Frasco de 10 ml
CATMAT: 415435</t>
    </r>
  </si>
  <si>
    <t xml:space="preserve">Frasco de 10 ml</t>
  </si>
  <si>
    <t xml:space="preserve">1.2.7</t>
  </si>
  <si>
    <r>
      <rPr>
        <b val="true"/>
        <sz val="10"/>
        <rFont val="Times New Roman"/>
        <family val="1"/>
        <charset val="1"/>
      </rPr>
      <t xml:space="preserve">ÁGUA DESTILADA PARA AUTOCLAVE
</t>
    </r>
    <r>
      <rPr>
        <sz val="10"/>
        <rFont val="Times New Roman"/>
        <family val="1"/>
        <charset val="1"/>
      </rPr>
      <t xml:space="preserve">Aspecto Físico: Estéril e Apirogênica 
Indicação: Água destilada própria para esterilização em autoclave.
Apresentação: Galão de 5 litros
CATMAT: 276839</t>
    </r>
  </si>
  <si>
    <t xml:space="preserve">Galão de 5 litros</t>
  </si>
  <si>
    <t xml:space="preserve">1.2.8</t>
  </si>
  <si>
    <r>
      <rPr>
        <b val="true"/>
        <sz val="10"/>
        <rFont val="Times New Roman"/>
        <family val="1"/>
        <charset val="1"/>
      </rPr>
      <t xml:space="preserve">ÁGUA OXIGENADA, 1 L
SOLUÇÃO DE PERÓXIDO DE HIDROGÊNIO
</t>
    </r>
    <r>
      <rPr>
        <sz val="10"/>
        <rFont val="Times New Roman"/>
        <family val="1"/>
        <charset val="1"/>
      </rPr>
      <t xml:space="preserve">Concentração: 3%
Tipo: 10 Volumes
Indicação: Antisséptico
Apresentação: Frasco de 1 litro
CATMAT: 277319</t>
    </r>
  </si>
  <si>
    <t xml:space="preserve">Frasco de 1 litro</t>
  </si>
  <si>
    <t xml:space="preserve">1.2.9</t>
  </si>
  <si>
    <r>
      <rPr>
        <b val="true"/>
        <sz val="10"/>
        <rFont val="Times New Roman"/>
        <family val="1"/>
        <charset val="1"/>
      </rPr>
      <t xml:space="preserve">AGULHA HIPODÉRMICA 18 G X 1 ½”
</t>
    </r>
    <r>
      <rPr>
        <sz val="10"/>
        <rFont val="Times New Roman"/>
        <family val="1"/>
        <charset val="1"/>
      </rPr>
      <t xml:space="preserve">Material: Aço Inoxidável Siliconizado
Dimensão: 18 G X 1 ½", 40X1,2 MM
Tipo Ponta: Bisel Curto Trifacetado
Tipo Conexão: Conector Luer Lock Ou Slip Em Plástico
Tipo Fixação: Protetor Plástico
Tipo Uso: Estéril, Descartável, Embalagem Individual
Apresentação: Caixa com 100 unidades
CATMAT: 439799</t>
    </r>
  </si>
  <si>
    <t xml:space="preserve">Caixa com 100 unidades</t>
  </si>
  <si>
    <t xml:space="preserve">1.2.10</t>
  </si>
  <si>
    <r>
      <rPr>
        <b val="true"/>
        <sz val="10"/>
        <rFont val="Times New Roman"/>
        <family val="1"/>
        <charset val="1"/>
      </rPr>
      <t xml:space="preserve">AGULHA HIPODÉRMICA 21 G X 1 ¼"
</t>
    </r>
    <r>
      <rPr>
        <sz val="10"/>
        <rFont val="Times New Roman"/>
        <family val="1"/>
        <charset val="1"/>
      </rPr>
      <t xml:space="preserve">Material: Aço Inoxidável Siliconizado
Dimensão: 21 G X 1 ¼", 30X0,8 MM
Tipo Ponta: Bisel Curto Trifacetado
Tipo Conexão: Conector Luer Lock Ou Slip Em Plástico
Tipo Fixação: Protetor Plástico
Tipo Uso: Estéril, Descartável, Embalagem Individual
Apresentação: Caixa com 100 unidades
CATMAT: </t>
    </r>
    <r>
      <rPr>
        <sz val="11"/>
        <rFont val="Times New Roman"/>
        <family val="1"/>
        <charset val="1"/>
      </rPr>
      <t xml:space="preserve">439805</t>
    </r>
  </si>
  <si>
    <t xml:space="preserve">1.2.11</t>
  </si>
  <si>
    <r>
      <rPr>
        <b val="true"/>
        <sz val="10"/>
        <rFont val="Times New Roman"/>
        <family val="1"/>
        <charset val="1"/>
      </rPr>
      <t xml:space="preserve">AGULHA HIPODÉRMICA 22 G X 1"
</t>
    </r>
    <r>
      <rPr>
        <sz val="10"/>
        <rFont val="Times New Roman"/>
        <family val="1"/>
        <charset val="1"/>
      </rPr>
      <t xml:space="preserve">Material: Aço Inoxidável Siliconizado
Dimensão: 22 G X 1", 25X0,7 MM
Tipo Ponta: Bisel Curto Trifacetado
Tipo Conexão: Conector Luer Lock Ou Slip Em Plástico
Tipo Fixação: Protetor Plástico
Tipo Uso: Estéril, Descartável, Embalagem Individual
Apresentação: Caixa com 100 unidades
CATMAT: 439807</t>
    </r>
  </si>
  <si>
    <t xml:space="preserve">1.2.12</t>
  </si>
  <si>
    <r>
      <rPr>
        <b val="true"/>
        <sz val="10"/>
        <rFont val="Times New Roman"/>
        <family val="1"/>
        <charset val="1"/>
      </rPr>
      <t xml:space="preserve">AGULHA HIPODÉRMICA 26 G X ½"
</t>
    </r>
    <r>
      <rPr>
        <sz val="10"/>
        <rFont val="Times New Roman"/>
        <family val="1"/>
        <charset val="1"/>
      </rPr>
      <t xml:space="preserve">Material: Aço Inoxidável Siliconizado
Dimensão: 26 G X ½", 13X0,45 MM
Tipo Ponta: Bisel Curto Trifacetado
Tipo Conexão: Conector Luer Lock Ou Slip Em Plástico
Tipo Fixação: Protetor Plástico
Tipo Uso: Estéril, Descartável, Embalagem Individual
Apresentação: Caixa com 100 unidades
CATMAT: </t>
    </r>
    <r>
      <rPr>
        <sz val="11"/>
        <rFont val="Times New Roman"/>
        <family val="1"/>
        <charset val="1"/>
      </rPr>
      <t xml:space="preserve">439812</t>
    </r>
  </si>
  <si>
    <t xml:space="preserve">1.2.13</t>
  </si>
  <si>
    <r>
      <rPr>
        <b val="true"/>
        <sz val="10"/>
        <rFont val="Times New Roman"/>
        <family val="1"/>
        <charset val="1"/>
      </rPr>
      <t xml:space="preserve">AGULHA PERIDURAL 18 G
</t>
    </r>
    <r>
      <rPr>
        <sz val="10"/>
        <rFont val="Times New Roman"/>
        <family val="1"/>
        <charset val="1"/>
      </rPr>
      <t xml:space="preserve">Ponta: Tuohy
Diâmetro Agulha: 18 G
Comprimento Agulha: Cerca De 2" - 50 Mm
Característica Agulha: Graduada
Material Agulha: Aço Inoxidável
Tipo Conector: Luer Transparente
Componente: C/ Mandril
Esterilidade: Estéril, Uso Único
Apresentação: Unidade
CATMAT: 626638</t>
    </r>
  </si>
  <si>
    <t xml:space="preserve">Unidade</t>
  </si>
  <si>
    <t xml:space="preserve">1.2.14</t>
  </si>
  <si>
    <r>
      <rPr>
        <b val="true"/>
        <sz val="10"/>
        <rFont val="Times New Roman"/>
        <family val="1"/>
        <charset val="1"/>
      </rPr>
      <t xml:space="preserve">AGULHA PERIDURAL 20 G
</t>
    </r>
    <r>
      <rPr>
        <sz val="10"/>
        <rFont val="Times New Roman"/>
        <family val="1"/>
        <charset val="1"/>
      </rPr>
      <t xml:space="preserve">Ponta: Tuohy
Diâmetro Agulha: 20 G
Comprimento Agulha: Cerca De 2" - 50 Mm
Característica Agulha: Graduada
Material Agulha: Aço Inoxidável
Tipo Conector: Luer Transparente
Componente: C/ Mandril
Esterilidade: Estéril, Uso Único
Apresentação: Unidade
CATMAT: </t>
    </r>
    <r>
      <rPr>
        <sz val="11"/>
        <rFont val="Times New Roman"/>
        <family val="1"/>
        <charset val="1"/>
      </rPr>
      <t xml:space="preserve">626647</t>
    </r>
  </si>
  <si>
    <t xml:space="preserve">1.2.15</t>
  </si>
  <si>
    <r>
      <rPr>
        <b val="true"/>
        <sz val="10"/>
        <rFont val="Times New Roman"/>
        <family val="1"/>
        <charset val="1"/>
      </rPr>
      <t xml:space="preserve">AGULHA PERIDURAL 22 G
</t>
    </r>
    <r>
      <rPr>
        <sz val="10"/>
        <rFont val="Times New Roman"/>
        <family val="1"/>
        <charset val="1"/>
      </rPr>
      <t xml:space="preserve">Ponta: Tuohy
Diâmetro Agulha: 22 G
Comprimento Agulha: Cerca De 2" - 50 Mm
Característica Agulha: Graduada
Material Agulha: Aço Inoxidável
Tipo Conector: Luer Transparente
Componente: C/ Mandril
Esterilidade: Estéril, Uso Único
Apresentação: Unidade
CATMAT: </t>
    </r>
    <r>
      <rPr>
        <sz val="11"/>
        <rFont val="Times New Roman"/>
        <family val="1"/>
        <charset val="1"/>
      </rPr>
      <t xml:space="preserve">626649</t>
    </r>
  </si>
  <si>
    <t xml:space="preserve">1.2.16</t>
  </si>
  <si>
    <r>
      <rPr>
        <b val="true"/>
        <sz val="10"/>
        <rFont val="Times New Roman"/>
        <family val="1"/>
        <charset val="1"/>
      </rPr>
      <t xml:space="preserve">ÁLCOOL ETÍLICO 70%
</t>
    </r>
    <r>
      <rPr>
        <sz val="10"/>
        <rFont val="Times New Roman"/>
        <family val="1"/>
        <charset val="1"/>
      </rPr>
      <t xml:space="preserve">Tipo: Hidratado
Teor Alcoólico: 70%
Apresentação: Frasco de 1 litro
CATMAT: 269941</t>
    </r>
  </si>
  <si>
    <t xml:space="preserve">1.2.17</t>
  </si>
  <si>
    <r>
      <rPr>
        <b val="true"/>
        <sz val="10"/>
        <rFont val="Times New Roman"/>
        <family val="1"/>
        <charset val="1"/>
      </rPr>
      <t xml:space="preserve">ÁLCOOL IODADO 0,1%
</t>
    </r>
    <r>
      <rPr>
        <sz val="10"/>
        <rFont val="Times New Roman"/>
        <family val="1"/>
        <charset val="1"/>
      </rPr>
      <t xml:space="preserve">Concentração: 0,1 %
Forma Farmacêutica: Iodo em solução de Álcool Etílico a 50% V/V
Apresentação: Frasco de 1 litro
CATMAT: </t>
    </r>
    <r>
      <rPr>
        <sz val="11"/>
        <rFont val="Times New Roman"/>
        <family val="1"/>
        <charset val="1"/>
      </rPr>
      <t xml:space="preserve">440573</t>
    </r>
  </si>
  <si>
    <t xml:space="preserve">1.2.18</t>
  </si>
  <si>
    <r>
      <rPr>
        <b val="true"/>
        <sz val="10"/>
        <rFont val="Times New Roman"/>
        <family val="1"/>
        <charset val="1"/>
      </rPr>
      <t xml:space="preserve">ALGODÃO EM BOLAS
</t>
    </r>
    <r>
      <rPr>
        <sz val="10"/>
        <rFont val="Times New Roman"/>
        <family val="1"/>
        <charset val="1"/>
      </rPr>
      <t xml:space="preserve">Tipo: Hidrófilo
Material: Fibras de Algodão Purificado (100% algodão)
Características: Branco, neutro, isento de impurezas
Esterilidade: Não Estéril
Apresentação: Embalagem de 95 G
CATMAT: </t>
    </r>
    <r>
      <rPr>
        <sz val="11"/>
        <rFont val="Times New Roman"/>
        <family val="1"/>
        <charset val="1"/>
      </rPr>
      <t xml:space="preserve">628475</t>
    </r>
  </si>
  <si>
    <t xml:space="preserve">Embalagem de 95 g</t>
  </si>
  <si>
    <t xml:space="preserve">1.2.19</t>
  </si>
  <si>
    <r>
      <rPr>
        <b val="true"/>
        <sz val="10"/>
        <rFont val="Times New Roman"/>
        <family val="1"/>
        <charset val="1"/>
      </rPr>
      <t xml:space="preserve">ALGODÃO EM ROLO
</t>
    </r>
    <r>
      <rPr>
        <sz val="10"/>
        <rFont val="Times New Roman"/>
        <family val="1"/>
        <charset val="1"/>
      </rPr>
      <t xml:space="preserve">Tipo: Hidrófilo
Material: Fibras de Algodão Purificado (100% algodão)
Características: Branco, neutro, isento de impurezas
Esterilidade: Não Estéril
Apresentação: Rolo de 500 G
CATMAT: </t>
    </r>
    <r>
      <rPr>
        <sz val="11"/>
        <rFont val="Times New Roman"/>
        <family val="1"/>
        <charset val="1"/>
      </rPr>
      <t xml:space="preserve">628473</t>
    </r>
  </si>
  <si>
    <t xml:space="preserve">Rolo de 500 g</t>
  </si>
  <si>
    <t xml:space="preserve">1.2.20</t>
  </si>
  <si>
    <r>
      <rPr>
        <b val="true"/>
        <sz val="10"/>
        <rFont val="Times New Roman"/>
        <family val="1"/>
        <charset val="1"/>
      </rPr>
      <t xml:space="preserve">AMOXICILINA 400 MG / 5 ML
</t>
    </r>
    <r>
      <rPr>
        <sz val="10"/>
        <rFont val="Times New Roman"/>
        <family val="1"/>
        <charset val="1"/>
      </rPr>
      <t xml:space="preserve">Forma Farmacêutica: Pó Para Suspensão Oral
Embalagem com 1 frasco de 100 mL, acompanhado de 1 seringa dosadora.
Apresentação: Unidade
CATMAT: </t>
    </r>
    <r>
      <rPr>
        <sz val="11"/>
        <rFont val="Times New Roman"/>
        <family val="1"/>
        <charset val="1"/>
      </rPr>
      <t xml:space="preserve">271092</t>
    </r>
  </si>
  <si>
    <t xml:space="preserve">1.2.21</t>
  </si>
  <si>
    <r>
      <rPr>
        <b val="true"/>
        <sz val="10"/>
        <rFont val="Times New Roman"/>
        <family val="1"/>
        <charset val="1"/>
      </rPr>
      <t xml:space="preserve">AMOXICILINA 500 MG + CLAVULANATO DE POTÁSSIO 125 MG
</t>
    </r>
    <r>
      <rPr>
        <sz val="10"/>
        <rFont val="Times New Roman"/>
        <family val="1"/>
        <charset val="1"/>
      </rPr>
      <t xml:space="preserve">Princípio Ativo: Associada Com Clavulanato De Potássio
Concentração: 500mg + 125mg
Apresentação: Comprimido
CATMAT: </t>
    </r>
    <r>
      <rPr>
        <sz val="11"/>
        <rFont val="Times New Roman"/>
        <family val="1"/>
        <charset val="1"/>
      </rPr>
      <t xml:space="preserve">271217</t>
    </r>
  </si>
  <si>
    <t xml:space="preserve">1.2.22</t>
  </si>
  <si>
    <r>
      <rPr>
        <b val="true"/>
        <sz val="10"/>
        <rFont val="Times New Roman"/>
        <family val="1"/>
        <charset val="1"/>
      </rPr>
      <t xml:space="preserve">AMOXICILINA TRI-HIDRATADA 17,22 G / 100 ML, INJETÁVEL
</t>
    </r>
    <r>
      <rPr>
        <sz val="10"/>
        <rFont val="Times New Roman"/>
        <family val="1"/>
        <charset val="1"/>
      </rPr>
      <t xml:space="preserve">Concentração: 172,2 mg/ml
Apresentação: Frasco de 100 ml</t>
    </r>
  </si>
  <si>
    <t xml:space="preserve">Frasco de 100 ml</t>
  </si>
  <si>
    <t xml:space="preserve">1.2.23</t>
  </si>
  <si>
    <r>
      <rPr>
        <b val="true"/>
        <sz val="10"/>
        <rFont val="Times New Roman"/>
        <family val="1"/>
        <charset val="1"/>
      </rPr>
      <t xml:space="preserve">AMOXICILINA TRI-HIDRATADA 240 MG + CLAVULANATO DE POTÁSSIO 60 MG
</t>
    </r>
    <r>
      <rPr>
        <sz val="10"/>
        <rFont val="Times New Roman"/>
        <family val="1"/>
        <charset val="1"/>
      </rPr>
      <t xml:space="preserve">Apresentação: Comprimido</t>
    </r>
  </si>
  <si>
    <t xml:space="preserve">1.2.24</t>
  </si>
  <si>
    <r>
      <rPr>
        <b val="true"/>
        <sz val="10"/>
        <rFont val="Times New Roman"/>
        <family val="1"/>
        <charset val="1"/>
      </rPr>
      <t xml:space="preserve">AMOXICILINA TRI-HIDRATADA 40 MG + CLAVULANATO DE POTÁSSIO 10 MG
</t>
    </r>
    <r>
      <rPr>
        <sz val="10"/>
        <rFont val="Times New Roman"/>
        <family val="1"/>
        <charset val="1"/>
      </rPr>
      <t xml:space="preserve">Apresentação: Comprimido
CATMAT: </t>
    </r>
    <r>
      <rPr>
        <sz val="11"/>
        <rFont val="Times New Roman"/>
        <family val="1"/>
        <charset val="1"/>
      </rPr>
      <t xml:space="preserve">408662</t>
    </r>
  </si>
  <si>
    <t xml:space="preserve">1.2.25</t>
  </si>
  <si>
    <r>
      <rPr>
        <b val="true"/>
        <sz val="10"/>
        <rFont val="Times New Roman"/>
        <family val="1"/>
        <charset val="1"/>
      </rPr>
      <t xml:space="preserve">AMPICILINA SÓDICA 2 G, INJETÁVEL
</t>
    </r>
    <r>
      <rPr>
        <sz val="10"/>
        <rFont val="Times New Roman"/>
        <family val="1"/>
        <charset val="1"/>
      </rPr>
      <t xml:space="preserve">Composição: Sal Sódico
Concentração: 2 G
Forma Física: Pó Liofilizado P/ Injetável
Apresentação: Kit, contendo 1 frasco-ampola de 2g de princípio ativo e 1 ampola de diluente de 10 ml
CATMAT: </t>
    </r>
    <r>
      <rPr>
        <sz val="11"/>
        <rFont val="Times New Roman"/>
        <family val="1"/>
        <charset val="1"/>
      </rPr>
      <t xml:space="preserve">410624</t>
    </r>
  </si>
  <si>
    <t xml:space="preserve">1.2.26</t>
  </si>
  <si>
    <r>
      <rPr>
        <b val="true"/>
        <sz val="10"/>
        <rFont val="Times New Roman"/>
        <family val="1"/>
        <charset val="1"/>
      </rPr>
      <t xml:space="preserve">ANTI-PARASITÁRIO À BASE DE SULFADIAZINA PRATA, ALUMÍNIO, CIPERMETRINA E DDVP.
</t>
    </r>
    <r>
      <rPr>
        <sz val="10"/>
        <rFont val="Times New Roman"/>
        <family val="1"/>
        <charset val="1"/>
      </rPr>
      <t xml:space="preserve">Indicação: Larvicida, Bernicida, Repelente, Cicatrizante, Antisséptico e Hemostático.
Composição: Cipermetrina, Alumínio, Sulfadiazina Prata e DDVP
Concentração: 0,4 + 5 + 0,1 + 1,6 G
Apresentação: Spray de 500 ml
CATMAT: </t>
    </r>
    <r>
      <rPr>
        <sz val="11"/>
        <rFont val="Times New Roman"/>
        <family val="1"/>
        <charset val="1"/>
      </rPr>
      <t xml:space="preserve">439483</t>
    </r>
  </si>
  <si>
    <t xml:space="preserve">Spray de 500 ml</t>
  </si>
  <si>
    <t xml:space="preserve">1.2.27</t>
  </si>
  <si>
    <r>
      <rPr>
        <b val="true"/>
        <sz val="10"/>
        <rFont val="Times New Roman"/>
        <family val="1"/>
        <charset val="1"/>
      </rPr>
      <t xml:space="preserve">ANTIPARASITÁRIO ORAL, À BASE DE SAROLANER, 120 MG
</t>
    </r>
    <r>
      <rPr>
        <sz val="10"/>
        <rFont val="Times New Roman"/>
        <family val="1"/>
        <charset val="1"/>
      </rPr>
      <t xml:space="preserve">Concentração: 120 MG
Apresentação: Comprimido
CATMAT: </t>
    </r>
    <r>
      <rPr>
        <sz val="11"/>
        <rFont val="Times New Roman"/>
        <family val="1"/>
        <charset val="1"/>
      </rPr>
      <t xml:space="preserve">619635</t>
    </r>
  </si>
  <si>
    <t xml:space="preserve">1.2.28</t>
  </si>
  <si>
    <r>
      <rPr>
        <b val="true"/>
        <sz val="10"/>
        <rFont val="Times New Roman"/>
        <family val="1"/>
        <charset val="1"/>
      </rPr>
      <t xml:space="preserve">ANTIPARASITÁRIO ORAL, À BASE DE SAROLANER, 20 MG
</t>
    </r>
    <r>
      <rPr>
        <sz val="10"/>
        <rFont val="Times New Roman"/>
        <family val="1"/>
        <charset val="1"/>
      </rPr>
      <t xml:space="preserve">Concentração: 20 MG
Apresentação: Comprimido
CATMAT: </t>
    </r>
    <r>
      <rPr>
        <sz val="11"/>
        <rFont val="Times New Roman"/>
        <family val="1"/>
        <charset val="1"/>
      </rPr>
      <t xml:space="preserve">636184</t>
    </r>
  </si>
  <si>
    <t xml:space="preserve">1.2.29</t>
  </si>
  <si>
    <r>
      <rPr>
        <b val="true"/>
        <sz val="10"/>
        <rFont val="Times New Roman"/>
        <family val="1"/>
        <charset val="1"/>
      </rPr>
      <t xml:space="preserve">ANTIPARASITÁRIO ORAL, À BASE DE SAROLANER, 40 MG
</t>
    </r>
    <r>
      <rPr>
        <sz val="10"/>
        <rFont val="Times New Roman"/>
        <family val="1"/>
        <charset val="1"/>
      </rPr>
      <t xml:space="preserve">Concentração: 40 MG
Apresentação: Comprimido
CATMAT: </t>
    </r>
    <r>
      <rPr>
        <sz val="11"/>
        <rFont val="Times New Roman"/>
        <family val="1"/>
        <charset val="1"/>
      </rPr>
      <t xml:space="preserve">609378</t>
    </r>
  </si>
  <si>
    <t xml:space="preserve">1.2.30</t>
  </si>
  <si>
    <r>
      <rPr>
        <b val="true"/>
        <sz val="10"/>
        <rFont val="Times New Roman"/>
        <family val="1"/>
        <charset val="1"/>
      </rPr>
      <t xml:space="preserve">ANTIPARASITÁRIO TÓPICO À BASE DE FIPRONIL, 0,67 ML
</t>
    </r>
    <r>
      <rPr>
        <sz val="10"/>
        <rFont val="Times New Roman"/>
        <family val="1"/>
        <charset val="1"/>
      </rPr>
      <t xml:space="preserve">Indicação: Para cães até 10 kg.
Forma de uso: Uso externo, para aplicação direta sobre a pele dos animais.
Ação: rápido efeito letal nas formas adultas dos ectoparasitos e por meio de efeito residual, é capaz de manter os cães e gatos livres de pulgas por até 28 dias e cães livres de carrapatos por até 21 dias após a aplicação.
Princípio ativo: Fipronil
Concentração: Cada 100 ml contém Fipronil 10 g
Apresentação: Pipeta de 0,67 ml</t>
    </r>
  </si>
  <si>
    <t xml:space="preserve">Pipeta de 0,67 ml</t>
  </si>
  <si>
    <t xml:space="preserve">1.2.31</t>
  </si>
  <si>
    <r>
      <rPr>
        <b val="true"/>
        <sz val="10"/>
        <rFont val="Times New Roman"/>
        <family val="1"/>
        <charset val="1"/>
      </rPr>
      <t xml:space="preserve">ANTIPARASITÁRIO TÓPICO À BASE DE FIPRONIL, 1,34 ML
</t>
    </r>
    <r>
      <rPr>
        <sz val="10"/>
        <rFont val="Times New Roman"/>
        <family val="1"/>
        <charset val="1"/>
      </rPr>
      <t xml:space="preserve">Indicação: Para cães entre 11 e 20 kg.
Forma de uso: Uso externo, para aplicação direta sobre a pele dos animais.
Ação: rápido efeito letal nas formas adultas dos ectoparasitos e por meio de efeito residual, é capaz de manter os cães e gatos livres de pulgas por até 28 dias e cães livres de carrapatos por até 21 dias após a aplicação.
Princípio ativo: Fipronil
Concentração: Cada 100 ml contém Fipronil 10 g
Apresentação: Pipeta de 1,34 ml</t>
    </r>
  </si>
  <si>
    <t xml:space="preserve">Pipeta de 1,34 ml</t>
  </si>
  <si>
    <t xml:space="preserve">1.2.32</t>
  </si>
  <si>
    <r>
      <rPr>
        <b val="true"/>
        <sz val="10"/>
        <rFont val="Times New Roman"/>
        <family val="1"/>
        <charset val="1"/>
      </rPr>
      <t xml:space="preserve">ANTIPULGAS E CARRAPATOS, À BASE DE BUTÓXIDO DE PIPERONILA, PERMETRINA E TRICLOSAN
</t>
    </r>
    <r>
      <rPr>
        <sz val="10"/>
        <rFont val="Times New Roman"/>
        <family val="1"/>
        <charset val="1"/>
      </rPr>
      <t xml:space="preserve">Apresentação: Spray de 100 ml</t>
    </r>
  </si>
  <si>
    <t xml:space="preserve">Spray de 100 ml</t>
  </si>
  <si>
    <t xml:space="preserve">1.2.33</t>
  </si>
  <si>
    <r>
      <rPr>
        <b val="true"/>
        <sz val="10"/>
        <rFont val="Times New Roman"/>
        <family val="1"/>
        <charset val="1"/>
      </rPr>
      <t xml:space="preserve">ANTISSÉPTICO DEGERMANTE TENSOATIVO DE DIGLICONATO DE CLOREXIDINA 2% - SOLUÇÃO AQUOSA
</t>
    </r>
    <r>
      <rPr>
        <sz val="10"/>
        <rFont val="Times New Roman"/>
        <family val="1"/>
        <charset val="1"/>
      </rPr>
      <t xml:space="preserve">Apresentação: Frasco de 1 litro</t>
    </r>
  </si>
  <si>
    <t xml:space="preserve">1.2.34</t>
  </si>
  <si>
    <r>
      <rPr>
        <b val="true"/>
        <sz val="10"/>
        <rFont val="Times New Roman"/>
        <family val="1"/>
        <charset val="1"/>
      </rPr>
      <t xml:space="preserve">APARELHO PORTÁTIL MEDIDOR DE GLICEMIA
</t>
    </r>
    <r>
      <rPr>
        <sz val="10"/>
        <rFont val="Times New Roman"/>
        <family val="1"/>
        <charset val="1"/>
      </rPr>
      <t xml:space="preserve">Operação: Digital
Tipo Amostra: Sangue Capilar
Tipo De Análise: Quantitativo De Glicose
Faixa De Operação: Até 600 MG/DL
Tempo Resposta: Até 10 S
Memória: Até 250 Testes
Apresentação: Unidade
CATMAT: </t>
    </r>
    <r>
      <rPr>
        <sz val="11"/>
        <rFont val="Times New Roman"/>
        <family val="1"/>
        <charset val="1"/>
      </rPr>
      <t xml:space="preserve">389555</t>
    </r>
  </si>
  <si>
    <t xml:space="preserve">1.2.35</t>
  </si>
  <si>
    <r>
      <rPr>
        <b val="true"/>
        <sz val="10"/>
        <rFont val="Times New Roman"/>
        <family val="1"/>
        <charset val="1"/>
      </rPr>
      <t xml:space="preserve">APLICADOR DE COMPRIMIDOS PARA CÃES E GATOS
</t>
    </r>
    <r>
      <rPr>
        <sz val="10"/>
        <rFont val="Times New Roman"/>
        <family val="1"/>
        <charset val="1"/>
      </rPr>
      <t xml:space="preserve">Especificação: Possui ponta de borracha, suporte em asa para os dedos, corpo transparente, porta comprimidos reforçado e pistão com êmbolo de borracha.
Apresentação: Unidade</t>
    </r>
  </si>
  <si>
    <t xml:space="preserve">1.2.36</t>
  </si>
  <si>
    <r>
      <rPr>
        <b val="true"/>
        <sz val="10"/>
        <rFont val="Times New Roman"/>
        <family val="1"/>
        <charset val="1"/>
      </rPr>
      <t xml:space="preserve">APLICADOR DE MICROCHIP
</t>
    </r>
    <r>
      <rPr>
        <sz val="10"/>
        <rFont val="Times New Roman"/>
        <family val="1"/>
        <charset val="1"/>
      </rPr>
      <t xml:space="preserve">Material: Plástico
Aplicação: Para Agulha 2 X 12 Mm
Características Adicionais: Sem agulha, Reutilizável
Apresentação: Unidade
CATMAT: 311123</t>
    </r>
  </si>
  <si>
    <t xml:space="preserve">1.2.37</t>
  </si>
  <si>
    <r>
      <rPr>
        <b val="true"/>
        <sz val="10"/>
        <rFont val="Times New Roman"/>
        <family val="1"/>
        <charset val="1"/>
      </rPr>
      <t xml:space="preserve">AREIA HIGIÊNICA PARA GATOS
</t>
    </r>
    <r>
      <rPr>
        <sz val="10"/>
        <rFont val="Times New Roman"/>
        <family val="1"/>
        <charset val="1"/>
      </rPr>
      <t xml:space="preserve">Apresentação: Kilograma
CATMAT: </t>
    </r>
    <r>
      <rPr>
        <sz val="11"/>
        <rFont val="Times New Roman"/>
        <family val="1"/>
        <charset val="1"/>
      </rPr>
      <t xml:space="preserve">600187</t>
    </r>
  </si>
  <si>
    <t xml:space="preserve">Kg</t>
  </si>
  <si>
    <t xml:space="preserve">1.2.38</t>
  </si>
  <si>
    <r>
      <rPr>
        <b val="true"/>
        <sz val="10"/>
        <rFont val="Times New Roman"/>
        <family val="1"/>
        <charset val="1"/>
      </rPr>
      <t xml:space="preserve">ASSOCIAÇÃO DE VITAMINAS DO COMPLEXO B, NICOTINAMIDA, FRUTOSE, AMINOÁCIDOS, MACRO E MICROMINERAIS
</t>
    </r>
    <r>
      <rPr>
        <sz val="10"/>
        <rFont val="Times New Roman"/>
        <family val="1"/>
        <charset val="1"/>
      </rPr>
      <t xml:space="preserve">Uso: Injetável
Indicação: É indicado para grandes e pequenos animais nos casos de esgotamento físico por excesso de exercícios ou produção, em quadros de intoxicações, anorexia, inapetências, convalescenças, anemias e estresse.
Apresentação: Frasco de 100 ml</t>
    </r>
  </si>
  <si>
    <t xml:space="preserve">1.2.39</t>
  </si>
  <si>
    <r>
      <rPr>
        <b val="true"/>
        <sz val="10"/>
        <rFont val="Times New Roman"/>
        <family val="1"/>
        <charset val="1"/>
      </rPr>
      <t xml:space="preserve">ATADURA DE CREPOM, 08 CM X 1.8 M
</t>
    </r>
    <r>
      <rPr>
        <sz val="10"/>
        <rFont val="Times New Roman"/>
        <family val="1"/>
        <charset val="1"/>
      </rPr>
      <t xml:space="preserve">Tipo: Cerca De 13 Fios / cm²
Material: Faixa De Tecido 100% Algodão
Largura: Cerca de 8 cm
Comprimento Em Repouso: Rolo cerca de 1,8 M
Esterilidade: Não Estéril
Apresentação: Unidade
CATMAT: </t>
    </r>
    <r>
      <rPr>
        <sz val="11"/>
        <rFont val="Times New Roman"/>
        <family val="1"/>
        <charset val="1"/>
      </rPr>
      <t xml:space="preserve">628377</t>
    </r>
  </si>
  <si>
    <t xml:space="preserve">1.2.40</t>
  </si>
  <si>
    <r>
      <rPr>
        <b val="true"/>
        <sz val="10"/>
        <rFont val="Times New Roman"/>
        <family val="1"/>
        <charset val="1"/>
      </rPr>
      <t xml:space="preserve">ATADURA ORTOPÉDICA, 10 CM X 1.8 M
</t>
    </r>
    <r>
      <rPr>
        <sz val="10"/>
        <rFont val="Times New Roman"/>
        <family val="1"/>
        <charset val="1"/>
      </rPr>
      <t xml:space="preserve">Material: Manta Contínua de Fibras de Algodão
Largura: Cerca de 10 cm
Comprimento Em Repouso: Rolo Cerca De 1,8 M
Esterilidade: Não Estéril
Apresentação: Unidade
CATMAT: </t>
    </r>
    <r>
      <rPr>
        <sz val="11"/>
        <rFont val="Times New Roman"/>
        <family val="1"/>
        <charset val="1"/>
      </rPr>
      <t xml:space="preserve">628439</t>
    </r>
  </si>
  <si>
    <t xml:space="preserve">1.2.41</t>
  </si>
  <si>
    <r>
      <rPr>
        <b val="true"/>
        <sz val="10"/>
        <rFont val="Times New Roman"/>
        <family val="1"/>
        <charset val="1"/>
      </rPr>
      <t xml:space="preserve">AVENTAL CIRÚRGICO, TNT 30 G/M², DESCARTÁVEL
</t>
    </r>
    <r>
      <rPr>
        <sz val="10"/>
        <rFont val="Times New Roman"/>
        <family val="1"/>
        <charset val="1"/>
      </rPr>
      <t xml:space="preserve">Material: Não Tecido 100% Polipropileno - Tipo tnt
Propriedade: Hidrorepelente
Especificação: Manga longa, cor branco, elástico nos punhos, gola careca fechada, fechamento nas costas e tiras embutidas.
Gramatura: Cerca de 30 G/M²
Tamanho: Único, aproximadamente 140X90cm
Esterilidade: Não Estéril, Descartável
Apresentação: Unidade
CATMAT: </t>
    </r>
    <r>
      <rPr>
        <sz val="11"/>
        <rFont val="Times New Roman"/>
        <family val="1"/>
        <charset val="1"/>
      </rPr>
      <t xml:space="preserve">604944</t>
    </r>
  </si>
  <si>
    <t xml:space="preserve">1.2.42</t>
  </si>
  <si>
    <r>
      <rPr>
        <b val="true"/>
        <sz val="10"/>
        <rFont val="Times New Roman"/>
        <family val="1"/>
        <charset val="1"/>
      </rPr>
      <t xml:space="preserve">AVENTAL CIRÚRGICO, TNT 50 G/M², DESCARTÁVEL
</t>
    </r>
    <r>
      <rPr>
        <sz val="10"/>
        <rFont val="Times New Roman"/>
        <family val="1"/>
        <charset val="1"/>
      </rPr>
      <t xml:space="preserve">Material: Não Tecido 100% Polipropileno - Tipo tnt
Propriedade: Hidrorepelente
Especificações: Manga longa, cor branca, elástico nos punhos, gola fechada, fechamento nas costas e tiras embutidas.
Gramatura: 50 G/M²
Tamanho: Único, aproximadamente 140X90cm
Esterilidade: Não Estéril, Descartável
Apresentação: Unidade
CATMAT: </t>
    </r>
    <r>
      <rPr>
        <sz val="11"/>
        <rFont val="Times New Roman"/>
        <family val="1"/>
        <charset val="1"/>
      </rPr>
      <t xml:space="preserve">620990</t>
    </r>
  </si>
  <si>
    <t xml:space="preserve">1.2.43</t>
  </si>
  <si>
    <r>
      <rPr>
        <b val="true"/>
        <sz val="10"/>
        <rFont val="Times New Roman"/>
        <family val="1"/>
        <charset val="1"/>
      </rPr>
      <t xml:space="preserve">BANDAGEM ELÁSTICA
</t>
    </r>
    <r>
      <rPr>
        <sz val="10"/>
        <rFont val="Times New Roman"/>
        <family val="1"/>
        <charset val="1"/>
      </rPr>
      <t xml:space="preserve">Tipo: Elástica
Modelo: Autoaderente
Material: Malha de Tecido Sintético
Dimensão aproximada: Cerca de 5 Cm X 5 M
Cor: C/ Cor
Embalagem: Embalagem Individual em Rolo
Tipo Uso: Uso Único
Apresentação: Unidade
CATMAT: </t>
    </r>
    <r>
      <rPr>
        <sz val="11"/>
        <rFont val="Times New Roman"/>
        <family val="1"/>
        <charset val="1"/>
      </rPr>
      <t xml:space="preserve">632855</t>
    </r>
  </si>
  <si>
    <t xml:space="preserve">1.2.44</t>
  </si>
  <si>
    <r>
      <rPr>
        <b val="true"/>
        <sz val="11"/>
        <color rgb="FF000000"/>
        <rFont val="Times New Roman"/>
        <family val="1"/>
        <charset val="1"/>
      </rPr>
      <t xml:space="preserve">BARAKA VETERINÁRIO, 1000 ML
</t>
    </r>
    <r>
      <rPr>
        <sz val="11"/>
        <color rgb="FF000000"/>
        <rFont val="Times New Roman"/>
        <family val="1"/>
        <charset val="1"/>
      </rPr>
      <t xml:space="preserve">Caracteristica: O Conjunto de Anestesia Baraka veterinário de 1 litro é utilizado para ventilação manual e administração de gases anestésicos em procedimentos clínicos e cirúrgicos.
Indicação: Indicado para cães, gatos e animais de pequeno e médio porte, é compatível com diversos aparelhos de anestesia veterinária.
Componentes: Balão de anestesia com capacidade de 1000ML; Traqueia de silicone: 15 × 300 mm; 2 conectores retos com entrada de gás; 1 conector em formato de cotovelo; Máscara deve ser escolhida conforme o porte do animal.
Apresentação: Unidade
CATMAT: 456089</t>
    </r>
  </si>
  <si>
    <t xml:space="preserve">1.2.45</t>
  </si>
  <si>
    <r>
      <rPr>
        <b val="true"/>
        <sz val="11"/>
        <color rgb="FF000000"/>
        <rFont val="Times New Roman"/>
        <family val="1"/>
        <charset val="1"/>
      </rPr>
      <t xml:space="preserve">BARAKA VETERINÁRIO, 500 ML
</t>
    </r>
    <r>
      <rPr>
        <sz val="11"/>
        <color rgb="FF000000"/>
        <rFont val="Times New Roman"/>
        <family val="1"/>
        <charset val="1"/>
      </rPr>
      <t xml:space="preserve">Caracteristica: O Conjunto de Anestesia Baraka veterinário de 500 ml é utilizado para ventilação manual e administração de gases anestésicos em procedimentos clínicos e cirúrgicos.
Indicação: Indicado para cães, gatos e animais de pequeno e médio porte, é compatível com diversos aparelhos de anestesia veterinária.
Componentes: Balão de anestesia com capacidade de 500ML; Traqueia de silicone: 15 × 300 mm; 2 conectores retos com entrada de gás; 1 conector em formato de cotovelo; Máscara deve ser escolhida conforme o porte do animal.
Apresentação: Unidade
CATMAT: 456091</t>
    </r>
  </si>
  <si>
    <t xml:space="preserve">1.2.46</t>
  </si>
  <si>
    <r>
      <rPr>
        <b val="true"/>
        <sz val="10"/>
        <rFont val="Times New Roman"/>
        <family val="1"/>
        <charset val="1"/>
      </rPr>
      <t xml:space="preserve">BOLSA DUPLA PARA COLETA DE SANGUE
</t>
    </r>
    <r>
      <rPr>
        <sz val="10"/>
        <rFont val="Times New Roman"/>
        <family val="1"/>
        <charset val="1"/>
      </rPr>
      <t xml:space="preserve">Material: PVC
Aplicação: Coleta Sangue
Tipo: Dupla
Capacidade mínima: 450 ML
Composição: Tubo De Coleta, Agulhas
Outros Componentes: Com Cpda-1
Adicionais: Em Sistema Fechado
Esterilidade: Estéril,Atóxica,Apirogênica
Apresentação: Unidade
CATMAT: </t>
    </r>
    <r>
      <rPr>
        <sz val="11"/>
        <rFont val="Times New Roman"/>
        <family val="1"/>
        <charset val="1"/>
      </rPr>
      <t xml:space="preserve">368141</t>
    </r>
  </si>
  <si>
    <t xml:space="preserve">1.2.47</t>
  </si>
  <si>
    <r>
      <rPr>
        <b val="true"/>
        <sz val="10"/>
        <rFont val="Times New Roman"/>
        <family val="1"/>
        <charset val="1"/>
      </rPr>
      <t xml:space="preserve">BUTILBROMETO DE ESCOPOLAMINA, 20MG/ML
</t>
    </r>
    <r>
      <rPr>
        <sz val="10"/>
        <rFont val="Times New Roman"/>
        <family val="1"/>
        <charset val="1"/>
      </rPr>
      <t xml:space="preserve">Indicação: Antiespasmódico e Anticolinérgico
Uso: Solução Injetável
Apresentação: Ampola de 1 ml
CATMAT: </t>
    </r>
    <r>
      <rPr>
        <sz val="11"/>
        <rFont val="Times New Roman"/>
        <family val="1"/>
        <charset val="1"/>
      </rPr>
      <t xml:space="preserve">267282</t>
    </r>
  </si>
  <si>
    <t xml:space="preserve">Ampola de 1 ml</t>
  </si>
  <si>
    <t xml:space="preserve">1.2.48</t>
  </si>
  <si>
    <r>
      <rPr>
        <b val="true"/>
        <sz val="10"/>
        <rFont val="Times New Roman"/>
        <family val="1"/>
        <charset val="1"/>
      </rPr>
      <t xml:space="preserve">CAIXA COLETORA DE PERFUROCORTANTES, 13L
</t>
    </r>
    <r>
      <rPr>
        <sz val="10"/>
        <rFont val="Times New Roman"/>
        <family val="1"/>
        <charset val="1"/>
      </rPr>
      <t xml:space="preserve">Descrição: capacidade 13L, descartável e de uso único, não estéril, confeccionada a partir do papelão ondulado (caixa externa e bandeja), papelão couro (cinta lateral e fundo rígido) e polietileno de alta densidade (sacola para revestimento), possui trava de segurança e alça dupla para transporte. dimensões aproximadas: 275mm x 225mm x 210mm.
Apresentação: Unidade
CATMAT: </t>
    </r>
    <r>
      <rPr>
        <sz val="11"/>
        <rFont val="Times New Roman"/>
        <family val="1"/>
        <charset val="1"/>
      </rPr>
      <t xml:space="preserve">623121</t>
    </r>
  </si>
  <si>
    <t xml:space="preserve">1.2.49</t>
  </si>
  <si>
    <r>
      <rPr>
        <b val="true"/>
        <sz val="10"/>
        <rFont val="Times New Roman"/>
        <family val="1"/>
        <charset val="1"/>
      </rPr>
      <t xml:space="preserve">CAL SODADA ABSORVEDORA DE CO2 4,3KG
</t>
    </r>
    <r>
      <rPr>
        <sz val="10"/>
        <rFont val="Times New Roman"/>
        <family val="1"/>
        <charset val="1"/>
      </rPr>
      <t xml:space="preserve">Composição: Ho2
Aspecto Físico: Granulado
Cor: Branca
Uso: Anestesia
Aplicação: Filtragem De Co2 Sistema Ventilação Fechado
Características Adicionais: Grau De Dureza Com Ruptura De Grão Acima De 700 G
Apresentação: Balde de 4,3 Kg
CATMAT: </t>
    </r>
    <r>
      <rPr>
        <sz val="11"/>
        <rFont val="Times New Roman"/>
        <family val="1"/>
        <charset val="1"/>
      </rPr>
      <t xml:space="preserve">301510</t>
    </r>
  </si>
  <si>
    <t xml:space="preserve">Balde de 4,3 Kg</t>
  </si>
  <si>
    <t xml:space="preserve">1.2.50</t>
  </si>
  <si>
    <r>
      <rPr>
        <b val="true"/>
        <sz val="10"/>
        <rFont val="Times New Roman"/>
        <family val="1"/>
        <charset val="1"/>
      </rPr>
      <t xml:space="preserve">CAMPO CIRÚRGICO DESCARTÁVEL, 90X120 CM
</t>
    </r>
    <r>
      <rPr>
        <sz val="10"/>
        <rFont val="Times New Roman"/>
        <family val="1"/>
        <charset val="1"/>
      </rPr>
      <t xml:space="preserve">Material: Não Tecido Polipropileno SMS c/ Lâmina Polietileno
Propriedade: Hidrorepelente e Impermeável
Dimensões: Cerca de 90 X 120 cm
Esterilidade: Estéril
Apresentação: Unidade
CATMAT: </t>
    </r>
    <r>
      <rPr>
        <sz val="11"/>
        <rFont val="Times New Roman"/>
        <family val="1"/>
        <charset val="1"/>
      </rPr>
      <t xml:space="preserve">607206</t>
    </r>
  </si>
  <si>
    <t xml:space="preserve">1.2.51</t>
  </si>
  <si>
    <r>
      <rPr>
        <b val="true"/>
        <sz val="10"/>
        <rFont val="Times New Roman"/>
        <family val="1"/>
        <charset val="1"/>
      </rPr>
      <t xml:space="preserve">CARPROFENO 100 MG
</t>
    </r>
    <r>
      <rPr>
        <sz val="10"/>
        <rFont val="Times New Roman"/>
        <family val="1"/>
        <charset val="1"/>
      </rPr>
      <t xml:space="preserve">Anti-inflamatório não esteroidal, com ação analgésica, anti-inflamatória e antipirética à base de carprofeno 100 mg
Uso: Uso Veterinário
Apresentação: Comprimido
CATMAT: </t>
    </r>
    <r>
      <rPr>
        <sz val="11"/>
        <rFont val="Times New Roman"/>
        <family val="1"/>
        <charset val="1"/>
      </rPr>
      <t xml:space="preserve">407469</t>
    </r>
  </si>
  <si>
    <t xml:space="preserve">1.2.52</t>
  </si>
  <si>
    <r>
      <rPr>
        <b val="true"/>
        <sz val="10"/>
        <rFont val="Times New Roman"/>
        <family val="1"/>
        <charset val="1"/>
      </rPr>
      <t xml:space="preserve">CARPROFENO 25 MG
</t>
    </r>
    <r>
      <rPr>
        <sz val="10"/>
        <rFont val="Times New Roman"/>
        <family val="1"/>
        <charset val="1"/>
      </rPr>
      <t xml:space="preserve">Anti-inflamatório não esteroidal, com ação analgésica, anti-inflamatória e antipirética à base de carprofeno 25 mg
Uso: Uso Veterinário
Apresentação: Comprimido
CATMAT: </t>
    </r>
    <r>
      <rPr>
        <sz val="11"/>
        <rFont val="Times New Roman"/>
        <family val="1"/>
        <charset val="1"/>
      </rPr>
      <t xml:space="preserve">407467</t>
    </r>
  </si>
  <si>
    <t xml:space="preserve">1.2.53</t>
  </si>
  <si>
    <r>
      <rPr>
        <b val="true"/>
        <sz val="10"/>
        <rFont val="Times New Roman"/>
        <family val="1"/>
        <charset val="1"/>
      </rPr>
      <t xml:space="preserve">CARPROFENO 75 MG
</t>
    </r>
    <r>
      <rPr>
        <sz val="10"/>
        <rFont val="Times New Roman"/>
        <family val="1"/>
        <charset val="1"/>
      </rPr>
      <t xml:space="preserve">Anti-inflamatório não esteroidal, com ação analgésica, anti-inflamatória e antipirética à base de carprofeno 75 mg
Uso: Uso Veterinário
Apresentação: Comprimido
CATMAT: </t>
    </r>
    <r>
      <rPr>
        <sz val="11"/>
        <rFont val="Times New Roman"/>
        <family val="1"/>
        <charset val="1"/>
      </rPr>
      <t xml:space="preserve">407465</t>
    </r>
  </si>
  <si>
    <t xml:space="preserve">1.2.54</t>
  </si>
  <si>
    <r>
      <rPr>
        <b val="true"/>
        <sz val="10"/>
        <rFont val="Times New Roman"/>
        <family val="1"/>
        <charset val="1"/>
      </rPr>
      <t xml:space="preserve">CARVÃO VEGETAL ATIVADO 250 MG
</t>
    </r>
    <r>
      <rPr>
        <sz val="10"/>
        <rFont val="Times New Roman"/>
        <family val="1"/>
        <charset val="1"/>
      </rPr>
      <t xml:space="preserve">Uso: Uso Veterinário
Apresentação: Comprimido
CATMAT: </t>
    </r>
    <r>
      <rPr>
        <sz val="11"/>
        <rFont val="Times New Roman"/>
        <family val="1"/>
        <charset val="1"/>
      </rPr>
      <t xml:space="preserve">434505</t>
    </r>
  </si>
  <si>
    <t xml:space="preserve">1.2.55</t>
  </si>
  <si>
    <r>
      <rPr>
        <b val="true"/>
        <sz val="10"/>
        <rFont val="Times New Roman"/>
        <family val="1"/>
        <charset val="1"/>
      </rPr>
      <t xml:space="preserve">CATETER NASAL, TIPO ÓCULOS
</t>
    </r>
    <r>
      <rPr>
        <sz val="10"/>
        <rFont val="Times New Roman"/>
        <family val="1"/>
        <charset val="1"/>
      </rPr>
      <t xml:space="preserve">Modelo: Tipo Óculos
Aplicação: P/ Oxigenoterapia
Material: Tubo e Pronga de Silicone
Conector: Compatível C/ Fonte O2
Comprimento: Cerca de 2,5 M
Esterilidade: Estéril, Uso Único
Apresentação: Unidade
CATMAT: </t>
    </r>
    <r>
      <rPr>
        <sz val="11"/>
        <rFont val="Times New Roman"/>
        <family val="1"/>
        <charset val="1"/>
      </rPr>
      <t xml:space="preserve">621737</t>
    </r>
  </si>
  <si>
    <t xml:space="preserve">1.2.56</t>
  </si>
  <si>
    <r>
      <rPr>
        <b val="true"/>
        <sz val="10"/>
        <rFont val="Times New Roman"/>
        <family val="1"/>
        <charset val="1"/>
      </rPr>
      <t xml:space="preserve">CATETER PERIFÉRICO INTRAVENOSO, TAMANHO 14G, LARANJA
</t>
    </r>
    <r>
      <rPr>
        <sz val="10"/>
        <rFont val="Times New Roman"/>
        <family val="1"/>
        <charset val="1"/>
      </rPr>
      <t xml:space="preserve">Descrição: Agulha com 2,1 mm de diâmetro e 45 mm de comprimento, com fluxo mínimo de 270 ml/min. Câmara de refluxo translúcida; mandril siliconizado com bisel trifacetado; radiopaco, atóxico, apirogênico e flexível; esterilizado por óxido de etileno; embalados individualmente em blister de pvc termoselado com tyvek; canhão identificado por cores de acordo com a dimensão do cateter.
Apresentação: Unidade
CATMAT: </t>
    </r>
    <r>
      <rPr>
        <sz val="11"/>
        <rFont val="Times New Roman"/>
        <family val="1"/>
        <charset val="1"/>
      </rPr>
      <t xml:space="preserve">625223</t>
    </r>
  </si>
  <si>
    <t xml:space="preserve">1.2.57</t>
  </si>
  <si>
    <r>
      <rPr>
        <b val="true"/>
        <sz val="10"/>
        <rFont val="Times New Roman"/>
        <family val="1"/>
        <charset val="1"/>
      </rPr>
      <t xml:space="preserve">CATETER PERIFÉRICO INTRAVENOSO, TAMANHO 20G, ROSA
</t>
    </r>
    <r>
      <rPr>
        <sz val="10"/>
        <rFont val="Times New Roman"/>
        <family val="1"/>
        <charset val="1"/>
      </rPr>
      <t xml:space="preserve">Descrição: agulha com 1,1 mm de diâmetro e 32 mm de comprimento, com fluxo mínimo de 54 ml/min. Câmara de refluxo translúcida; mandril siliconizado com bisel trifacetado; radiopaco, atóxico, apirogênico e flexível; esterilizado por óxido de etileno; embalados individualmente em blister de pvc termoselado com tyvek; canhão identificado por cores de acordo com a dimensão do cateter.
Apresentação: Unidade
CATMAT: </t>
    </r>
    <r>
      <rPr>
        <sz val="11"/>
        <rFont val="Times New Roman"/>
        <family val="1"/>
        <charset val="1"/>
      </rPr>
      <t xml:space="preserve">437184</t>
    </r>
  </si>
  <si>
    <t xml:space="preserve">1.2.58</t>
  </si>
  <si>
    <r>
      <rPr>
        <b val="true"/>
        <sz val="10"/>
        <rFont val="Times New Roman"/>
        <family val="1"/>
        <charset val="1"/>
      </rPr>
      <t xml:space="preserve">CATETER PERIFÉRICO INTRAVENOSO, TAMANHO 22G, AZUL
</t>
    </r>
    <r>
      <rPr>
        <sz val="10"/>
        <rFont val="Times New Roman"/>
        <family val="1"/>
        <charset val="1"/>
      </rPr>
      <t xml:space="preserve">Descrição: Agulha com 0,9 mm de diâmetro e 25 mm de comprimento, com fluxo mínimo de 33 ml/min. Câmara de refluxo translúcida; mandril siliconizado com bisel trifacetado; radiopaco, atóxico, apirogênico e flexível; esterilizado por óxido de etileno; embalados individualmente em blister de pvc termoselado com tyvek; canhão identificado por cores de acordo com a dimensão do cateter.
Apresentação: Unidade
CATMAT: </t>
    </r>
    <r>
      <rPr>
        <sz val="11"/>
        <rFont val="Times New Roman"/>
        <family val="1"/>
        <charset val="1"/>
      </rPr>
      <t xml:space="preserve">437185</t>
    </r>
  </si>
  <si>
    <t xml:space="preserve">1.2.59</t>
  </si>
  <si>
    <r>
      <rPr>
        <b val="true"/>
        <sz val="10"/>
        <rFont val="Times New Roman"/>
        <family val="1"/>
        <charset val="1"/>
      </rPr>
      <t xml:space="preserve">CATETER PERIFÉRICO INTRAVENOSO, TAMANHO 24G, AMARELO
</t>
    </r>
    <r>
      <rPr>
        <sz val="10"/>
        <rFont val="Times New Roman"/>
        <family val="1"/>
        <charset val="1"/>
      </rPr>
      <t xml:space="preserve">Descrição: Agulha com 0,7 mm de diâmetro e 19 mm de comprimento, com fluxo mínimo de 20 ml/min. Câmara de refluxo translúcida; mandril siliconizado com bisel trifacetado; radiopaco, atóxico, apirogênico e flexível; esterilizado por óxido de etileno; embalados individualmente em blister de pvc termoselado com tyvek; canhão identificado por cores de acordo com a dimensão do cateter.
Apresentação: Unidade
CATMAT: </t>
    </r>
    <r>
      <rPr>
        <sz val="11"/>
        <rFont val="Times New Roman"/>
        <family val="1"/>
        <charset val="1"/>
      </rPr>
      <t xml:space="preserve">437186</t>
    </r>
  </si>
  <si>
    <t xml:space="preserve">1.2.60</t>
  </si>
  <si>
    <r>
      <rPr>
        <b val="true"/>
        <sz val="10"/>
        <rFont val="Times New Roman"/>
        <family val="1"/>
        <charset val="1"/>
      </rPr>
      <t xml:space="preserve">CATETER PERIFÉRICO INTRAVENOSO, TAMANHO 26G, ROXO
</t>
    </r>
    <r>
      <rPr>
        <sz val="10"/>
        <rFont val="Times New Roman"/>
        <family val="1"/>
        <charset val="1"/>
      </rPr>
      <t xml:space="preserve">Descrição: Agulha com 0,6 mm de diâmetro e 19 mm de comprimento, com fluxo mínimo de 15 ml/min. Câmara de refluxo translúcida; mandril siliconizado com bisel trifacetado; radiopaco, atóxico, apirogênico e flexível; esterilizado por óxido de etileno; embalados individualmente em blister de pvc termoselado com tyvek; canhão identificado por cores de acordo com a dimensão do cateter.
Apresentação: Unidade
CATMAT: </t>
    </r>
    <r>
      <rPr>
        <sz val="11"/>
        <rFont val="Times New Roman"/>
        <family val="1"/>
        <charset val="1"/>
      </rPr>
      <t xml:space="preserve">441236</t>
    </r>
  </si>
  <si>
    <t xml:space="preserve">1.2.61</t>
  </si>
  <si>
    <r>
      <rPr>
        <b val="true"/>
        <sz val="10"/>
        <rFont val="Times New Roman"/>
        <family val="1"/>
        <charset val="1"/>
      </rPr>
      <t xml:space="preserve">CEFALEXINA 300 MG
</t>
    </r>
    <r>
      <rPr>
        <sz val="10"/>
        <rFont val="Times New Roman"/>
        <family val="1"/>
        <charset val="1"/>
      </rPr>
      <t xml:space="preserve">Apresentação: Comprimido
CATMAT: 412387</t>
    </r>
  </si>
  <si>
    <t xml:space="preserve">1.2.62</t>
  </si>
  <si>
    <r>
      <rPr>
        <b val="true"/>
        <sz val="10"/>
        <rFont val="Times New Roman"/>
        <family val="1"/>
        <charset val="1"/>
      </rPr>
      <t xml:space="preserve">CEFALEXINA 500 MG
</t>
    </r>
    <r>
      <rPr>
        <sz val="10"/>
        <rFont val="Times New Roman"/>
        <family val="1"/>
        <charset val="1"/>
      </rPr>
      <t xml:space="preserve">Antibiótico oral à base de cefalexina 500 mg
Apresentação: Comprimido
CATMAT: </t>
    </r>
    <r>
      <rPr>
        <sz val="11"/>
        <rFont val="Times New Roman"/>
        <family val="1"/>
        <charset val="1"/>
      </rPr>
      <t xml:space="preserve">267625</t>
    </r>
  </si>
  <si>
    <t xml:space="preserve">1.2.63</t>
  </si>
  <si>
    <r>
      <rPr>
        <b val="true"/>
        <sz val="10"/>
        <rFont val="Times New Roman"/>
        <family val="1"/>
        <charset val="1"/>
      </rPr>
      <t xml:space="preserve">CEFALEXINA 600 MG
</t>
    </r>
    <r>
      <rPr>
        <sz val="10"/>
        <rFont val="Times New Roman"/>
        <family val="1"/>
        <charset val="1"/>
      </rPr>
      <t xml:space="preserve">Antibiótico oral à base de cefalexina 600 mg
Apresentação: Comprimido
CATMAT: </t>
    </r>
    <r>
      <rPr>
        <sz val="11"/>
        <rFont val="Times New Roman"/>
        <family val="1"/>
        <charset val="1"/>
      </rPr>
      <t xml:space="preserve">412385</t>
    </r>
  </si>
  <si>
    <t xml:space="preserve">1.2.64</t>
  </si>
  <si>
    <r>
      <rPr>
        <b val="true"/>
        <sz val="10"/>
        <rFont val="Times New Roman"/>
        <family val="1"/>
        <charset val="1"/>
      </rPr>
      <t xml:space="preserve">CEFALEXINA 75 MG
</t>
    </r>
    <r>
      <rPr>
        <sz val="10"/>
        <rFont val="Times New Roman"/>
        <family val="1"/>
        <charset val="1"/>
      </rPr>
      <t xml:space="preserve">Antibiótico oral à base de cefalexina 75 mg
Apresentação: Comprimido
CATMAT: </t>
    </r>
    <r>
      <rPr>
        <sz val="11"/>
        <rFont val="Times New Roman"/>
        <family val="1"/>
        <charset val="1"/>
      </rPr>
      <t xml:space="preserve">412386</t>
    </r>
  </si>
  <si>
    <t xml:space="preserve">1.2.65</t>
  </si>
  <si>
    <r>
      <rPr>
        <b val="true"/>
        <sz val="10"/>
        <rFont val="Times New Roman"/>
        <family val="1"/>
        <charset val="1"/>
      </rPr>
      <t xml:space="preserve">CETOCONAZOL 2%, SPRAY
</t>
    </r>
    <r>
      <rPr>
        <sz val="10"/>
        <rFont val="Times New Roman"/>
        <family val="1"/>
        <charset val="1"/>
      </rPr>
      <t xml:space="preserve">Antifúngico à base de cetoconazol 2%
Apresentação: Spray de 200 ml</t>
    </r>
  </si>
  <si>
    <t xml:space="preserve">Spray de 200 ml</t>
  </si>
  <si>
    <t xml:space="preserve">1.2.66</t>
  </si>
  <si>
    <r>
      <rPr>
        <b val="true"/>
        <sz val="10"/>
        <rFont val="Times New Roman"/>
        <family val="1"/>
        <charset val="1"/>
      </rPr>
      <t xml:space="preserve">CITRATO DE MAROPITANT 10 MG/ML
</t>
    </r>
    <r>
      <rPr>
        <sz val="10"/>
        <rFont val="Times New Roman"/>
        <family val="1"/>
        <charset val="1"/>
      </rPr>
      <t xml:space="preserve">Antiemético injetável à base de Citrato de Maropitant 10 mg/ml
Apresentação: Frasco de 20 ml
CATMAT: </t>
    </r>
    <r>
      <rPr>
        <sz val="11"/>
        <rFont val="Times New Roman"/>
        <family val="1"/>
        <charset val="1"/>
      </rPr>
      <t xml:space="preserve">440184</t>
    </r>
  </si>
  <si>
    <t xml:space="preserve">Frasco de 20 ml</t>
  </si>
  <si>
    <t xml:space="preserve">1.2.67</t>
  </si>
  <si>
    <r>
      <rPr>
        <b val="true"/>
        <sz val="10"/>
        <rFont val="Times New Roman"/>
        <family val="1"/>
        <charset val="1"/>
      </rPr>
      <t xml:space="preserve">CLINDAMICINA 150 MG, INJETÁVEL
</t>
    </r>
    <r>
      <rPr>
        <sz val="10"/>
        <rFont val="Times New Roman"/>
        <family val="1"/>
        <charset val="1"/>
      </rPr>
      <t xml:space="preserve">Antimicrobiano injetável à base de clindamicina 150 mg
Apresentação: Ampola de 4 ml
CATMAT: </t>
    </r>
    <r>
      <rPr>
        <sz val="11"/>
        <rFont val="Times New Roman"/>
        <family val="1"/>
        <charset val="1"/>
      </rPr>
      <t xml:space="preserve">292419</t>
    </r>
  </si>
  <si>
    <t xml:space="preserve">Ampola de 4 ml</t>
  </si>
  <si>
    <t xml:space="preserve">1.2.68</t>
  </si>
  <si>
    <r>
      <rPr>
        <b val="true"/>
        <sz val="10"/>
        <rFont val="Times New Roman"/>
        <family val="1"/>
        <charset val="1"/>
      </rPr>
      <t xml:space="preserve">CLINDAMICINA 150 MG, ORAL
</t>
    </r>
    <r>
      <rPr>
        <sz val="10"/>
        <rFont val="Times New Roman"/>
        <family val="1"/>
        <charset val="1"/>
      </rPr>
      <t xml:space="preserve">Antimicrobiano oral à base de cloridrato de clindamicina 150 mg
Apresentação: Comprimido
CATMAT: </t>
    </r>
    <r>
      <rPr>
        <sz val="11"/>
        <rFont val="Times New Roman"/>
        <family val="1"/>
        <charset val="1"/>
      </rPr>
      <t xml:space="preserve">631163</t>
    </r>
  </si>
  <si>
    <t xml:space="preserve">1.2.69</t>
  </si>
  <si>
    <r>
      <rPr>
        <b val="true"/>
        <sz val="10"/>
        <rFont val="Times New Roman"/>
        <family val="1"/>
        <charset val="1"/>
      </rPr>
      <t xml:space="preserve">CLINDAMICINA 600 MG, INJETÁVEL
</t>
    </r>
    <r>
      <rPr>
        <sz val="10"/>
        <rFont val="Times New Roman"/>
        <family val="1"/>
        <charset val="1"/>
      </rPr>
      <t xml:space="preserve">Antimicrobiano injetável à base de clindamicina 600 mg
Concentração: 150mg/ml
Apresentação: Ampola de 4 ml
CATMAT: 260154</t>
    </r>
  </si>
  <si>
    <t xml:space="preserve">1.2.70</t>
  </si>
  <si>
    <r>
      <rPr>
        <b val="true"/>
        <sz val="10"/>
        <rFont val="Times New Roman"/>
        <family val="1"/>
        <charset val="1"/>
      </rPr>
      <t xml:space="preserve">CLINDAMICINA 75 MG, ORAL
</t>
    </r>
    <r>
      <rPr>
        <sz val="10"/>
        <rFont val="Times New Roman"/>
        <family val="1"/>
        <charset val="1"/>
      </rPr>
      <t xml:space="preserve">Antimicrobiano oral à base de cloridrato de clindamicina 75 mg
Apresentação: Comprimido
CATMAT: </t>
    </r>
    <r>
      <rPr>
        <sz val="11"/>
        <rFont val="Times New Roman"/>
        <family val="1"/>
        <charset val="1"/>
      </rPr>
      <t xml:space="preserve">347992</t>
    </r>
  </si>
  <si>
    <t xml:space="preserve">1.2.71</t>
  </si>
  <si>
    <r>
      <rPr>
        <b val="true"/>
        <sz val="10"/>
        <rFont val="Times New Roman"/>
        <family val="1"/>
        <charset val="1"/>
      </rPr>
      <t xml:space="preserve">CLORETO DE POTÁSSIO 10% (100 MG/ML)
</t>
    </r>
    <r>
      <rPr>
        <sz val="10"/>
        <rFont val="Times New Roman"/>
        <family val="1"/>
        <charset val="1"/>
      </rPr>
      <t xml:space="preserve">Solução injetável límpida, estéril e apirogênica
Apresentação: Ampola de 10 ml
CATMAT: </t>
    </r>
    <r>
      <rPr>
        <sz val="11"/>
        <rFont val="Times New Roman"/>
        <family val="1"/>
        <charset val="1"/>
      </rPr>
      <t xml:space="preserve">267161</t>
    </r>
  </si>
  <si>
    <t xml:space="preserve">Ampola de 10 ml</t>
  </si>
  <si>
    <t xml:space="preserve">1.2.72</t>
  </si>
  <si>
    <r>
      <rPr>
        <b val="true"/>
        <sz val="10"/>
        <rFont val="Times New Roman"/>
        <family val="1"/>
        <charset val="1"/>
      </rPr>
      <t xml:space="preserve">CLORETO DE SÓDIO 0,9%, 250 ML
</t>
    </r>
    <r>
      <rPr>
        <sz val="10"/>
        <rFont val="Times New Roman"/>
        <family val="1"/>
        <charset val="1"/>
      </rPr>
      <t xml:space="preserve">Forma Farmacêutica: Solução Injetável endovenosa
Caracteristica Adicional: Sistema Fechado
Características Adicionais 1: Isento de PVC
Apresentação: Bolsa ou Frasco de 250 ml
CATMAT: </t>
    </r>
    <r>
      <rPr>
        <sz val="11"/>
        <rFont val="Times New Roman"/>
        <family val="1"/>
        <charset val="1"/>
      </rPr>
      <t xml:space="preserve">452796</t>
    </r>
  </si>
  <si>
    <t xml:space="preserve">Bolsa ou Frasco de 250 ml</t>
  </si>
  <si>
    <t xml:space="preserve">1.2.73</t>
  </si>
  <si>
    <r>
      <rPr>
        <b val="true"/>
        <sz val="10"/>
        <rFont val="Times New Roman"/>
        <family val="1"/>
        <charset val="1"/>
      </rPr>
      <t xml:space="preserve">CLORETO DE SÓDIO 0,9%, 500 ML
</t>
    </r>
    <r>
      <rPr>
        <sz val="10"/>
        <rFont val="Times New Roman"/>
        <family val="1"/>
        <charset val="1"/>
      </rPr>
      <t xml:space="preserve">Forma Farmacêutica: Solução Injetável endovenosa
Caracteristica Adicional: Sistema Fechado
Características Adicionais 1: Isento de PVC
Apresentação: Bolsa ou Frasco de 500 ml
CATMAT: </t>
    </r>
    <r>
      <rPr>
        <sz val="11"/>
        <rFont val="Times New Roman"/>
        <family val="1"/>
        <charset val="1"/>
      </rPr>
      <t xml:space="preserve">452796</t>
    </r>
  </si>
  <si>
    <t xml:space="preserve">Bolsa ou Frasco de 500 ml</t>
  </si>
  <si>
    <t xml:space="preserve">1.2.74</t>
  </si>
  <si>
    <r>
      <rPr>
        <b val="true"/>
        <sz val="10"/>
        <rFont val="Times New Roman"/>
        <family val="1"/>
        <charset val="1"/>
      </rPr>
      <t xml:space="preserve">CLORIDRATO DE BENAZEPRIL 10 MG
</t>
    </r>
    <r>
      <rPr>
        <sz val="10"/>
        <rFont val="Times New Roman"/>
        <family val="1"/>
        <charset val="1"/>
      </rPr>
      <t xml:space="preserve">Apresentação: Comprimido
CATMAT: </t>
    </r>
    <r>
      <rPr>
        <sz val="11"/>
        <rFont val="Times New Roman"/>
        <family val="1"/>
        <charset val="1"/>
      </rPr>
      <t xml:space="preserve">320825</t>
    </r>
  </si>
  <si>
    <t xml:space="preserve">1.2.75</t>
  </si>
  <si>
    <r>
      <rPr>
        <b val="true"/>
        <sz val="10"/>
        <rFont val="Times New Roman"/>
        <family val="1"/>
        <charset val="1"/>
      </rPr>
      <t xml:space="preserve">CLORIDRATO DE BENAZEPRIL 5 MG
</t>
    </r>
    <r>
      <rPr>
        <sz val="10"/>
        <rFont val="Times New Roman"/>
        <family val="1"/>
        <charset val="1"/>
      </rPr>
      <t xml:space="preserve">Apresentação: Comprimido
CATMAT: 320824</t>
    </r>
  </si>
  <si>
    <t xml:space="preserve">1.2.76</t>
  </si>
  <si>
    <r>
      <rPr>
        <b val="true"/>
        <sz val="10"/>
        <rFont val="Times New Roman"/>
        <family val="1"/>
        <charset val="1"/>
      </rPr>
      <t xml:space="preserve">CLORIDRATO DE CETAMINA 10% (100 MG/ML)
</t>
    </r>
    <r>
      <rPr>
        <sz val="10"/>
        <rFont val="Times New Roman"/>
        <family val="1"/>
        <charset val="1"/>
      </rPr>
      <t xml:space="preserve">Forma Farmacêutica: Solução Injetável
Uso: Uso Veterinário
Apresentação: Frasco-ampola de 50 ml
CATMAT: </t>
    </r>
    <r>
      <rPr>
        <sz val="11"/>
        <rFont val="Times New Roman"/>
        <family val="1"/>
        <charset val="1"/>
      </rPr>
      <t xml:space="preserve">407462</t>
    </r>
  </si>
  <si>
    <t xml:space="preserve">Frasco-ampola de 50 ml</t>
  </si>
  <si>
    <t xml:space="preserve">1.2.77</t>
  </si>
  <si>
    <r>
      <rPr>
        <b val="true"/>
        <sz val="10"/>
        <rFont val="Times New Roman"/>
        <family val="1"/>
        <charset val="1"/>
      </rPr>
      <t xml:space="preserve">CLORIDRATO DE CLOMIPRAMINA 25 MG
</t>
    </r>
    <r>
      <rPr>
        <sz val="10"/>
        <rFont val="Times New Roman"/>
        <family val="1"/>
        <charset val="1"/>
      </rPr>
      <t xml:space="preserve">Apresentação: Comprimido
CATMAT: 267522</t>
    </r>
  </si>
  <si>
    <t xml:space="preserve">1.2.78</t>
  </si>
  <si>
    <r>
      <rPr>
        <b val="true"/>
        <sz val="10"/>
        <rFont val="Times New Roman"/>
        <family val="1"/>
        <charset val="1"/>
      </rPr>
      <t xml:space="preserve">CLORIDRATO DE DOXAPRAM 20 MG/ML
</t>
    </r>
    <r>
      <rPr>
        <sz val="10"/>
        <rFont val="Times New Roman"/>
        <family val="1"/>
        <charset val="1"/>
      </rPr>
      <t xml:space="preserve">Analéptico injetável à base de cloridrato de doxapram
Forma Física: Solução Injetável
Uso: Uso Veterinário
Apresentação: Frasco de 20 ml
CATMAT: 409174</t>
    </r>
  </si>
  <si>
    <t xml:space="preserve">1.2.79</t>
  </si>
  <si>
    <r>
      <rPr>
        <b val="true"/>
        <sz val="10"/>
        <rFont val="Times New Roman"/>
        <family val="1"/>
        <charset val="1"/>
      </rPr>
      <t xml:space="preserve">CLORIDRATO DE LIDOCAÍNA 2% (20 MG/ML), SEM VASOCONSTRITOR
</t>
    </r>
    <r>
      <rPr>
        <sz val="10"/>
        <rFont val="Times New Roman"/>
        <family val="1"/>
        <charset val="1"/>
      </rPr>
      <t xml:space="preserve">Forma Física: Solução Injetável
Uso: Uso Veterinário
Apresentação: Frasco de 20 ml
CATMAT: 269843</t>
    </r>
  </si>
  <si>
    <t xml:space="preserve">1.2.80</t>
  </si>
  <si>
    <r>
      <rPr>
        <b val="true"/>
        <sz val="10"/>
        <rFont val="Times New Roman"/>
        <family val="1"/>
        <charset val="1"/>
      </rPr>
      <t xml:space="preserve">CLORIDRATO DE METADONA 10 MG/ML
</t>
    </r>
    <r>
      <rPr>
        <sz val="10"/>
        <rFont val="Times New Roman"/>
        <family val="1"/>
        <charset val="1"/>
      </rPr>
      <t xml:space="preserve">Forma Física: Solução Injetável
Apresentação: Ampola de 1 ml
CATMAT: </t>
    </r>
    <r>
      <rPr>
        <sz val="11"/>
        <rFont val="Times New Roman"/>
        <family val="1"/>
        <charset val="1"/>
      </rPr>
      <t xml:space="preserve">268094</t>
    </r>
  </si>
  <si>
    <t xml:space="preserve">1.2.81</t>
  </si>
  <si>
    <r>
      <rPr>
        <b val="true"/>
        <sz val="10"/>
        <rFont val="Times New Roman"/>
        <family val="1"/>
        <charset val="1"/>
      </rPr>
      <t xml:space="preserve">CLORIDRATO DE ONDANSETRONA 2 MG/ML
</t>
    </r>
    <r>
      <rPr>
        <sz val="10"/>
        <rFont val="Times New Roman"/>
        <family val="1"/>
        <charset val="1"/>
      </rPr>
      <t xml:space="preserve">Forma Física: Solução Injetável
Apresentação: Ampola de 2 ml
CATMAT: 268504</t>
    </r>
  </si>
  <si>
    <t xml:space="preserve">Ampola de 2 ml</t>
  </si>
  <si>
    <t xml:space="preserve">1.2.82</t>
  </si>
  <si>
    <r>
      <rPr>
        <b val="true"/>
        <sz val="10"/>
        <rFont val="Times New Roman"/>
        <family val="1"/>
        <charset val="1"/>
      </rPr>
      <t xml:space="preserve">CLORIDRATO DE ONDANSETRONA DI-HIDRATADO 4 MG
</t>
    </r>
    <r>
      <rPr>
        <sz val="10"/>
        <rFont val="Times New Roman"/>
        <family val="1"/>
        <charset val="1"/>
      </rPr>
      <t xml:space="preserve">Apresentação: Comprimido
CATMAT: 419016</t>
    </r>
  </si>
  <si>
    <t xml:space="preserve">1.2.83</t>
  </si>
  <si>
    <r>
      <rPr>
        <b val="true"/>
        <sz val="10"/>
        <rFont val="Times New Roman"/>
        <family val="1"/>
        <charset val="1"/>
      </rPr>
      <t xml:space="preserve">CLORIDRATO DE PROMETAZINA 50 MG/ML
</t>
    </r>
    <r>
      <rPr>
        <sz val="10"/>
        <rFont val="Times New Roman"/>
        <family val="1"/>
        <charset val="1"/>
      </rPr>
      <t xml:space="preserve">Forma Farmacêutica: Solução Injetável
Apresentação: Ampola de 2 ml
CATMAT: 600706</t>
    </r>
  </si>
  <si>
    <t xml:space="preserve">1.2.84</t>
  </si>
  <si>
    <r>
      <rPr>
        <b val="true"/>
        <sz val="10"/>
        <rFont val="Times New Roman"/>
        <family val="1"/>
        <charset val="1"/>
      </rPr>
      <t xml:space="preserve">CLORIDRATO DE TRAMADOL 100 MG
</t>
    </r>
    <r>
      <rPr>
        <sz val="10"/>
        <rFont val="Times New Roman"/>
        <family val="1"/>
        <charset val="1"/>
      </rPr>
      <t xml:space="preserve">Forma Farmacêutica: Comprimidos de liberação prolongada
Apresentação: Comprimido
CATMAT: 309437</t>
    </r>
  </si>
  <si>
    <t xml:space="preserve">1.2.85</t>
  </si>
  <si>
    <r>
      <rPr>
        <b val="true"/>
        <sz val="10"/>
        <rFont val="Times New Roman"/>
        <family val="1"/>
        <charset val="1"/>
      </rPr>
      <t xml:space="preserve">CLORIDRATO DE TRAMADOL 100 MG/2ML
</t>
    </r>
    <r>
      <rPr>
        <sz val="10"/>
        <rFont val="Times New Roman"/>
        <family val="1"/>
        <charset val="1"/>
      </rPr>
      <t xml:space="preserve">Dosagem: 50 mg/ml
Forma Farmacêutica: Solução Injetável
Apresentação: Ampola de 2 ml
CATMAT: 292382</t>
    </r>
  </si>
  <si>
    <t xml:space="preserve">1.2.86</t>
  </si>
  <si>
    <r>
      <rPr>
        <b val="true"/>
        <sz val="10"/>
        <rFont val="Times New Roman"/>
        <family val="1"/>
        <charset val="1"/>
      </rPr>
      <t xml:space="preserve">CLORIDRATO DE TRAMADOL 50 MG/ML
</t>
    </r>
    <r>
      <rPr>
        <sz val="10"/>
        <rFont val="Times New Roman"/>
        <family val="1"/>
        <charset val="1"/>
      </rPr>
      <t xml:space="preserve">Dosagem: 50 mg/ml
Forma Farmacêutica: Solução Injetável
Apresentação: Ampola de 1 ml
CATMAT: 292382</t>
    </r>
  </si>
  <si>
    <t xml:space="preserve">1.2.87</t>
  </si>
  <si>
    <r>
      <rPr>
        <b val="true"/>
        <sz val="10"/>
        <rFont val="Times New Roman"/>
        <family val="1"/>
        <charset val="1"/>
      </rPr>
      <t xml:space="preserve">CLORIDRATO DE TRAZODONA 100 MG
</t>
    </r>
    <r>
      <rPr>
        <sz val="10"/>
        <rFont val="Times New Roman"/>
        <family val="1"/>
        <charset val="1"/>
      </rPr>
      <t xml:space="preserve">Apresentação: Comprimido
CATMAT: 362259</t>
    </r>
  </si>
  <si>
    <t xml:space="preserve">1.2.88</t>
  </si>
  <si>
    <r>
      <rPr>
        <b val="true"/>
        <sz val="10"/>
        <rFont val="Times New Roman"/>
        <family val="1"/>
        <charset val="1"/>
      </rPr>
      <t xml:space="preserve">CLORIDRATO DE TRAZODONA 50 MG
</t>
    </r>
    <r>
      <rPr>
        <sz val="10"/>
        <rFont val="Times New Roman"/>
        <family val="1"/>
        <charset val="1"/>
      </rPr>
      <t xml:space="preserve">Apresentação: Comprimido
CATMAT: 276948</t>
    </r>
  </si>
  <si>
    <t xml:space="preserve">1.2.89</t>
  </si>
  <si>
    <r>
      <rPr>
        <b val="true"/>
        <sz val="10"/>
        <rFont val="Times New Roman"/>
        <family val="1"/>
        <charset val="1"/>
      </rPr>
      <t xml:space="preserve">CLORIDRATO DE XILAZINA, 2% (20 MG/ML)
</t>
    </r>
    <r>
      <rPr>
        <sz val="10"/>
        <rFont val="Times New Roman"/>
        <family val="1"/>
        <charset val="1"/>
      </rPr>
      <t xml:space="preserve">Forma Física: Solução Injetável
Apresentação: Frasco-ampola de 50 ml
CATMAT: 408845</t>
    </r>
  </si>
  <si>
    <t xml:space="preserve">1.2.90</t>
  </si>
  <si>
    <r>
      <rPr>
        <b val="true"/>
        <sz val="10"/>
        <rFont val="Times New Roman"/>
        <family val="1"/>
        <charset val="1"/>
      </rPr>
      <t xml:space="preserve">COLEIRA ANTI PULGAS E CARRAPATOS, GRANDE, COM IMIDACLOPRINA 10 G E FLUMETRINA 4,5 G
</t>
    </r>
    <r>
      <rPr>
        <sz val="10"/>
        <rFont val="Times New Roman"/>
        <family val="1"/>
        <charset val="1"/>
      </rPr>
      <t xml:space="preserve">Composição: Imidacloprido associado a flumetrina
Concentração: 10% + 4,5%
Forma Física: em Coleira
Uso: para cães acima de 8 kg
Tamanho: aproximadamente 70 cm de comprimento
Característica: até 8 meses de proteção
Apresentação: Unidade
CATMAT: 447188</t>
    </r>
  </si>
  <si>
    <t xml:space="preserve">1.2.91</t>
  </si>
  <si>
    <r>
      <rPr>
        <b val="true"/>
        <sz val="10"/>
        <rFont val="Times New Roman"/>
        <family val="1"/>
        <charset val="1"/>
      </rPr>
      <t xml:space="preserve">COLEIRA ANTI PULGAS E CARRAPATOS, PEQUENA, COM IMIDACLOPRINA 10 G E FLUMETRINA 4,5 G
</t>
    </r>
    <r>
      <rPr>
        <sz val="10"/>
        <rFont val="Times New Roman"/>
        <family val="1"/>
        <charset val="1"/>
      </rPr>
      <t xml:space="preserve">Composição: Imidacloprido associado a flumetrina
Concentração: 10% + 4,5%
Forma Física: em Coleira
Uso: para cães até 8 kg e gatos
Tamanho: aproximadamente 38 cm de comprimento
Característica: até 8 meses de proteção
Apresentação: Unidade
CATMAT: 447188</t>
    </r>
  </si>
  <si>
    <t xml:space="preserve">1.2.92</t>
  </si>
  <si>
    <r>
      <rPr>
        <b val="true"/>
        <sz val="10"/>
        <rFont val="Times New Roman"/>
        <family val="1"/>
        <charset val="1"/>
      </rPr>
      <t xml:space="preserve">COLÍRIO À BASE DE CLORIDRATO DE DORZOLAMIDA 2% (20 MG/ML)
</t>
    </r>
    <r>
      <rPr>
        <sz val="10"/>
        <rFont val="Times New Roman"/>
        <family val="1"/>
        <charset val="1"/>
      </rPr>
      <t xml:space="preserve">Tipo Medicamento: Solução Oftálmica
Apresentação: Frasco de 5 ml
CATMAT: </t>
    </r>
    <r>
      <rPr>
        <sz val="11"/>
        <rFont val="Times New Roman"/>
        <family val="1"/>
        <charset val="1"/>
      </rPr>
      <t xml:space="preserve">272580</t>
    </r>
  </si>
  <si>
    <t xml:space="preserve">Frasco de 5 ml</t>
  </si>
  <si>
    <t xml:space="preserve">1.2.93</t>
  </si>
  <si>
    <r>
      <rPr>
        <b val="true"/>
        <sz val="10"/>
        <rFont val="Times New Roman"/>
        <family val="1"/>
        <charset val="1"/>
      </rPr>
      <t xml:space="preserve">COLÍRIO À BASE DE DEXTRANA E HIPROMELOSE
</t>
    </r>
    <r>
      <rPr>
        <sz val="10"/>
        <rFont val="Times New Roman"/>
        <family val="1"/>
        <charset val="1"/>
      </rPr>
      <t xml:space="preserve">Composição: Dextrana 70 associada à Hipromelose
Concentração: 1 mg/ml (0,1%) + 3 mg/ml (0,3%)
Forma Farmacêutica: Solução Oftálmica
Apresentação: Frasco de 15 ml
CATMAT: </t>
    </r>
    <r>
      <rPr>
        <sz val="11"/>
        <rFont val="Times New Roman"/>
        <family val="1"/>
        <charset val="1"/>
      </rPr>
      <t xml:space="preserve">396741</t>
    </r>
  </si>
  <si>
    <t xml:space="preserve">Frasco de 15 ml</t>
  </si>
  <si>
    <t xml:space="preserve">1.2.94</t>
  </si>
  <si>
    <r>
      <rPr>
        <b val="true"/>
        <sz val="10"/>
        <rFont val="Times New Roman"/>
        <family val="1"/>
        <charset val="1"/>
      </rPr>
      <t xml:space="preserve">COLÍRIO À BASE DE DICLOFENACO SÓDICO 0,1% (1 MG/ML)
</t>
    </r>
    <r>
      <rPr>
        <sz val="10"/>
        <rFont val="Times New Roman"/>
        <family val="1"/>
        <charset val="1"/>
      </rPr>
      <t xml:space="preserve">Forma Farmacêutica: Solução Oftálmica
Apresentação: Frasco de 5 ml
CATMAT: </t>
    </r>
    <r>
      <rPr>
        <sz val="11"/>
        <rFont val="Times New Roman"/>
        <family val="1"/>
        <charset val="1"/>
      </rPr>
      <t xml:space="preserve">271006</t>
    </r>
  </si>
  <si>
    <t xml:space="preserve">1.2.95</t>
  </si>
  <si>
    <r>
      <rPr>
        <b val="true"/>
        <sz val="10"/>
        <rFont val="Times New Roman"/>
        <family val="1"/>
        <charset val="1"/>
      </rPr>
      <t xml:space="preserve">COLÍRIO A BASE DE HIALURONATO DE SÓDIO E CARBOXIMETILCELULOSE
</t>
    </r>
    <r>
      <rPr>
        <sz val="10"/>
        <rFont val="Times New Roman"/>
        <family val="1"/>
        <charset val="1"/>
      </rPr>
      <t xml:space="preserve">Composição: Hialuronato de Sódio e Carboximetilcelulose
Concentração: 2 mg/ml + 3 mg/ml
Forma Farmacêutica: Solução Oftálmica
Apresentação: Frasco de 10 ml</t>
    </r>
  </si>
  <si>
    <t xml:space="preserve">1.2.96</t>
  </si>
  <si>
    <r>
      <rPr>
        <b val="true"/>
        <sz val="10"/>
        <rFont val="Times New Roman"/>
        <family val="1"/>
        <charset val="1"/>
      </rPr>
      <t xml:space="preserve">COLÍRIO À BASE DE SULFATO DE CONDROITINA E CIPROFLOXACINA
</t>
    </r>
    <r>
      <rPr>
        <sz val="10"/>
        <rFont val="Times New Roman"/>
        <family val="1"/>
        <charset val="1"/>
      </rPr>
      <t xml:space="preserve">Composição: Sulfato de Condroitina associado ao Ciprofloxacino
Concentração: 200 Mg/ml + 3 mg/ml
Forma Farmacêutica: Solução Oftálmica
Uso: Uso Veterinário
Apresentação: Frasco de 5 ml
CATMAT: </t>
    </r>
    <r>
      <rPr>
        <sz val="11"/>
        <rFont val="Times New Roman"/>
        <family val="1"/>
        <charset val="1"/>
      </rPr>
      <t xml:space="preserve">411462</t>
    </r>
  </si>
  <si>
    <t xml:space="preserve">1.2.97</t>
  </si>
  <si>
    <r>
      <rPr>
        <b val="true"/>
        <sz val="10"/>
        <rFont val="Times New Roman"/>
        <family val="1"/>
        <charset val="1"/>
      </rPr>
      <t xml:space="preserve">COLÍRIO A BASE DE TOBRAMICINA 0,3% (3 MG/ML)
</t>
    </r>
    <r>
      <rPr>
        <sz val="10"/>
        <rFont val="Times New Roman"/>
        <family val="1"/>
        <charset val="1"/>
      </rPr>
      <t xml:space="preserve">Forma Farmacêutica: Solução Oftálmica
Apresentação: Frasco de 5 ml
CATMAT: </t>
    </r>
    <r>
      <rPr>
        <sz val="11"/>
        <rFont val="Times New Roman"/>
        <family val="1"/>
        <charset val="1"/>
      </rPr>
      <t xml:space="preserve">271581</t>
    </r>
  </si>
  <si>
    <t xml:space="preserve">1.2.98</t>
  </si>
  <si>
    <r>
      <rPr>
        <b val="true"/>
        <sz val="10"/>
        <rFont val="Times New Roman"/>
        <family val="1"/>
        <charset val="1"/>
      </rPr>
      <t xml:space="preserve">COMPRESSA CAMPO OPERATÓRIO
</t>
    </r>
    <r>
      <rPr>
        <sz val="10"/>
        <rFont val="Times New Roman"/>
        <family val="1"/>
        <charset val="1"/>
      </rPr>
      <t xml:space="preserve">Material: 100% algodão
Modelo: 18G, 4 camadas de tecido, cadarço de fixação e sem fio radiopaco.
Esterilidade: Não estéril
Dimensão aberto: 45 cm x 50 cm
Apresentação: Embalagem com 50 unidades
CATMAT: </t>
    </r>
    <r>
      <rPr>
        <sz val="11"/>
        <rFont val="Times New Roman"/>
        <family val="1"/>
        <charset val="1"/>
      </rPr>
      <t xml:space="preserve">623073</t>
    </r>
  </si>
  <si>
    <t xml:space="preserve">Embalagem com 50 unidades</t>
  </si>
  <si>
    <t xml:space="preserve">1.2.99</t>
  </si>
  <si>
    <r>
      <rPr>
        <b val="true"/>
        <sz val="10"/>
        <rFont val="Times New Roman"/>
        <family val="1"/>
        <charset val="1"/>
      </rPr>
      <t xml:space="preserve">COMPRESSA DE GAZE
</t>
    </r>
    <r>
      <rPr>
        <sz val="10"/>
        <rFont val="Times New Roman"/>
        <family val="1"/>
        <charset val="1"/>
      </rPr>
      <t xml:space="preserve">Descrição: Compressa gaze hidrófila, não estéril, tecido 100 % algodão, 13 fios, 8 camadas e 5 dobras, na dimensão 7,5cm x 7,5cm (fechada) e 15cm x 30cm (aberta).
Apresentação: Pacote com 500 unidades
CATMAT: 615986</t>
    </r>
  </si>
  <si>
    <t xml:space="preserve">Pacote com 500 unidades</t>
  </si>
  <si>
    <t xml:space="preserve">1.2.100</t>
  </si>
  <si>
    <r>
      <rPr>
        <b val="true"/>
        <sz val="10"/>
        <rFont val="Times New Roman"/>
        <family val="1"/>
        <charset val="1"/>
      </rPr>
      <t xml:space="preserve">CONCENTRADO HIPERCALÓRICO CÃES E GATOS
</t>
    </r>
    <r>
      <rPr>
        <sz val="10"/>
        <rFont val="Times New Roman"/>
        <family val="1"/>
        <charset val="1"/>
      </rPr>
      <t xml:space="preserve">Caracteristica: Produto de alta caloria, com excelente solubilidade. É fonte de proteínas, lipídeos, vitaminas e minerais, com perfil nutricional adequado para cães e gatos com alta demanda calórica. Possui ainda altos níveis de Glutamina, importante para nutrição do enterócito. Fornece, no mínimo, 5,29 Kcal/g.
Apresentação: Lata de 300 g</t>
    </r>
  </si>
  <si>
    <t xml:space="preserve">Lata de 300 g</t>
  </si>
  <si>
    <t xml:space="preserve">1.2.101</t>
  </si>
  <si>
    <r>
      <rPr>
        <b val="true"/>
        <sz val="10"/>
        <rFont val="Times New Roman"/>
        <family val="1"/>
        <charset val="1"/>
      </rPr>
      <t xml:space="preserve">DEGERMANTE IODADO (PVP-I)
</t>
    </r>
    <r>
      <rPr>
        <sz val="10"/>
        <rFont val="Times New Roman"/>
        <family val="1"/>
        <charset val="1"/>
      </rPr>
      <t xml:space="preserve">Concentração: Iodopovidona 10% (Teor de Iodo 1%)
Forma Farmacêutica: Solução Degermante
Apresentação: Frasco de 1 L
CATMAT: 398705</t>
    </r>
  </si>
  <si>
    <t xml:space="preserve">1.2.102</t>
  </si>
  <si>
    <r>
      <rPr>
        <b val="true"/>
        <sz val="10"/>
        <rFont val="Times New Roman"/>
        <family val="1"/>
        <charset val="1"/>
      </rPr>
      <t xml:space="preserve">DELTAMETRINA 2,5%
</t>
    </r>
    <r>
      <rPr>
        <sz val="10"/>
        <rFont val="Times New Roman"/>
        <family val="1"/>
        <charset val="1"/>
      </rPr>
      <t xml:space="preserve">Indicação: Carrapaticida, mosquicida e sarnicida para pulverização de animais de grande porte à base de deltametrina 25 G/L
Forma Física: Solução para Pulverização Tópica
Apresentação: Frasco de 20 ml
CATMAT: 422833</t>
    </r>
  </si>
  <si>
    <t xml:space="preserve">1.2.103</t>
  </si>
  <si>
    <r>
      <rPr>
        <b val="true"/>
        <sz val="10"/>
        <rFont val="Times New Roman"/>
        <family val="1"/>
        <charset val="1"/>
      </rPr>
      <t xml:space="preserve">DESINFETANTE AEROSSOL DE LÂMINAS DE TOSA
</t>
    </r>
    <r>
      <rPr>
        <sz val="10"/>
        <rFont val="Times New Roman"/>
        <family val="1"/>
        <charset val="1"/>
      </rPr>
      <t xml:space="preserve">Indicação: Bactericida à base de clorexidina 4%, usado para desinfecção de lâminas de tosa, lâminas de tosquiadeiras de grandes animais, tesouras, alicates, pentes e superfícies em geral.
Apresentação: Spray de 500 ml</t>
    </r>
  </si>
  <si>
    <t xml:space="preserve">1.2.104</t>
  </si>
  <si>
    <r>
      <rPr>
        <b val="true"/>
        <sz val="10"/>
        <rFont val="Times New Roman"/>
        <family val="1"/>
        <charset val="1"/>
      </rPr>
      <t xml:space="preserve">DESINFETANTE CONCENTRADO À BASE DE CLORETO DE BENZALCÔNIO 15%, FRAGRÂNCIA HERBAL
</t>
    </r>
    <r>
      <rPr>
        <sz val="10"/>
        <rFont val="Times New Roman"/>
        <family val="1"/>
        <charset val="1"/>
      </rPr>
      <t xml:space="preserve">Indicado para a limpeza, desinfecção e desodorização de clínicas veterinárias, hospitais veterinários, canis, gatis, na limpeza e desinfecção do piso, paredes, salas de banho e tosa, mesas de atendimento e de cirurgia e instrumentais cirúrgicos. Efetivo contra as seguintes bactérias: escherichia coli, salmonella enteritidis, staphylococcus aureus e pseudomonas aeruginosa e contra os seguintes fungos: aspergillus flavus, aspergillus fumigatus, aspergillus niger. Também atua na inativação de cistos de giardia spp. e do vírus da cinomose.
Princípio Ativo: À Base de Cloreto de Benzalcônio
Teor Ativo: 15g/100ml (15%)
Forma Física: Solução Aquosa
Apresentação: Frasco de 1 litro
CATMAT: 427476</t>
    </r>
  </si>
  <si>
    <t xml:space="preserve">1.2.105</t>
  </si>
  <si>
    <r>
      <rPr>
        <b val="true"/>
        <sz val="10"/>
        <rFont val="Times New Roman"/>
        <family val="1"/>
        <charset val="1"/>
      </rPr>
      <t xml:space="preserve">DETOMIDINA 1% (1 G / 100 ML)
</t>
    </r>
    <r>
      <rPr>
        <sz val="10"/>
        <rFont val="Times New Roman"/>
        <family val="1"/>
        <charset val="1"/>
      </rPr>
      <t xml:space="preserve">Forma Física: Solução Injetável
Apresentação: Frasco-ampola de 10 ml
CATMAT: 409730</t>
    </r>
  </si>
  <si>
    <t xml:space="preserve">Frasco-ampola de 10 ml</t>
  </si>
  <si>
    <t xml:space="preserve">1.2.106</t>
  </si>
  <si>
    <r>
      <rPr>
        <b val="true"/>
        <sz val="10"/>
        <rFont val="Times New Roman"/>
        <family val="1"/>
        <charset val="1"/>
      </rPr>
      <t xml:space="preserve">DEXAMETASONA 5 MG/ML
</t>
    </r>
    <r>
      <rPr>
        <sz val="10"/>
        <rFont val="Times New Roman"/>
        <family val="1"/>
        <charset val="1"/>
      </rPr>
      <t xml:space="preserve">Indicação: Anti-Inflamatório e Adrenocorticóide Injetável à base de Dexametasona (Fosfato Dissódico) 5mg/ml
Apresentação: Frasco de 10 ml</t>
    </r>
  </si>
  <si>
    <t xml:space="preserve">1.2.107</t>
  </si>
  <si>
    <r>
      <rPr>
        <b val="true"/>
        <sz val="10"/>
        <rFont val="Times New Roman"/>
        <family val="1"/>
        <charset val="1"/>
      </rPr>
      <t xml:space="preserve">DIAZEPAM 5 MG
</t>
    </r>
    <r>
      <rPr>
        <sz val="10"/>
        <rFont val="Times New Roman"/>
        <family val="1"/>
        <charset val="1"/>
      </rPr>
      <t xml:space="preserve">Apresentação: Comprimido
CATMAT: 267195</t>
    </r>
  </si>
  <si>
    <t xml:space="preserve">1.2.108</t>
  </si>
  <si>
    <r>
      <rPr>
        <b val="true"/>
        <sz val="10"/>
        <rFont val="Times New Roman"/>
        <family val="1"/>
        <charset val="1"/>
      </rPr>
      <t xml:space="preserve">DIAZEPAM 5 MG/ML
</t>
    </r>
    <r>
      <rPr>
        <sz val="10"/>
        <rFont val="Times New Roman"/>
        <family val="1"/>
        <charset val="1"/>
      </rPr>
      <t xml:space="preserve">Forma Farmacêutica: Solução Injetável
Apresentação: Ampola de 2 ml
CATMAT: 267194</t>
    </r>
  </si>
  <si>
    <t xml:space="preserve">1.2.109</t>
  </si>
  <si>
    <r>
      <rPr>
        <b val="true"/>
        <sz val="10"/>
        <rFont val="Times New Roman"/>
        <family val="1"/>
        <charset val="1"/>
      </rPr>
      <t xml:space="preserve">DIPIRONA 500 MG, ORAL
</t>
    </r>
    <r>
      <rPr>
        <sz val="10"/>
        <rFont val="Times New Roman"/>
        <family val="1"/>
        <charset val="1"/>
      </rPr>
      <t xml:space="preserve">Apresentação: Comprimido
CATMAT: 267203</t>
    </r>
  </si>
  <si>
    <t xml:space="preserve">1.2.110</t>
  </si>
  <si>
    <r>
      <rPr>
        <b val="true"/>
        <sz val="10"/>
        <rFont val="Times New Roman"/>
        <family val="1"/>
        <charset val="1"/>
      </rPr>
      <t xml:space="preserve">DIPIRONA 500 MG/ML, INJETÁVEL, 2 ML
</t>
    </r>
    <r>
      <rPr>
        <sz val="10"/>
        <rFont val="Times New Roman"/>
        <family val="1"/>
        <charset val="1"/>
      </rPr>
      <t xml:space="preserve">Apresentação: Ampola de 2 ml
CATMAT: 268252</t>
    </r>
  </si>
  <si>
    <t xml:space="preserve">1.2.111</t>
  </si>
  <si>
    <r>
      <rPr>
        <b val="true"/>
        <sz val="10"/>
        <rFont val="Times New Roman"/>
        <family val="1"/>
        <charset val="1"/>
      </rPr>
      <t xml:space="preserve">DIPIRONA 500 MG/ML, INJETÁVEL, 50 ML
</t>
    </r>
    <r>
      <rPr>
        <sz val="10"/>
        <rFont val="Times New Roman"/>
        <family val="1"/>
        <charset val="1"/>
      </rPr>
      <t xml:space="preserve">Apresentação: Frasco de 50 ml
CATMAT: 409123</t>
    </r>
  </si>
  <si>
    <t xml:space="preserve">Frasco de 50 ml</t>
  </si>
  <si>
    <t xml:space="preserve">1.2.112</t>
  </si>
  <si>
    <r>
      <rPr>
        <b val="true"/>
        <sz val="10"/>
        <rFont val="Times New Roman"/>
        <family val="1"/>
        <charset val="1"/>
      </rPr>
      <t xml:space="preserve">DIPIRONA 500MG/ML, SOLUÇÃO EM GOTAS
</t>
    </r>
    <r>
      <rPr>
        <sz val="10"/>
        <rFont val="Times New Roman"/>
        <family val="1"/>
        <charset val="1"/>
      </rPr>
      <t xml:space="preserve">Apresentação: Frasco de 20 ml
CATMAT: 267205</t>
    </r>
  </si>
  <si>
    <t xml:space="preserve">1.2.113</t>
  </si>
  <si>
    <r>
      <rPr>
        <b val="true"/>
        <sz val="10"/>
        <rFont val="Times New Roman"/>
        <family val="1"/>
        <charset val="1"/>
      </rPr>
      <t xml:space="preserve">DISPOSITIVO PARA TRANSFERÊNCIA DE SOLUÇÕES, PONTA DUPLA
</t>
    </r>
    <r>
      <rPr>
        <sz val="10"/>
        <rFont val="Times New Roman"/>
        <family val="1"/>
        <charset val="1"/>
      </rPr>
      <t xml:space="preserve">Especificação: Destina-se a troca de soluções intravenosas (IV) entre recipientes. O Dispositivo possibilita a conexão entre dois recipientes distintos para que a transferência ocorra sem que haja contato com o ambiente externo ou perca de substâncias durante o procedimento. Em uma das extremidades, o dispositivo conta com uma ponta perfurante capaz de acessar bolsas de soro e frascos de medicamentos, e na outra extremidade, pode possuir uma ponta simples (Luer Slip), uma ponta simples com conector Luer Lock ou outra ponta perfurante, dependendo do modelo utilizado. Dispositivo estéril, de uso único. Estrutura em plástico atóxico de grau médico.
Apresentação: Unidade</t>
    </r>
  </si>
  <si>
    <t xml:space="preserve">1.2.114</t>
  </si>
  <si>
    <r>
      <rPr>
        <b val="true"/>
        <sz val="10"/>
        <rFont val="Times New Roman"/>
        <family val="1"/>
        <charset val="1"/>
      </rPr>
      <t xml:space="preserve">DOBUTAMINA 250 MG
</t>
    </r>
    <r>
      <rPr>
        <sz val="10"/>
        <rFont val="Times New Roman"/>
        <family val="1"/>
        <charset val="1"/>
      </rPr>
      <t xml:space="preserve">Dosagem: 12,5 MG/ML
Indicação: Injetável
Apresentação: Ampola de 20 ml
CATMAT: 268446</t>
    </r>
  </si>
  <si>
    <t xml:space="preserve">Ampola de 20 ml</t>
  </si>
  <si>
    <t xml:space="preserve">1.2.115</t>
  </si>
  <si>
    <r>
      <rPr>
        <b val="true"/>
        <sz val="10"/>
        <rFont val="Times New Roman"/>
        <family val="1"/>
        <charset val="1"/>
      </rPr>
      <t xml:space="preserve">DORAMECTINA 1% (1 G/100 ML)
</t>
    </r>
    <r>
      <rPr>
        <sz val="10"/>
        <rFont val="Times New Roman"/>
        <family val="1"/>
        <charset val="1"/>
      </rPr>
      <t xml:space="preserve">Forma Física: Solução Injetável
Apresentação: Frasco de 50 ml
CATMAT: 409126</t>
    </r>
  </si>
  <si>
    <t xml:space="preserve">1.2.116</t>
  </si>
  <si>
    <r>
      <rPr>
        <b val="true"/>
        <sz val="10"/>
        <rFont val="Times New Roman"/>
        <family val="1"/>
        <charset val="1"/>
      </rPr>
      <t xml:space="preserve">DOXICICLINA 100 MG
</t>
    </r>
    <r>
      <rPr>
        <sz val="10"/>
        <rFont val="Times New Roman"/>
        <family val="1"/>
        <charset val="1"/>
      </rPr>
      <t xml:space="preserve">Indicação: Antibiótico palatável oral, de amplo espectro de ação, a base de hiclato de doxiciclina
Apresentação: Comprimido
CATMAT: 409168</t>
    </r>
  </si>
  <si>
    <t xml:space="preserve">1.2.117</t>
  </si>
  <si>
    <r>
      <rPr>
        <b val="true"/>
        <sz val="10"/>
        <rFont val="Times New Roman"/>
        <family val="1"/>
        <charset val="1"/>
      </rPr>
      <t xml:space="preserve">DOXICICLINA 200 MG
</t>
    </r>
    <r>
      <rPr>
        <sz val="10"/>
        <rFont val="Times New Roman"/>
        <family val="1"/>
        <charset val="1"/>
      </rPr>
      <t xml:space="preserve">Indicação: Antibiótico palatável oral, de amplo espectro de ação, a base de hiclato de doxiciclina
Apresentação: Comprimido
CATMAT: 409170</t>
    </r>
  </si>
  <si>
    <t xml:space="preserve">1.2.118</t>
  </si>
  <si>
    <r>
      <rPr>
        <b val="true"/>
        <sz val="10"/>
        <rFont val="Times New Roman"/>
        <family val="1"/>
        <charset val="1"/>
      </rPr>
      <t xml:space="preserve">DOXICICLINA 50 MG
</t>
    </r>
    <r>
      <rPr>
        <sz val="10"/>
        <rFont val="Times New Roman"/>
        <family val="1"/>
        <charset val="1"/>
      </rPr>
      <t xml:space="preserve">Indicação: Antibiótico palatável oral, de amplo espectro de ação, a base de hiclato de doxiciclina
Apresentação: Comprimido
CATMAT: 409173</t>
    </r>
  </si>
  <si>
    <t xml:space="preserve">1.2.119</t>
  </si>
  <si>
    <r>
      <rPr>
        <b val="true"/>
        <sz val="10"/>
        <rFont val="Times New Roman"/>
        <family val="1"/>
        <charset val="1"/>
      </rPr>
      <t xml:space="preserve">ECTOPARASITICIDA À BASE DE FIPRONIL (1%)
</t>
    </r>
    <r>
      <rPr>
        <sz val="10"/>
        <rFont val="Times New Roman"/>
        <family val="1"/>
        <charset val="1"/>
      </rPr>
      <t xml:space="preserve">Indicação: Carrapaticida, Bernicida, Mosquicida e Mata-Bicheiras de Aplicação Dorsal (Pour On)
Forma Física: Líquido
Apresentação: Frasco de 1 litro
CATMAT: 440988</t>
    </r>
  </si>
  <si>
    <t xml:space="preserve">1.2.120</t>
  </si>
  <si>
    <r>
      <rPr>
        <b val="true"/>
        <sz val="10"/>
        <rFont val="Times New Roman"/>
        <family val="1"/>
        <charset val="1"/>
      </rPr>
      <t xml:space="preserve">ENEMA À BASE DE FOSFATO DE SÓDIO MONOBÁSICO MONOIDRATADO E FOSFATO DE SÓDIO DIBÁSICO HEPTAIDRATADO
</t>
    </r>
    <r>
      <rPr>
        <sz val="10"/>
        <rFont val="Times New Roman"/>
        <family val="1"/>
        <charset val="1"/>
      </rPr>
      <t xml:space="preserve">Dosagem: Fosfato Monobásico 160 MG/ML (16%) + Fosfato Dibásico 60 MG/ML (6%)
Uso: Retal
Apresentação: Frasco de 130 ml
CATMAT: 267328</t>
    </r>
  </si>
  <si>
    <t xml:space="preserve">Frasco de 130 ml</t>
  </si>
  <si>
    <t xml:space="preserve">1.2.121</t>
  </si>
  <si>
    <r>
      <rPr>
        <b val="true"/>
        <sz val="10"/>
        <rFont val="Times New Roman"/>
        <family val="1"/>
        <charset val="1"/>
      </rPr>
      <t xml:space="preserve">ENROFLOXACINO 150MG
</t>
    </r>
    <r>
      <rPr>
        <sz val="10"/>
        <rFont val="Times New Roman"/>
        <family val="1"/>
        <charset val="1"/>
      </rPr>
      <t xml:space="preserve">Indicação: Antibiótico de amplo espectro de ação à base de Enrofloxacina
Apresentação: Comprimido
CATMAT: 409004</t>
    </r>
  </si>
  <si>
    <t xml:space="preserve">1.2.122</t>
  </si>
  <si>
    <r>
      <rPr>
        <b val="true"/>
        <sz val="10"/>
        <rFont val="Times New Roman"/>
        <family val="1"/>
        <charset val="1"/>
      </rPr>
      <t xml:space="preserve">ENROFLOXACINO 5%, INJETÁVEL
</t>
    </r>
    <r>
      <rPr>
        <sz val="10"/>
        <rFont val="Times New Roman"/>
        <family val="1"/>
        <charset val="1"/>
      </rPr>
      <t xml:space="preserve">Indicação: Antibiótico antimicrobiano e bactericida de ampla ação à base de Enrofloxacina
Apresentação: Frasco de 10 ml
CATMAT: 409006</t>
    </r>
  </si>
  <si>
    <t xml:space="preserve">1.2.123</t>
  </si>
  <si>
    <r>
      <rPr>
        <b val="true"/>
        <sz val="10"/>
        <rFont val="Times New Roman"/>
        <family val="1"/>
        <charset val="1"/>
      </rPr>
      <t xml:space="preserve">ENROFLOXACINO 50MG
</t>
    </r>
    <r>
      <rPr>
        <sz val="10"/>
        <rFont val="Times New Roman"/>
        <family val="1"/>
        <charset val="1"/>
      </rPr>
      <t xml:space="preserve">Indicação: Antibiótico de amplo espectro de ação à base de Enrofloxacina
Apresentação: Comprimido
CATMAT: 409003</t>
    </r>
  </si>
  <si>
    <t xml:space="preserve">1.2.124</t>
  </si>
  <si>
    <r>
      <rPr>
        <b val="true"/>
        <sz val="10"/>
        <rFont val="Times New Roman"/>
        <family val="1"/>
        <charset val="1"/>
      </rPr>
      <t xml:space="preserve">EPINEFRINA (ADRENALINA)
</t>
    </r>
    <r>
      <rPr>
        <sz val="10"/>
        <rFont val="Times New Roman"/>
        <family val="1"/>
        <charset val="1"/>
      </rPr>
      <t xml:space="preserve">Dosagem: 1mg/ml
Uso: Solução Injetável
Apresentação: Ampola de 1 ml
CATMAT: 268255</t>
    </r>
  </si>
  <si>
    <t xml:space="preserve">1.2.125</t>
  </si>
  <si>
    <r>
      <rPr>
        <b val="true"/>
        <sz val="10"/>
        <rFont val="Times New Roman"/>
        <family val="1"/>
        <charset val="1"/>
      </rPr>
      <t xml:space="preserve">EQUIPO DE TRANSFUSÃO DE SANGUE
</t>
    </r>
    <r>
      <rPr>
        <sz val="10"/>
        <rFont val="Times New Roman"/>
        <family val="1"/>
        <charset val="1"/>
      </rPr>
      <t xml:space="preserve">Características:
Equipo para transfusão de sangue e hemoderivados; Câmara dupla com filtro; Pinça rolete; Conector Luer Lock; Tubo com no mínimo 150 cm; Estéril; Uso único.
Apresentação: Unidade
CATMAT: 609776</t>
    </r>
  </si>
  <si>
    <t xml:space="preserve">1.2.126</t>
  </si>
  <si>
    <r>
      <rPr>
        <b val="true"/>
        <sz val="10"/>
        <rFont val="Times New Roman"/>
        <family val="1"/>
        <charset val="1"/>
      </rPr>
      <t xml:space="preserve">EQUIPO MACROGOTAS DE INFUSÃO VENOSA
</t>
    </r>
    <r>
      <rPr>
        <sz val="10"/>
        <rFont val="Times New Roman"/>
        <family val="1"/>
        <charset val="1"/>
      </rPr>
      <t xml:space="preserve">Características:
Fabricado em PVC flexível e Incolor; Injetor lateral com membrana auto cicatrizante; Câmara gotejadora macrogotas com dispositivo para entrada de ar; Pinça rolete; Filtro hidrófobo e bacteriológico; Conector Luer Slip Universal; Tubo com no mínimo 150 cm com ponta perfurante e tampa protetora; Estéril; Uso único.
Apresentação: Unidade
CATMAT: 609459</t>
    </r>
  </si>
  <si>
    <t xml:space="preserve">1.2.127</t>
  </si>
  <si>
    <r>
      <rPr>
        <b val="true"/>
        <sz val="10"/>
        <rFont val="Times New Roman"/>
        <family val="1"/>
        <charset val="1"/>
      </rPr>
      <t xml:space="preserve">ESCOVA-ESPONJA PARA ASSEPSIA, COM CLOREXIDINA 2%
</t>
    </r>
    <r>
      <rPr>
        <sz val="10"/>
        <rFont val="Times New Roman"/>
        <family val="1"/>
        <charset val="1"/>
      </rPr>
      <t xml:space="preserve">Modelo: Dupla Face c/ Cerdas e Esponja
Antisséptico: 2% de Digliconato de Clorexidina
Esterilidade: Uso Único
Embalagem: Embalagem Individual
Apresentação: Unidade
CATMAT: 620163</t>
    </r>
  </si>
  <si>
    <t xml:space="preserve">1.2.128</t>
  </si>
  <si>
    <r>
      <rPr>
        <b val="true"/>
        <sz val="10"/>
        <rFont val="Times New Roman"/>
        <family val="1"/>
        <charset val="1"/>
      </rPr>
      <t xml:space="preserve">ESPARADRAPO DE ALGODÃO, 10 CM X 4,5 M
</t>
    </r>
    <r>
      <rPr>
        <sz val="10"/>
        <rFont val="Times New Roman"/>
        <family val="1"/>
        <charset val="1"/>
      </rPr>
      <t xml:space="preserve">Características: Esparadrapo, não estéril, hipoalergênico de fita de tecido 100 % algodão, impermeável branco , em rolo de 10 cm x 4,5 m. Faixa de tecido, dotada de substância aderente em uma de suas faces, com boa fixação em gaze e atadura.
Apresentação: Unidade
CATMAT: 631753</t>
    </r>
  </si>
  <si>
    <t xml:space="preserve">1.2.129</t>
  </si>
  <si>
    <r>
      <rPr>
        <b val="true"/>
        <sz val="10"/>
        <rFont val="Times New Roman"/>
        <family val="1"/>
        <charset val="1"/>
      </rPr>
      <t xml:space="preserve">ESTIMULANTE DE APETITE À BASE DE COBAMAMIDA 1MG E CLORIDRATO DE CIPROEPTADINA 4 MG
</t>
    </r>
    <r>
      <rPr>
        <sz val="10"/>
        <rFont val="Times New Roman"/>
        <family val="1"/>
        <charset val="1"/>
      </rPr>
      <t xml:space="preserve">Apresentação: Comprimido
CATMAT: 440313</t>
    </r>
  </si>
  <si>
    <t xml:space="preserve">1.2.130</t>
  </si>
  <si>
    <r>
      <rPr>
        <b val="true"/>
        <sz val="10"/>
        <rFont val="Times New Roman"/>
        <family val="1"/>
        <charset val="1"/>
      </rPr>
      <t xml:space="preserve">ÉTER GLICERIL GUAIACOL – EGG
</t>
    </r>
    <r>
      <rPr>
        <sz val="10"/>
        <rFont val="Times New Roman"/>
        <family val="1"/>
        <charset val="1"/>
      </rPr>
      <t xml:space="preserve">Concentração: 100 mg/ml
Forma Farmacêutica: Solução Injetável pronto para uso
Apresentação: Bolsa de 500 ml
CATMAT: 453149</t>
    </r>
  </si>
  <si>
    <t xml:space="preserve">Bolsa de 500 ml</t>
  </si>
  <si>
    <t xml:space="preserve">1.2.131</t>
  </si>
  <si>
    <r>
      <rPr>
        <b val="true"/>
        <sz val="10"/>
        <rFont val="Times New Roman"/>
        <family val="1"/>
        <charset val="1"/>
      </rPr>
      <t xml:space="preserve">EXTENSÃO PARA CATETER COM 2 METROS
</t>
    </r>
    <r>
      <rPr>
        <sz val="10"/>
        <rFont val="Times New Roman"/>
        <family val="1"/>
        <charset val="1"/>
      </rPr>
      <t xml:space="preserve">Finalidade: Utilizada para aumentar o comprimento do cateter nasal tipo óculos, dando mais conforto e mobilidade ao paciente.
Composição: PVC
Tamanho: 2 metros
Apresentação: Unidade</t>
    </r>
  </si>
  <si>
    <t xml:space="preserve">1.2.132</t>
  </si>
  <si>
    <r>
      <rPr>
        <b val="true"/>
        <sz val="10"/>
        <rFont val="Times New Roman"/>
        <family val="1"/>
        <charset val="1"/>
      </rPr>
      <t xml:space="preserve">EXTENSOR DE EQUIPO DE 60 CM ADULTO
</t>
    </r>
    <r>
      <rPr>
        <sz val="10"/>
        <rFont val="Times New Roman"/>
        <family val="1"/>
        <charset val="1"/>
      </rPr>
      <t xml:space="preserve">Características: Tubo extensor equipo com conexão rotativa luer lock; Transparente; Composição PVC flexível; Comprimento 60cm; Esterilizado pelo processo de Radiação Ionizante ou por Óxido de etileno; Embalado individualmente em papel grau cirúrgico com visor transparente.
Apresentação: Unidade</t>
    </r>
  </si>
  <si>
    <t xml:space="preserve">1.2.133</t>
  </si>
  <si>
    <r>
      <rPr>
        <b val="true"/>
        <sz val="10"/>
        <rFont val="Times New Roman"/>
        <family val="1"/>
        <charset val="1"/>
      </rPr>
      <t xml:space="preserve">FANCICLOVIR 125 MG
</t>
    </r>
    <r>
      <rPr>
        <sz val="10"/>
        <rFont val="Times New Roman"/>
        <family val="1"/>
        <charset val="1"/>
      </rPr>
      <t xml:space="preserve">Apresentação: Comprimido
CATMAT: 322436</t>
    </r>
  </si>
  <si>
    <t xml:space="preserve">1.2.134</t>
  </si>
  <si>
    <r>
      <rPr>
        <b val="true"/>
        <sz val="10"/>
        <rFont val="Times New Roman"/>
        <family val="1"/>
        <charset val="1"/>
      </rPr>
      <t xml:space="preserve">FANCICLOVIR 500 MG
</t>
    </r>
    <r>
      <rPr>
        <sz val="10"/>
        <rFont val="Times New Roman"/>
        <family val="1"/>
        <charset val="1"/>
      </rPr>
      <t xml:space="preserve">Apresentação: Comprimido
CATMAT: 322435</t>
    </r>
  </si>
  <si>
    <t xml:space="preserve">1.2.135</t>
  </si>
  <si>
    <r>
      <rPr>
        <b val="true"/>
        <sz val="10"/>
        <rFont val="Times New Roman"/>
        <family val="1"/>
        <charset val="1"/>
      </rPr>
      <t xml:space="preserve">FENILBUTAZONA 200 MG, INJETÁVEL, 100 ML
</t>
    </r>
    <r>
      <rPr>
        <sz val="10"/>
        <rFont val="Times New Roman"/>
        <family val="1"/>
        <charset val="1"/>
      </rPr>
      <t xml:space="preserve">Apresentação: Frasco de 100 ml
CATMAT: 407503</t>
    </r>
  </si>
  <si>
    <t xml:space="preserve">1.2.136</t>
  </si>
  <si>
    <r>
      <rPr>
        <b val="true"/>
        <sz val="10"/>
        <rFont val="Times New Roman"/>
        <family val="1"/>
        <charset val="1"/>
      </rPr>
      <t xml:space="preserve">FENOBARBITAL 100MG
</t>
    </r>
    <r>
      <rPr>
        <sz val="10"/>
        <rFont val="Times New Roman"/>
        <family val="1"/>
        <charset val="1"/>
      </rPr>
      <t xml:space="preserve">Apresentação: Comprimido
CATMAT: 267660</t>
    </r>
  </si>
  <si>
    <t xml:space="preserve">1.2.137</t>
  </si>
  <si>
    <r>
      <rPr>
        <b val="true"/>
        <sz val="10"/>
        <rFont val="Times New Roman"/>
        <family val="1"/>
        <charset val="1"/>
      </rPr>
      <t xml:space="preserve">FENOBARBITAL 200MG, INJETÁVEL, 2 ML
</t>
    </r>
    <r>
      <rPr>
        <sz val="10"/>
        <rFont val="Times New Roman"/>
        <family val="1"/>
        <charset val="1"/>
      </rPr>
      <t xml:space="preserve">Apresentação: Ampola de 2 ml
CATMAT: 300722</t>
    </r>
  </si>
  <si>
    <t xml:space="preserve">1.2.138</t>
  </si>
  <si>
    <r>
      <rPr>
        <b val="true"/>
        <sz val="10"/>
        <rFont val="Times New Roman"/>
        <family val="1"/>
        <charset val="1"/>
      </rPr>
      <t xml:space="preserve">FENOBARBITAL 4% (40 MG/ML)
</t>
    </r>
    <r>
      <rPr>
        <sz val="10"/>
        <rFont val="Times New Roman"/>
        <family val="1"/>
        <charset val="1"/>
      </rPr>
      <t xml:space="preserve">Forma Farmacêutica: Solução Oral – Gotas
Apresentação: Frasco de 20 ml
CATMAT: 300723</t>
    </r>
  </si>
  <si>
    <t xml:space="preserve">1.2.139</t>
  </si>
  <si>
    <r>
      <rPr>
        <b val="true"/>
        <sz val="10"/>
        <rFont val="Times New Roman"/>
        <family val="1"/>
        <charset val="1"/>
      </rPr>
      <t xml:space="preserve">FENTANILA 0,05 MG/ML, COM CONSERVANTE
</t>
    </r>
    <r>
      <rPr>
        <sz val="10"/>
        <rFont val="Times New Roman"/>
        <family val="1"/>
        <charset val="1"/>
      </rPr>
      <t xml:space="preserve">Princípio Ativo: Sal Citrato
Indicação: Solução Injetável
Apresentação: Frasco-Ampola de 10 ml
CATMAT: 271950</t>
    </r>
  </si>
  <si>
    <t xml:space="preserve">1.2.140</t>
  </si>
  <si>
    <r>
      <rPr>
        <b val="true"/>
        <sz val="10"/>
        <rFont val="Times New Roman"/>
        <family val="1"/>
        <charset val="1"/>
      </rPr>
      <t xml:space="preserve">FIO DE SUTURA NYLON 0, COM AGULHA 3CM 3/8
</t>
    </r>
    <r>
      <rPr>
        <sz val="10"/>
        <rFont val="Times New Roman"/>
        <family val="1"/>
        <charset val="1"/>
      </rPr>
      <t xml:space="preserve">Tipo de fio: Não absorvível
Material do fio: Nylon (Poliamida)
Origem do fio: Sintética
Estrutura do fio: Monofilamento
Cor do fio: Preto
Diâmetro do fio: 0
Comprimento do fio: 45 cm
Comprimento da agulha: 3 cm
Curvatura da agulha: 3/8 Círculo
Formato da agulha: Triangular cortante
Esterilidade: Estéril
Embalagem: Individual
Apresentação: Unidade
CATMAT: 487460</t>
    </r>
  </si>
  <si>
    <t xml:space="preserve">1.2.141</t>
  </si>
  <si>
    <r>
      <rPr>
        <b val="true"/>
        <sz val="10"/>
        <rFont val="Times New Roman"/>
        <family val="1"/>
        <charset val="1"/>
      </rPr>
      <t xml:space="preserve">FIO DE SUTURA NYLON 0, SEM AGULHA
</t>
    </r>
    <r>
      <rPr>
        <sz val="10"/>
        <rFont val="Times New Roman"/>
        <family val="1"/>
        <charset val="1"/>
      </rPr>
      <t xml:space="preserve">Tipo de fio: Não absorvível
Material do fio: Nylon (Poliamida)
Origem do fio: Sintética
Estrutura do fio: Monofilamento
Cor do fio: Preto
Diâmetro do fio: 0
Comprimento do fio: 150 cm
Esterilidade: Estéril
Embalagem: Individual
Apresentação: Unidade
CATMAT: 600127</t>
    </r>
  </si>
  <si>
    <t xml:space="preserve">1.2.142</t>
  </si>
  <si>
    <r>
      <rPr>
        <b val="true"/>
        <sz val="10"/>
        <rFont val="Times New Roman"/>
        <family val="1"/>
        <charset val="1"/>
      </rPr>
      <t xml:space="preserve">FIO DE SUTURA NYLON 1, COM AGULHA 3CM 3/8
</t>
    </r>
    <r>
      <rPr>
        <sz val="10"/>
        <rFont val="Times New Roman"/>
        <family val="1"/>
        <charset val="1"/>
      </rPr>
      <t xml:space="preserve">Tipo de fio: Não absorvível
Material do fio: Nylon (Poliamida)
Origem do fio: Sintética
Estrutura do fio: Monofilamento
Cor do fio: Preto
Diâmetro do fio: 1-0
Comprimento do fio: 45 cm
Comprimento da agulha: 3 cm
Curvatura da agulha: 3/8 Círculo
Formato da agulha: Triangular cortante
Esterilidade: Estéril
Embalagem: Individual
Apresentação: Unidade
CATMAT: 487460</t>
    </r>
  </si>
  <si>
    <t xml:space="preserve">1.2.143</t>
  </si>
  <si>
    <r>
      <rPr>
        <b val="true"/>
        <sz val="10"/>
        <rFont val="Times New Roman"/>
        <family val="1"/>
        <charset val="1"/>
      </rPr>
      <t xml:space="preserve">FIO DE SUTURA NYLON 2, COM AGULHA 3CM 3/8
</t>
    </r>
    <r>
      <rPr>
        <sz val="10"/>
        <rFont val="Times New Roman"/>
        <family val="1"/>
        <charset val="1"/>
      </rPr>
      <t xml:space="preserve">Tipo de fio: Não absorvível
Material do fio: Nylon (Poliamida)
Origem do fio: Sintética
Estrutura do fio: Monofilamento
Cor do fio: Preto
Diâmetro do fio: 2-0
Comprimento do fio: 45 cm
Comprimento da agulha: 3 cm
Curvatura da agulha: 3/8 Círculo
Formato da agulha: Triangular cortante
Esterilidade: Estéril
Embalagem: Individual
Apresentação: Unidade
CATMAT: 487452</t>
    </r>
  </si>
  <si>
    <t xml:space="preserve">1.2.144</t>
  </si>
  <si>
    <r>
      <rPr>
        <b val="true"/>
        <sz val="10"/>
        <rFont val="Times New Roman"/>
        <family val="1"/>
        <charset val="1"/>
      </rPr>
      <t xml:space="preserve">FIO DE SUTURA NYLON 3, COM AGULHA 3CM 3/8
</t>
    </r>
    <r>
      <rPr>
        <sz val="10"/>
        <rFont val="Times New Roman"/>
        <family val="1"/>
        <charset val="1"/>
      </rPr>
      <t xml:space="preserve">Tipo de fio: Não absorvível
Material do fio: Nylon (Poliamida)
Origem do fio: Sintética
Estrutura do fio: Monofilamento
Cor do fio: Preto
Diâmetro do fio: 3-0
Comprimento do fio: 45 cm
Comprimento da agulha: 3 cm
Curvatura da agulha: 3/8 Círculo
Formato da agulha: Triangular cortante
Esterilidade: Estéril
Embalagem: Individual
Apresentação: Unidade
CATMAT: 487445</t>
    </r>
  </si>
  <si>
    <t xml:space="preserve">1.2.145</t>
  </si>
  <si>
    <r>
      <rPr>
        <b val="true"/>
        <sz val="10"/>
        <rFont val="Times New Roman"/>
        <family val="1"/>
        <charset val="1"/>
      </rPr>
      <t xml:space="preserve">FIO DE SUTURA POLIGLECAPRONE 5, COM AGULHA 2,0CM 3/8
</t>
    </r>
    <r>
      <rPr>
        <sz val="10"/>
        <rFont val="Times New Roman"/>
        <family val="1"/>
        <charset val="1"/>
      </rPr>
      <t xml:space="preserve">Tipo de fio: Absorvível
Material do fio: Poliglecaprone
Origem do fio: Sintética
Estrutura do fio: Monofilamentar
Cor do fio: Incolor
Diâmetro do fio: 5-0
Comprimento do fio: 45 cm
Comprimento da agulha: aproximadamente 2,0 cm
Tipo de agulha: 3/8 Circulo
Formato da agulha: Cortante
Esterilidade: Estéril
Embalagem: Individual
Apresentação: Unidade
CATMAT: 487233</t>
    </r>
  </si>
  <si>
    <t xml:space="preserve">1.2.146</t>
  </si>
  <si>
    <r>
      <rPr>
        <b val="true"/>
        <sz val="10"/>
        <rFont val="Times New Roman"/>
        <family val="1"/>
        <charset val="1"/>
      </rPr>
      <t xml:space="preserve">FIO DE SUTURA POLIGLICÓLICO 0, COM AGULHA 3,5CM 1/2
</t>
    </r>
    <r>
      <rPr>
        <sz val="10"/>
        <rFont val="Times New Roman"/>
        <family val="1"/>
        <charset val="1"/>
      </rPr>
      <t xml:space="preserve">Tipo de fio: Absorvível
Material do fio: Ácido Poliglicólico
Origem do fio: Sintética
Estrutura do fio: Multifilamentar
Cor do fio: Violeta
Diâmetro do fio: 0
Comprimento do fio: 70 cm
Comprimento da agulha: 3,5 cm
Tipo de agulha: ½ Circulo
Formato da agulha: Cilíndrica
Esterilidade: Estéril
Embalagem: Individual
Apresentação: Unidade
CATMAT: 487369</t>
    </r>
  </si>
  <si>
    <t xml:space="preserve">1.2.147</t>
  </si>
  <si>
    <r>
      <rPr>
        <b val="true"/>
        <sz val="10"/>
        <rFont val="Times New Roman"/>
        <family val="1"/>
        <charset val="1"/>
      </rPr>
      <t xml:space="preserve">FIO DE SUTURA POLIGLICÓLICO 1, COM AGULHA 3,5CM 1/2
</t>
    </r>
    <r>
      <rPr>
        <sz val="10"/>
        <rFont val="Times New Roman"/>
        <family val="1"/>
        <charset val="1"/>
      </rPr>
      <t xml:space="preserve">Tipo de fio: Absorvível
Material do fio: Ácido Poliglicólico
Origem do fio: Sintética
Estrutura do fio: Multifilamentar
Cor do fio: Violeta
Diâmetro do fio: 1-0
Comprimento do fio: 70 cm
Comprimento da agulha: 3,5 cm
Tipo de agulha: ½ Circulo
Formato da agulha: Cilíndrica
Esterilidade: Estéril
Embalagem: Individual
Apresentação: Unidade
CATMAT: 487373</t>
    </r>
  </si>
  <si>
    <t xml:space="preserve">1.2.148</t>
  </si>
  <si>
    <r>
      <rPr>
        <b val="true"/>
        <sz val="10"/>
        <rFont val="Times New Roman"/>
        <family val="1"/>
        <charset val="1"/>
      </rPr>
      <t xml:space="preserve">FIO DE SUTURA POLIGLICÓLICO 2, COM AGULHA 3,5CM 1/2
</t>
    </r>
    <r>
      <rPr>
        <sz val="10"/>
        <rFont val="Times New Roman"/>
        <family val="1"/>
        <charset val="1"/>
      </rPr>
      <t xml:space="preserve">Tipo de fio: Absorvível
Material do fio: Ácido Poliglicólico
Origem do fio: Sintética
Estrutura do fio: Multifilamentar
Cor do fio: Violeta
Diâmetro do fio: 2-0
Comprimento do fio: 70 cm
Comprimento da agulha: 3,5 cm
Tipo de agulha: ½ Circulo
Formato da agulha: Cilíndrica
Esterilidade: Estéril
Embalagem: Individual
Apresentação: Unidade
CATMAT: 487363</t>
    </r>
  </si>
  <si>
    <t xml:space="preserve">1.2.149</t>
  </si>
  <si>
    <r>
      <rPr>
        <b val="true"/>
        <sz val="10"/>
        <rFont val="Times New Roman"/>
        <family val="1"/>
        <charset val="1"/>
      </rPr>
      <t xml:space="preserve">FIO DE SUTURA POLIGLICÓLICO 3, COM AGULHA 2,5CM 1/2
</t>
    </r>
    <r>
      <rPr>
        <sz val="10"/>
        <rFont val="Times New Roman"/>
        <family val="1"/>
        <charset val="1"/>
      </rPr>
      <t xml:space="preserve">Tipo de fio: Absorvível
Material do fio: Ácido Poliglicólico
Origem do fio: Sintética
Estrutura do fio: Multifilamentar
Cor do fio: Violeta
Diâmetro do fio: 3-0
Comprimento do fio: 70 cm
Comprimento da agulha: aproximadamente 2,5 cm
Tipo de agulha: ½ Circulo
Formato da agulha: Cilíndrica
Esterilidade: Estéril
Embalagem: Individual
Apresentação: Unidade
CATMAT: 487359</t>
    </r>
  </si>
  <si>
    <t xml:space="preserve">1.2.150</t>
  </si>
  <si>
    <r>
      <rPr>
        <b val="true"/>
        <sz val="10"/>
        <rFont val="Times New Roman"/>
        <family val="1"/>
        <charset val="1"/>
      </rPr>
      <t xml:space="preserve">FIO DE SUTURA POLIGLICÓLICO 4, COM AGULHA 2,5CM 1/2
</t>
    </r>
    <r>
      <rPr>
        <sz val="10"/>
        <rFont val="Times New Roman"/>
        <family val="1"/>
        <charset val="1"/>
      </rPr>
      <t xml:space="preserve">Tipo de fio: Absorvível
Material do fio: Ácido Poliglicólico
Origem do fio: Sintética
Estrutura do fio: Multifilamentar
Cor do fio: Violeta
Diâmetro do fio: 4-0
Comprimento do fio: 70 cm
Comprimento da agulha: aproximadamente 2,5 cm
Tipo de agulha: ½ Circulo
Formato da agulha: Cilíndrica
Esterilidade: Estéril
Embalagem: Individual
Apresentação: Unidade
CATMAT: 487357</t>
    </r>
  </si>
  <si>
    <t xml:space="preserve">1.2.151</t>
  </si>
  <si>
    <r>
      <rPr>
        <b val="true"/>
        <sz val="10"/>
        <rFont val="Times New Roman"/>
        <family val="1"/>
        <charset val="1"/>
      </rPr>
      <t xml:space="preserve">FITA ADESIVA MICROPOROSA, 50MM X 10M
</t>
    </r>
    <r>
      <rPr>
        <sz val="10"/>
        <rFont val="Times New Roman"/>
        <family val="1"/>
        <charset val="1"/>
      </rPr>
      <t xml:space="preserve">Uso Cutâneo
Tipo: Microporosa
Material Dorso: À Base De Tecido Não Tecido
Tipo De Adesivo: Sintético, Hipoalergênico
Largura Da Fita: Cerca de 50 MM
Cor: C/ Cor Branca
Especificação: Rolo C/ Capa Protetora
Esterilidade: Não Estéril
Apresentação: Unidade
CATMAT: 631735</t>
    </r>
  </si>
  <si>
    <t xml:space="preserve">1.2.152</t>
  </si>
  <si>
    <r>
      <rPr>
        <b val="true"/>
        <sz val="10"/>
        <rFont val="Times New Roman"/>
        <family val="1"/>
        <charset val="1"/>
      </rPr>
      <t xml:space="preserve">FITA ADESIVA PARA AUTOCLAVE A VAPOR
</t>
    </r>
    <r>
      <rPr>
        <sz val="10"/>
        <rFont val="Times New Roman"/>
        <family val="1"/>
        <charset val="1"/>
      </rPr>
      <t xml:space="preserve">Aplicação: Esterilização
Especificação: Fita em papel crepe a base de fibra de celulose, tinta termorreativa e adesivo a base de borracha natural e resina. Possui listras que mudam de cor conforme a conclusão do processo de autoclavagem.
Dimensão: 19MM X 30M
Embalagem: Individual
Apresentação: Unidade</t>
    </r>
  </si>
  <si>
    <t xml:space="preserve">1.2.153</t>
  </si>
  <si>
    <r>
      <rPr>
        <b val="true"/>
        <sz val="10"/>
        <rFont val="Times New Roman"/>
        <family val="1"/>
        <charset val="1"/>
      </rPr>
      <t xml:space="preserve">FITOMENADIONA - VITAMINA K1
</t>
    </r>
    <r>
      <rPr>
        <sz val="10"/>
        <rFont val="Times New Roman"/>
        <family val="1"/>
        <charset val="1"/>
      </rPr>
      <t xml:space="preserve">Dosagem: 10 MG/ML
Forma farmacêutica: Solução Injetável
Presentação: Ampola de 1 ml
CATMAT: 292399</t>
    </r>
  </si>
  <si>
    <t xml:space="preserve">1.2.154</t>
  </si>
  <si>
    <r>
      <rPr>
        <b val="true"/>
        <sz val="10"/>
        <rFont val="Times New Roman"/>
        <family val="1"/>
        <charset val="1"/>
      </rPr>
      <t xml:space="preserve">FLUNIXINO MEGLUMINA 8,3G/100ML
</t>
    </r>
    <r>
      <rPr>
        <sz val="10"/>
        <rFont val="Times New Roman"/>
        <family val="1"/>
        <charset val="1"/>
      </rPr>
      <t xml:space="preserve">Indicação: Analgésico, anti-inflamatório e antipirético, injetável, à base de flunixino meglumina (8,3G/100ML).
Apresentação: Frasco-ampola de 50 ML
CATMAT: 370557</t>
    </r>
  </si>
  <si>
    <t xml:space="preserve">1.2.155</t>
  </si>
  <si>
    <r>
      <rPr>
        <b val="true"/>
        <sz val="10"/>
        <rFont val="Times New Roman"/>
        <family val="1"/>
        <charset val="1"/>
      </rPr>
      <t xml:space="preserve">FLUOXETINA 10 MG
</t>
    </r>
    <r>
      <rPr>
        <sz val="10"/>
        <rFont val="Times New Roman"/>
        <family val="1"/>
        <charset val="1"/>
      </rPr>
      <t xml:space="preserve">Apresentação: Comprimido ou Cápsula
CATMAT: 305464</t>
    </r>
  </si>
  <si>
    <t xml:space="preserve">Comprimido ou Cápsula</t>
  </si>
  <si>
    <t xml:space="preserve">1.2.156</t>
  </si>
  <si>
    <r>
      <rPr>
        <b val="true"/>
        <sz val="10"/>
        <rFont val="Times New Roman"/>
        <family val="1"/>
        <charset val="1"/>
      </rPr>
      <t xml:space="preserve">FLUOXETINA 20 MG
</t>
    </r>
    <r>
      <rPr>
        <sz val="10"/>
        <rFont val="Times New Roman"/>
        <family val="1"/>
        <charset val="1"/>
      </rPr>
      <t xml:space="preserve">Apresentação: Comprimido ou Cápsula
CATMAT: 273009</t>
    </r>
  </si>
  <si>
    <t xml:space="preserve">1.2.157</t>
  </si>
  <si>
    <r>
      <rPr>
        <b val="true"/>
        <sz val="10"/>
        <rFont val="Times New Roman"/>
        <family val="1"/>
        <charset val="1"/>
      </rPr>
      <t xml:space="preserve">FLURALANER 280 MG + MOXIDECTINA 14MG
</t>
    </r>
    <r>
      <rPr>
        <sz val="10"/>
        <rFont val="Times New Roman"/>
        <family val="1"/>
        <charset val="1"/>
      </rPr>
      <t xml:space="preserve">Indicação: Antiparasitário transdermal para gatos de 2,8 a 6,25KG
Composição: Associado À Moxidectina
Concentração: 280 Mg/Ml + 14 MG/ML
Forma Farmacêutica: Solução Tópica
Aplicação: Uso Veterinário - Indicado para o tratamento de pulgas, sarna de ouvido e vermes intestinais
Especificação: Proteção contra pulgas por até 12 semanas
Apresentação: Pipeta de 0,89 ML
CATMAT: 633581</t>
    </r>
  </si>
  <si>
    <t xml:space="preserve">Pipeta de 0,89 ml</t>
  </si>
  <si>
    <t xml:space="preserve">1.2.158</t>
  </si>
  <si>
    <r>
      <rPr>
        <b val="true"/>
        <sz val="10"/>
        <rFont val="Times New Roman"/>
        <family val="1"/>
        <charset val="1"/>
      </rPr>
      <t xml:space="preserve">FRASCO - TIPO ALMOTOLIA, 250 ML
</t>
    </r>
    <r>
      <rPr>
        <sz val="10"/>
        <rFont val="Times New Roman"/>
        <family val="1"/>
        <charset val="1"/>
      </rPr>
      <t xml:space="preserve">Material: Em Polietileno (Plástico)
Tipo Bico: Bico Reto, Longo, Estreito, Com Protetor
Tipo Tampa: Tampa Em Rosca
Cor: Transparente
Capacidade: 250 ML
Graduação: Graduado em ml
Apresentação: Unidade
CATMAT: 280476</t>
    </r>
  </si>
  <si>
    <t xml:space="preserve">1.2.159</t>
  </si>
  <si>
    <r>
      <rPr>
        <b val="true"/>
        <sz val="10"/>
        <rFont val="Times New Roman"/>
        <family val="1"/>
        <charset val="1"/>
      </rPr>
      <t xml:space="preserve">FUROSEMIDA 10 MG/ML
</t>
    </r>
    <r>
      <rPr>
        <sz val="10"/>
        <rFont val="Times New Roman"/>
        <family val="1"/>
        <charset val="1"/>
      </rPr>
      <t xml:space="preserve">Forma: Solução Injetável
Apresentação: Ampola de 2 ML
CATMAT: 267666</t>
    </r>
  </si>
  <si>
    <t xml:space="preserve">1.2.160</t>
  </si>
  <si>
    <r>
      <rPr>
        <b val="true"/>
        <sz val="10"/>
        <rFont val="Times New Roman"/>
        <family val="1"/>
        <charset val="1"/>
      </rPr>
      <t xml:space="preserve">FUROSEMIDA 40 MG
</t>
    </r>
    <r>
      <rPr>
        <sz val="10"/>
        <rFont val="Times New Roman"/>
        <family val="1"/>
        <charset val="1"/>
      </rPr>
      <t xml:space="preserve">Apresentação: Comprimido
CATMAT: 267663</t>
    </r>
  </si>
  <si>
    <t xml:space="preserve">1.2.161</t>
  </si>
  <si>
    <r>
      <rPr>
        <b val="true"/>
        <sz val="10"/>
        <rFont val="Times New Roman"/>
        <family val="1"/>
        <charset val="1"/>
      </rPr>
      <t xml:space="preserve">GABAPENTINA
</t>
    </r>
    <r>
      <rPr>
        <sz val="10"/>
        <rFont val="Times New Roman"/>
        <family val="1"/>
        <charset val="1"/>
      </rPr>
      <t xml:space="preserve">Características Adicionais: Formulação Especialmente Manipulada
Concentração: Conforme demanda
Apresentação: Comprimido ou Cápsula
CATMAT: 268107</t>
    </r>
  </si>
  <si>
    <t xml:space="preserve">1.2.162</t>
  </si>
  <si>
    <r>
      <rPr>
        <b val="true"/>
        <sz val="10"/>
        <rFont val="Times New Roman"/>
        <family val="1"/>
        <charset val="1"/>
      </rPr>
      <t xml:space="preserve">GEL ANTI-INFLAMATÓRIO E ANTIEDEMATOSO TÓPICO À BASE DE DIMETILSULFÓXIDO (67.474 MG), ACETATO DE DEXAMETASONA (110 MG) E CLORIDRATO DE LIDOCAÍNA (1.000 MG)
</t>
    </r>
    <r>
      <rPr>
        <sz val="10"/>
        <rFont val="Times New Roman"/>
        <family val="1"/>
        <charset val="1"/>
      </rPr>
      <t xml:space="preserve">Apresentação: Pote de 300 G</t>
    </r>
  </si>
  <si>
    <t xml:space="preserve">Pote de 300 g</t>
  </si>
  <si>
    <t xml:space="preserve">1.2.163</t>
  </si>
  <si>
    <r>
      <rPr>
        <b val="true"/>
        <sz val="10"/>
        <rFont val="Times New Roman"/>
        <family val="1"/>
        <charset val="1"/>
      </rPr>
      <t xml:space="preserve">GEL LUBRIFICANTE
</t>
    </r>
    <r>
      <rPr>
        <sz val="10"/>
        <rFont val="Times New Roman"/>
        <family val="1"/>
        <charset val="1"/>
      </rPr>
      <t xml:space="preserve">Tipo: Íntimo
Cor: Incolor
Odor: Inodoro
Solubilidade: Solúvel Em Água
Características Adicionais: Transparente E Não Gorduroso
Apresentação: Bisnaga de 100 G
CATMAT: 325424</t>
    </r>
  </si>
  <si>
    <t xml:space="preserve">Bisnaga de 100 g</t>
  </si>
  <si>
    <t xml:space="preserve">1.2.164</t>
  </si>
  <si>
    <r>
      <rPr>
        <b val="true"/>
        <sz val="10"/>
        <rFont val="Times New Roman"/>
        <family val="1"/>
        <charset val="1"/>
      </rPr>
      <t xml:space="preserve">GEL OFTÁLMICO À BASE DE DEXPANTENOL 50 MG/G
</t>
    </r>
    <r>
      <rPr>
        <sz val="10"/>
        <rFont val="Times New Roman"/>
        <family val="1"/>
        <charset val="1"/>
      </rPr>
      <t xml:space="preserve">Apresentação: Bisnaga de 10 G
CATMAT: 392423</t>
    </r>
  </si>
  <si>
    <t xml:space="preserve">Bisnaga de 10 g</t>
  </si>
  <si>
    <t xml:space="preserve">1.2.165</t>
  </si>
  <si>
    <r>
      <rPr>
        <b val="true"/>
        <sz val="10"/>
        <rFont val="Times New Roman"/>
        <family val="1"/>
        <charset val="1"/>
      </rPr>
      <t xml:space="preserve">GLICONATO DE CÁLCIO 10%
</t>
    </r>
    <r>
      <rPr>
        <sz val="10"/>
        <rFont val="Times New Roman"/>
        <family val="1"/>
        <charset val="1"/>
      </rPr>
      <t xml:space="preserve">Forma: Solução Injetável
Apresentação: Ampola de 10 ml
CATMAT: 270019</t>
    </r>
  </si>
  <si>
    <t xml:space="preserve">1.2.166</t>
  </si>
  <si>
    <r>
      <rPr>
        <b val="true"/>
        <sz val="10"/>
        <rFont val="Times New Roman"/>
        <family val="1"/>
        <charset val="1"/>
      </rPr>
      <t xml:space="preserve">GLICOSE HIPERTÔNICA 50%
</t>
    </r>
    <r>
      <rPr>
        <sz val="10"/>
        <rFont val="Times New Roman"/>
        <family val="1"/>
        <charset val="1"/>
      </rPr>
      <t xml:space="preserve">Indicação: Solução Injetável
Apresentação: Ampola de 10 ml
CATMAT: 267541</t>
    </r>
  </si>
  <si>
    <t xml:space="preserve">1.2.167</t>
  </si>
  <si>
    <r>
      <rPr>
        <b val="true"/>
        <sz val="10"/>
        <rFont val="Times New Roman"/>
        <family val="1"/>
        <charset val="1"/>
      </rPr>
      <t xml:space="preserve">HEPARINA SÓDICA
</t>
    </r>
    <r>
      <rPr>
        <sz val="10"/>
        <rFont val="Times New Roman"/>
        <family val="1"/>
        <charset val="1"/>
      </rPr>
      <t xml:space="preserve">Dosagem: 5.000ui/Ml
Indicação: Injetável
Apresentação: Ampola de 5 ml
CATMAT: 272796</t>
    </r>
  </si>
  <si>
    <t xml:space="preserve">1.2.168</t>
  </si>
  <si>
    <r>
      <rPr>
        <b val="true"/>
        <sz val="10"/>
        <rFont val="Times New Roman"/>
        <family val="1"/>
        <charset val="1"/>
      </rPr>
      <t xml:space="preserve">INSULINA
</t>
    </r>
    <r>
      <rPr>
        <sz val="10"/>
        <rFont val="Times New Roman"/>
        <family val="1"/>
        <charset val="1"/>
      </rPr>
      <t xml:space="preserve">Origem: Humana
Tipo: Nph
Dosagem: 100u/ML
Aplicação: Injetável
Apresentação: Frasco de 10 ml
CATMAT: 271157</t>
    </r>
  </si>
  <si>
    <t xml:space="preserve">1.2.169</t>
  </si>
  <si>
    <r>
      <rPr>
        <b val="true"/>
        <sz val="10"/>
        <rFont val="Times New Roman"/>
        <family val="1"/>
        <charset val="1"/>
      </rPr>
      <t xml:space="preserve">IODETO DE POTÁSSIO
</t>
    </r>
    <r>
      <rPr>
        <sz val="10"/>
        <rFont val="Times New Roman"/>
        <family val="1"/>
        <charset val="1"/>
      </rPr>
      <t xml:space="preserve">Características Adicionais: Formulação Especialmente Manipulada
Concentração: Conforme demanda
Aplicação: Uso Veterinário
Apresentação: Comprimido ou Cápsula
CATMAT: 466956</t>
    </r>
  </si>
  <si>
    <t xml:space="preserve">1.2.170</t>
  </si>
  <si>
    <r>
      <rPr>
        <b val="true"/>
        <sz val="10"/>
        <rFont val="Times New Roman"/>
        <family val="1"/>
        <charset val="1"/>
      </rPr>
      <t xml:space="preserve">ISOFLURANO, 100 ML
</t>
    </r>
    <r>
      <rPr>
        <sz val="10"/>
        <rFont val="Times New Roman"/>
        <family val="1"/>
        <charset val="1"/>
      </rPr>
      <t xml:space="preserve">Indicação: Anestésico Inalatório
Apresentação: Frasco de 100 ml
CATMAT: 268469</t>
    </r>
  </si>
  <si>
    <t xml:space="preserve">1.2.171</t>
  </si>
  <si>
    <r>
      <rPr>
        <b val="true"/>
        <sz val="10"/>
        <rFont val="Times New Roman"/>
        <family val="1"/>
        <charset val="1"/>
      </rPr>
      <t xml:space="preserve">ISOFLURANO, 240 ML
</t>
    </r>
    <r>
      <rPr>
        <sz val="10"/>
        <rFont val="Times New Roman"/>
        <family val="1"/>
        <charset val="1"/>
      </rPr>
      <t xml:space="preserve">Indicação: Anestésico Inalatório
Apresentação: Frasco de 240 ml
CATMAT: 268469</t>
    </r>
  </si>
  <si>
    <t xml:space="preserve">Frasco de 240 ml</t>
  </si>
  <si>
    <t xml:space="preserve">1.2.172</t>
  </si>
  <si>
    <r>
      <rPr>
        <b val="true"/>
        <sz val="10"/>
        <rFont val="Times New Roman"/>
        <family val="1"/>
        <charset val="1"/>
      </rPr>
      <t xml:space="preserve">ITRACONAZOL 100 MG
</t>
    </r>
    <r>
      <rPr>
        <sz val="10"/>
        <rFont val="Times New Roman"/>
        <family val="1"/>
        <charset val="1"/>
      </rPr>
      <t xml:space="preserve">Apresentação: Comprimido
CATMAT: 445753</t>
    </r>
  </si>
  <si>
    <t xml:space="preserve">1.2.173</t>
  </si>
  <si>
    <r>
      <rPr>
        <b val="true"/>
        <sz val="10"/>
        <rFont val="Times New Roman"/>
        <family val="1"/>
        <charset val="1"/>
      </rPr>
      <t xml:space="preserve">ITRACONAZOL 25 MG
</t>
    </r>
    <r>
      <rPr>
        <sz val="10"/>
        <rFont val="Times New Roman"/>
        <family val="1"/>
        <charset val="1"/>
      </rPr>
      <t xml:space="preserve">Características Adicionais: Formulação Especialmente Manipulada
Apresentação: Comprimido ou Cápsula
CATMAT: 453600</t>
    </r>
  </si>
  <si>
    <t xml:space="preserve">1.2.174</t>
  </si>
  <si>
    <r>
      <rPr>
        <b val="true"/>
        <sz val="10"/>
        <rFont val="Times New Roman"/>
        <family val="1"/>
        <charset val="1"/>
      </rPr>
      <t xml:space="preserve">ITRACONAZOL 50 MG
</t>
    </r>
    <r>
      <rPr>
        <sz val="10"/>
        <rFont val="Times New Roman"/>
        <family val="1"/>
        <charset val="1"/>
      </rPr>
      <t xml:space="preserve">Apresentação: Comprimido ou Cápsula
CATMAT: 445752</t>
    </r>
  </si>
  <si>
    <t xml:space="preserve">1.2.175</t>
  </si>
  <si>
    <r>
      <rPr>
        <b val="true"/>
        <sz val="10"/>
        <rFont val="Times New Roman"/>
        <family val="1"/>
        <charset val="1"/>
      </rPr>
      <t xml:space="preserve">IVERMECTINA 1,87% (1,87 G)
</t>
    </r>
    <r>
      <rPr>
        <sz val="10"/>
        <rFont val="Times New Roman"/>
        <family val="1"/>
        <charset val="1"/>
      </rPr>
      <t xml:space="preserve">Indicação: Anti-helmíntico oral para equídeos à base de Ivermectina 1,87 G
Forma Farmacêutica: Pasta Oral
Características Adicionais: Seringa Preenchida
Apresentação: Seringa de 6,42 G
CATMAT: 413151</t>
    </r>
  </si>
  <si>
    <t xml:space="preserve">Seringa de 6,42 g</t>
  </si>
  <si>
    <t xml:space="preserve">1.2.176</t>
  </si>
  <si>
    <r>
      <rPr>
        <b val="true"/>
        <sz val="10"/>
        <rFont val="Times New Roman"/>
        <family val="1"/>
        <charset val="1"/>
      </rPr>
      <t xml:space="preserve">IVERMECTINA 1% (10 MG/ML)
</t>
    </r>
    <r>
      <rPr>
        <sz val="10"/>
        <rFont val="Times New Roman"/>
        <family val="1"/>
        <charset val="1"/>
      </rPr>
      <t xml:space="preserve">Forma Farmacêutica: Solução Injetável
Apresentação: Frasco de 50 ml
CATMAT: 407511</t>
    </r>
  </si>
  <si>
    <t xml:space="preserve">1.2.177</t>
  </si>
  <si>
    <r>
      <rPr>
        <b val="true"/>
        <sz val="10"/>
        <rFont val="Times New Roman"/>
        <family val="1"/>
        <charset val="1"/>
      </rPr>
      <t xml:space="preserve">IVERMECTINA 6 MG
</t>
    </r>
    <r>
      <rPr>
        <sz val="10"/>
        <rFont val="Times New Roman"/>
        <family val="1"/>
        <charset val="1"/>
      </rPr>
      <t xml:space="preserve">Apresentação: Comprimido
CATMAT: 428923</t>
    </r>
  </si>
  <si>
    <t xml:space="preserve">1.2.178</t>
  </si>
  <si>
    <r>
      <rPr>
        <b val="true"/>
        <sz val="10"/>
        <rFont val="Times New Roman"/>
        <family val="1"/>
        <charset val="1"/>
      </rPr>
      <t xml:space="preserve">LACTULOSE 667 MG/ML
</t>
    </r>
    <r>
      <rPr>
        <sz val="10"/>
        <rFont val="Times New Roman"/>
        <family val="1"/>
        <charset val="1"/>
      </rPr>
      <t xml:space="preserve">Forma Farmacêutica: Xarope
Apresentação: Frasco com 120 ml
CATMAT: 383750</t>
    </r>
  </si>
  <si>
    <t xml:space="preserve">Frasco com 120 ml</t>
  </si>
  <si>
    <t xml:space="preserve">1.2.179</t>
  </si>
  <si>
    <r>
      <rPr>
        <b val="true"/>
        <sz val="10"/>
        <rFont val="Times New Roman"/>
        <family val="1"/>
        <charset val="1"/>
      </rPr>
      <t xml:space="preserve">LÂMINA DE TOSA DE 1MM (EQUIVALENTE A UMA LÂMINA TAMANHO 10)
</t>
    </r>
    <r>
      <rPr>
        <sz val="10"/>
        <rFont val="Times New Roman"/>
        <family val="1"/>
        <charset val="1"/>
      </rPr>
      <t xml:space="preserve">Especificação: Fabricada em aço e revestida em titânio, com cortante de cerâmica, compatível com a maquina de tosa Precision Edge, Modelo A8s, tendo em vista ser o modelo de tosador já utilizado pelo Contratante.
Tipo de uso: Reutilizável
Apresentação: Unidade
CATMAT: 613655</t>
    </r>
  </si>
  <si>
    <t xml:space="preserve">1.2.180</t>
  </si>
  <si>
    <r>
      <rPr>
        <b val="true"/>
        <sz val="10"/>
        <rFont val="Times New Roman"/>
        <family val="1"/>
        <charset val="1"/>
      </rPr>
      <t xml:space="preserve">LÂMINA PARA BISTURI
</t>
    </r>
    <r>
      <rPr>
        <sz val="10"/>
        <rFont val="Times New Roman"/>
        <family val="1"/>
        <charset val="1"/>
      </rPr>
      <t xml:space="preserve">Material: Aço Carbono
Tamanho: Nº 24
Tipo: Descartável
Esterilidade: Estéril
Características Adicionais: Embalada Individualmente
Apresentação: Caixa com 100 unidades
CATMAT: 299240</t>
    </r>
  </si>
  <si>
    <t xml:space="preserve">1.2.181</t>
  </si>
  <si>
    <r>
      <rPr>
        <b val="true"/>
        <sz val="10"/>
        <rFont val="Times New Roman"/>
        <family val="1"/>
        <charset val="1"/>
      </rPr>
      <t xml:space="preserve">LANCETADOR PARA GLICEMIA CAPILAR
</t>
    </r>
    <r>
      <rPr>
        <sz val="10"/>
        <rFont val="Times New Roman"/>
        <family val="1"/>
        <charset val="1"/>
      </rPr>
      <t xml:space="preserve">Níveis de Profundidade: Seleção de até 3 níveis de profundidade de punção
Modelo: Tipo Caneta
Lanceta: Lanceta Trifacetada Siliconizada
Componentes Adicionais: C/ Tampa Protetora E Mecanismo Bloqueador
Apresentação: Unidade
CATMAT: 385900</t>
    </r>
  </si>
  <si>
    <t xml:space="preserve">1.2.182</t>
  </si>
  <si>
    <r>
      <rPr>
        <b val="true"/>
        <sz val="10"/>
        <rFont val="Times New Roman"/>
        <family val="1"/>
        <charset val="1"/>
      </rPr>
      <t xml:space="preserve">LAXANTE À BASE DE SORBITOL
</t>
    </r>
    <r>
      <rPr>
        <sz val="10"/>
        <rFont val="Times New Roman"/>
        <family val="1"/>
        <charset val="1"/>
      </rPr>
      <t xml:space="preserve">Composição: Sorbitol 70% + Lauril Sulfato De Sódio
Concentração: 714 Mg + 7,70 MG/G
Forma Farmacêutica: Enema
Apresentação: Bisnaga de 6,5 g
CATMAT: 365454</t>
    </r>
  </si>
  <si>
    <t xml:space="preserve">Bisnaga de 6,5 g</t>
  </si>
  <si>
    <t xml:space="preserve">1.2.183</t>
  </si>
  <si>
    <r>
      <rPr>
        <b val="true"/>
        <sz val="10"/>
        <rFont val="Times New Roman"/>
        <family val="1"/>
        <charset val="1"/>
      </rPr>
      <t xml:space="preserve">LEITOR E COLETOR DE DADOS DE MICROCHIP DE IDENTIFICAÇÃO DE ANIMAIS
</t>
    </r>
    <r>
      <rPr>
        <sz val="10"/>
        <rFont val="Times New Roman"/>
        <family val="1"/>
        <charset val="1"/>
      </rPr>
      <t xml:space="preserve">Características: atender a todos os padrões internacionais: FDX-A, FDX-B, ISO 11784/85 e ISO 14223. Frequência de operação: 125 khz e 134,2 khz. Resistente a impacto, umidade e calor. Display de LCD de 16 caracteres. Porta de saída: porta USB. Programável no campo, acompanha cabo e software.
Apresentação: Unidade
CATMAT: 471993</t>
    </r>
  </si>
  <si>
    <t xml:space="preserve">1.2.184</t>
  </si>
  <si>
    <r>
      <rPr>
        <b val="true"/>
        <sz val="10"/>
        <rFont val="Times New Roman"/>
        <family val="1"/>
        <charset val="1"/>
      </rPr>
      <t xml:space="preserve">LEVOTIROXINA SÓDICA 600 MCG
</t>
    </r>
    <r>
      <rPr>
        <sz val="10"/>
        <rFont val="Times New Roman"/>
        <family val="1"/>
        <charset val="1"/>
      </rPr>
      <t xml:space="preserve">Indicação: Para reposição do hormônio da tireoide em todas as condições onde se verifica a produção inadequada do mesmo.
Apresentação: Comprimido</t>
    </r>
  </si>
  <si>
    <t xml:space="preserve">1.2.185</t>
  </si>
  <si>
    <r>
      <rPr>
        <b val="true"/>
        <sz val="10"/>
        <rFont val="Times New Roman"/>
        <family val="1"/>
        <charset val="1"/>
      </rPr>
      <t xml:space="preserve">LUVA CIRÚRGICA
</t>
    </r>
    <r>
      <rPr>
        <sz val="10"/>
        <rFont val="Times New Roman"/>
        <family val="1"/>
        <charset val="1"/>
      </rPr>
      <t xml:space="preserve">Material: Borracha Natural - Látex
Superfície: Superfície Lisa
Formato: Anatômico
Pó: Com Pó Bioabsorvível
Cor: C/ Cor
Tamanho: Todos Tamanhos, conforme demandado
Esterilidade: Estéril, Uso Único
Embalagem: Embalagem Individual
Apresentação: Par
CATMAT: 620074 à 620079</t>
    </r>
  </si>
  <si>
    <t xml:space="preserve">Par</t>
  </si>
  <si>
    <t xml:space="preserve">1.2.186</t>
  </si>
  <si>
    <r>
      <rPr>
        <b val="true"/>
        <sz val="10"/>
        <rFont val="Times New Roman"/>
        <family val="1"/>
        <charset val="1"/>
      </rPr>
      <t xml:space="preserve">MALEATO DE ACEPROMAZINA 0,2% (2 MG/ML)
</t>
    </r>
    <r>
      <rPr>
        <sz val="10"/>
        <rFont val="Times New Roman"/>
        <family val="1"/>
        <charset val="1"/>
      </rPr>
      <t xml:space="preserve">Forma Farmacêutica: Solução Injetável
Apresentação: Frasco de 20 ml
CATMAT: 407500</t>
    </r>
  </si>
  <si>
    <t xml:space="preserve">1.2.187</t>
  </si>
  <si>
    <r>
      <rPr>
        <b val="true"/>
        <sz val="10"/>
        <rFont val="Times New Roman"/>
        <family val="1"/>
        <charset val="1"/>
      </rPr>
      <t xml:space="preserve">MALEATO DE ACEPROMAZINA 1% (10 MG/ML)
</t>
    </r>
    <r>
      <rPr>
        <sz val="10"/>
        <rFont val="Times New Roman"/>
        <family val="1"/>
        <charset val="1"/>
      </rPr>
      <t xml:space="preserve">Forma Farmacêutica: Solução Injetável
Apresentação: Frasco de 20 ml
CATMAT: 407498</t>
    </r>
  </si>
  <si>
    <t xml:space="preserve">1.2.188</t>
  </si>
  <si>
    <r>
      <rPr>
        <b val="true"/>
        <sz val="10"/>
        <rFont val="Times New Roman"/>
        <family val="1"/>
        <charset val="1"/>
      </rPr>
      <t xml:space="preserve">MALEATO DE ENALAPRIL 10 MG
</t>
    </r>
    <r>
      <rPr>
        <sz val="10"/>
        <rFont val="Times New Roman"/>
        <family val="1"/>
        <charset val="1"/>
      </rPr>
      <t xml:space="preserve">Apresentação: Comprimido
CATMAT: 267651</t>
    </r>
  </si>
  <si>
    <t xml:space="preserve">1.2.189</t>
  </si>
  <si>
    <r>
      <rPr>
        <b val="true"/>
        <sz val="10"/>
        <rFont val="Times New Roman"/>
        <family val="1"/>
        <charset val="1"/>
      </rPr>
      <t xml:space="preserve">MALEATO DE ENALAPRIL 5 MG
</t>
    </r>
    <r>
      <rPr>
        <sz val="10"/>
        <rFont val="Times New Roman"/>
        <family val="1"/>
        <charset val="1"/>
      </rPr>
      <t xml:space="preserve">Apresentação: Comprimido
CATMAT: 267650</t>
    </r>
  </si>
  <si>
    <t xml:space="preserve">1.2.190</t>
  </si>
  <si>
    <r>
      <rPr>
        <b val="true"/>
        <sz val="10"/>
        <rFont val="Times New Roman"/>
        <family val="1"/>
        <charset val="1"/>
      </rPr>
      <t xml:space="preserve">MALHA TUBULAR – USO EM SAÚDE
</t>
    </r>
    <r>
      <rPr>
        <sz val="10"/>
        <rFont val="Times New Roman"/>
        <family val="1"/>
        <charset val="1"/>
      </rPr>
      <t xml:space="preserve">Material: Tecido de fibras 100% Algodão
Largura: Cerca de 20 cm
Esterilidade: Não estéril
Característica adicional: Elasticidade no sentido transversal
Apresentação: Rolo de 15 M
CATMAT: 628525</t>
    </r>
  </si>
  <si>
    <t xml:space="preserve">Rolo de 15 metros</t>
  </si>
  <si>
    <t xml:space="preserve">1.2.191</t>
  </si>
  <si>
    <r>
      <rPr>
        <b val="true"/>
        <sz val="10"/>
        <rFont val="Times New Roman"/>
        <family val="1"/>
        <charset val="1"/>
      </rPr>
      <t xml:space="preserve">MANITOL 20%
</t>
    </r>
    <r>
      <rPr>
        <sz val="10"/>
        <rFont val="Times New Roman"/>
        <family val="1"/>
        <charset val="1"/>
      </rPr>
      <t xml:space="preserve">Forma Farmacêutica: Solução Injetável
Características Adicionais: Sistema Fechado
Apresentação: Frasco de 250 ml
CATMAT: 299675</t>
    </r>
  </si>
  <si>
    <t xml:space="preserve">Frasco de 250 ml</t>
  </si>
  <si>
    <t xml:space="preserve">1.2.192</t>
  </si>
  <si>
    <r>
      <rPr>
        <b val="true"/>
        <sz val="10"/>
        <rFont val="Times New Roman"/>
        <family val="1"/>
        <charset val="1"/>
      </rPr>
      <t xml:space="preserve">MÁQUINA DE TOSA PROFISSIONAL, SEM FIO
</t>
    </r>
    <r>
      <rPr>
        <sz val="10"/>
        <rFont val="Times New Roman"/>
        <family val="1"/>
        <charset val="1"/>
      </rPr>
      <t xml:space="preserve">Funcionamento: Com ou sem fio;
5 alturas de corte: 0.8 / 1.1 / 1.4 / 1.7 / 2.0 mm;
3 velocidades de motor: 5000/5800/6500 rpm;
Display: Em led com indicador de velocidade da máquina, indicador do nível de bateria, e indicador de lubrificação de óleo na lâmina;
Voltagem: 3.7v – bivolt;
Bateria: Lítio 2000ma, com tempo de carregamento completo em, no máximo, 3 horas, e com autonomia de, no mínimo, 4 horas de uso;
Ruído: Baixo ruído;
Peso: 220 gramas;
Certificação: inmetro;
Acompanha: 1 lâmina de tosa de 1mm (equivalente a uma lâmina nº 10), fabricada em aço revestida em titânio, com cortante de cerâmica; 4 pentes adaptadores em plástico (3mm), (6mm), (9mm), (12mm); 1 escova de limpeza, 1 óleo lubrificante e 1 carregador;
Apresentação: Unidade
CATMAT: 460786</t>
    </r>
  </si>
  <si>
    <t xml:space="preserve">1.2.193</t>
  </si>
  <si>
    <r>
      <rPr>
        <b val="true"/>
        <sz val="10"/>
        <rFont val="Times New Roman"/>
        <family val="1"/>
        <charset val="1"/>
      </rPr>
      <t xml:space="preserve">MARBOFLOXACINA 27,5 MG
</t>
    </r>
    <r>
      <rPr>
        <sz val="10"/>
        <rFont val="Times New Roman"/>
        <family val="1"/>
        <charset val="1"/>
      </rPr>
      <t xml:space="preserve">Apresentação: Comprimido
CATMAT: 609374</t>
    </r>
  </si>
  <si>
    <t xml:space="preserve">1.2.194</t>
  </si>
  <si>
    <r>
      <rPr>
        <b val="true"/>
        <sz val="10"/>
        <rFont val="Times New Roman"/>
        <family val="1"/>
        <charset val="1"/>
      </rPr>
      <t xml:space="preserve">MARBOFLOXACINA 82,5 MG
</t>
    </r>
    <r>
      <rPr>
        <sz val="10"/>
        <rFont val="Times New Roman"/>
        <family val="1"/>
        <charset val="1"/>
      </rPr>
      <t xml:space="preserve">Apresentação: Comprimido
CATMAT: 442665</t>
    </r>
  </si>
  <si>
    <t xml:space="preserve">1.2.195</t>
  </si>
  <si>
    <r>
      <rPr>
        <b val="true"/>
        <sz val="10"/>
        <rFont val="Times New Roman"/>
        <family val="1"/>
        <charset val="1"/>
      </rPr>
      <t xml:space="preserve">MÁSCARA CIRÚRGICA
</t>
    </r>
    <r>
      <rPr>
        <sz val="10"/>
        <rFont val="Times New Roman"/>
        <family val="1"/>
        <charset val="1"/>
      </rPr>
      <t xml:space="preserve">Material: Não Tecido 100% Polipropileno
Filtro: Elemento Filtrante Interno
Eficiência: EFP maior que 98% E BFE maior que 95%
Quantidade Camadas: Mínimo 3 Camadas
Modelo: Ajustável, Clipe Nasal
Formato: Retangular, C/ Pregas Horizontais
Cor: C/ Cor
Tamanho: Adulto
Esterilidade: Descartável
Apresentação: Unidade
CATMAT: 485312</t>
    </r>
  </si>
  <si>
    <t xml:space="preserve">1.2.196</t>
  </si>
  <si>
    <r>
      <rPr>
        <b val="true"/>
        <sz val="10"/>
        <rFont val="Times New Roman"/>
        <family val="1"/>
        <charset val="1"/>
      </rPr>
      <t xml:space="preserve">MELOXICAM 0,2 MG
</t>
    </r>
    <r>
      <rPr>
        <sz val="10"/>
        <rFont val="Times New Roman"/>
        <family val="1"/>
        <charset val="1"/>
      </rPr>
      <t xml:space="preserve">Apresentação: Comprimido</t>
    </r>
  </si>
  <si>
    <t xml:space="preserve">1.2.197</t>
  </si>
  <si>
    <r>
      <rPr>
        <b val="true"/>
        <sz val="10"/>
        <rFont val="Times New Roman"/>
        <family val="1"/>
        <charset val="1"/>
      </rPr>
      <t xml:space="preserve">MELOXICAM 0,2% (2 MG/ML)
</t>
    </r>
    <r>
      <rPr>
        <sz val="10"/>
        <rFont val="Times New Roman"/>
        <family val="1"/>
        <charset val="1"/>
      </rPr>
      <t xml:space="preserve">Forma Farmacêutica: Solução Injetável
Apresentação: Frasco de 20 ml
CATMAT: 407453</t>
    </r>
  </si>
  <si>
    <t xml:space="preserve">1.2.198</t>
  </si>
  <si>
    <r>
      <rPr>
        <b val="true"/>
        <sz val="10"/>
        <rFont val="Times New Roman"/>
        <family val="1"/>
        <charset val="1"/>
      </rPr>
      <t xml:space="preserve">MELOXICAM 0,5 MG
</t>
    </r>
    <r>
      <rPr>
        <sz val="10"/>
        <rFont val="Times New Roman"/>
        <family val="1"/>
        <charset val="1"/>
      </rPr>
      <t xml:space="preserve">Apresentação: Comprimido
CATMAT: 407456</t>
    </r>
  </si>
  <si>
    <t xml:space="preserve">1.2.199</t>
  </si>
  <si>
    <r>
      <rPr>
        <b val="true"/>
        <sz val="10"/>
        <rFont val="Times New Roman"/>
        <family val="1"/>
        <charset val="1"/>
      </rPr>
      <t xml:space="preserve">MELOXICAM 1 MG
</t>
    </r>
    <r>
      <rPr>
        <sz val="10"/>
        <rFont val="Times New Roman"/>
        <family val="1"/>
        <charset val="1"/>
      </rPr>
      <t xml:space="preserve">Apresentação: Comprimido
CATMAT: 407457</t>
    </r>
  </si>
  <si>
    <t xml:space="preserve">1.2.200</t>
  </si>
  <si>
    <r>
      <rPr>
        <b val="true"/>
        <sz val="10"/>
        <rFont val="Times New Roman"/>
        <family val="1"/>
        <charset val="1"/>
      </rPr>
      <t xml:space="preserve">MELOXICAM 2 MG
</t>
    </r>
    <r>
      <rPr>
        <sz val="10"/>
        <rFont val="Times New Roman"/>
        <family val="1"/>
        <charset val="1"/>
      </rPr>
      <t xml:space="preserve">Apresentação: Comprimido
CATMAT: 407458</t>
    </r>
  </si>
  <si>
    <t xml:space="preserve">1.2.201</t>
  </si>
  <si>
    <r>
      <rPr>
        <b val="true"/>
        <sz val="10"/>
        <rFont val="Times New Roman"/>
        <family val="1"/>
        <charset val="1"/>
      </rPr>
      <t xml:space="preserve">METERGOLINA 0,5 MG
</t>
    </r>
    <r>
      <rPr>
        <sz val="10"/>
        <rFont val="Times New Roman"/>
        <family val="1"/>
        <charset val="1"/>
      </rPr>
      <t xml:space="preserve">Indicação: Antigalactogênico não hormonal para cadelas e gatas
Apresentação: Comprimido
CATMAT: 422410</t>
    </r>
  </si>
  <si>
    <t xml:space="preserve">1.2.202</t>
  </si>
  <si>
    <r>
      <rPr>
        <b val="true"/>
        <sz val="10"/>
        <rFont val="Times New Roman"/>
        <family val="1"/>
        <charset val="1"/>
      </rPr>
      <t xml:space="preserve">METERGOLINA 2 MG
</t>
    </r>
    <r>
      <rPr>
        <sz val="10"/>
        <rFont val="Times New Roman"/>
        <family val="1"/>
        <charset val="1"/>
      </rPr>
      <t xml:space="preserve">Indicação: Antigalactogênico não hormonal para cadelas e gatas
Apresentação: Comprimido
CATMAT: 422411</t>
    </r>
  </si>
  <si>
    <t xml:space="preserve">1.2.203</t>
  </si>
  <si>
    <r>
      <rPr>
        <b val="true"/>
        <sz val="10"/>
        <rFont val="Times New Roman"/>
        <family val="1"/>
        <charset val="1"/>
      </rPr>
      <t xml:space="preserve">METOCLOPRAMIDA 10 MG/ML
</t>
    </r>
    <r>
      <rPr>
        <sz val="10"/>
        <rFont val="Times New Roman"/>
        <family val="1"/>
        <charset val="1"/>
      </rPr>
      <t xml:space="preserve">Forma: Injetável
Apresentação: Ampola de 2 ml
CATMAT: 267312</t>
    </r>
  </si>
  <si>
    <t xml:space="preserve">1.2.204</t>
  </si>
  <si>
    <r>
      <rPr>
        <b val="true"/>
        <sz val="10"/>
        <rFont val="Times New Roman"/>
        <family val="1"/>
        <charset val="1"/>
      </rPr>
      <t xml:space="preserve">METOCLOPRAMIDA 5 MG/ML
</t>
    </r>
    <r>
      <rPr>
        <sz val="10"/>
        <rFont val="Times New Roman"/>
        <family val="1"/>
        <charset val="1"/>
      </rPr>
      <t xml:space="preserve">Forma: Injetável
Apresentação: Ampola de 2 ml
CATMAT: 267310</t>
    </r>
  </si>
  <si>
    <t xml:space="preserve">1.2.205</t>
  </si>
  <si>
    <r>
      <rPr>
        <b val="true"/>
        <sz val="10"/>
        <rFont val="Times New Roman"/>
        <family val="1"/>
        <charset val="1"/>
      </rPr>
      <t xml:space="preserve">METRONIDAZOL 250 MG
</t>
    </r>
    <r>
      <rPr>
        <sz val="10"/>
        <rFont val="Times New Roman"/>
        <family val="1"/>
        <charset val="1"/>
      </rPr>
      <t xml:space="preserve">Apresentação: Comprimido
CATMAT: 267717</t>
    </r>
  </si>
  <si>
    <t xml:space="preserve">1.2.206</t>
  </si>
  <si>
    <r>
      <rPr>
        <b val="true"/>
        <sz val="10"/>
        <rFont val="Times New Roman"/>
        <family val="1"/>
        <charset val="1"/>
      </rPr>
      <t xml:space="preserve">METRONIDAZOL ASSOCIADO A SULFADIMETOXINA
</t>
    </r>
    <r>
      <rPr>
        <sz val="10"/>
        <rFont val="Times New Roman"/>
        <family val="1"/>
        <charset val="1"/>
      </rPr>
      <t xml:space="preserve">Concentração: 50 Mg + 50 MG/ML
Forma Física: Suspensão Oral
Aplicação: Uso Veterinário
Apresentação: Frasco de 50 ml
CATMAT: 418226</t>
    </r>
  </si>
  <si>
    <t xml:space="preserve">1.2.207</t>
  </si>
  <si>
    <r>
      <rPr>
        <b val="true"/>
        <sz val="10"/>
        <rFont val="Times New Roman"/>
        <family val="1"/>
        <charset val="1"/>
      </rPr>
      <t xml:space="preserve">METRONIDAZOL INJETÁVEL 500 MG/100 ML
</t>
    </r>
    <r>
      <rPr>
        <sz val="10"/>
        <rFont val="Times New Roman"/>
        <family val="1"/>
        <charset val="1"/>
      </rPr>
      <t xml:space="preserve">Indicação: Bolsa plástica contém 500 mg de Metronidazol em 100 ml de solução injetável.
Apresentação: Bolsa de 100 ml
CATMAT: 268498</t>
    </r>
  </si>
  <si>
    <t xml:space="preserve">Bolsa de 100 ml</t>
  </si>
  <si>
    <t xml:space="preserve">1.2.208</t>
  </si>
  <si>
    <r>
      <rPr>
        <b val="true"/>
        <sz val="10"/>
        <rFont val="Times New Roman"/>
        <family val="1"/>
        <charset val="1"/>
      </rPr>
      <t xml:space="preserve">MICROCHIP AGULHADO 2x12MM
</t>
    </r>
    <r>
      <rPr>
        <sz val="10"/>
        <rFont val="Times New Roman"/>
        <family val="1"/>
        <charset val="1"/>
      </rPr>
      <t xml:space="preserve">Tipo: Identificador de Animais
Tamanho 2x12mm.
Identificação: Numeração Única
Características Adicionais: Encapsulado em bio-vidro com cobertura anti migratória.
Adicionais: O microchip vem com o aplicador descartável e agulha, a medalha e 4 etiquetas de código de barras correspondentes.
Apresentação: Unidade
CATMAT: 467715</t>
    </r>
  </si>
  <si>
    <t xml:space="preserve">1.2.209</t>
  </si>
  <si>
    <r>
      <rPr>
        <b val="true"/>
        <sz val="10"/>
        <rFont val="Times New Roman"/>
        <family val="1"/>
        <charset val="1"/>
      </rPr>
      <t xml:space="preserve">MIDAZOLAM 5 MG/ML
</t>
    </r>
    <r>
      <rPr>
        <sz val="10"/>
        <rFont val="Times New Roman"/>
        <family val="1"/>
        <charset val="1"/>
      </rPr>
      <t xml:space="preserve">Aplicação: Injetável
Apresentação: Ampola de 10 ml
CATMAT: 268481</t>
    </r>
  </si>
  <si>
    <t xml:space="preserve">1.2.210</t>
  </si>
  <si>
    <r>
      <rPr>
        <b val="true"/>
        <sz val="10"/>
        <rFont val="Times New Roman"/>
        <family val="1"/>
        <charset val="1"/>
      </rPr>
      <t xml:space="preserve">MIRTAZAPINA 2 MG
</t>
    </r>
    <r>
      <rPr>
        <sz val="10"/>
        <rFont val="Times New Roman"/>
        <family val="1"/>
        <charset val="1"/>
      </rPr>
      <t xml:space="preserve">Apresentação: Comprimido
CATMAT: 483894</t>
    </r>
  </si>
  <si>
    <t xml:space="preserve">1.2.211</t>
  </si>
  <si>
    <r>
      <rPr>
        <b val="true"/>
        <sz val="10"/>
        <rFont val="Times New Roman"/>
        <family val="1"/>
        <charset val="1"/>
      </rPr>
      <t xml:space="preserve">NALOXONA 0,4 MG/ML
</t>
    </r>
    <r>
      <rPr>
        <sz val="10"/>
        <rFont val="Times New Roman"/>
        <family val="1"/>
        <charset val="1"/>
      </rPr>
      <t xml:space="preserve">Forma: Solução Injetável
Apresentação: Ampola de 1 ml
CATMAT: 272326</t>
    </r>
  </si>
  <si>
    <t xml:space="preserve">1.2.212</t>
  </si>
  <si>
    <r>
      <rPr>
        <b val="true"/>
        <sz val="10"/>
        <rFont val="Times New Roman"/>
        <family val="1"/>
        <charset val="1"/>
      </rPr>
      <t xml:space="preserve">NITENPIRAM 11,4 MG
</t>
    </r>
    <r>
      <rPr>
        <sz val="10"/>
        <rFont val="Times New Roman"/>
        <family val="1"/>
        <charset val="1"/>
      </rPr>
      <t xml:space="preserve">Indicação: Antiparasitário oral à base de Nitenpiram 11,4 mg
Apresentação: Comprimido
CATMAT: 628328</t>
    </r>
  </si>
  <si>
    <t xml:space="preserve">1.2.213</t>
  </si>
  <si>
    <r>
      <rPr>
        <b val="true"/>
        <sz val="10"/>
        <rFont val="Times New Roman"/>
        <family val="1"/>
        <charset val="1"/>
      </rPr>
      <t xml:space="preserve">NITENPIRAM 57 MG
</t>
    </r>
    <r>
      <rPr>
        <sz val="10"/>
        <rFont val="Times New Roman"/>
        <family val="1"/>
        <charset val="1"/>
      </rPr>
      <t xml:space="preserve">Indicação: Antiparasitário oral à base de Nitenpiram 57 mg
Apresentação: Comprimido</t>
    </r>
  </si>
  <si>
    <t xml:space="preserve">1.2.214</t>
  </si>
  <si>
    <r>
      <rPr>
        <b val="true"/>
        <sz val="10"/>
        <rFont val="Times New Roman"/>
        <family val="1"/>
        <charset val="1"/>
      </rPr>
      <t xml:space="preserve">MALEATO DE OCLACITINIB 3,6 MG
</t>
    </r>
    <r>
      <rPr>
        <sz val="10"/>
        <rFont val="Times New Roman"/>
        <family val="1"/>
        <charset val="1"/>
      </rPr>
      <t xml:space="preserve">Indicação: Tratamento das 
manifestações clínicas de dermatites atópicas em cães.
Apresentação: Caixa com 20 comprimidos</t>
    </r>
  </si>
  <si>
    <t xml:space="preserve">Caixa com 20 comprimidos</t>
  </si>
  <si>
    <t xml:space="preserve">1.2.215</t>
  </si>
  <si>
    <r>
      <rPr>
        <b val="true"/>
        <sz val="10"/>
        <rFont val="Times New Roman"/>
        <family val="1"/>
        <charset val="1"/>
      </rPr>
      <t xml:space="preserve">MALEATO DE OCLACITINIB 5,4 MG
</t>
    </r>
    <r>
      <rPr>
        <sz val="10"/>
        <rFont val="Times New Roman"/>
        <family val="1"/>
        <charset val="1"/>
      </rPr>
      <t xml:space="preserve">Indicação: Tratamento das 
manifestações clínicas de dermatites atópicas em cães.
Apresentação: Caixa com 20 comprimidos</t>
    </r>
  </si>
  <si>
    <t xml:space="preserve">1.2.216</t>
  </si>
  <si>
    <r>
      <rPr>
        <b val="true"/>
        <sz val="10"/>
        <rFont val="Times New Roman"/>
        <family val="1"/>
        <charset val="1"/>
      </rPr>
      <t xml:space="preserve">MALEATO DE OCLACITINIB 16 MG
</t>
    </r>
    <r>
      <rPr>
        <sz val="10"/>
        <rFont val="Times New Roman"/>
        <family val="1"/>
        <charset val="1"/>
      </rPr>
      <t xml:space="preserve">Indicação: Tratamento das 
manifestações clínicas de dermatites atópicas em cães.
Apresentação: Caixa com 20 comprimidos</t>
    </r>
  </si>
  <si>
    <t xml:space="preserve">1.2.217</t>
  </si>
  <si>
    <r>
      <rPr>
        <b val="true"/>
        <sz val="10"/>
        <rFont val="Times New Roman"/>
        <family val="1"/>
        <charset val="1"/>
      </rPr>
      <t xml:space="preserve">ÓLEO MINERAL 100% PURO
</t>
    </r>
    <r>
      <rPr>
        <sz val="10"/>
        <rFont val="Times New Roman"/>
        <family val="1"/>
        <charset val="1"/>
      </rPr>
      <t xml:space="preserve">Apresentação: Frasco de 100 ml</t>
    </r>
  </si>
  <si>
    <t xml:space="preserve">1.2.218</t>
  </si>
  <si>
    <r>
      <rPr>
        <b val="true"/>
        <sz val="10"/>
        <rFont val="Times New Roman"/>
        <family val="1"/>
        <charset val="1"/>
      </rPr>
      <t xml:space="preserve">ÓLEO VEGETAL
</t>
    </r>
    <r>
      <rPr>
        <sz val="10"/>
        <rFont val="Times New Roman"/>
        <family val="1"/>
        <charset val="1"/>
      </rPr>
      <t xml:space="preserve">Tipo: Girassol, Ozonizado
Concentração: Puro
Tipo: Uso tópico
Apresentação: Frasco de 30 ml</t>
    </r>
  </si>
  <si>
    <t xml:space="preserve">Frasco de 30 ml</t>
  </si>
  <si>
    <t xml:space="preserve">1.2.219</t>
  </si>
  <si>
    <r>
      <rPr>
        <b val="true"/>
        <sz val="10"/>
        <rFont val="Times New Roman"/>
        <family val="1"/>
        <charset val="1"/>
      </rPr>
      <t xml:space="preserve">PANCREATINA 150 MG
</t>
    </r>
    <r>
      <rPr>
        <sz val="10"/>
        <rFont val="Times New Roman"/>
        <family val="1"/>
        <charset val="1"/>
      </rPr>
      <t xml:space="preserve">Princípio Ativo: Pancreatina ( Amilase + Lipase + Protease )
Concentração: 10.000 UI
Apresentação: Cápsula
CATMAT: 297775</t>
    </r>
  </si>
  <si>
    <t xml:space="preserve">Cápsula</t>
  </si>
  <si>
    <t xml:space="preserve">1.2.220</t>
  </si>
  <si>
    <r>
      <rPr>
        <b val="true"/>
        <sz val="10"/>
        <rFont val="Times New Roman"/>
        <family val="1"/>
        <charset val="1"/>
      </rPr>
      <t xml:space="preserve">PAPEL GRAU CIRÚRGICO PARA ESTERILIZAÇÃO
</t>
    </r>
    <r>
      <rPr>
        <sz val="10"/>
        <rFont val="Times New Roman"/>
        <family val="1"/>
        <charset val="1"/>
      </rPr>
      <t xml:space="preserve">Composição: C/ Filme Polímero Multilaminado
Gramatura / Espessura: Cerca de 60 G/M2
Componentes Adicionais: Termosselante
Tamanho: Cerca de 20 CM
Componentes: C/ Indicador Químico
Tipo Uso: Uso Único
Apresentação: Rolo de 100 m
CATMAT: 442384</t>
    </r>
  </si>
  <si>
    <t xml:space="preserve">Rolo de 100 metros</t>
  </si>
  <si>
    <t xml:space="preserve">1.2.221</t>
  </si>
  <si>
    <r>
      <rPr>
        <b val="true"/>
        <sz val="10"/>
        <rFont val="Times New Roman"/>
        <family val="1"/>
        <charset val="1"/>
      </rPr>
      <t xml:space="preserve">PENICILINA G E DIHIDROESTREPTOMICINA
</t>
    </r>
    <r>
      <rPr>
        <sz val="10"/>
        <rFont val="Times New Roman"/>
        <family val="1"/>
        <charset val="1"/>
      </rPr>
      <t xml:space="preserve">Indicação: Antibiótico à base de Penicilina G (Procaína e Benzatina) e Sulfato de Dihidroestreptomicina
Composição: Benzatina + Procaína + Sulfato de Dihidroestreptomicina
Concentração: 100.000 UI/ML + 100.000 UI/ML + 200 MG/ML
Forma Física: Suspensão Injetável
Apresentação: Frasco de 50 ml
CATMAT: 412382</t>
    </r>
  </si>
  <si>
    <t xml:space="preserve">1.2.222</t>
  </si>
  <si>
    <r>
      <rPr>
        <b val="true"/>
        <sz val="10"/>
        <rFont val="Times New Roman"/>
        <family val="1"/>
        <charset val="1"/>
      </rPr>
      <t xml:space="preserve">PIMOBENDAN 1,25 MG
</t>
    </r>
    <r>
      <rPr>
        <sz val="10"/>
        <rFont val="Times New Roman"/>
        <family val="1"/>
        <charset val="1"/>
      </rPr>
      <t xml:space="preserve">Apresentação: Caixa com 50 comprimidos</t>
    </r>
  </si>
  <si>
    <t xml:space="preserve">Caixa com 50 comprimidos</t>
  </si>
  <si>
    <t xml:space="preserve">1.2.223</t>
  </si>
  <si>
    <r>
      <rPr>
        <b val="true"/>
        <sz val="10"/>
        <rFont val="Times New Roman"/>
        <family val="1"/>
        <charset val="1"/>
      </rPr>
      <t xml:space="preserve">PIMOBENDAN 2,5 MG
</t>
    </r>
    <r>
      <rPr>
        <sz val="10"/>
        <rFont val="Times New Roman"/>
        <family val="1"/>
        <charset val="1"/>
      </rPr>
      <t xml:space="preserve">Características Adicionais: Formulação Especialmente Manipulada
Apresentação: Cápsula</t>
    </r>
  </si>
  <si>
    <t xml:space="preserve">1.2.224</t>
  </si>
  <si>
    <r>
      <rPr>
        <b val="true"/>
        <sz val="10"/>
        <rFont val="Times New Roman"/>
        <family val="1"/>
        <charset val="1"/>
      </rPr>
      <t xml:space="preserve">PIMOBENDAN 5 MG
</t>
    </r>
    <r>
      <rPr>
        <sz val="10"/>
        <rFont val="Times New Roman"/>
        <family val="1"/>
        <charset val="1"/>
      </rPr>
      <t xml:space="preserve">Apresentação: Caixa com 50 comprimidos</t>
    </r>
  </si>
  <si>
    <t xml:space="preserve">1.2.225</t>
  </si>
  <si>
    <r>
      <rPr>
        <b val="true"/>
        <sz val="10"/>
        <rFont val="Times New Roman"/>
        <family val="1"/>
        <charset val="1"/>
      </rPr>
      <t xml:space="preserve">POMADA ANTIINFECCIOSA, EPTELIZANTE E CICATRIZANTE, À BASE DE GENTAMICINA, SULFANILAMIDA, SULFADIAZINA, URÉIA, VITAMINA A
</t>
    </r>
    <r>
      <rPr>
        <sz val="10"/>
        <rFont val="Times New Roman"/>
        <family val="1"/>
        <charset val="1"/>
      </rPr>
      <t xml:space="preserve">Composição: Sulfadiazina, Gentamicina, Vitamina A e Uréia
Concentração: 5 G + 5 G + 0,5 G + 120.000 UI + 5 G
Forma Farmacêutica: Pomada
Aplicação: Uso Veterinário
Apresentação: Bisnaga de 50 g
CATMAT: 439485</t>
    </r>
  </si>
  <si>
    <t xml:space="preserve">Bisnaga de 50 g</t>
  </si>
  <si>
    <t xml:space="preserve">1.2.226</t>
  </si>
  <si>
    <r>
      <rPr>
        <b val="true"/>
        <sz val="10"/>
        <rFont val="Times New Roman"/>
        <family val="1"/>
        <charset val="1"/>
      </rPr>
      <t xml:space="preserve">POMADA LARVICIDA, CICATRIZANTE E REPELENTE, À BASE DE PERMETRINA, PIPERONILA E ÓXIDO DE ZINCO
</t>
    </r>
    <r>
      <rPr>
        <sz val="10"/>
        <rFont val="Times New Roman"/>
        <family val="1"/>
        <charset val="1"/>
      </rPr>
      <t xml:space="preserve">Composição: Permetrina associada à Piperonila e Óxido de Zinco
Concentração: 5 Mg + 35 Mg + 200 MG
Forma Farmacêutica: Unguento
Apresentação: Pote de 250 g
CATMAT: 441774</t>
    </r>
  </si>
  <si>
    <t xml:space="preserve">Pote de 250 g</t>
  </si>
  <si>
    <t xml:space="preserve">1.2.227</t>
  </si>
  <si>
    <r>
      <rPr>
        <b val="true"/>
        <sz val="10"/>
        <rFont val="Times New Roman"/>
        <family val="1"/>
        <charset val="1"/>
      </rPr>
      <t xml:space="preserve">POMADA OFTÁLMICA, À BASE DE ACETATO DE RETINOL, AMINOÁCIDOS, METIONINA E CLORANFENICOL
</t>
    </r>
    <r>
      <rPr>
        <sz val="10"/>
        <rFont val="Times New Roman"/>
        <family val="1"/>
        <charset val="1"/>
      </rPr>
      <t xml:space="preserve">Composição: Retinol associado com Aminoácidos + Metionina + Cloranfenicol
Concentração: 10.000ui + 25mg + 5mg + 5mg/G
Aplicação: Pomada Oftálmica
Apresentação: Bisnaga de 3,5 g
CATMAT: 274918</t>
    </r>
  </si>
  <si>
    <t xml:space="preserve">Bisnaga de 3,5 g</t>
  </si>
  <si>
    <t xml:space="preserve">1.2.228</t>
  </si>
  <si>
    <r>
      <rPr>
        <b val="true"/>
        <sz val="10"/>
        <rFont val="Times New Roman"/>
        <family val="1"/>
        <charset val="1"/>
      </rPr>
      <t xml:space="preserve">POMADA OTOLÓGICA, À BASE DE CIPROFLOXACINA, CLOTRIMAZOL E BETAMETASONA
</t>
    </r>
    <r>
      <rPr>
        <sz val="10"/>
        <rFont val="Times New Roman"/>
        <family val="1"/>
        <charset val="1"/>
      </rPr>
      <t xml:space="preserve">Concentração: Ciprofloxacina 0,5g + Clotrimazo 1g + Betametasona 0,172g
Aplicação: Pomada Otológica
Apresentação: Bisnaga de 15 g</t>
    </r>
  </si>
  <si>
    <t xml:space="preserve">Bisnaga de 15 g</t>
  </si>
  <si>
    <t xml:space="preserve">1.2.229</t>
  </si>
  <si>
    <r>
      <rPr>
        <b val="true"/>
        <sz val="10"/>
        <rFont val="Times New Roman"/>
        <family val="1"/>
        <charset val="1"/>
      </rPr>
      <t xml:space="preserve">POMADA PARA INFECÇÕES DE PELE, FERIMENTOS E QUEIMADURAS, À BASE DE SULFATO DE NEOMICINA E BACITRACINA
</t>
    </r>
    <r>
      <rPr>
        <sz val="10"/>
        <rFont val="Times New Roman"/>
        <family val="1"/>
        <charset val="1"/>
      </rPr>
      <t xml:space="preserve">Composição: Neomicina associada com Bacitracina
Concentração: 5mg + 250ui/G
Tipo Medicamento: Pomada
Apresentação: Bisnaga de 10 g
CATMAT: 273167</t>
    </r>
  </si>
  <si>
    <t xml:space="preserve">1.2.230</t>
  </si>
  <si>
    <r>
      <rPr>
        <b val="true"/>
        <sz val="10"/>
        <rFont val="Times New Roman"/>
        <family val="1"/>
        <charset val="1"/>
      </rPr>
      <t xml:space="preserve">PREDNISOLONA 5MG
</t>
    </r>
    <r>
      <rPr>
        <sz val="10"/>
        <rFont val="Times New Roman"/>
        <family val="1"/>
        <charset val="1"/>
      </rPr>
      <t xml:space="preserve">Apresentação: Comprimido
CATMAT: 609375</t>
    </r>
  </si>
  <si>
    <t xml:space="preserve">1.2.231</t>
  </si>
  <si>
    <r>
      <rPr>
        <b val="true"/>
        <sz val="10"/>
        <rFont val="Times New Roman"/>
        <family val="1"/>
        <charset val="1"/>
      </rPr>
      <t xml:space="preserve">PREDNISONA 20 MG
</t>
    </r>
    <r>
      <rPr>
        <sz val="10"/>
        <rFont val="Times New Roman"/>
        <family val="1"/>
        <charset val="1"/>
      </rPr>
      <t xml:space="preserve">Apresentação: Comprimido
CATMAT: 267743</t>
    </r>
  </si>
  <si>
    <t xml:space="preserve">1.2.232</t>
  </si>
  <si>
    <r>
      <rPr>
        <b val="true"/>
        <sz val="10"/>
        <rFont val="Times New Roman"/>
        <family val="1"/>
        <charset val="1"/>
      </rPr>
      <t xml:space="preserve">PREGABALINA 25 MG
</t>
    </r>
    <r>
      <rPr>
        <sz val="10"/>
        <rFont val="Times New Roman"/>
        <family val="1"/>
        <charset val="1"/>
      </rPr>
      <t xml:space="preserve">Apresentação: Cápsula</t>
    </r>
  </si>
  <si>
    <t xml:space="preserve">1.2.233</t>
  </si>
  <si>
    <r>
      <rPr>
        <b val="true"/>
        <sz val="10"/>
        <rFont val="Times New Roman"/>
        <family val="1"/>
        <charset val="1"/>
      </rPr>
      <t xml:space="preserve">PREGABALINA 100 MG
</t>
    </r>
    <r>
      <rPr>
        <sz val="10"/>
        <rFont val="Times New Roman"/>
        <family val="1"/>
        <charset val="1"/>
      </rPr>
      <t xml:space="preserve">Apresentação: Cápsula
CATMAT: 388714</t>
    </r>
  </si>
  <si>
    <t xml:space="preserve">1.2.234</t>
  </si>
  <si>
    <r>
      <rPr>
        <b val="true"/>
        <sz val="10"/>
        <rFont val="Times New Roman"/>
        <family val="1"/>
        <charset val="1"/>
      </rPr>
      <t xml:space="preserve">PREGABALINA 150 MG
</t>
    </r>
    <r>
      <rPr>
        <sz val="10"/>
        <rFont val="Times New Roman"/>
        <family val="1"/>
        <charset val="1"/>
      </rPr>
      <t xml:space="preserve">Apresentação: Cápsula
CATMAT: 392111</t>
    </r>
  </si>
  <si>
    <t xml:space="preserve">1.2.235</t>
  </si>
  <si>
    <r>
      <rPr>
        <b val="true"/>
        <sz val="10"/>
        <rFont val="Times New Roman"/>
        <family val="1"/>
        <charset val="1"/>
      </rPr>
      <t xml:space="preserve">PREGABALINA 35 MG
</t>
    </r>
    <r>
      <rPr>
        <sz val="10"/>
        <rFont val="Times New Roman"/>
        <family val="1"/>
        <charset val="1"/>
      </rPr>
      <t xml:space="preserve">Apresentação: Cápsula
CATMAT: 485309</t>
    </r>
  </si>
  <si>
    <t xml:space="preserve">1.2.236</t>
  </si>
  <si>
    <r>
      <rPr>
        <b val="true"/>
        <sz val="10"/>
        <rFont val="Times New Roman"/>
        <family val="1"/>
        <charset val="1"/>
      </rPr>
      <t xml:space="preserve">PREGABALINA 50 MG
</t>
    </r>
    <r>
      <rPr>
        <sz val="10"/>
        <rFont val="Times New Roman"/>
        <family val="1"/>
        <charset val="1"/>
      </rPr>
      <t xml:space="preserve">Apresentação: Cápsula
CATMAT: 388713</t>
    </r>
  </si>
  <si>
    <t xml:space="preserve">1.2.237</t>
  </si>
  <si>
    <r>
      <rPr>
        <b val="true"/>
        <sz val="10"/>
        <rFont val="Times New Roman"/>
        <family val="1"/>
        <charset val="1"/>
      </rPr>
      <t xml:space="preserve">PREGABALINA 250 MG
</t>
    </r>
    <r>
      <rPr>
        <sz val="10"/>
        <rFont val="Times New Roman"/>
        <family val="1"/>
        <charset val="1"/>
      </rPr>
      <t xml:space="preserve">Apresentação: Cápsula ou comprimido</t>
    </r>
  </si>
  <si>
    <t xml:space="preserve">Cápsula ou Comprimido</t>
  </si>
  <si>
    <t xml:space="preserve">1.2.238</t>
  </si>
  <si>
    <r>
      <rPr>
        <b val="true"/>
        <sz val="10"/>
        <rFont val="Times New Roman"/>
        <family val="1"/>
        <charset val="1"/>
      </rPr>
      <t xml:space="preserve">PREGABALINA 75 MG
</t>
    </r>
    <r>
      <rPr>
        <sz val="10"/>
        <rFont val="Times New Roman"/>
        <family val="1"/>
        <charset val="1"/>
      </rPr>
      <t xml:space="preserve">Características Adicionais: Formulação Especialmente Manipulada
Apresentação: Cápsula
CATMAT: 388712</t>
    </r>
  </si>
  <si>
    <t xml:space="preserve">1.2.239</t>
  </si>
  <si>
    <r>
      <rPr>
        <b val="true"/>
        <sz val="10"/>
        <rFont val="Times New Roman"/>
        <family val="1"/>
        <charset val="1"/>
      </rPr>
      <t xml:space="preserve">PROBIÓTICO PARA CÃES E GATOS, 14G
</t>
    </r>
    <r>
      <rPr>
        <sz val="10"/>
        <rFont val="Times New Roman"/>
        <family val="1"/>
        <charset val="1"/>
      </rPr>
      <t xml:space="preserve">Composição: Lactobacillus Acidophillus + Enterococcus Faecium
Forma Física: Em Pasta
Apresentação: Seringa de 14 g
CATMAT: 412384</t>
    </r>
  </si>
  <si>
    <t xml:space="preserve">Seringa de 14 g</t>
  </si>
  <si>
    <t xml:space="preserve">1.2.240</t>
  </si>
  <si>
    <r>
      <rPr>
        <b val="true"/>
        <sz val="10"/>
        <rFont val="Times New Roman"/>
        <family val="1"/>
        <charset val="1"/>
      </rPr>
      <t xml:space="preserve">PROPOFOL 10MG/ML
</t>
    </r>
    <r>
      <rPr>
        <sz val="10"/>
        <rFont val="Times New Roman"/>
        <family val="1"/>
        <charset val="1"/>
      </rPr>
      <t xml:space="preserve">Forma farmacêutica: Solução injetável
Apresentação: Frasco de 20 ml
CATMAT: 305935</t>
    </r>
  </si>
  <si>
    <t xml:space="preserve">1.2.241</t>
  </si>
  <si>
    <r>
      <rPr>
        <b val="true"/>
        <sz val="10"/>
        <rFont val="Times New Roman"/>
        <family val="1"/>
        <charset val="1"/>
      </rPr>
      <t xml:space="preserve">OXIGÊNIO GASOSO MEDICINAL - CILINDRO DE 7 L (1 M</t>
    </r>
    <r>
      <rPr>
        <b val="true"/>
        <vertAlign val="superscript"/>
        <sz val="10"/>
        <rFont val="Times New Roman"/>
        <family val="1"/>
        <charset val="1"/>
      </rPr>
      <t xml:space="preserve">3)
</t>
    </r>
    <r>
      <rPr>
        <sz val="10"/>
        <rFont val="Times New Roman"/>
        <family val="1"/>
        <charset val="1"/>
      </rPr>
      <t xml:space="preserve">Descrição: Aquisição de oxigênio medicinal, com fornecimento do equipamento em regime de comodato (Incluí: 01 carga de gás oxigênio medicinal 1 m3, 01 cilindro de 7 L, 01 válvula reguladora com Fluxometro a pilha, 01 umidificador de ar, 01 mangueira de conexão e 01 máscara).
Apresentação: Carga</t>
    </r>
  </si>
  <si>
    <t xml:space="preserve">Carga</t>
  </si>
  <si>
    <t xml:space="preserve">1.2.242</t>
  </si>
  <si>
    <r>
      <rPr>
        <b val="true"/>
        <sz val="10"/>
        <rFont val="Times New Roman"/>
        <family val="1"/>
        <charset val="1"/>
      </rPr>
      <t xml:space="preserve">OXIGÊNIO GASOSO MEDICINAL - CILINDRO DE 50 L (10 M</t>
    </r>
    <r>
      <rPr>
        <b val="true"/>
        <vertAlign val="superscript"/>
        <sz val="10"/>
        <rFont val="Times New Roman"/>
        <family val="1"/>
        <charset val="1"/>
      </rPr>
      <t xml:space="preserve">3)
</t>
    </r>
    <r>
      <rPr>
        <sz val="10"/>
        <rFont val="Times New Roman"/>
        <family val="1"/>
        <charset val="1"/>
      </rPr>
      <t xml:space="preserve">Descrição: Aquisição de oxigênio medicinal, com fornecimento do equipamento em regime de comodato (Incluí: 01 carga de gás oxigênio medicinal 10 m3, 01 cilindro de 50 L, 01 válvula reguladora com Fluxometro a pilha, 01 umidificador de ar, 01 mangueira de conexão e 01 máscara).
Apresentação: Carga</t>
    </r>
  </si>
  <si>
    <t xml:space="preserve">1.2.243</t>
  </si>
  <si>
    <r>
      <rPr>
        <b val="true"/>
        <sz val="10"/>
        <rFont val="Times New Roman"/>
        <family val="1"/>
        <charset val="1"/>
      </rPr>
      <t xml:space="preserve">OXIGÊNIO GASOSO MEDICINAL - CILINDRO DE 40 L (7 M</t>
    </r>
    <r>
      <rPr>
        <b val="true"/>
        <vertAlign val="superscript"/>
        <sz val="10"/>
        <rFont val="Times New Roman"/>
        <family val="1"/>
        <charset val="1"/>
      </rPr>
      <t xml:space="preserve">3)
</t>
    </r>
    <r>
      <rPr>
        <sz val="10"/>
        <rFont val="Times New Roman"/>
        <family val="1"/>
        <charset val="1"/>
      </rPr>
      <t xml:space="preserve">Descrição: Aquisição de oxigênio medicinal, com fornecimento do equipamento em regime de comodato (Incluí: 01 carga de gás oxigênio medicinal 7 m3, 01 cilindro de 40 L, 01 válvula reguladora com Fluxometro a pilha, 01 umidificador de ar, 01 mangueira de conexão e 01 máscara).
Apresentação: Carga</t>
    </r>
  </si>
  <si>
    <t xml:space="preserve">1.2.244</t>
  </si>
  <si>
    <r>
      <rPr>
        <b val="true"/>
        <sz val="10"/>
        <rFont val="Times New Roman"/>
        <family val="1"/>
        <charset val="1"/>
      </rPr>
      <t xml:space="preserve">RIFAMICINA SÓDICA 10MG/ML
</t>
    </r>
    <r>
      <rPr>
        <sz val="10"/>
        <rFont val="Times New Roman"/>
        <family val="1"/>
        <charset val="1"/>
      </rPr>
      <t xml:space="preserve">Apresentação: Spray de 20 ml
CATMAT: 271140</t>
    </r>
  </si>
  <si>
    <t xml:space="preserve">Spray de 20 ml</t>
  </si>
  <si>
    <t xml:space="preserve">1.2.245</t>
  </si>
  <si>
    <r>
      <rPr>
        <b val="true"/>
        <sz val="10"/>
        <rFont val="Times New Roman"/>
        <family val="1"/>
        <charset val="1"/>
      </rPr>
      <t xml:space="preserve">RINGER LACTADO 1000 ML
</t>
    </r>
    <r>
      <rPr>
        <sz val="10"/>
        <rFont val="Times New Roman"/>
        <family val="1"/>
        <charset val="1"/>
      </rPr>
      <t xml:space="preserve">Composição: Ringer associado com Lactato de Sódio
Forma Farmacêutica: Solução Injetável
Característica Adicional: Sistema Fechado
Apresentação: Bolsa de 1000 ml
CATMAT: 303292</t>
    </r>
  </si>
  <si>
    <t xml:space="preserve">Bolsa de 1000 ml</t>
  </si>
  <si>
    <t xml:space="preserve">1.2.246</t>
  </si>
  <si>
    <r>
      <rPr>
        <b val="true"/>
        <sz val="10"/>
        <rFont val="Times New Roman"/>
        <family val="1"/>
        <charset val="1"/>
      </rPr>
      <t xml:space="preserve">RINGER LACTADO 500 ML
</t>
    </r>
    <r>
      <rPr>
        <sz val="10"/>
        <rFont val="Times New Roman"/>
        <family val="1"/>
        <charset val="1"/>
      </rPr>
      <t xml:space="preserve">Composição: Ringer associado com Lactato de Sódio
Forma Farmacêutica: Solução Injetável
Característica Adicional: Sistema Fechado
Apresentação: Bolsa de 500 ml
CATMAT: 303292</t>
    </r>
  </si>
  <si>
    <t xml:space="preserve">1.2.247</t>
  </si>
  <si>
    <r>
      <rPr>
        <b val="true"/>
        <sz val="10"/>
        <color rgb="FF000000"/>
        <rFont val="Times New Roman"/>
        <family val="1"/>
        <charset val="1"/>
      </rPr>
      <t xml:space="preserve">SACO PLÁSTICO PARA LIXO HOSPITALAR, COR BRANCO, 100 L
</t>
    </r>
    <r>
      <rPr>
        <sz val="10"/>
        <color rgb="FF000000"/>
        <rFont val="Times New Roman"/>
        <family val="1"/>
        <charset val="1"/>
      </rPr>
      <t xml:space="preserve">Apresentação: Embalagem com 100 unidades
</t>
    </r>
    <r>
      <rPr>
        <sz val="10"/>
        <rFont val="Times New Roman"/>
        <family val="1"/>
        <charset val="1"/>
      </rPr>
      <t xml:space="preserve">CATMAT: 345589</t>
    </r>
  </si>
  <si>
    <t xml:space="preserve">Embalagem com 100 unidades</t>
  </si>
  <si>
    <t xml:space="preserve">1.2.248</t>
  </si>
  <si>
    <r>
      <rPr>
        <b val="true"/>
        <sz val="10"/>
        <color rgb="FF000000"/>
        <rFont val="Times New Roman"/>
        <family val="1"/>
        <charset val="1"/>
      </rPr>
      <t xml:space="preserve">SACO PLÁSTICO PARA LIXO HOSPITALAR, COR BRANCO, 50 L
</t>
    </r>
    <r>
      <rPr>
        <sz val="10"/>
        <color rgb="FF000000"/>
        <rFont val="Times New Roman"/>
        <family val="1"/>
        <charset val="1"/>
      </rPr>
      <t xml:space="preserve">Apresentação: Embalagem com 100 unidades
</t>
    </r>
    <r>
      <rPr>
        <sz val="10"/>
        <rFont val="Times New Roman"/>
        <family val="1"/>
        <charset val="1"/>
      </rPr>
      <t xml:space="preserve">CATMAT: 345591</t>
    </r>
  </si>
  <si>
    <t xml:space="preserve">1.2.249</t>
  </si>
  <si>
    <r>
      <rPr>
        <b val="true"/>
        <sz val="10"/>
        <rFont val="Times New Roman"/>
        <family val="1"/>
        <charset val="1"/>
      </rPr>
      <t xml:space="preserve">SAPATILHA HOSPITALAR
</t>
    </r>
    <r>
      <rPr>
        <sz val="10"/>
        <rFont val="Times New Roman"/>
        <family val="1"/>
        <charset val="1"/>
      </rPr>
      <t xml:space="preserve">Material: Não tecido 100% polipropileno
Modelo: Com elástico
Cor: Com cor
Gramatura: Cerca de 40 G/M2
Tamanho: Único
Tipo Uso: Descartável
Apresentação: Embalagem com 100 unidades
CATMAT: 436858</t>
    </r>
  </si>
  <si>
    <t xml:space="preserve">1.2.250</t>
  </si>
  <si>
    <r>
      <rPr>
        <b val="true"/>
        <sz val="10"/>
        <rFont val="Times New Roman"/>
        <family val="1"/>
        <charset val="1"/>
      </rPr>
      <t xml:space="preserve">SCALP - DISPOSITIVO PARA INFUSÃO INTRAVENOSA
</t>
    </r>
    <r>
      <rPr>
        <sz val="10"/>
        <rFont val="Times New Roman"/>
        <family val="1"/>
        <charset val="1"/>
      </rPr>
      <t xml:space="preserve">Indicação: Para punção venosa periférica
Tamanho: 19G à 27G
Características: Hipodérmico, descartável, cânula em aço inoxidável, bisel trifacetada e siliconizada, estéril.
Apresentação: Embalagem com 100 unidades</t>
    </r>
  </si>
  <si>
    <t xml:space="preserve">1.2.251</t>
  </si>
  <si>
    <r>
      <rPr>
        <b val="true"/>
        <sz val="10"/>
        <rFont val="Times New Roman"/>
        <family val="1"/>
        <charset val="1"/>
      </rPr>
      <t xml:space="preserve">SERINGA PLÁSTICA 1 ML, COM AGULHA
</t>
    </r>
    <r>
      <rPr>
        <sz val="10"/>
        <rFont val="Times New Roman"/>
        <family val="1"/>
        <charset val="1"/>
      </rPr>
      <t xml:space="preserve">Material: Polipropileno
Capacidade: 1 ML
Tipo Bico: Bico Central Luer Lock Ou Slip
Tipo Vedação: Êmbolo De Borracha
Adicional: Graduada, Numerada
Tipo Agulha: C/ Agulha 26 G X ½"
Esterilidade: Estéril, Descartável
Apresentação: Embalagem com 100 unidades
CATMAT: 439654</t>
    </r>
  </si>
  <si>
    <t xml:space="preserve">1.2.252</t>
  </si>
  <si>
    <r>
      <rPr>
        <b val="true"/>
        <sz val="10"/>
        <rFont val="Times New Roman"/>
        <family val="1"/>
        <charset val="1"/>
      </rPr>
      <t xml:space="preserve">SERINGA PLÁSTICA 10 ML, COM AGULHA
</t>
    </r>
    <r>
      <rPr>
        <sz val="10"/>
        <rFont val="Times New Roman"/>
        <family val="1"/>
        <charset val="1"/>
      </rPr>
      <t xml:space="preserve">Material: Polipropileno
Capacidade: 10 ML
Tipo Bico: Bico Central Luer Lock Ou Slip
Tipo Vedação: Êmbolo De Borracha
Adicional: Graduada, Numerada
Tipo Agulha: C/ Agulha 22 G X 1"
Esterilidade: Estéril, Descartável
Apresentação: Embalagem com 100 unidades
CATMAT: 439702</t>
    </r>
  </si>
  <si>
    <t xml:space="preserve">1.2.253</t>
  </si>
  <si>
    <r>
      <rPr>
        <b val="true"/>
        <sz val="10"/>
        <rFont val="Times New Roman"/>
        <family val="1"/>
        <charset val="1"/>
      </rPr>
      <t xml:space="preserve">SERINGA PLÁSTICA 20 ML, SEM AGULHA
</t>
    </r>
    <r>
      <rPr>
        <sz val="10"/>
        <rFont val="Times New Roman"/>
        <family val="1"/>
        <charset val="1"/>
      </rPr>
      <t xml:space="preserve">Material: Polipropileno
Capacidade: 20 ML
Tipo Bico: Bico Central Luer Lock Ou Slip
Tipo Vedação: Êmbolo De Borracha
Adicional: Graduada, Numerada
Esterilidade: Estéril, Descartável
Apresentação: Embalagem com 100 unidades
CATMAT: 439627</t>
    </r>
  </si>
  <si>
    <t xml:space="preserve">1.2.254</t>
  </si>
  <si>
    <r>
      <rPr>
        <b val="true"/>
        <sz val="10"/>
        <rFont val="Times New Roman"/>
        <family val="1"/>
        <charset val="1"/>
      </rPr>
      <t xml:space="preserve">SERINGA PLÁSTICA 3 ML, SEM AGULHA
</t>
    </r>
    <r>
      <rPr>
        <sz val="10"/>
        <rFont val="Times New Roman"/>
        <family val="1"/>
        <charset val="1"/>
      </rPr>
      <t xml:space="preserve">Material: Polipropileno
Capacidade: 3 ML
Tipo Bico: Bico Central Luer Lock Ou Slip
Tipo Vedação: Êmbolo De Borracha
Adicional: Graduada, Numerada
Esterilidade: Estéril, Descartável
Apresentação: Embalagem com 100 unidades
CATMAT: 439625</t>
    </r>
  </si>
  <si>
    <t xml:space="preserve">1.2.255</t>
  </si>
  <si>
    <r>
      <rPr>
        <b val="true"/>
        <sz val="10"/>
        <rFont val="Times New Roman"/>
        <family val="1"/>
        <charset val="1"/>
      </rPr>
      <t xml:space="preserve">SERINGA PLÁSTICA 5 ML, SEM AGULHA
</t>
    </r>
    <r>
      <rPr>
        <sz val="10"/>
        <rFont val="Times New Roman"/>
        <family val="1"/>
        <charset val="1"/>
      </rPr>
      <t xml:space="preserve">Material: Polipropileno
Capacidade: 5 ML
Tipo Bico: Bico Central Luer Lock Ou Slip
Tipo Vedação: Êmbolo De Borracha
Adicional: Graduada, Numerada
Esterilidade: Estéril, Descartável
Apresentação: Embalagem com 100 unidades
CATMAT: 439624</t>
    </r>
  </si>
  <si>
    <t xml:space="preserve">1.2.256</t>
  </si>
  <si>
    <r>
      <rPr>
        <b val="true"/>
        <sz val="10"/>
        <rFont val="Times New Roman"/>
        <family val="1"/>
        <charset val="1"/>
      </rPr>
      <t xml:space="preserve">SHAMPOO DERMATOLÓGICO VETERINÁRIO À BASE DE CETOCONAZOL 2% E CLOREXIDINE 0,5%
</t>
    </r>
    <r>
      <rPr>
        <sz val="10"/>
        <rFont val="Times New Roman"/>
        <family val="1"/>
        <charset val="1"/>
      </rPr>
      <t xml:space="preserve">Composição: Cetoconazol e Clorexidine
Concentração: 2 G + 0,5 G
Indicação: Para tratamento fungicida e antimicrobiano
Apresentação: Frasco de 500 ml
CATMAT: 439419</t>
    </r>
  </si>
  <si>
    <t xml:space="preserve">Frasco de 500 ml</t>
  </si>
  <si>
    <t xml:space="preserve">1.2.257</t>
  </si>
  <si>
    <r>
      <rPr>
        <b val="true"/>
        <sz val="10"/>
        <rFont val="Times New Roman"/>
        <family val="1"/>
        <charset val="1"/>
      </rPr>
      <t xml:space="preserve">SHAMPOO DERMATOLÓGICO VETERINÁRIO À BASE DE PERÓXIDO DE BENZOÍLA 3,5 G, GLICERINA 1,03 G E MICROCÁPSULAS 6,08 G
</t>
    </r>
    <r>
      <rPr>
        <sz val="10"/>
        <rFont val="Times New Roman"/>
        <family val="1"/>
        <charset val="1"/>
      </rPr>
      <t xml:space="preserve">Apresentação: Frasco de 500 ml</t>
    </r>
  </si>
  <si>
    <t xml:space="preserve">1.2.258</t>
  </si>
  <si>
    <r>
      <rPr>
        <b val="true"/>
        <sz val="10"/>
        <rFont val="Times New Roman"/>
        <family val="1"/>
        <charset val="1"/>
      </rPr>
      <t xml:space="preserve">SILIMARINA 200 MG
</t>
    </r>
    <r>
      <rPr>
        <sz val="10"/>
        <rFont val="Times New Roman"/>
        <family val="1"/>
        <charset val="1"/>
      </rPr>
      <t xml:space="preserve">Apresentação: Cápsula</t>
    </r>
  </si>
  <si>
    <t xml:space="preserve">1.2.259</t>
  </si>
  <si>
    <r>
      <rPr>
        <b val="true"/>
        <sz val="10"/>
        <rFont val="Times New Roman"/>
        <family val="1"/>
        <charset val="1"/>
      </rPr>
      <t xml:space="preserve">SILIMARINA 64 MG / 5 ML
</t>
    </r>
    <r>
      <rPr>
        <sz val="10"/>
        <rFont val="Times New Roman"/>
        <family val="1"/>
        <charset val="1"/>
      </rPr>
      <t xml:space="preserve">Concentração: 64 MG / 5 ML
Forma Farmacêutica: Solução Oral
Apresentação: Frasco de 100 ml</t>
    </r>
  </si>
  <si>
    <t xml:space="preserve">1.2.260</t>
  </si>
  <si>
    <r>
      <rPr>
        <b val="true"/>
        <sz val="10"/>
        <rFont val="Times New Roman"/>
        <family val="1"/>
        <charset val="1"/>
      </rPr>
      <t xml:space="preserve">SIMETICONA 75MG/ML
</t>
    </r>
    <r>
      <rPr>
        <sz val="10"/>
        <rFont val="Times New Roman"/>
        <family val="1"/>
        <charset val="1"/>
      </rPr>
      <t xml:space="preserve">Forma Farmacêutica: Solução Oral – Gotas
Apresentação: Frasco de 15 ml
CATMAT: 412965</t>
    </r>
  </si>
  <si>
    <t xml:space="preserve">1.2.261</t>
  </si>
  <si>
    <r>
      <rPr>
        <b val="true"/>
        <sz val="10"/>
        <rFont val="Times New Roman"/>
        <family val="1"/>
        <charset val="1"/>
      </rPr>
      <t xml:space="preserve">SOLUÇÃO OTOLÓGICA PARA LIMPEZA DE ORELHAS DE CÃES E GATOS
</t>
    </r>
    <r>
      <rPr>
        <sz val="10"/>
        <rFont val="Times New Roman"/>
        <family val="1"/>
        <charset val="1"/>
      </rPr>
      <t xml:space="preserve">Composição: Ácido Salicílico associado ao Ácido Lático e Extrato de Camomila
Concentração: 1 Mg/Ml + 25 Mg/Ml + 10 MG/ML
Forma Farmacêutica: Solução Otológica
Aplicação: Uso Veterinário
Apresentação: Frasco de 100 ml
CATMAT: 483760</t>
    </r>
  </si>
  <si>
    <t xml:space="preserve">1.2.262</t>
  </si>
  <si>
    <r>
      <rPr>
        <b val="true"/>
        <sz val="10"/>
        <rFont val="Times New Roman"/>
        <family val="1"/>
        <charset val="1"/>
      </rPr>
      <t xml:space="preserve">SONDA TRATO URINÁRIO
</t>
    </r>
    <r>
      <rPr>
        <sz val="10"/>
        <rFont val="Times New Roman"/>
        <family val="1"/>
        <charset val="1"/>
      </rPr>
      <t xml:space="preserve">Modelo: Uretra
Material: PVC
Calibre: 4 à 14 FRENCH
Conector: Conector Padrão C/ Tampa
Comprimento: Cerca 40 CM
Tipo Ponta: Ponta Distal Cilíndrica Fechada
Componentes: C/ Orifícios Laterais
Esterilidade: Estéril, Descartável
Embalagem: Embalagem Individual
CATMAT: 618920</t>
    </r>
  </si>
  <si>
    <t xml:space="preserve">Embalagem individual</t>
  </si>
  <si>
    <t xml:space="preserve">1.2.263</t>
  </si>
  <si>
    <r>
      <rPr>
        <b val="true"/>
        <sz val="10"/>
        <rFont val="Times New Roman"/>
        <family val="1"/>
        <charset val="1"/>
      </rPr>
      <t xml:space="preserve">SONDA URETRAL TIPO TOM CAT
</t>
    </r>
    <r>
      <rPr>
        <sz val="10"/>
        <rFont val="Times New Roman"/>
        <family val="1"/>
        <charset val="1"/>
      </rPr>
      <t xml:space="preserve">Características: constituída em PVC atóxico com consistência mais rígida que facilita a passagem da sonda pela uretra do gato. Tem a extremidade aberta e lapidada que não machuca as mucosas da uretra e também uma janela lateral na extremidade que compensa o fluxo em caso de entupimento da ponta da sonda, evitando ter que tirar a sonda e reintroduzir. Possui também acoplador de seringa e pontos para suturar a sonda na pele do gato.
Apresentação: Unidade</t>
    </r>
  </si>
  <si>
    <t xml:space="preserve">1.2.264</t>
  </si>
  <si>
    <r>
      <rPr>
        <b val="true"/>
        <sz val="10"/>
        <rFont val="Times New Roman"/>
        <family val="1"/>
        <charset val="1"/>
      </rPr>
      <t xml:space="preserve">SONDA VESICAL DE DEMORA FOLEY, 2 VIAS
</t>
    </r>
    <r>
      <rPr>
        <sz val="10"/>
        <rFont val="Times New Roman"/>
        <family val="1"/>
        <charset val="1"/>
      </rPr>
      <t xml:space="preserve">Modelo: Foley
Material: Borracha
Calibre: 8 à 16 FRENCH
Vias: 2 Vias
Conector: Conectores Padrão
Volume: C/ Balão Cerca 30 ML
Tipo Ponta: Ponta Distal Cilíndrica Fechada
Componentes: C/ Orifícios Laterais
Esterilidade: Estéril, Descartável
Embalagem: Embalagem Individual
CATMAT: 436007</t>
    </r>
  </si>
  <si>
    <t xml:space="preserve">1.2.265</t>
  </si>
  <si>
    <r>
      <rPr>
        <b val="true"/>
        <sz val="10"/>
        <rFont val="Times New Roman"/>
        <family val="1"/>
        <charset val="1"/>
      </rPr>
      <t xml:space="preserve">SORO ANTIOFÍDICO POLIVALENTE LIOFILIZADO
</t>
    </r>
    <r>
      <rPr>
        <sz val="10"/>
        <rFont val="Times New Roman"/>
        <family val="1"/>
        <charset val="1"/>
      </rPr>
      <t xml:space="preserve">Composição: Imunoglobulinas específicas obtidas de soro de eqüídeos hiper-imunizados com veneno de Serpentes Gêneros Crotalus, Bothrops e Lachesis
Forma Física: Pó Liófilo P/ Injetável + Diluente
Apresentação: Kit, contendo 1 frasco do produto liofilizado e 1 seringa com agulha de 50 ml de diluente
CATMAT: 409689</t>
    </r>
  </si>
  <si>
    <t xml:space="preserve">1.2.266</t>
  </si>
  <si>
    <r>
      <rPr>
        <b val="true"/>
        <sz val="10"/>
        <rFont val="Times New Roman"/>
        <family val="1"/>
        <charset val="1"/>
      </rPr>
      <t xml:space="preserve">SORO ANTITETÂNICO LIOFILIZADO
</t>
    </r>
    <r>
      <rPr>
        <sz val="10"/>
        <rFont val="Times New Roman"/>
        <family val="1"/>
        <charset val="1"/>
      </rPr>
      <t xml:space="preserve">Concentração: 5.000 UI
Forma Física: Pó Liófilo P/ Injetável + Diluente
Apresentação: Kit, contendo 1 frasco de 5 ml do produto e 1 seringa com agulha de 5 ml de diluente
CATMAT: 409690</t>
    </r>
  </si>
  <si>
    <t xml:space="preserve">1.2.267</t>
  </si>
  <si>
    <r>
      <rPr>
        <b val="true"/>
        <sz val="10"/>
        <rFont val="Times New Roman"/>
        <family val="1"/>
        <charset val="1"/>
      </rPr>
      <t xml:space="preserve">SULFADIAZINA, GOTAS
</t>
    </r>
    <r>
      <rPr>
        <sz val="10"/>
        <rFont val="Times New Roman"/>
        <family val="1"/>
        <charset val="1"/>
      </rPr>
      <t xml:space="preserve">Composição: Associado à Trimetoprima
Concentração: 200 Mg/Ml + 40 MG/ML
Forma Farmacêutica: Solução Oral - Gotas
Aplicação: Uso Veterinário
Apresentação: Frasco de 20 ml
CATMAT: 631071</t>
    </r>
  </si>
  <si>
    <t xml:space="preserve">1.2.268</t>
  </si>
  <si>
    <r>
      <rPr>
        <b val="true"/>
        <sz val="10"/>
        <rFont val="Times New Roman"/>
        <family val="1"/>
        <charset val="1"/>
      </rPr>
      <t xml:space="preserve">SULFADIAZINA, INJETÁVEL
</t>
    </r>
    <r>
      <rPr>
        <sz val="10"/>
        <rFont val="Times New Roman"/>
        <family val="1"/>
        <charset val="1"/>
      </rPr>
      <t xml:space="preserve">Composição: Associado à Trimetoprima
Concentração: 400 Mg + 80 Mg/Ml
Forma Física: Suspensão Injetável
Uso: Uso Veterinário
Apresentação: Frasco de 15 ml
CATMAT: 409296</t>
    </r>
  </si>
  <si>
    <t xml:space="preserve">1.2.269</t>
  </si>
  <si>
    <r>
      <rPr>
        <b val="true"/>
        <sz val="10"/>
        <rFont val="Times New Roman"/>
        <family val="1"/>
        <charset val="1"/>
      </rPr>
      <t xml:space="preserve">SULFATO DE ATROPINA 0,25 MG/ML
</t>
    </r>
    <r>
      <rPr>
        <sz val="10"/>
        <rFont val="Times New Roman"/>
        <family val="1"/>
        <charset val="1"/>
      </rPr>
      <t xml:space="preserve">Uso: Solução Injetável
Apresentação: Ampola de 1 ml
CATMAT: 268214</t>
    </r>
  </si>
  <si>
    <t xml:space="preserve">1.2.270</t>
  </si>
  <si>
    <r>
      <rPr>
        <b val="true"/>
        <sz val="10"/>
        <rFont val="Times New Roman"/>
        <family val="1"/>
        <charset val="1"/>
      </rPr>
      <t xml:space="preserve">SULFATO DE EFEDRINA 50 MG/ML
</t>
    </r>
    <r>
      <rPr>
        <sz val="10"/>
        <rFont val="Times New Roman"/>
        <family val="1"/>
        <charset val="1"/>
      </rPr>
      <t xml:space="preserve">Aplicação: Solução Injetável
Apresentação: Ampola de 1 ml
CATMAT: 287687</t>
    </r>
  </si>
  <si>
    <t xml:space="preserve">1.2.271</t>
  </si>
  <si>
    <r>
      <rPr>
        <b val="true"/>
        <sz val="10"/>
        <rFont val="Times New Roman"/>
        <family val="1"/>
        <charset val="1"/>
      </rPr>
      <t xml:space="preserve">SULFATO DE GENTAMICINA 10% (100 MG/ML)
</t>
    </r>
    <r>
      <rPr>
        <sz val="10"/>
        <rFont val="Times New Roman"/>
        <family val="1"/>
        <charset val="1"/>
      </rPr>
      <t xml:space="preserve">Forma Física: Solução Injetável
Apresentação: Frasco de 100 ml
CATMAT: 409224</t>
    </r>
  </si>
  <si>
    <t xml:space="preserve">1.2.272</t>
  </si>
  <si>
    <r>
      <rPr>
        <b val="true"/>
        <sz val="10"/>
        <rFont val="Times New Roman"/>
        <family val="1"/>
        <charset val="1"/>
      </rPr>
      <t xml:space="preserve">SULFATO DE MORFINA 10 MG/ML
</t>
    </r>
    <r>
      <rPr>
        <sz val="10"/>
        <rFont val="Times New Roman"/>
        <family val="1"/>
        <charset val="1"/>
      </rPr>
      <t xml:space="preserve">Forma Farmacêutica: Solução Injetável
Apresentação: Ampola de 1 ml
CATMAT: 304871</t>
    </r>
  </si>
  <si>
    <t xml:space="preserve">1.2.273</t>
  </si>
  <si>
    <r>
      <rPr>
        <b val="true"/>
        <sz val="10"/>
        <rFont val="Times New Roman"/>
        <family val="1"/>
        <charset val="1"/>
      </rPr>
      <t xml:space="preserve">SULFATO DE VINCRISTINA 1 MG/ML
</t>
    </r>
    <r>
      <rPr>
        <sz val="10"/>
        <rFont val="Times New Roman"/>
        <family val="1"/>
        <charset val="1"/>
      </rPr>
      <t xml:space="preserve">Forma Farmacêutica: Solução Injetável
Apresentação: Ampola de 1 ml
CATMAT: 270376</t>
    </r>
  </si>
  <si>
    <t xml:space="preserve">1.2.274</t>
  </si>
  <si>
    <r>
      <rPr>
        <b val="true"/>
        <sz val="10"/>
        <rFont val="Times New Roman"/>
        <family val="1"/>
        <charset val="1"/>
      </rPr>
      <t xml:space="preserve">SUPLEMENTO PROBIÓTICO E VITAMÍNICO PARA EQUÍDEOS
</t>
    </r>
    <r>
      <rPr>
        <sz val="10"/>
        <rFont val="Times New Roman"/>
        <family val="1"/>
        <charset val="1"/>
      </rPr>
      <t xml:space="preserve">Forma Farmacêutica: Pasta oral
Apresentação: Seringa de 34 g</t>
    </r>
  </si>
  <si>
    <t xml:space="preserve">Seringa de 34 g</t>
  </si>
  <si>
    <t xml:space="preserve">1.2.275</t>
  </si>
  <si>
    <r>
      <rPr>
        <b val="true"/>
        <sz val="10"/>
        <color rgb="FF000000"/>
        <rFont val="Times New Roman"/>
        <family val="1"/>
        <charset val="1"/>
      </rPr>
      <t xml:space="preserve">SUPLEMENTO VITAMÍNICO MINERAL PARA CÃES E GATOS
</t>
    </r>
    <r>
      <rPr>
        <sz val="10"/>
        <color rgb="FF000000"/>
        <rFont val="Times New Roman"/>
        <family val="1"/>
        <charset val="1"/>
      </rPr>
      <t xml:space="preserve">Composição: Ferro aminoácido quelatado, Vitaminas do complexo B (B6, Ácido fólico e B12) e Histidina.
Apresentação: Comprimido</t>
    </r>
  </si>
  <si>
    <t xml:space="preserve">1.2.276</t>
  </si>
  <si>
    <r>
      <rPr>
        <b val="true"/>
        <sz val="10"/>
        <rFont val="Times New Roman"/>
        <family val="1"/>
        <charset val="1"/>
      </rPr>
      <t xml:space="preserve">SUPLEMENTO VITAMÍNICO PARA CÃES E GATOS
</t>
    </r>
    <r>
      <rPr>
        <sz val="10"/>
        <rFont val="Times New Roman"/>
        <family val="1"/>
        <charset val="1"/>
      </rPr>
      <t xml:space="preserve">Indicação: Melhora a função hepática de cães e gatos.
Composição: Cisteína, Colina, Inositol, Glutamina, Glicina e Vitaminas do complexo B.
Apresentação: Comprimido</t>
    </r>
  </si>
  <si>
    <t xml:space="preserve">1.2.277</t>
  </si>
  <si>
    <r>
      <rPr>
        <b val="true"/>
        <sz val="10"/>
        <rFont val="Times New Roman"/>
        <family val="1"/>
        <charset val="1"/>
      </rPr>
      <t xml:space="preserve">SUPLEMENTO VITAMÍNICO, MINERAL E AMINOÁCIDO PARA ALIMENTAÇÃO ANIMAL, COMPOSTO DE AMINOÁCIDOS, VITAMINAS DO COMPLEXO B E GLICOSE
</t>
    </r>
    <r>
      <rPr>
        <sz val="10"/>
        <rFont val="Times New Roman"/>
        <family val="1"/>
        <charset val="1"/>
      </rPr>
      <t xml:space="preserve">Apresentação: Frasco de 250 ml</t>
    </r>
  </si>
  <si>
    <t xml:space="preserve">1.2.278</t>
  </si>
  <si>
    <r>
      <rPr>
        <b val="true"/>
        <sz val="10"/>
        <rFont val="Times New Roman"/>
        <family val="1"/>
        <charset val="1"/>
      </rPr>
      <t xml:space="preserve">SUSPENSÃO OTOLÓGICA PARA CÃES, À BASE DE ACEPONATO DE HIDROCORTISONA, SULFATO DE GENTAMICINA E NITRATO DE MICONAZOL
</t>
    </r>
    <r>
      <rPr>
        <sz val="10"/>
        <rFont val="Times New Roman"/>
        <family val="1"/>
        <charset val="1"/>
      </rPr>
      <t xml:space="preserve">Composição: Gentamicina associada à Hidrocortisona e Miconazol
Concentração: 1505 UI/ML + 1,11 MG/ML + 15,1 MG/ML
Forma Física: Suspensão
Apresentação: Frasco de 10 ml
CATMAT: 486296</t>
    </r>
  </si>
  <si>
    <t xml:space="preserve">1.2.279</t>
  </si>
  <si>
    <r>
      <rPr>
        <b val="true"/>
        <sz val="10"/>
        <rFont val="Times New Roman"/>
        <family val="1"/>
        <charset val="1"/>
      </rPr>
      <t xml:space="preserve">SWAB PARA COLETA DE AMOSTRA BIOLÓGICA
</t>
    </r>
    <r>
      <rPr>
        <sz val="10"/>
        <rFont val="Times New Roman"/>
        <family val="1"/>
        <charset val="1"/>
      </rPr>
      <t xml:space="preserve">Material: Haste Plástica
Tipo Ponta: Ponta em Rayon
Apresentação: Embalagem individual em tubo plástico
Esterilidade: Estéril
Tipo de Uso: Descartável
Apresentação: Unidade
CATMAT: 444925</t>
    </r>
  </si>
  <si>
    <t xml:space="preserve">1.2.280</t>
  </si>
  <si>
    <r>
      <rPr>
        <b val="true"/>
        <sz val="10"/>
        <rFont val="Times New Roman"/>
        <family val="1"/>
        <charset val="1"/>
      </rPr>
      <t xml:space="preserve">TALA VETERINÁRIA ORTOPÉDICA PARA MEMBRO ANTERIOR
</t>
    </r>
    <r>
      <rPr>
        <sz val="10"/>
        <rFont val="Times New Roman"/>
        <family val="1"/>
        <charset val="1"/>
      </rPr>
      <t xml:space="preserve">Característica: Confeccionada para a anatomia animal.
Material: Polipropileno com partes revestidas em EVA.
Apresentação: Conjunto com 5 tamanhos</t>
    </r>
  </si>
  <si>
    <t xml:space="preserve">Conjunto</t>
  </si>
  <si>
    <t xml:space="preserve">1.2.281</t>
  </si>
  <si>
    <r>
      <rPr>
        <b val="true"/>
        <sz val="10"/>
        <rFont val="Times New Roman"/>
        <family val="1"/>
        <charset val="1"/>
      </rPr>
      <t xml:space="preserve">TALA VETERINÁRIA ORTOPÉDICA PARA MEMBRO POSTERIOR
</t>
    </r>
    <r>
      <rPr>
        <sz val="10"/>
        <rFont val="Times New Roman"/>
        <family val="1"/>
        <charset val="1"/>
      </rPr>
      <t xml:space="preserve">Característica: Confeccionada para a anatomia animal.
Material: Polipropileno com partes revestidas em EVA.
Apresentação: Conjunto com 5 tamanhos</t>
    </r>
  </si>
  <si>
    <t xml:space="preserve">1.2.282</t>
  </si>
  <si>
    <r>
      <rPr>
        <b val="true"/>
        <sz val="10"/>
        <rFont val="Times New Roman"/>
        <family val="1"/>
        <charset val="1"/>
      </rPr>
      <t xml:space="preserve">TAPETE HIGIÊNICO PARA CÃES E GATOS
</t>
    </r>
    <r>
      <rPr>
        <sz val="10"/>
        <rFont val="Times New Roman"/>
        <family val="1"/>
        <charset val="1"/>
      </rPr>
      <t xml:space="preserve">Material: Celulose, Gel, Polietileno, Filtrante, Fita
Dimensões: 80 X 60 CM
Uso: Descartável
Apresentação: Pacote com 30 Unidades
CATMAT: 603127</t>
    </r>
  </si>
  <si>
    <t xml:space="preserve">Pacote com 30 unidades</t>
  </si>
  <si>
    <t xml:space="preserve">1.2.283</t>
  </si>
  <si>
    <r>
      <rPr>
        <b val="true"/>
        <sz val="10"/>
        <rFont val="Times New Roman"/>
        <family val="1"/>
        <charset val="1"/>
      </rPr>
      <t xml:space="preserve">TESTE RÁPIDO (KIT) PARA DETECÇÃO DO ANTÍGENO DA CINOMOSE CANINA
</t>
    </r>
    <r>
      <rPr>
        <sz val="10"/>
        <rFont val="Times New Roman"/>
        <family val="1"/>
        <charset val="1"/>
      </rPr>
      <t xml:space="preserve">Caracteristica: resultados em no máximo 15 minutos; sensibilidade mínima de 98,65%; especificidade mínima de 97,70%; amostra: mucosa ocular, saliva, mucosa nasal, urina, soro ou plasma; armazenamento: 2° a 30°c.
Apresentação: Teste
CATMAT: 478476</t>
    </r>
  </si>
  <si>
    <t xml:space="preserve">Teste</t>
  </si>
  <si>
    <t xml:space="preserve">1.2.284</t>
  </si>
  <si>
    <r>
      <rPr>
        <b val="true"/>
        <sz val="10"/>
        <rFont val="Times New Roman"/>
        <family val="1"/>
        <charset val="1"/>
      </rPr>
      <t xml:space="preserve">TESTE RÁPIDO (KIT) PARA DETECÇÃO DO ANTÍGENO DA PARVOVIROSE E CORONAVÍRUS CANINA
</t>
    </r>
    <r>
      <rPr>
        <sz val="10"/>
        <rFont val="Times New Roman"/>
        <family val="1"/>
        <charset val="1"/>
      </rPr>
      <t xml:space="preserve">Caracteristica: resultados em no máximo 10 minutos; sensibilidade mínima de 97,81%; especificidade mínima de 98,40%; amostra: fezes, swab retal ou vômito; armazenamento: 2° a 30°c.
Apresentação: Teste
CATMAT: 412132</t>
    </r>
  </si>
  <si>
    <t xml:space="preserve">1.2.285</t>
  </si>
  <si>
    <r>
      <rPr>
        <b val="true"/>
        <sz val="10"/>
        <rFont val="Times New Roman"/>
        <family val="1"/>
        <charset val="1"/>
      </rPr>
      <t xml:space="preserve">TESTE RÁPIDO (KIT) PARA DETECÇÃO DOS ANTICORPOS ANTI LEISHMANIA INFANTUM (ANTÍGENO RK28)
</t>
    </r>
    <r>
      <rPr>
        <sz val="10"/>
        <rFont val="Times New Roman"/>
        <family val="1"/>
        <charset val="1"/>
      </rPr>
      <t xml:space="preserve">Caracteristica: resultados em no máximo 20 minutos; sensibilidade mínima de 97,2%; especificidade mínima de 97,45%; amostra de sangue total, soro ou plasma; armazenamento: 2° a 30°c.
kit contendo cartões de resultados, tubos de amostra descartáveis com edta, solução tampão de teste, dispositivos de teste e tubos capilares de 10 microlitros (ml).
Apresentação: Teste
CATMAT: 412427</t>
    </r>
  </si>
  <si>
    <t xml:space="preserve">1.2.286</t>
  </si>
  <si>
    <r>
      <rPr>
        <b val="true"/>
        <sz val="10"/>
        <rFont val="Times New Roman"/>
        <family val="1"/>
        <charset val="1"/>
      </rPr>
      <t xml:space="preserve">TESTE RÁPIDO (KIT) PARA DETECÇÃO SIMULTÂNEA DOS ANTICORPOS ANTI-FIV E ANTÍGENOS DA FELV
</t>
    </r>
    <r>
      <rPr>
        <sz val="10"/>
        <rFont val="Times New Roman"/>
        <family val="1"/>
        <charset val="1"/>
      </rPr>
      <t xml:space="preserve">Caracteristica: resultados em no máximo 10 minutos; sensibilidade mínima de 96% para fiv e 98,20% para felv; especificidade mínima de 96,67% para fiv e 100% para felv; amostra: sangue total, soro ou plasma; armazenamento: 2° a 30°c.
Apresentação: Teste
CATMAT: 403393</t>
    </r>
  </si>
  <si>
    <t xml:space="preserve">1.2.287</t>
  </si>
  <si>
    <r>
      <rPr>
        <b val="true"/>
        <sz val="10"/>
        <rFont val="Times New Roman"/>
        <family val="1"/>
        <charset val="1"/>
      </rPr>
      <t xml:space="preserve">TESTE RÁPIDO (KIT) PARA DETECÇÃO DE ANTÍGENO DA GIARDIA LAMBLIA EM AMOSTRAS DE FEZES
</t>
    </r>
    <r>
      <rPr>
        <sz val="10"/>
        <rFont val="Times New Roman"/>
        <family val="1"/>
        <charset val="1"/>
      </rPr>
      <t xml:space="preserve">Caracteristica: resultados em no máximo 10 minutos; sensibilidade de 100% ; amostra: fezes; armazenamento: 2° a 30°c.
Apresentação: Teste
CATMAT: 412428</t>
    </r>
  </si>
  <si>
    <t xml:space="preserve">1.2.288</t>
  </si>
  <si>
    <r>
      <rPr>
        <b val="true"/>
        <sz val="10"/>
        <rFont val="Times New Roman"/>
        <family val="1"/>
        <charset val="1"/>
      </rPr>
      <t xml:space="preserve">TIMOMODULINA 200 MG/ML
</t>
    </r>
    <r>
      <rPr>
        <sz val="10"/>
        <rFont val="Times New Roman"/>
        <family val="1"/>
        <charset val="1"/>
      </rPr>
      <t xml:space="preserve">Forma Farmacêutica: Xarope
Apresentação: Frasco de 120 ml
CATMAT: 304182</t>
    </r>
  </si>
  <si>
    <t xml:space="preserve">1.2.289</t>
  </si>
  <si>
    <r>
      <rPr>
        <b val="true"/>
        <sz val="10"/>
        <rFont val="Times New Roman"/>
        <family val="1"/>
        <charset val="1"/>
      </rPr>
      <t xml:space="preserve">TINTURA DE BENJOIN 20 %
</t>
    </r>
    <r>
      <rPr>
        <sz val="10"/>
        <rFont val="Times New Roman"/>
        <family val="1"/>
        <charset val="1"/>
      </rPr>
      <t xml:space="preserve">Apresentação: Frasco de 100 ml
CATMAT: 477065</t>
    </r>
  </si>
  <si>
    <t xml:space="preserve">1.2.290</t>
  </si>
  <si>
    <r>
      <rPr>
        <b val="true"/>
        <sz val="10"/>
        <rFont val="Times New Roman"/>
        <family val="1"/>
        <charset val="1"/>
      </rPr>
      <t xml:space="preserve">TIRAS/TESTES PARA MEDIÇÃO DE GLICEMIA
</t>
    </r>
    <r>
      <rPr>
        <sz val="10"/>
        <rFont val="Times New Roman"/>
        <family val="1"/>
        <charset val="1"/>
      </rPr>
      <t xml:space="preserve">COMPATÍVEIS COM O APARELHO MEDIDOR DE GLICOSE ADQUIRIDO NO SUB-ITEM </t>
    </r>
    <r>
      <rPr>
        <sz val="10"/>
        <color rgb="FF000000"/>
        <rFont val="Times New Roman"/>
        <family val="1"/>
        <charset val="1"/>
      </rPr>
      <t xml:space="preserve">1.2.35 DA PLANILHA
</t>
    </r>
    <r>
      <rPr>
        <sz val="10"/>
        <rFont val="Times New Roman"/>
        <family val="1"/>
        <charset val="1"/>
      </rPr>
      <t xml:space="preserve">Apresentação: Caixa com 50 tiras</t>
    </r>
  </si>
  <si>
    <t xml:space="preserve">Caixa com 50 tiras</t>
  </si>
  <si>
    <t xml:space="preserve">1.2.291</t>
  </si>
  <si>
    <r>
      <rPr>
        <b val="true"/>
        <sz val="10"/>
        <rFont val="Times New Roman"/>
        <family val="1"/>
        <charset val="1"/>
      </rPr>
      <t xml:space="preserve">TOUCA HOSPITALAR
</t>
    </r>
    <r>
      <rPr>
        <sz val="10"/>
        <rFont val="Times New Roman"/>
        <family val="1"/>
        <charset val="1"/>
      </rPr>
      <t xml:space="preserve">Material: Não tecido 100% polipropileno
Modelo: Com elástico em toda volta
Cor: Com cor
Gramatura: Cerca de 30 G/M2
Tamanho: Único
Tipo Uso: Descartável
Característica Adicional 01: Hipoalergênica, Atóxica, Inodora, Unissex
Apresentação: Embalagem com 100 unidades
CATMAT: 428616</t>
    </r>
  </si>
  <si>
    <t xml:space="preserve">1.2.292</t>
  </si>
  <si>
    <r>
      <rPr>
        <b val="true"/>
        <sz val="10"/>
        <rFont val="Times New Roman"/>
        <family val="1"/>
        <charset val="1"/>
      </rPr>
      <t xml:space="preserve">TRILOSTANO 30 MG
</t>
    </r>
    <r>
      <rPr>
        <sz val="10"/>
        <rFont val="Times New Roman"/>
        <family val="1"/>
        <charset val="1"/>
      </rPr>
      <t xml:space="preserve">Apresentação: Cápsula</t>
    </r>
  </si>
  <si>
    <t xml:space="preserve">1.2.293</t>
  </si>
  <si>
    <r>
      <rPr>
        <b val="true"/>
        <sz val="10"/>
        <rFont val="Times New Roman"/>
        <family val="1"/>
        <charset val="1"/>
      </rPr>
      <t xml:space="preserve">TRILOSTANO 60 MG
</t>
    </r>
    <r>
      <rPr>
        <sz val="10"/>
        <rFont val="Times New Roman"/>
        <family val="1"/>
        <charset val="1"/>
      </rPr>
      <t xml:space="preserve">Apresentação: Cápsula</t>
    </r>
  </si>
  <si>
    <t xml:space="preserve">1.2.294</t>
  </si>
  <si>
    <r>
      <rPr>
        <b val="true"/>
        <sz val="10"/>
        <rFont val="Times New Roman"/>
        <family val="1"/>
        <charset val="1"/>
      </rPr>
      <t xml:space="preserve">TUBO ENDOTRAQUEAL COM CUFF
</t>
    </r>
    <r>
      <rPr>
        <sz val="10"/>
        <rFont val="Times New Roman"/>
        <family val="1"/>
        <charset val="1"/>
      </rPr>
      <t xml:space="preserve">Material: Pvc Siliconizado
Modelo: Curva Magill
Calibre: de 2,0 mm à 10,0 mm, conforme demandado
Tipo Ponta: C/ Ponta Distal Atraumática e Orifício Murphy
Componente 1: Balão Alto Volume e Baixa Pressão
Componente 2: Radiopaco, Graduado
Tipo Conector: Conector Padrão
Esterilidade: Estéril, Uso Único
Apresentação: Unidade
CATMAT: 451324</t>
    </r>
  </si>
  <si>
    <t xml:space="preserve">1.2.295</t>
  </si>
  <si>
    <r>
      <rPr>
        <b val="true"/>
        <sz val="10"/>
        <rFont val="Times New Roman"/>
        <family val="1"/>
        <charset val="1"/>
      </rPr>
      <t xml:space="preserve">TUBO PARA COLETA DE AMOSTRA BIOLÓGICA (AMARELO), 4 ML
</t>
    </r>
    <r>
      <rPr>
        <sz val="10"/>
        <rFont val="Times New Roman"/>
        <family val="1"/>
        <charset val="1"/>
      </rPr>
      <t xml:space="preserve">Material: Plástico
Volume: 4 ML
Componentes: Com Ativador de Coágulo e Gel Separador
Uso: Coleta de Sangue
Característica Adicional: À Vácuo
Esterilidade: Estéril, Descartável
Apresentação: Unidade
CATMAT: 372352</t>
    </r>
  </si>
  <si>
    <t xml:space="preserve">1.2.296</t>
  </si>
  <si>
    <r>
      <rPr>
        <b val="true"/>
        <sz val="10"/>
        <rFont val="Times New Roman"/>
        <family val="1"/>
        <charset val="1"/>
      </rPr>
      <t xml:space="preserve">TUBO PARA COLETA DE AMOSTRA BIOLÓGICA (ROXO), 4 ML
</t>
    </r>
    <r>
      <rPr>
        <sz val="10"/>
        <rFont val="Times New Roman"/>
        <family val="1"/>
        <charset val="1"/>
      </rPr>
      <t xml:space="preserve">Material: Plástico
Volume: 4 ML
Componentes: Com Edta-K3
Uso: Coleta De Sangue
Característica Adicional: À Vácuo
Esterilidade: Estéril, Descartável
Apresentação: Unidade
CATMAT: 372340</t>
    </r>
  </si>
  <si>
    <t xml:space="preserve">1.2.297</t>
  </si>
  <si>
    <r>
      <rPr>
        <b val="true"/>
        <sz val="10"/>
        <rFont val="Times New Roman"/>
        <family val="1"/>
        <charset val="1"/>
      </rPr>
      <t xml:space="preserve">TUBO PARA COLETA DE AMOSTRA BIOLÓGICA (VERMELHO), 4 ML
</t>
    </r>
    <r>
      <rPr>
        <sz val="10"/>
        <rFont val="Times New Roman"/>
        <family val="1"/>
        <charset val="1"/>
      </rPr>
      <t xml:space="preserve">Material: Plástico
Volume: 4 ML
Componentes: Sem Aditivos
Uso: Coleta De Sangue
Característica Adicional: À Vácuo
Esterilidade: Estéril, Descartável
Apresentação: Unidade
CATMAT: 372350</t>
    </r>
  </si>
  <si>
    <t xml:space="preserve">1.2.298</t>
  </si>
  <si>
    <r>
      <rPr>
        <b val="true"/>
        <sz val="10"/>
        <rFont val="Times New Roman"/>
        <family val="1"/>
        <charset val="1"/>
      </rPr>
      <t xml:space="preserve">VACINA ANTITETÂNICA
</t>
    </r>
    <r>
      <rPr>
        <sz val="10"/>
        <rFont val="Times New Roman"/>
        <family val="1"/>
        <charset val="1"/>
      </rPr>
      <t xml:space="preserve">Tipo: Inativada e Adsorvida
Outros Componentes: Toxoide Purificado de C. Tetani
Forma Farmacêutica: Suspensão Injetável
Apresentação: Dose
CATMAT: 439564</t>
    </r>
  </si>
  <si>
    <t xml:space="preserve">Dose</t>
  </si>
  <si>
    <t xml:space="preserve">1.2.299</t>
  </si>
  <si>
    <r>
      <rPr>
        <b val="true"/>
        <sz val="10"/>
        <rFont val="Times New Roman"/>
        <family val="1"/>
        <charset val="1"/>
      </rPr>
      <t xml:space="preserve">VACINA ASSOCIADA CONTRA ENCEFALOMIELITE, INFLUENZA E TÉTANO EM EQUINOS
</t>
    </r>
    <r>
      <rPr>
        <sz val="10"/>
        <rFont val="Times New Roman"/>
        <family val="1"/>
        <charset val="1"/>
      </rPr>
      <t xml:space="preserve">Tipo: Inativada
Composição: Toxoide Tetânico, Vírus Influenza
Outros Componentes: Vírus Encefalomielite Eqüina (Leste e Oeste)
Forma Farmacêutica: Suspensão Injetável
Apresentação: Dose
CATMAT: 462470</t>
    </r>
  </si>
  <si>
    <t xml:space="preserve">1.2.300</t>
  </si>
  <si>
    <r>
      <rPr>
        <b val="true"/>
        <sz val="10"/>
        <rFont val="Times New Roman"/>
        <family val="1"/>
        <charset val="1"/>
      </rPr>
      <t xml:space="preserve">VACINA CONTRA RAIVA PARA CÃES E GATOS
</t>
    </r>
    <r>
      <rPr>
        <sz val="10"/>
        <rFont val="Times New Roman"/>
        <family val="1"/>
        <charset val="1"/>
      </rPr>
      <t xml:space="preserve">Tipo: Inativada
Composição: Vírus Rábico, Cepa PV
Forma Farmacêutica: Suspensão Injetável
Apresentação: Dose
CATMAT: 439541</t>
    </r>
  </si>
  <si>
    <t xml:space="preserve">1.2.301</t>
  </si>
  <si>
    <r>
      <rPr>
        <b val="true"/>
        <sz val="10"/>
        <rFont val="Times New Roman"/>
        <family val="1"/>
        <charset val="1"/>
      </rPr>
      <t xml:space="preserve">VACINA CONTRA RAIVA PARA EQUINOS
</t>
    </r>
    <r>
      <rPr>
        <sz val="10"/>
        <rFont val="Times New Roman"/>
        <family val="1"/>
        <charset val="1"/>
      </rPr>
      <t xml:space="preserve">Tipo: Inativada
Composição: Vírus Rábico, Cepa PV
Forma Farmacêutica: Suspensão Injetável
Apresentação: Frasco de 50 ml
CATMAT: 439541</t>
    </r>
  </si>
  <si>
    <t xml:space="preserve">1.2.302</t>
  </si>
  <si>
    <r>
      <rPr>
        <b val="true"/>
        <sz val="10"/>
        <rFont val="Times New Roman"/>
        <family val="1"/>
        <charset val="1"/>
      </rPr>
      <t xml:space="preserve">VACINA IMPORTADA ÓCTUPLA (V8) PARA CÃES
</t>
    </r>
    <r>
      <rPr>
        <sz val="10"/>
        <rFont val="Times New Roman"/>
        <family val="1"/>
        <charset val="1"/>
      </rPr>
      <t xml:space="preserve">Caracteristica: Imunização combinada que protege o cão contra oito doenças infecciosas: Cinomose, Hepatite, Adenovírus tipo 2, Parvovirose, Parainfluenza, Coronavirose e Leptospirose canina (L. canicola e L. icterohaemorrhagiae).
Apresentação: Dose
CATMAT: 409554</t>
    </r>
  </si>
  <si>
    <t xml:space="preserve">1.2.303</t>
  </si>
  <si>
    <r>
      <rPr>
        <b val="true"/>
        <sz val="10"/>
        <rFont val="Times New Roman"/>
        <family val="1"/>
        <charset val="1"/>
      </rPr>
      <t xml:space="preserve">VACINA IMPORTADA QUÍNTUPLA (V5) PARA FELINOS
</t>
    </r>
    <r>
      <rPr>
        <sz val="10"/>
        <rFont val="Times New Roman"/>
        <family val="1"/>
        <charset val="1"/>
      </rPr>
      <t xml:space="preserve">Caracteristica: Imunização combinada que protege o gato contra cinco doenças infecciosas: Panleucopenia felina, Rinotraqueíte, Calicivirose, Clamidiose e Leucemia felina (FeLV).
Apresentação: Dose
CATMAT: 634474</t>
    </r>
  </si>
  <si>
    <t xml:space="preserve">1.2.304</t>
  </si>
  <si>
    <r>
      <rPr>
        <b val="true"/>
        <sz val="10"/>
        <rFont val="Times New Roman"/>
        <family val="1"/>
        <charset val="1"/>
      </rPr>
      <t xml:space="preserve">VERMÍFUGO PARA CÃES
</t>
    </r>
    <r>
      <rPr>
        <sz val="10"/>
        <rFont val="Times New Roman"/>
        <family val="1"/>
        <charset val="1"/>
      </rPr>
      <t xml:space="preserve">Composição: Pamoato de Pirantel associado com Praziquantel e Febantel
Concentração: 144mg + 50mg + 150mg
Apresentação: Comprimido
CATMAT: 409259</t>
    </r>
  </si>
  <si>
    <t xml:space="preserve">1.2.305</t>
  </si>
  <si>
    <r>
      <rPr>
        <b val="true"/>
        <sz val="10"/>
        <rFont val="Times New Roman"/>
        <family val="1"/>
        <charset val="1"/>
      </rPr>
      <t xml:space="preserve">VERMÍFUGO PARA CÃES E GATOS
</t>
    </r>
    <r>
      <rPr>
        <sz val="10"/>
        <rFont val="Times New Roman"/>
        <family val="1"/>
        <charset val="1"/>
      </rPr>
      <t xml:space="preserve">Composição: Pamoato de Pirantel associado com Pamoato de Oxantel e Praziquantel
Concentração: 14,5 Mg/Ml + 38 MG/ML+ 5 Mg/Ml 
Forma Física: Suspensão Oral
Apresentação: Frasco de 20 ml
CATMAT: 438223</t>
    </r>
  </si>
  <si>
    <t xml:space="preserve">1.2.306</t>
  </si>
  <si>
    <r>
      <rPr>
        <b val="true"/>
        <sz val="10"/>
        <rFont val="Times New Roman"/>
        <family val="1"/>
        <charset val="1"/>
      </rPr>
      <t xml:space="preserve">VERMÍFUGO PARA GATOS
</t>
    </r>
    <r>
      <rPr>
        <sz val="10"/>
        <rFont val="Times New Roman"/>
        <family val="1"/>
        <charset val="1"/>
      </rPr>
      <t xml:space="preserve">Composição: Pamoato de Pirantel associado com Praziquantel
Concentração: 174mg + 15mg
Apresentação: Comprimido</t>
    </r>
  </si>
  <si>
    <t xml:space="preserve">1.2.307</t>
  </si>
  <si>
    <r>
      <rPr>
        <b val="true"/>
        <sz val="10"/>
        <rFont val="Times New Roman"/>
        <family val="1"/>
        <charset val="1"/>
      </rPr>
      <t xml:space="preserve">VITAMINA B12
</t>
    </r>
    <r>
      <rPr>
        <sz val="10"/>
        <rFont val="Times New Roman"/>
        <family val="1"/>
        <charset val="1"/>
      </rPr>
      <t xml:space="preserve">Uso: Veterinário
Princípio ativo: Vitamina B12 (Cianocobalamina)
Concentração: 1.000.000 mcg / ml
Apresentação: Frasco de 20 ml
CATMAT: 411464</t>
    </r>
  </si>
  <si>
    <t xml:space="preserve">1.2.308</t>
  </si>
  <si>
    <r>
      <rPr>
        <b val="true"/>
        <sz val="10"/>
        <rFont val="Times New Roman"/>
        <family val="1"/>
        <charset val="1"/>
      </rPr>
      <t xml:space="preserve">SORO CONTRA CINOMOSE, HEPATITE INFECCIOSA CANINA E LEPTOSPIROSE
</t>
    </r>
    <r>
      <rPr>
        <sz val="10"/>
        <rFont val="Times New Roman"/>
        <family val="1"/>
        <charset val="1"/>
      </rPr>
      <t xml:space="preserve">Caracteristica: Soro rico em imunoglobulinas purificadas e concentradas, específicas contra Cinomose, Hepatite Infecciosa canina e Leptospirose. Além disto, possui anticorpos auxiliares contra os agentes secundários Bordetella bronchiseptica, Streptococcus sp (pyogenes) e Salmonella thyphimurium.
Apresentação: Frasco de 10 ml
CATMAT: 486295</t>
    </r>
  </si>
  <si>
    <t xml:space="preserve">SUB-TOTAL 1.2:</t>
  </si>
  <si>
    <t xml:space="preserve">1.3 Fornecimento de Exames Veterinários de Laboratório, com laudo, incluso no fornecimento o material para coleta e despesas de transporte:</t>
  </si>
  <si>
    <t xml:space="preserve">1.3.1</t>
  </si>
  <si>
    <t xml:space="preserve">EXAME 4DX – DIAGNÓSTICO RÁPIDO DE ANTICORPOS PARA DIROFILARIA, EHRLICHIA, LYME E ANAPLASMA.</t>
  </si>
  <si>
    <t xml:space="preserve">1.3.2</t>
  </si>
  <si>
    <t xml:space="preserve">EXAME ÁCIDO ÚRICO
CATSER: 21601</t>
  </si>
  <si>
    <t xml:space="preserve">1.3.3</t>
  </si>
  <si>
    <t xml:space="preserve">EXAME ALBUMINA
CATSER: 30167</t>
  </si>
  <si>
    <t xml:space="preserve">1.3.4</t>
  </si>
  <si>
    <t xml:space="preserve">EXAME ALT (TGP) - ALANINA AMINOTRANSFERASE</t>
  </si>
  <si>
    <t xml:space="preserve">1.3.5</t>
  </si>
  <si>
    <t xml:space="preserve">EXAME AMILASE
CATSER: 30090</t>
  </si>
  <si>
    <t xml:space="preserve">1.3.6</t>
  </si>
  <si>
    <t xml:space="preserve">EXAME ANÁLISE DE CÁLCULO URINÁRIO/VESICAL (QUALITATIVA)</t>
  </si>
  <si>
    <t xml:space="preserve">1.3.7</t>
  </si>
  <si>
    <t xml:space="preserve">EXAME ANÁLISE DE EFUSÃO</t>
  </si>
  <si>
    <t xml:space="preserve">1.3.8</t>
  </si>
  <si>
    <t xml:space="preserve">EXAME ANÁLISE DE LÍQUIDO CAVITÁRIO</t>
  </si>
  <si>
    <t xml:space="preserve">1.3.9</t>
  </si>
  <si>
    <t xml:space="preserve">EXAME ANAPLASMA PLATYS QPCR</t>
  </si>
  <si>
    <t xml:space="preserve">1.3.10</t>
  </si>
  <si>
    <t xml:space="preserve">EXAME ANEMIA INFECCIOSA EM EQUINOS (AIE)
Descrição: Serviço de exame para diagnóstico de anemia infecciosa equina (AIE) em amostra de soro de equinos, pelo método de Imuno Difusão em Gel de Àgar (IDGA) ou Elisa, em laboratório acreditado pelo inmetro e credenciado pelo mapa, com emissão de relatório de ensaio de exame conforme normas vigentes do mapa, com validade de 60 dias a contar da data da coleta.</t>
  </si>
  <si>
    <t xml:space="preserve">1.3.11</t>
  </si>
  <si>
    <t xml:space="preserve">EXAME ANTIBIOGRAMA PARA SANGUE (CULTURA BACTERIOLÓGICA)
CATSER: 30174</t>
  </si>
  <si>
    <t xml:space="preserve">1.3.12</t>
  </si>
  <si>
    <t xml:space="preserve">EXAME ANTIBIOGRAMA PARA URINA (CULTURA BACTERIOLÓGICA)
CATSER: 30149</t>
  </si>
  <si>
    <t xml:space="preserve">1.3.13</t>
  </si>
  <si>
    <t xml:space="preserve">EXAME AST(TGO) - ASPARTATO AMINOTRANSFERASE</t>
  </si>
  <si>
    <t xml:space="preserve">1.3.14</t>
  </si>
  <si>
    <t xml:space="preserve">EXAME AVALIAÇÃO OUVIDO/PELE + BACTERIOSCOPIA</t>
  </si>
  <si>
    <t xml:space="preserve">1.3.15</t>
  </si>
  <si>
    <t xml:space="preserve">EXAME BABESIA IGM</t>
  </si>
  <si>
    <t xml:space="preserve">1.3.16</t>
  </si>
  <si>
    <t xml:space="preserve">EXAME BILIRRUBINA TOTAL E FRAÇÕES (DIRETA + INDIRETA)
CATSER: 30166</t>
  </si>
  <si>
    <t xml:space="preserve">1.3.17</t>
  </si>
  <si>
    <t xml:space="preserve">EXAME CÁLCIO IÔNICO
CATSER: 30111</t>
  </si>
  <si>
    <t xml:space="preserve">1.3.18</t>
  </si>
  <si>
    <t xml:space="preserve">EXAME CÁLCIO TOTAL
CATSER: 30111</t>
  </si>
  <si>
    <t xml:space="preserve">1.3.19</t>
  </si>
  <si>
    <t xml:space="preserve">EXAME CINOMOSE (CDV) QPCR QUALITATIVO E QUANTITATIVO</t>
  </si>
  <si>
    <t xml:space="preserve">1.3.20</t>
  </si>
  <si>
    <t xml:space="preserve">EXAME CITOPATOLOGIA (CAAF, BAAF, IMPRINT) - ATÉ 2 LOCAIS</t>
  </si>
  <si>
    <t xml:space="preserve">1.3.21</t>
  </si>
  <si>
    <t xml:space="preserve">EXAME CLORO</t>
  </si>
  <si>
    <t xml:space="preserve">1.3.22</t>
  </si>
  <si>
    <t xml:space="preserve">EXAME COLESTEROL TOTAL E FRAÇÕES (HDL, LDL, VLDL)
CATSER: 21571</t>
  </si>
  <si>
    <t xml:space="preserve">1.3.23</t>
  </si>
  <si>
    <t xml:space="preserve">EXAME CONTAGEM DE RETICULÓCITOS
CATSER: 30099</t>
  </si>
  <si>
    <t xml:space="preserve">1.3.24</t>
  </si>
  <si>
    <t xml:space="preserve">EXAME CORTISOL
CATSER: 30150</t>
  </si>
  <si>
    <t xml:space="preserve">1.3.25</t>
  </si>
  <si>
    <t xml:space="preserve">EXAME CREATININA
CATSER: 21598</t>
  </si>
  <si>
    <t xml:space="preserve">1.3.26</t>
  </si>
  <si>
    <t xml:space="preserve">EXAME CULTURA MICOLÓGICA (FUNGICIDA/FUNGOS)</t>
  </si>
  <si>
    <t xml:space="preserve">1.3.27</t>
  </si>
  <si>
    <t xml:space="preserve">EXAME EHRILICHIA IGM</t>
  </si>
  <si>
    <t xml:space="preserve">1.3.28</t>
  </si>
  <si>
    <t xml:space="preserve">EXAME FENOBARBITAL
CATSER: 30170</t>
  </si>
  <si>
    <t xml:space="preserve">1.3.29</t>
  </si>
  <si>
    <t xml:space="preserve">EXAME FIBRINOGÊNIO</t>
  </si>
  <si>
    <t xml:space="preserve">1.3.30</t>
  </si>
  <si>
    <t xml:space="preserve">EXAME FIV E FELV DNA/RNA QUALITATIVO E QUANTITATIVO</t>
  </si>
  <si>
    <t xml:space="preserve">1.3.31</t>
  </si>
  <si>
    <t xml:space="preserve">EXAME FOSFATASE ALCALINA (FA)
CATSER: 30152</t>
  </si>
  <si>
    <t xml:space="preserve">1.3.32</t>
  </si>
  <si>
    <t xml:space="preserve">EXAME FÓSFORO
CATSER: 30110</t>
  </si>
  <si>
    <t xml:space="preserve">1.3.33</t>
  </si>
  <si>
    <t xml:space="preserve">EXAME DOSAGEM DE FRUTOSAMINA VETERINÁRIA</t>
  </si>
  <si>
    <t xml:space="preserve">1.3.34</t>
  </si>
  <si>
    <t xml:space="preserve">EXAME FUNCIONAL DE FEZES (COPOLÓGICO FUNCIONAL)</t>
  </si>
  <si>
    <t xml:space="preserve">1.3.35</t>
  </si>
  <si>
    <t xml:space="preserve">EXAME GGT- GAMA-GLUTAMIL TRANSFERASE
CATSER: 30096</t>
  </si>
  <si>
    <t xml:space="preserve">1.3.36</t>
  </si>
  <si>
    <t xml:space="preserve">EXAME GLICOSE
CATSER: 30010</t>
  </si>
  <si>
    <t xml:space="preserve">1.3.37</t>
  </si>
  <si>
    <t xml:space="preserve">EXAME HEMOGRAMA COMPLETO (ERITOGRAMA, LEUCOGRAMA, P.P.T. E CONTAGEM DE PLAQUETAS)
CATSER: 20184</t>
  </si>
  <si>
    <t xml:space="preserve">1.3.38</t>
  </si>
  <si>
    <t xml:space="preserve">EXAME HERPESVIRUS FELINO 1 (FHV-1)</t>
  </si>
  <si>
    <t xml:space="preserve">1.3.39</t>
  </si>
  <si>
    <t xml:space="preserve">EXAME HISTOPATOLOGIA COM AVALIAÇÃO DE 5 MARGENS CIRÚRGICAS</t>
  </si>
  <si>
    <t xml:space="preserve">1.3.40</t>
  </si>
  <si>
    <t xml:space="preserve">EXAME HISTOPATOLOGIA/BIOPSIA (ATÉ 2 LUGARES)
CATSER: 6742</t>
  </si>
  <si>
    <t xml:space="preserve">1.3.41</t>
  </si>
  <si>
    <t xml:space="preserve">EXAME LEISHMANIA SPP. QPCR (QUALITATIVO)</t>
  </si>
  <si>
    <t xml:space="preserve">1.3.42</t>
  </si>
  <si>
    <t xml:space="preserve">EXAME LEPTOSPIRA SPP - LEPTOSPIROSE (MICROAGLUTINAÇÃO)</t>
  </si>
  <si>
    <t xml:space="preserve">1.3.43</t>
  </si>
  <si>
    <t xml:space="preserve">EXAME LIPASE</t>
  </si>
  <si>
    <t xml:space="preserve">1.3.44</t>
  </si>
  <si>
    <t xml:space="preserve">EXAME MICOLÓGICO DIRETO</t>
  </si>
  <si>
    <t xml:space="preserve">1.3.45</t>
  </si>
  <si>
    <t xml:space="preserve">EXAME MYCOPLASMA HEMOTRÓPICO FELINO QPCR (3 ESPÉCIES)</t>
  </si>
  <si>
    <t xml:space="preserve">1.3.46</t>
  </si>
  <si>
    <t xml:space="preserve">NECROPSIA (ATÉ 20 KG), SEGUIDA DE CREMAÇÃO SEM RESERVA DE CINZAS (ATÉ 20KG)
Incluí relatório técnico e fotográfico.</t>
  </si>
  <si>
    <t xml:space="preserve">1.3.47</t>
  </si>
  <si>
    <t xml:space="preserve">EXAME PARASITOLÓGICO DE FEZES (EPF) COMPLETO (3 MÉTODOS)</t>
  </si>
  <si>
    <t xml:space="preserve">1.3.48</t>
  </si>
  <si>
    <t xml:space="preserve">EXAME PARVOVÍRUS CANINO (CPV2) QPCR</t>
  </si>
  <si>
    <t xml:space="preserve">1.3.49</t>
  </si>
  <si>
    <t xml:space="preserve">EXAME PESQUISA DE ÁCAROS EM PELE (EPP) OU OUVIDO</t>
  </si>
  <si>
    <t xml:space="preserve">1.3.50</t>
  </si>
  <si>
    <t xml:space="preserve">EXAME PESQUISA DE HEMATOZOARIOS DIRETO</t>
  </si>
  <si>
    <t xml:space="preserve">1.3.51</t>
  </si>
  <si>
    <t xml:space="preserve">EXAME PESQUISA DE MALASSEZIA SPP.</t>
  </si>
  <si>
    <t xml:space="preserve">1.3.52</t>
  </si>
  <si>
    <t xml:space="preserve">EXAME POTÁSSIO
CATSER: 30107</t>
  </si>
  <si>
    <t xml:space="preserve">1.3.53</t>
  </si>
  <si>
    <t xml:space="preserve">EXAME PT – PROTEÍNA TOTAL
CATSER: 30098</t>
  </si>
  <si>
    <t xml:space="preserve">1.3.54</t>
  </si>
  <si>
    <t xml:space="preserve">EXAME SÓDIO
CATSER: 30108</t>
  </si>
  <si>
    <t xml:space="preserve">1.3.55</t>
  </si>
  <si>
    <t xml:space="preserve">EXAME T4 – TIROXINA LIVRE
CATSER: 30155</t>
  </si>
  <si>
    <t xml:space="preserve">1.3.56</t>
  </si>
  <si>
    <t xml:space="preserve">EXAME T4 – TOTAL</t>
  </si>
  <si>
    <t xml:space="preserve">1.3.57</t>
  </si>
  <si>
    <t xml:space="preserve">EXAME TRICOGRAMA</t>
  </si>
  <si>
    <t xml:space="preserve">1.3.58</t>
  </si>
  <si>
    <t xml:space="preserve">EXAME TRIGLICERÍDEOS
CATSER: 30103</t>
  </si>
  <si>
    <t xml:space="preserve">1.3.59</t>
  </si>
  <si>
    <t xml:space="preserve">EXAME TSH - HORMÔNIO ESTIMULADOR DA TIREOIDE
CATSER: 30161</t>
  </si>
  <si>
    <t xml:space="preserve">1.3.60</t>
  </si>
  <si>
    <t xml:space="preserve">EXAME UREIA
CATSER: 21580</t>
  </si>
  <si>
    <t xml:space="preserve">1.3.61</t>
  </si>
  <si>
    <t xml:space="preserve">EXAME URINÁLISE – QUALITATIVO DE URINA (EQU)</t>
  </si>
  <si>
    <t xml:space="preserve">1.3.62</t>
  </si>
  <si>
    <t xml:space="preserve">EXAME UROCULTURA
CATSER: 30160</t>
  </si>
  <si>
    <t xml:space="preserve">SUB-TOTAL 1.3:</t>
  </si>
  <si>
    <t xml:space="preserve">1.4 Fornecimento de Exames Veterinários de Imagem e de Eletrocardiografia, com laudo:</t>
  </si>
  <si>
    <t xml:space="preserve">1.4.1</t>
  </si>
  <si>
    <r>
      <rPr>
        <b val="true"/>
        <sz val="11"/>
        <color rgb="FF000000"/>
        <rFont val="Times New Roman"/>
        <family val="1"/>
        <charset val="1"/>
      </rPr>
      <t xml:space="preserve">ECOCARDIOGRAFIA
</t>
    </r>
    <r>
      <rPr>
        <sz val="11"/>
        <color rgb="FF000000"/>
        <rFont val="Times New Roman"/>
        <family val="1"/>
        <charset val="1"/>
      </rPr>
      <t xml:space="preserve">Inclui-se materiais de consumo necessário e laudo realizado por médico-veterinário.
CATSER: 30205</t>
    </r>
  </si>
  <si>
    <t xml:space="preserve">1.4.2</t>
  </si>
  <si>
    <r>
      <rPr>
        <b val="true"/>
        <sz val="11"/>
        <color rgb="FF000000"/>
        <rFont val="Times New Roman"/>
        <family val="1"/>
        <charset val="1"/>
      </rPr>
      <t xml:space="preserve">ELETROCARDIOGRAFIA
</t>
    </r>
    <r>
      <rPr>
        <sz val="11"/>
        <color rgb="FF000000"/>
        <rFont val="Times New Roman"/>
        <family val="1"/>
        <charset val="1"/>
      </rPr>
      <t xml:space="preserve">Inclui-se materiais de consumo necessário e laudo realizado por médico-veterinário.
CATSER: 30206</t>
    </r>
  </si>
  <si>
    <t xml:space="preserve">1.4.3</t>
  </si>
  <si>
    <r>
      <rPr>
        <b val="true"/>
        <sz val="11"/>
        <color rgb="FF000000"/>
        <rFont val="Times New Roman"/>
        <family val="1"/>
        <charset val="1"/>
      </rPr>
      <t xml:space="preserve">RADIOGRAFIA, POR ESTUDO
</t>
    </r>
    <r>
      <rPr>
        <sz val="11"/>
        <color rgb="FF000000"/>
        <rFont val="Times New Roman"/>
        <family val="1"/>
        <charset val="1"/>
      </rPr>
      <t xml:space="preserve">Inclui-se materiais de consumo necessário e laudo realizado por médico-veterinário.
CATSER: 5550</t>
    </r>
  </si>
  <si>
    <t xml:space="preserve">1.4.4</t>
  </si>
  <si>
    <r>
      <rPr>
        <b val="true"/>
        <sz val="10"/>
        <color rgb="FF000000"/>
        <rFont val="Times New Roman"/>
        <family val="1"/>
        <charset val="1"/>
      </rPr>
      <t xml:space="preserve">ULTRASSONOGRAFIA
</t>
    </r>
    <r>
      <rPr>
        <sz val="10"/>
        <color rgb="FF000000"/>
        <rFont val="Times New Roman"/>
        <family val="1"/>
        <charset val="1"/>
      </rPr>
      <t xml:space="preserve">Inclui-se materiais de consumo necessário, gel condutor e laudo realizado por médico-veterinário.
CATSER: 10189</t>
    </r>
  </si>
  <si>
    <t xml:space="preserve">SUB-TOTAL 1.4:</t>
  </si>
  <si>
    <t xml:space="preserve">1.5 Fornecimento de cirurgias complexas e outros serviços especializados:</t>
  </si>
  <si>
    <t xml:space="preserve">1.5.1</t>
  </si>
  <si>
    <r>
      <rPr>
        <b val="true"/>
        <sz val="10"/>
        <color rgb="FF000000"/>
        <rFont val="Times New Roman"/>
        <family val="1"/>
        <charset val="1"/>
      </rPr>
      <t xml:space="preserve">CIRURGIA ORTOPÉDICA EM CANINOS E FELINOS
</t>
    </r>
    <r>
      <rPr>
        <sz val="10"/>
        <color rgb="FF000000"/>
        <rFont val="Times New Roman"/>
        <family val="1"/>
        <charset val="1"/>
      </rPr>
      <t xml:space="preserve">O procedimento deverá ser realizado, mediante agendamento, no estabelecimento da prestadora de serviço. O local deve estar regularizado perante o CRMV e a Vigilância Sanitária. Incluso transporte de ida e volta entre SMBEA e Centro cirúrgico.
CATSER: 30212</t>
    </r>
  </si>
  <si>
    <t xml:space="preserve">1.5.2</t>
  </si>
  <si>
    <r>
      <rPr>
        <b val="true"/>
        <sz val="10"/>
        <color rgb="FF000000"/>
        <rFont val="Times New Roman"/>
        <family val="1"/>
        <charset val="1"/>
      </rPr>
      <t xml:space="preserve">EXTRAÇÃO DENTÁRIA EM CANINOS E FELINOS
</t>
    </r>
    <r>
      <rPr>
        <sz val="10"/>
        <color rgb="FF000000"/>
        <rFont val="Times New Roman"/>
        <family val="1"/>
        <charset val="1"/>
      </rPr>
      <t xml:space="preserve">O procedimento deverá ser realizado, mediante agendamento, no estabelecimento da prestadora de serviço. O local deve estar regularizado perante o CRMV e a Vigilância Sanitária. Incluso transporte de ida e volta entre SMBEA e Centro cirúrgico.
CATSER: 30196</t>
    </r>
  </si>
  <si>
    <t xml:space="preserve">1.5.3</t>
  </si>
  <si>
    <r>
      <rPr>
        <b val="true"/>
        <sz val="10"/>
        <color rgb="FF000000"/>
        <rFont val="Times New Roman"/>
        <family val="1"/>
        <charset val="1"/>
      </rPr>
      <t xml:space="preserve">CIRURGIA GERAL, ORTOPÉDICA OU DE ORQUIECTOMIA EM EQUINOS
</t>
    </r>
    <r>
      <rPr>
        <sz val="10"/>
        <color rgb="FF000000"/>
        <rFont val="Times New Roman"/>
        <family val="1"/>
        <charset val="1"/>
      </rPr>
      <t xml:space="preserve">O procedimento deverá ser realizado, mediante agendamento, no estabelecimento da prestadora de serviço. O local deve estar regularizado perante o CRMV e a Vigilância Sanitária. Incluso transporte de ida e volta entre SMBEA e Centro cirúrgico.</t>
    </r>
  </si>
  <si>
    <t xml:space="preserve">SUB-TOTAL 1.5:</t>
  </si>
  <si>
    <t xml:space="preserve">1.6 Fornecimento de serviços de manutenção:</t>
  </si>
  <si>
    <t xml:space="preserve">1.6.1</t>
  </si>
  <si>
    <t xml:space="preserve">Verba pré-definida para manutenção de instrumentais e equipamentos</t>
  </si>
  <si>
    <t xml:space="preserve">Mensal</t>
  </si>
  <si>
    <t xml:space="preserve">1.6.2</t>
  </si>
  <si>
    <t xml:space="preserve">Verba pré-definida para manutenções gerais</t>
  </si>
  <si>
    <t xml:space="preserve">SUB-TOTAL 1.6:</t>
  </si>
  <si>
    <t xml:space="preserve">1.7 Custos indiretos, tributos e lucro</t>
  </si>
  <si>
    <t xml:space="preserve">Percentual (%)</t>
  </si>
  <si>
    <t xml:space="preserve">Valor (R$)</t>
  </si>
  <si>
    <t xml:space="preserve">BASE DE CÁLCULO DOS CUSTOS INDIRETOS  = (sub-total 1.1 + sub-total 1.2 + sub-total 1.3 + sub-total 1.4 + sub-total 1.5+ sub-total 1.6)</t>
  </si>
  <si>
    <t xml:space="preserve">A</t>
  </si>
  <si>
    <t xml:space="preserve">CUSTOS INDIRETOS</t>
  </si>
  <si>
    <t xml:space="preserve">BASE DE CÁLCULO DO LUCRO  = (sub-total 1.1 + sub-total 1.2 + sub-total 1.3 + sub-total 1.4 + sub-total 1.5+ sub-total 1.6 + Custos Indiretos (7A))</t>
  </si>
  <si>
    <t xml:space="preserve">B</t>
  </si>
  <si>
    <t xml:space="preserve">LUCRO</t>
  </si>
  <si>
    <t xml:space="preserve">BASE DE CÁLCULO DOS TRIBUTOS  = (sub-total 1.1 + sub-total 1.2 + sub-total 1.3 + sub-total 1.4 + sub-total 1.5+ sub-total 1.6 + Custos Indiretos (7A) + Lucro (7B))</t>
  </si>
  <si>
    <t xml:space="preserve">C</t>
  </si>
  <si>
    <t xml:space="preserve">TRIBUTOS</t>
  </si>
  <si>
    <t xml:space="preserve">C.1</t>
  </si>
  <si>
    <t xml:space="preserve">Tributos Federais:</t>
  </si>
  <si>
    <t xml:space="preserve">a) Cofins</t>
  </si>
  <si>
    <t xml:space="preserve">b) PIS</t>
  </si>
  <si>
    <t xml:space="preserve">c) Outros – Especificar: CSLL</t>
  </si>
  <si>
    <t xml:space="preserve">C.2</t>
  </si>
  <si>
    <t xml:space="preserve">Tributos Estaduais:</t>
  </si>
  <si>
    <t xml:space="preserve">a) Especificar:</t>
  </si>
  <si>
    <t xml:space="preserve">C.3</t>
  </si>
  <si>
    <t xml:space="preserve">Tributos Municipais:</t>
  </si>
  <si>
    <t xml:space="preserve">a) ISSQN – Lei Municipal 4818/2003               </t>
  </si>
  <si>
    <t xml:space="preserve">b) Outros – Especificar: IRPJ</t>
  </si>
  <si>
    <t xml:space="preserve">Percentual Total e Valor Total de Tributos  </t>
  </si>
  <si>
    <t xml:space="preserve">Cálculo Tributo = ( Base de Cálculo para os Tributos ÷ ( 1 - ( Total dos Tributos ÷ 100))) x Alíquota do Tributo</t>
  </si>
  <si>
    <t xml:space="preserve">SUB-TOTAL 1.7:</t>
  </si>
  <si>
    <r>
      <rPr>
        <b val="true"/>
        <sz val="10"/>
        <color rgb="FF000000"/>
        <rFont val="Times New Roman"/>
        <family val="1"/>
        <charset val="1"/>
      </rPr>
      <t xml:space="preserve">VALOR MENSAL MÁXIMO DO CONTRATO
</t>
    </r>
    <r>
      <rPr>
        <sz val="10"/>
        <color rgb="FF000000"/>
        <rFont val="Times New Roman"/>
        <family val="1"/>
        <charset val="1"/>
      </rPr>
      <t xml:space="preserve">(sub-total 1.1 + sub-total 1.2 + sub-total 1.3 + sub-total 1.4 + sub-total 1.5+ sub-total 1.6 + sub-total 1.7)</t>
    </r>
    <r>
      <rPr>
        <b val="true"/>
        <sz val="10"/>
        <color rgb="FF000000"/>
        <rFont val="Times New Roman"/>
        <family val="1"/>
        <charset val="1"/>
      </rPr>
      <t xml:space="preserve">:</t>
    </r>
  </si>
  <si>
    <r>
      <rPr>
        <b val="true"/>
        <sz val="10"/>
        <color rgb="FF000000"/>
        <rFont val="Times New Roman"/>
        <family val="1"/>
        <charset val="1"/>
      </rPr>
      <t xml:space="preserve">VALOR ANUAL MÁXIMO DO CONTRATO
</t>
    </r>
    <r>
      <rPr>
        <sz val="10"/>
        <color rgb="FF000000"/>
        <rFont val="Times New Roman"/>
        <family val="1"/>
        <charset val="1"/>
      </rPr>
      <t xml:space="preserve">(valor máximo mensal X 12 meses)</t>
    </r>
    <r>
      <rPr>
        <b val="true"/>
        <sz val="10"/>
        <color rgb="FF000000"/>
        <rFont val="Times New Roman"/>
        <family val="1"/>
        <charset val="1"/>
      </rPr>
      <t xml:space="preserve">:</t>
    </r>
  </si>
  <si>
    <t xml:space="preserve">RECEPCIONISTAS E TELEFONISTAS - Regime de Tributação:  Lucro Real</t>
  </si>
  <si>
    <r>
      <rPr>
        <b val="true"/>
        <sz val="18"/>
        <rFont val="Arial"/>
        <family val="2"/>
        <charset val="1"/>
      </rPr>
      <t xml:space="preserve">ANEXO III</t>
    </r>
    <r>
      <rPr>
        <b val="true"/>
        <sz val="18"/>
        <color rgb="FFFF0000"/>
        <rFont val="Arial"/>
        <family val="2"/>
        <charset val="1"/>
      </rPr>
      <t xml:space="preserve"> </t>
    </r>
    <r>
      <rPr>
        <b val="true"/>
        <sz val="18"/>
        <rFont val="Arial"/>
        <family val="2"/>
        <charset val="1"/>
      </rPr>
      <t xml:space="preserve">do Pregão TCERS nº</t>
    </r>
    <r>
      <rPr>
        <b val="true"/>
        <sz val="18"/>
        <color rgb="FFFF0000"/>
        <rFont val="Arial"/>
        <family val="2"/>
        <charset val="1"/>
      </rPr>
      <t xml:space="preserve">   xx/2019
</t>
    </r>
    <r>
      <rPr>
        <b val="true"/>
        <sz val="18"/>
        <rFont val="Arial"/>
        <family val="2"/>
        <charset val="1"/>
      </rPr>
      <t xml:space="preserve">PLANILHA DE CUSTOS E FORMAÇÃO DE PREÇOS </t>
    </r>
    <r>
      <rPr>
        <b val="true"/>
        <sz val="18"/>
        <color rgb="FF800080"/>
        <rFont val="Arial"/>
        <family val="2"/>
        <charset val="1"/>
      </rPr>
      <t xml:space="preserve"> </t>
    </r>
  </si>
  <si>
    <t xml:space="preserve">Nº do processo:</t>
  </si>
  <si>
    <t xml:space="preserve">XXXXXX-0200/19-X</t>
  </si>
  <si>
    <t xml:space="preserve">Licitação nº:</t>
  </si>
  <si>
    <t xml:space="preserve">Pregão Eletrônico nº  XX/2019</t>
  </si>
  <si>
    <r>
      <rPr>
        <b val="true"/>
        <sz val="10"/>
        <rFont val="Arial"/>
        <family val="2"/>
        <charset val="1"/>
      </rPr>
      <t xml:space="preserve">Dia:  XX/XX/2019</t>
    </r>
    <r>
      <rPr>
        <b val="true"/>
        <sz val="10"/>
        <color rgb="FFFF0000"/>
        <rFont val="Arial"/>
        <family val="2"/>
        <charset val="1"/>
      </rPr>
      <t xml:space="preserve"> - Hora: XXhXXmin</t>
    </r>
  </si>
  <si>
    <t xml:space="preserve">Discriminação dos Serviços (dados referentes à contratação)</t>
  </si>
  <si>
    <t xml:space="preserve">Data de apresentação da proposta (dia/mês/ano)</t>
  </si>
  <si>
    <t xml:space="preserve">XX/XX/2019</t>
  </si>
  <si>
    <t xml:space="preserve">Município/UF</t>
  </si>
  <si>
    <t xml:space="preserve">PORTO ALEGRE/RS</t>
  </si>
  <si>
    <t xml:space="preserve">Ano do Acordo, Convenção Coletiva ou Sentença Normativa em Dissídio Coletivo</t>
  </si>
  <si>
    <t xml:space="preserve">01/01 a 31/12/19 SEEAC/RS</t>
  </si>
  <si>
    <t xml:space="preserve">D</t>
  </si>
  <si>
    <t xml:space="preserve">Número de meses de execução contratual</t>
  </si>
  <si>
    <r>
      <rPr>
        <b val="true"/>
        <sz val="10"/>
        <rFont val="Arial"/>
        <family val="2"/>
        <charset val="1"/>
      </rPr>
      <t xml:space="preserve">ANEXO   III </t>
    </r>
    <r>
      <rPr>
        <b val="true"/>
        <u val="single"/>
        <sz val="10"/>
        <color rgb="FFFF0000"/>
        <rFont val="Arial"/>
        <family val="2"/>
        <charset val="1"/>
      </rPr>
      <t xml:space="preserve">- A</t>
    </r>
    <r>
      <rPr>
        <b val="true"/>
        <sz val="10"/>
        <rFont val="Arial"/>
        <family val="2"/>
        <charset val="1"/>
      </rPr>
      <t xml:space="preserve"> 
MÃO DE OBRA                                                                                                                                                                                                                                                                                         
                                                                                                                                                                                                       Mão de obra vinculada à execução contratual
</t>
    </r>
  </si>
  <si>
    <t xml:space="preserve">Dados complementares para composição dos custos referente à mão de obra</t>
  </si>
  <si>
    <t xml:space="preserve">Tipo de serviço</t>
  </si>
  <si>
    <t xml:space="preserve">Recepcionista</t>
  </si>
  <si>
    <r>
      <rPr>
        <b val="true"/>
        <sz val="10"/>
        <rFont val="Arial"/>
        <family val="2"/>
        <charset val="1"/>
      </rPr>
      <t xml:space="preserve">Salário normativo da categoria profissional - </t>
    </r>
    <r>
      <rPr>
        <b val="true"/>
        <sz val="10"/>
        <color rgb="FF0000FF"/>
        <rFont val="Arial"/>
        <family val="2"/>
        <charset val="1"/>
      </rPr>
      <t xml:space="preserve"> </t>
    </r>
    <r>
      <rPr>
        <b val="true"/>
        <sz val="10"/>
        <color rgb="FF333399"/>
        <rFont val="Arial"/>
        <family val="2"/>
        <charset val="1"/>
      </rPr>
      <t xml:space="preserve">para a jornada de 44 h/sem</t>
    </r>
  </si>
  <si>
    <r>
      <rPr>
        <b val="true"/>
        <sz val="10"/>
        <rFont val="Arial"/>
        <family val="2"/>
        <charset val="1"/>
      </rPr>
      <t xml:space="preserve">Categoria profissional  </t>
    </r>
    <r>
      <rPr>
        <b val="true"/>
        <sz val="10"/>
        <color rgb="FFFF0000"/>
        <rFont val="Arial"/>
        <family val="2"/>
        <charset val="1"/>
      </rPr>
      <t xml:space="preserve">CBO: </t>
    </r>
  </si>
  <si>
    <t xml:space="preserve">Data base da categoria (dia/mês/ano)</t>
  </si>
  <si>
    <t xml:space="preserve">Nota 1: Deverá ser elaborado um quadro para cada tipo de serviço</t>
  </si>
  <si>
    <t xml:space="preserve">Nota 2: A planilha será calculada considerando o valor mensal do empregado</t>
  </si>
  <si>
    <t xml:space="preserve">MÓDULO 1: COMPOSIÇÃO DA REMUNERAÇÃO</t>
  </si>
  <si>
    <t xml:space="preserve">Composição da Remuneração </t>
  </si>
  <si>
    <t xml:space="preserve">Nº de dias úteis</t>
  </si>
  <si>
    <t xml:space="preserve">Nº Serventes</t>
  </si>
  <si>
    <t xml:space="preserve">Nº Horas/Mês</t>
  </si>
  <si>
    <t xml:space="preserve">%</t>
  </si>
  <si>
    <t xml:space="preserve">Valor (R$) </t>
  </si>
  <si>
    <t xml:space="preserve">Salário-base (para a jornada de 44 horas semanais)</t>
  </si>
  <si>
    <t xml:space="preserve">Insalubridade</t>
  </si>
  <si>
    <t xml:space="preserve">Outros</t>
  </si>
  <si>
    <t xml:space="preserve">Total da Remuneração</t>
  </si>
  <si>
    <t xml:space="preserve">Nota 1: O Módulo 1 refere-se ao valor devido ao empregado pela prestação do serviço no período de 12 meses</t>
  </si>
  <si>
    <t xml:space="preserve">Nota 2: Para o empregado que labora a jornada 12x36, em caso da não concessão ou concessão parcial do intervalo intrajornada (§4º do art. 71 da CLT), o valor a ser pago será inserido na remuneração utilizando a alínea C</t>
  </si>
  <si>
    <t xml:space="preserve">MÓDULO 2 : ENCARGOS E BENEFÍCIOS ANUAIS, MENSAIS E DIÁRIOS</t>
  </si>
  <si>
    <t xml:space="preserve">Submódulo 2.1 - 13º Salário e Adicional de Férias</t>
  </si>
  <si>
    <t xml:space="preserve">2.1</t>
  </si>
  <si>
    <t xml:space="preserve">13º Salário, Férias e Adicional de Férias</t>
  </si>
  <si>
    <t xml:space="preserve">13º Salário</t>
  </si>
  <si>
    <t xml:space="preserve">Férias e Adicional de Férias</t>
  </si>
  <si>
    <t xml:space="preserve">TOTAL</t>
  </si>
  <si>
    <t xml:space="preserve">Nota 1: Como a planilha de custos e formação de preços é calculada mensalmente, provisiona-se proporcionalmente 1/12 (um doze avos) dos valores referentes á gratificação natalina e ao adicional de férias</t>
  </si>
  <si>
    <t xml:space="preserve">Nota 2: O adicional de férias contido no submódulo 2.1 corresponde a 1/3 (um terço) da remuneração, que, por sua vez, é dividido por 12, conforme Nota 1</t>
  </si>
  <si>
    <t xml:space="preserve">Submódulo 2.2 - Encargos Previdenciários, FGTS e outras contribuições:</t>
  </si>
  <si>
    <t xml:space="preserve">2.2</t>
  </si>
  <si>
    <t xml:space="preserve">Encargos Previdenciários e FGTS</t>
  </si>
  <si>
    <t xml:space="preserve">INSS</t>
  </si>
  <si>
    <t xml:space="preserve">SESI ou SESC</t>
  </si>
  <si>
    <t xml:space="preserve">SENAI ou SENAC</t>
  </si>
  <si>
    <t xml:space="preserve">INCRA</t>
  </si>
  <si>
    <t xml:space="preserve">E</t>
  </si>
  <si>
    <t xml:space="preserve">Salário educação</t>
  </si>
  <si>
    <t xml:space="preserve">F</t>
  </si>
  <si>
    <t xml:space="preserve">FGTS</t>
  </si>
  <si>
    <t xml:space="preserve">G</t>
  </si>
  <si>
    <t xml:space="preserve">Seguro Acidente de Trabalho =                          SAT = (RAT x FAP)
SAT = ( %Riscos Ambientais do Trabalho x Fator Acidentário de Prevenção de cada empresa )</t>
  </si>
  <si>
    <t xml:space="preserve">RAT =</t>
  </si>
  <si>
    <t xml:space="preserve"> FAP =</t>
  </si>
  <si>
    <t xml:space="preserve">H</t>
  </si>
  <si>
    <t xml:space="preserve">SEBRAE</t>
  </si>
  <si>
    <t xml:space="preserve">Nota 1: Os percentuais dos encargos previdenciários, do FGTS e das demais contribuições são aqueles estabelecidos pela legislação vigente.</t>
  </si>
  <si>
    <t xml:space="preserve">Nota 2: O SAT, a depender do grau de risco do serviço, irá variar entre 1% para risco leve, 2% para risco médio e 3% para risco grave</t>
  </si>
  <si>
    <t xml:space="preserve">Nota 3: Esses percentuais incidem sobre algumas rubricas constantes nos Módulos 3 e 4</t>
  </si>
  <si>
    <t xml:space="preserve">Submódulo 2.3 - Benefícios Mensais e Diários</t>
  </si>
  <si>
    <t xml:space="preserve">2.3</t>
  </si>
  <si>
    <t xml:space="preserve">Benefícios Mensais e Diários</t>
  </si>
  <si>
    <t xml:space="preserve">Valor unit.(R$)</t>
  </si>
  <si>
    <r>
      <rPr>
        <b val="true"/>
        <sz val="10"/>
        <rFont val="Arial"/>
        <family val="2"/>
        <charset val="1"/>
      </rPr>
      <t xml:space="preserve">Transporte                                              </t>
    </r>
    <r>
      <rPr>
        <b val="true"/>
        <sz val="10"/>
        <color rgb="FF000080"/>
        <rFont val="Arial"/>
        <family val="2"/>
        <charset val="1"/>
      </rPr>
      <t xml:space="preserve"> </t>
    </r>
    <r>
      <rPr>
        <b val="true"/>
        <sz val="10"/>
        <color rgb="FF333399"/>
        <rFont val="Arial"/>
        <family val="2"/>
        <charset val="1"/>
      </rPr>
      <t xml:space="preserve">Cálculo do valor: [(QtdexVTx21) – (%xSB)]</t>
    </r>
  </si>
  <si>
    <r>
      <rPr>
        <b val="true"/>
        <sz val="10"/>
        <rFont val="Arial"/>
        <family val="2"/>
        <charset val="1"/>
      </rPr>
      <t xml:space="preserve">      A.1) Valor da passagem do transporte coletivo no município de prestação dos serviços:</t>
    </r>
    <r>
      <rPr>
        <b val="true"/>
        <sz val="10"/>
        <color rgb="FFFF0000"/>
        <rFont val="Arial"/>
        <family val="2"/>
        <charset val="1"/>
      </rPr>
      <t xml:space="preserve"> </t>
    </r>
  </si>
  <si>
    <t xml:space="preserve">-</t>
  </si>
  <si>
    <t xml:space="preserve">      A.2) Quantidade de passagens por dia por empregado:</t>
  </si>
  <si>
    <r>
      <rPr>
        <b val="true"/>
        <sz val="10"/>
        <rFont val="Arial"/>
        <family val="2"/>
        <charset val="1"/>
      </rPr>
      <t xml:space="preserve">Auxílio alimentação  (vales, cesta básica, entre outros) </t>
    </r>
    <r>
      <rPr>
        <b val="true"/>
        <sz val="10"/>
        <color rgb="FF000080"/>
        <rFont val="Arial"/>
        <family val="2"/>
        <charset val="1"/>
      </rPr>
      <t xml:space="preserve">Cálculo do valor = [(21xVA)x(1-%)]</t>
    </r>
  </si>
  <si>
    <r>
      <rPr>
        <b val="true"/>
        <sz val="10"/>
        <rFont val="Arial"/>
        <family val="2"/>
        <charset val="1"/>
      </rPr>
      <t xml:space="preserve">      B.1) Valor do auxílio alimentação </t>
    </r>
    <r>
      <rPr>
        <b val="true"/>
        <sz val="10"/>
        <color rgb="FF000080"/>
        <rFont val="Arial"/>
        <family val="2"/>
        <charset val="1"/>
      </rPr>
      <t xml:space="preserve">(cláusula 19 da CCT )</t>
    </r>
    <r>
      <rPr>
        <b val="true"/>
        <sz val="10"/>
        <rFont val="Arial"/>
        <family val="2"/>
        <charset val="1"/>
      </rPr>
      <t xml:space="preserve">: </t>
    </r>
  </si>
  <si>
    <t xml:space="preserve">Plano de Saúde</t>
  </si>
  <si>
    <t xml:space="preserve">Auxílio-creche</t>
  </si>
  <si>
    <t xml:space="preserve">Outros - Plano de Benefício Familiar (cláusula 22 da CCT)</t>
  </si>
  <si>
    <t xml:space="preserve">Outros - especificar</t>
  </si>
  <si>
    <t xml:space="preserve">Total de Benefícios Mensais e Diários</t>
  </si>
  <si>
    <t xml:space="preserve">Nota 1: Podem ser incluídos nesta rubrica itens como seguro de vida, invalidez, outros conforme ACT/CCT e ainda eventuais benefícios devidos ao substituto</t>
  </si>
  <si>
    <t xml:space="preserve">Nota 2: O valor informado deverá ser o custo real do benefício (desdcontado o valor eventualmente pelo empregado)</t>
  </si>
  <si>
    <t xml:space="preserve">Nota 3: O percentual de desconto do Vale Transporte deve estar de acordo com a CCT.</t>
  </si>
  <si>
    <t xml:space="preserve">Percentual:</t>
  </si>
  <si>
    <t xml:space="preserve">Nota 4: O percentual de desconto do Vale Alimentação/Refeição deve estar de acordo com a CCT.</t>
  </si>
  <si>
    <t xml:space="preserve">Quadro-Resumo - Módulo 2 - Encargos e Benefícios Anuais, Mensais e Diários</t>
  </si>
  <si>
    <t xml:space="preserve">Encargos e Benefícios Anuais, Mensais e Diários</t>
  </si>
  <si>
    <t xml:space="preserve">Encargos Previdenciários, FGTS e outras contribuições</t>
  </si>
  <si>
    <t xml:space="preserve">MÓDULO 3: PROVISÃO PARA RESCISÃO</t>
  </si>
  <si>
    <t xml:space="preserve">Provisão para rescisão</t>
  </si>
  <si>
    <r>
      <rPr>
        <b val="true"/>
        <sz val="10"/>
        <rFont val="Arial"/>
        <family val="2"/>
        <charset val="1"/>
      </rPr>
      <t xml:space="preserve">Aviso-prévio indenizado    </t>
    </r>
    <r>
      <rPr>
        <b val="true"/>
        <sz val="10"/>
        <color rgb="FF993300"/>
        <rFont val="Arial"/>
        <family val="2"/>
        <charset val="1"/>
      </rPr>
      <t xml:space="preserve"> </t>
    </r>
    <r>
      <rPr>
        <b val="true"/>
        <sz val="10"/>
        <color rgb="FF333399"/>
        <rFont val="Arial"/>
        <family val="2"/>
        <charset val="1"/>
      </rPr>
      <t xml:space="preserve">Cálculo do valor = (Rem/12)x(nº de dias de indenização/30)x (Estatística de rotatividade anual) - utilizado 33 dias</t>
    </r>
  </si>
  <si>
    <t xml:space="preserve">Incidência do FGTS sobre aviso-prévio indenizado</t>
  </si>
  <si>
    <r>
      <rPr>
        <b val="true"/>
        <sz val="10"/>
        <rFont val="Arial"/>
        <family val="2"/>
        <charset val="1"/>
      </rPr>
      <t xml:space="preserve">Multa sobre FGTS e contribuições sociais sobre o aviso-prévio indenizado                            </t>
    </r>
    <r>
      <rPr>
        <b val="true"/>
        <sz val="10"/>
        <color rgb="FF000080"/>
        <rFont val="Arial"/>
        <family val="2"/>
        <charset val="1"/>
      </rPr>
      <t xml:space="preserve">Cálculo do valor: Rem + 13º + férias (40% + 10%) x 8% x (Estatística de rotatividade anual)</t>
    </r>
  </si>
  <si>
    <r>
      <rPr>
        <b val="true"/>
        <sz val="10"/>
        <rFont val="Arial"/>
        <family val="2"/>
        <charset val="1"/>
      </rPr>
      <t xml:space="preserve">Aviso-previo trabalhado               </t>
    </r>
    <r>
      <rPr>
        <b val="true"/>
        <sz val="10"/>
        <color rgb="FF993300"/>
        <rFont val="Arial"/>
        <family val="2"/>
        <charset val="1"/>
      </rPr>
      <t xml:space="preserve">    </t>
    </r>
    <r>
      <rPr>
        <b val="true"/>
        <sz val="10"/>
        <color rgb="FF333399"/>
        <rFont val="Arial"/>
        <family val="2"/>
        <charset val="1"/>
      </rPr>
      <t xml:space="preserve"> 
Cálculo do valor= [(Rem/30)x7]/12 meses do contrato</t>
    </r>
  </si>
  <si>
    <t xml:space="preserve">Incidência dos encargos do submódulo 2.2 sobre o aviso-prévio trabalhado</t>
  </si>
  <si>
    <r>
      <rPr>
        <b val="true"/>
        <sz val="10"/>
        <rFont val="Arial"/>
        <family val="2"/>
        <charset val="1"/>
      </rPr>
      <t xml:space="preserve">Multa sobre FGTS e contribuições sociais sobre o aviso-prévio trabalhado                                         </t>
    </r>
    <r>
      <rPr>
        <b val="true"/>
        <sz val="10"/>
        <color rgb="FFFF0000"/>
        <rFont val="Arial"/>
        <family val="2"/>
        <charset val="1"/>
      </rPr>
      <t xml:space="preserve"> </t>
    </r>
    <r>
      <rPr>
        <b val="true"/>
        <sz val="10"/>
        <color rgb="FF000080"/>
        <rFont val="Arial"/>
        <family val="2"/>
        <charset val="1"/>
      </rPr>
      <t xml:space="preserve">Cálculo do valor: Rem + 13º salário + férias (40% + 10%) x 8% x 100%</t>
    </r>
  </si>
  <si>
    <t xml:space="preserve">Nota 1: A ocorrência de aviso-prévio indenizado deverá ser apurada com uso de dados referenciais levantados no histórico de contratos. Para construção do exemplo, utilizamos a estimativa que 5% dos empregados serão substituídos durante um ano.</t>
  </si>
  <si>
    <t xml:space="preserve">Estatística:</t>
  </si>
  <si>
    <t xml:space="preserve">MÓDULO 4: CUSTO DE REPOSIÇÃO DO PROFISSIONAL AUSENTE</t>
  </si>
  <si>
    <t xml:space="preserve">Submódulo 4.1 - Ausências Legais</t>
  </si>
  <si>
    <t xml:space="preserve">4.1</t>
  </si>
  <si>
    <t xml:space="preserve">Ausências Legais</t>
  </si>
  <si>
    <r>
      <rPr>
        <b val="true"/>
        <sz val="10"/>
        <rFont val="Arial"/>
        <family val="2"/>
        <charset val="1"/>
      </rPr>
      <t xml:space="preserve">Férias                                                 </t>
    </r>
    <r>
      <rPr>
        <b val="true"/>
        <sz val="10"/>
        <color rgb="FF000080"/>
        <rFont val="Arial"/>
        <family val="2"/>
        <charset val="1"/>
      </rPr>
      <t xml:space="preserve">Considerado no Submódulo 2.1</t>
    </r>
  </si>
  <si>
    <r>
      <rPr>
        <b val="true"/>
        <sz val="10"/>
        <rFont val="Arial"/>
        <family val="2"/>
        <charset val="1"/>
      </rPr>
      <t xml:space="preserve">Ausências legais   </t>
    </r>
    <r>
      <rPr>
        <b val="true"/>
        <sz val="10"/>
        <color rgb="FF333399"/>
        <rFont val="Arial"/>
        <family val="2"/>
        <charset val="1"/>
      </rPr>
      <t xml:space="preserve">                       Cálculo do valor = [(Rem/30)x(Estatística)]/12</t>
    </r>
  </si>
  <si>
    <r>
      <rPr>
        <b val="true"/>
        <sz val="10"/>
        <rFont val="Arial"/>
        <family val="2"/>
        <charset val="1"/>
      </rPr>
      <t xml:space="preserve">Licença-paternidade            </t>
    </r>
    <r>
      <rPr>
        <b val="true"/>
        <sz val="10"/>
        <color rgb="FF333399"/>
        <rFont val="Arial"/>
        <family val="2"/>
        <charset val="1"/>
      </rPr>
      <t xml:space="preserve">Cálculo do valor = {[(Rem/30)x5dias]/12}x[Estatística]</t>
    </r>
  </si>
  <si>
    <r>
      <rPr>
        <b val="true"/>
        <sz val="10"/>
        <rFont val="Arial"/>
        <family val="2"/>
        <charset val="1"/>
      </rPr>
      <t xml:space="preserve">Ausência por acidente de trabalho    </t>
    </r>
    <r>
      <rPr>
        <b val="true"/>
        <sz val="9"/>
        <color rgb="FF333399"/>
        <rFont val="Arial"/>
        <family val="2"/>
        <charset val="1"/>
      </rPr>
      <t xml:space="preserve">Cálculo do valor  = </t>
    </r>
    <r>
      <rPr>
        <b val="true"/>
        <sz val="8"/>
        <color rgb="FF333399"/>
        <rFont val="Arial"/>
        <family val="2"/>
        <charset val="1"/>
      </rPr>
      <t xml:space="preserve">{[(Rem/30)x15dias]/12}x[Estatística]</t>
    </r>
  </si>
  <si>
    <r>
      <rPr>
        <b val="true"/>
        <sz val="10"/>
        <rFont val="Arial"/>
        <family val="2"/>
        <charset val="1"/>
      </rPr>
      <t xml:space="preserve">Ausência por doença                   </t>
    </r>
    <r>
      <rPr>
        <b val="true"/>
        <sz val="10"/>
        <color rgb="FF333399"/>
        <rFont val="Arial"/>
        <family val="2"/>
        <charset val="1"/>
      </rPr>
      <t xml:space="preserve">Cálculo do valor = [(Rem/30)x(Estatística)]/12</t>
    </r>
  </si>
  <si>
    <t xml:space="preserve">Outros (especificar)</t>
  </si>
  <si>
    <t xml:space="preserve">Subtotal</t>
  </si>
  <si>
    <t xml:space="preserve">Incidência dos encargos do submódulo 4.1 sobre o custo de reposição do profissional ausente</t>
  </si>
  <si>
    <t xml:space="preserve">Nota 1: Férias - considernado que o valor pago ao substituto durante as férias do empregado já consta na remuneração (Módulo 1) e que o valor pago ao empregado para fazer frente ao custo de suas férias acrescidas de um terço constitucional já foram apuradas na letra B do submódulo 2.1., não existe o custo a ser aportado nesta rubrica</t>
  </si>
  <si>
    <t xml:space="preserve">Nota 2: As ausências legais (faltas justificadas por lei) deverão ser apuradas com uso de dados referenciais levantados no histórico de contratos. Para construção do exemplo, utilizamos 2,96 dias.</t>
  </si>
  <si>
    <t xml:space="preserve">Nota 3: A licença-paternidade deverá ser apurada com uso de dados referenciais levantados no histórico de contratos. Para construção do exemplo, utilizamos 1,5%.</t>
  </si>
  <si>
    <t xml:space="preserve">Nota 4: A ocorrência das ausências por acidente de trabalho deverá ser apurada com uso de dados referenciais levantados no histórico de contratos. Para construção do exemplo, utilizamos 15 dias de média de dias pagos pela empresa e 0,78% de incidência de ocorrência</t>
  </si>
  <si>
    <t xml:space="preserve">Nota 5: A ocorrência das ausências por doença deverá ser apurada com uso de dados referenciais levantados no histórico de contratos. Para construção do exemplo, utilizamos 5 dias de média de dias pagos pela empresa</t>
  </si>
  <si>
    <t xml:space="preserve">Submódulo 4.1.1. - Afastamento Maternidade (120 dias)</t>
  </si>
  <si>
    <t xml:space="preserve">4.1.1</t>
  </si>
  <si>
    <t xml:space="preserve">Afastamento Maternidade</t>
  </si>
  <si>
    <r>
      <rPr>
        <b val="true"/>
        <sz val="10"/>
        <rFont val="Arial"/>
        <family val="2"/>
        <charset val="1"/>
      </rPr>
      <t xml:space="preserve">Férias Pagas ao Substituto pelos 120 dias de Reposição   </t>
    </r>
    <r>
      <rPr>
        <b val="true"/>
        <sz val="10"/>
        <color rgb="FF000080"/>
        <rFont val="Arial"/>
        <family val="2"/>
        <charset val="1"/>
      </rPr>
      <t xml:space="preserve">                                                          Cálculo do valor = {[(Rem + Rem/3)*4/12]/12}x(Estatística)</t>
    </r>
  </si>
  <si>
    <t xml:space="preserve">Incidência dos encargos do submódulo 2.2 sobre as férias pagas ao substituto pelos 120 dias de Reposição  </t>
  </si>
  <si>
    <r>
      <rPr>
        <b val="true"/>
        <sz val="10"/>
        <rFont val="Arial"/>
        <family val="2"/>
        <charset val="1"/>
      </rPr>
      <t xml:space="preserve">Incidência do submódulo 2.2 sobre a Remuneração e o 13º salário proporcionais aos 120 dias de reposição    </t>
    </r>
    <r>
      <rPr>
        <b val="true"/>
        <sz val="10"/>
        <color rgb="FF000080"/>
        <rFont val="Arial"/>
        <family val="2"/>
        <charset val="1"/>
      </rPr>
      <t xml:space="preserve"> Cálculo do valor = [(Rem + 13º salário)*4/12]x(Estatística)</t>
    </r>
  </si>
  <si>
    <t xml:space="preserve">Nota 1: A ocorrência do afastamento maternidade deverá ser apurada com uso de dados referenciais levantados no histórico de contratos. Para construção do exemplo, utilizamos a estimativa de 2% dos empregados que se ausentam  por afastamento maternidade</t>
  </si>
  <si>
    <t xml:space="preserve">Submódulo 4.2 - Intrajornada</t>
  </si>
  <si>
    <t xml:space="preserve">4.2</t>
  </si>
  <si>
    <t xml:space="preserve">Intrajornada</t>
  </si>
  <si>
    <t xml:space="preserve">Intervalo para repouso ou alimentação</t>
  </si>
  <si>
    <t xml:space="preserve">Nota 1: Essa rubrica somente será calculada se houver reposição por um substituto durante a ausência do empregado, no período de intervalo para repouso/alimentação. Para o cálculo dessa forma, o valor aportado será o correspodente ao período do intervalo, com as incidências legais</t>
  </si>
  <si>
    <t xml:space="preserve">Quadro-Resumo - Módulo 4 - Custo de Reposição do Profissional Ausente</t>
  </si>
  <si>
    <t xml:space="preserve">Custo de Reposição do Profissional Ausente</t>
  </si>
  <si>
    <t xml:space="preserve">Afastamento Maternidade (120 dias)</t>
  </si>
  <si>
    <t xml:space="preserve">MÓDULO 5: INSUMOS DIVERSOS</t>
  </si>
  <si>
    <t xml:space="preserve">Insumos diversos</t>
  </si>
  <si>
    <t xml:space="preserve">Uniformes</t>
  </si>
  <si>
    <t xml:space="preserve">Materiais </t>
  </si>
  <si>
    <t xml:space="preserve">Equipamentos</t>
  </si>
  <si>
    <t xml:space="preserve">Outros </t>
  </si>
  <si>
    <t xml:space="preserve">Total de Insumos Diversos</t>
  </si>
  <si>
    <t xml:space="preserve">MÓDULO 6 - CUSTOS INDIRETOS, TRIBUTOS E LUCRO</t>
  </si>
  <si>
    <t xml:space="preserve">Custos indiretos, tributos e lucro</t>
  </si>
  <si>
    <t xml:space="preserve">BASE DE CÁLCULO DOS CUSTOS INDIRETOS  = (Total da Remuneração + Total dos Benefícios Mensais e Diários + Total de Insumos Diversos + Total do Quadro-resumo do Módulo 4 de Encargos Sociais e Trabalhistas)</t>
  </si>
  <si>
    <t xml:space="preserve">Custos indiretos</t>
  </si>
  <si>
    <t xml:space="preserve">BASE DE CÁLCULO DO LUCRO = (Total da Remuneração + Total dos Benefícios Mensais e Diários + Total de Insumos Diversos + Total do Quadro-resumo do Módulo 4 de Encargos Sociais e Trabalhistas + Custos Indiretos)</t>
  </si>
  <si>
    <t xml:space="preserve">Lucro</t>
  </si>
  <si>
    <t xml:space="preserve">BASE DE CÁLCULO DOS TRIBUTOS </t>
  </si>
  <si>
    <t xml:space="preserve">Tributos</t>
  </si>
  <si>
    <t xml:space="preserve">C.1    Tributos Federais (especificar)           </t>
  </si>
  <si>
    <r>
      <rPr>
        <sz val="10"/>
        <rFont val="Arial"/>
        <family val="2"/>
        <charset val="1"/>
      </rPr>
      <t xml:space="preserve">  </t>
    </r>
    <r>
      <rPr>
        <b val="true"/>
        <sz val="10"/>
        <rFont val="Arial"/>
        <family val="2"/>
        <charset val="1"/>
      </rPr>
      <t xml:space="preserve">a) Cofins</t>
    </r>
  </si>
  <si>
    <r>
      <rPr>
        <sz val="10"/>
        <rFont val="Arial"/>
        <family val="2"/>
        <charset val="1"/>
      </rPr>
      <t xml:space="preserve">  </t>
    </r>
    <r>
      <rPr>
        <b val="true"/>
        <sz val="10"/>
        <rFont val="Arial"/>
        <family val="2"/>
        <charset val="1"/>
      </rPr>
      <t xml:space="preserve">b) PIS</t>
    </r>
  </si>
  <si>
    <t xml:space="preserve">C.2   Tributos Estaduais (especificar)</t>
  </si>
  <si>
    <t xml:space="preserve">C.3   Tributos Municipais (especificar):</t>
  </si>
  <si>
    <r>
      <rPr>
        <sz val="10"/>
        <rFont val="Arial"/>
        <family val="2"/>
        <charset val="1"/>
      </rPr>
      <t xml:space="preserve">  </t>
    </r>
    <r>
      <rPr>
        <b val="true"/>
        <sz val="10"/>
        <rFont val="Arial"/>
        <family val="2"/>
        <charset val="1"/>
      </rPr>
      <t xml:space="preserve">a) ISS                                               </t>
    </r>
  </si>
  <si>
    <t xml:space="preserve">Cálculo dos Tributos</t>
  </si>
  <si>
    <t xml:space="preserve">                                         Base de Cálculo para os Tributos</t>
  </si>
  <si>
    <t xml:space="preserve"> = ( --------------------------------------------------------- ) x Alíquota do Tributo</t>
  </si>
  <si>
    <t xml:space="preserve">                                        1 - (Total de Tributos em % dividido por 100)</t>
  </si>
  <si>
    <t xml:space="preserve">Total Custos Indiretos, Lucro e Tributos</t>
  </si>
  <si>
    <r>
      <rPr>
        <b val="true"/>
        <sz val="10"/>
        <color rgb="FFFFFFFF"/>
        <rFont val="Arial"/>
        <family val="2"/>
        <charset val="1"/>
      </rPr>
      <t xml:space="preserve">ANEXO  III</t>
    </r>
    <r>
      <rPr>
        <b val="true"/>
        <u val="single"/>
        <sz val="10"/>
        <color rgb="FFFFFFFF"/>
        <rFont val="Arial"/>
        <family val="2"/>
        <charset val="1"/>
      </rPr>
      <t xml:space="preserve"> - B
Quadro-Resumo do custo por empregado
</t>
    </r>
  </si>
  <si>
    <t xml:space="preserve">Mão de obra vinculada à execução contratual (valor por empregado)</t>
  </si>
  <si>
    <t xml:space="preserve">Módulo 1 - Composição da remuneração</t>
  </si>
  <si>
    <t xml:space="preserve">Módulo 2 - Encargos e Benefícios Anuais, Mensais e Diários</t>
  </si>
  <si>
    <t xml:space="preserve">Módulo 3 - Provisão para Rescisão</t>
  </si>
  <si>
    <t xml:space="preserve">Módulo 4 - Custo de Reposição do Profissional Ausente</t>
  </si>
  <si>
    <t xml:space="preserve">Módulo 5 - Insumos Diversos</t>
  </si>
  <si>
    <t xml:space="preserve">Subtotal (A + B + C + D + E)</t>
  </si>
  <si>
    <t xml:space="preserve">Módulo 6 - Custos indiretos, lucro e tributos</t>
  </si>
  <si>
    <t xml:space="preserve">Valor total por  todos os empregado</t>
  </si>
  <si>
    <t xml:space="preserve">Valor mensal do serviço</t>
  </si>
  <si>
    <t xml:space="preserve">Número de meses do contrato</t>
  </si>
  <si>
    <t xml:space="preserve">Valor global da proposta (valor mensal do serviço x nº de meses do contrato)</t>
  </si>
  <si>
    <t xml:space="preserve">QUANTIDADE DE PESSOAL ALOCADO NA EXECUÇÃO CONTRATUAL</t>
  </si>
  <si>
    <t xml:space="preserve">Tipo de Mão de Obra</t>
  </si>
  <si>
    <t xml:space="preserve">Quantidade de Pessoal</t>
  </si>
  <si>
    <t xml:space="preserve">Recepcionista SPM</t>
  </si>
  <si>
    <t xml:space="preserve">MATERIAIS, MÁQUINAS E EQUIPAMENTOS ALOCADOS NA EXECUÇÃO CONTRATUAL</t>
  </si>
  <si>
    <t xml:space="preserve">Especificação dos Materiais/Máquinas/Equipamentos</t>
  </si>
  <si>
    <t xml:space="preserve">Quantidade </t>
  </si>
  <si>
    <t xml:space="preserve">Porto Alegre, xx de xxx de 2019</t>
  </si>
  <si>
    <t xml:space="preserve">ANEXO IV</t>
  </si>
  <si>
    <t xml:space="preserve">MEMÓRIA DE CÁLCULO</t>
  </si>
  <si>
    <t xml:space="preserve">PREGÃO ELETRÔNICO Nº xx/2021</t>
  </si>
  <si>
    <t xml:space="preserve">MÓDULO 1 – COMPOSIÇÃO DA REMUNERAÇÃO</t>
  </si>
  <si>
    <t xml:space="preserve">ITEM</t>
  </si>
  <si>
    <t xml:space="preserve">Memória de Cálculo</t>
  </si>
  <si>
    <t xml:space="preserve">Fundamento</t>
  </si>
  <si>
    <t xml:space="preserve">Salário Base Mensal (220hs)</t>
  </si>
  <si>
    <t xml:space="preserve">SB220/220 x 220</t>
  </si>
  <si>
    <t xml:space="preserve">CCT empresa ou categoria vigente </t>
  </si>
  <si>
    <t xml:space="preserve">MÓDULO 2 - ENCARGOS E BENEFÍCIOS ANUAIS, MENSAIS E DIÁRIOS.</t>
  </si>
  <si>
    <t xml:space="preserve">13º SALÁRIO</t>
  </si>
  <si>
    <t xml:space="preserve">13º salário</t>
  </si>
  <si>
    <t xml:space="preserve">[(1/12) x 100] = 8,333%</t>
  </si>
  <si>
    <t xml:space="preserve">CF, Art. 7º, VIII</t>
  </si>
  <si>
    <t xml:space="preserve">ENCARGOS PREVIDENCIÁRIOS, FGTS e outras contribuições</t>
  </si>
  <si>
    <t xml:space="preserve">Rem x 20%</t>
  </si>
  <si>
    <t xml:space="preserve">Lei 8212/91, art. 22, I</t>
  </si>
  <si>
    <t xml:space="preserve">SESI/SESC</t>
  </si>
  <si>
    <t xml:space="preserve">Rem x 1,5%</t>
  </si>
  <si>
    <t xml:space="preserve">IN RFB nº 971/2009 - Anexos I e II</t>
  </si>
  <si>
    <t xml:space="preserve">SENAI/SENAC</t>
  </si>
  <si>
    <t xml:space="preserve">Rem x 1%</t>
  </si>
  <si>
    <t xml:space="preserve">Rem x 0,20%</t>
  </si>
  <si>
    <t xml:space="preserve">Salário Educação</t>
  </si>
  <si>
    <t xml:space="preserve">Rem x 2,5%</t>
  </si>
  <si>
    <t xml:space="preserve">Rem x 8%</t>
  </si>
  <si>
    <t xml:space="preserve">Lei 8036/90, art. 15</t>
  </si>
  <si>
    <t xml:space="preserve">SAT (RAT + FAP)</t>
  </si>
  <si>
    <t xml:space="preserve">(3% x 1% = 3%) - Rem x 3%</t>
  </si>
  <si>
    <t xml:space="preserve">IN RFB nº 971/2009 - Anexos I e II e Decreto 3048/99 Anexo V</t>
  </si>
  <si>
    <t xml:space="preserve">Lei 8212/91, art. 22, II – Decreto 3048/99</t>
  </si>
  <si>
    <t xml:space="preserve">Rem x 0,60%</t>
  </si>
  <si>
    <t xml:space="preserve">VALE TRANSPORTE</t>
  </si>
  <si>
    <t xml:space="preserve">Valor Tarifa Transporte urbano de Porto Alegre</t>
  </si>
  <si>
    <t xml:space="preserve">DECRETO MUNICIPAL Nº 252/2021</t>
  </si>
  <si>
    <t xml:space="preserve">Passagens/mês (2 passagens/dia)</t>
  </si>
  <si>
    <t xml:space="preserve">2 x 21 (dias úteis)</t>
  </si>
  <si>
    <t xml:space="preserve">% do empregado (% SB)</t>
  </si>
  <si>
    <t xml:space="preserve">SB220 x %</t>
  </si>
  <si>
    <t xml:space="preserve">VALE ALIMENTAÇÃO</t>
  </si>
  <si>
    <t xml:space="preserve">Valor do Auxílio Alimentação (R$)</t>
  </si>
  <si>
    <t xml:space="preserve">Dias úteis</t>
  </si>
  <si>
    <t xml:space="preserve">21 dias úteis</t>
  </si>
  <si>
    <t xml:space="preserve">% do empregado (% Aux. Alim)</t>
  </si>
  <si>
    <t xml:space="preserve">VA x 21 x %</t>
  </si>
  <si>
    <t xml:space="preserve">OUTROS BENEFÍCIOS</t>
  </si>
  <si>
    <t xml:space="preserve">Plano de Benefício Familiar</t>
  </si>
  <si>
    <t xml:space="preserve">Assistência Médica e Familiar</t>
  </si>
  <si>
    <t xml:space="preserve">Auxílio Creche</t>
  </si>
  <si>
    <t xml:space="preserve">MÓDULO 3 - PROVISÃO PARA RESCISÃO</t>
  </si>
  <si>
    <r>
      <rPr>
        <sz val="11.5"/>
        <color rgb="FF000000"/>
        <rFont val="Times New Roman"/>
        <family val="1"/>
        <charset val="1"/>
      </rPr>
      <t xml:space="preserve">Aviso Prévio Indenizado </t>
    </r>
    <r>
      <rPr>
        <vertAlign val="superscript"/>
        <sz val="11.5"/>
        <color rgb="FF000000"/>
        <rFont val="Times New Roman"/>
        <family val="1"/>
        <charset val="1"/>
      </rPr>
      <t xml:space="preserve">1</t>
    </r>
  </si>
  <si>
    <t xml:space="preserve">[(1/12) x (33/30) x 0,05]</t>
  </si>
  <si>
    <t xml:space="preserve">CF, Art. 7º, XXI e CLT art. 487 e 491. Lei 12506/2011</t>
  </si>
  <si>
    <r>
      <rPr>
        <sz val="11.5"/>
        <color rgb="FF000000"/>
        <rFont val="Times New Roman"/>
        <family val="1"/>
        <charset val="1"/>
      </rPr>
      <t xml:space="preserve">Multa do FGTS sobre Aviso Prévio Indenizado </t>
    </r>
    <r>
      <rPr>
        <vertAlign val="superscript"/>
        <sz val="11.5"/>
        <color rgb="FF000000"/>
        <rFont val="Times New Roman"/>
        <family val="1"/>
        <charset val="1"/>
      </rPr>
      <t xml:space="preserve">2</t>
    </r>
  </si>
  <si>
    <t xml:space="preserve">(40% x 8% x 5%)</t>
  </si>
  <si>
    <t xml:space="preserve">Lei 8036/90, 9491/97 </t>
  </si>
  <si>
    <r>
      <rPr>
        <sz val="11.5"/>
        <color rgb="FF000000"/>
        <rFont val="Times New Roman"/>
        <family val="1"/>
        <charset val="1"/>
      </rPr>
      <t xml:space="preserve">Aviso Prévio Trabalhado </t>
    </r>
    <r>
      <rPr>
        <vertAlign val="superscript"/>
        <sz val="11.5"/>
        <color rgb="FF000000"/>
        <rFont val="Times New Roman"/>
        <family val="1"/>
        <charset val="1"/>
      </rPr>
      <t xml:space="preserve">3</t>
    </r>
  </si>
  <si>
    <t xml:space="preserve">[(1/30) x 7] / 12</t>
  </si>
  <si>
    <t xml:space="preserve">CF, Art. 7º, XXI</t>
  </si>
  <si>
    <r>
      <rPr>
        <sz val="11.5"/>
        <color rgb="FF000000"/>
        <rFont val="Times New Roman"/>
        <family val="1"/>
        <charset val="1"/>
      </rPr>
      <t xml:space="preserve">Multa do FGTS sobre Aviso Prévio Trabalhado </t>
    </r>
    <r>
      <rPr>
        <vertAlign val="superscript"/>
        <sz val="11.5"/>
        <color rgb="FF000000"/>
        <rFont val="Times New Roman"/>
        <family val="1"/>
        <charset val="1"/>
      </rPr>
      <t xml:space="preserve">4</t>
    </r>
  </si>
  <si>
    <t xml:space="preserve">(40% x 8% x 100%)</t>
  </si>
  <si>
    <r>
      <rPr>
        <vertAlign val="superscript"/>
        <sz val="11.5"/>
        <color rgb="FF000000"/>
        <rFont val="Times New Roman"/>
        <family val="1"/>
        <charset val="1"/>
      </rPr>
      <t xml:space="preserve">1</t>
    </r>
    <r>
      <rPr>
        <sz val="11.5"/>
        <color rgb="FF000000"/>
        <rFont val="Times New Roman"/>
        <family val="1"/>
        <charset val="1"/>
      </rPr>
      <t xml:space="preserve"> Estimativa que 5% dos empregados serão substituídos durante um ano. Utilizado 33 dias de aviso prévio, conforme Caderno Técnico de Limpeza.</t>
    </r>
  </si>
  <si>
    <r>
      <rPr>
        <vertAlign val="superscript"/>
        <sz val="11.5"/>
        <color rgb="FF000000"/>
        <rFont val="Times New Roman"/>
        <family val="1"/>
        <charset val="1"/>
      </rPr>
      <t xml:space="preserve">2</t>
    </r>
    <r>
      <rPr>
        <sz val="11.5"/>
        <color rgb="FF000000"/>
        <rFont val="Times New Roman"/>
        <family val="1"/>
        <charset val="1"/>
      </rPr>
      <t xml:space="preserve"> Estimativa que 5% dos empregados serão substituídos durante um ano. 50%, sendo 40% multa FGTS e 10% Contribuição.</t>
    </r>
  </si>
  <si>
    <r>
      <rPr>
        <vertAlign val="superscript"/>
        <sz val="11.5"/>
        <color rgb="FF000000"/>
        <rFont val="Times New Roman"/>
        <family val="1"/>
        <charset val="1"/>
      </rPr>
      <t xml:space="preserve">3</t>
    </r>
    <r>
      <rPr>
        <sz val="11.5"/>
        <color rgb="FF000000"/>
        <rFont val="Times New Roman"/>
        <family val="1"/>
        <charset val="1"/>
      </rPr>
      <t xml:space="preserve"> 7 dias corridos falta ao trabalho – havendo a necessidade de um substituto e 12 meses de contrato.</t>
    </r>
  </si>
  <si>
    <r>
      <rPr>
        <vertAlign val="superscript"/>
        <sz val="11.5"/>
        <color rgb="FF000000"/>
        <rFont val="Times New Roman"/>
        <family val="1"/>
        <charset val="1"/>
      </rPr>
      <t xml:space="preserve">4</t>
    </r>
    <r>
      <rPr>
        <sz val="11.5"/>
        <color rgb="FF000000"/>
        <rFont val="Times New Roman"/>
        <family val="1"/>
        <charset val="1"/>
      </rPr>
      <t xml:space="preserve"> 100% dos empregados serão demitidos no final do contrato.</t>
    </r>
  </si>
  <si>
    <t xml:space="preserve">MÓDULO 4 - CUSTO DE REPOSIÇÃO DO PROFISSIONAL AUSENTE</t>
  </si>
  <si>
    <t xml:space="preserve">CUSTO DE REPOSIÇÃO DE PROFISSIONAL AUSENTE</t>
  </si>
  <si>
    <t xml:space="preserve">Férias e terço constitucional</t>
  </si>
  <si>
    <t xml:space="preserve">(1/12) + (1/3)/12</t>
  </si>
  <si>
    <t xml:space="preserve">CF, Art. 7º, XVII</t>
  </si>
  <si>
    <r>
      <rPr>
        <sz val="11.5"/>
        <color rgb="FF000000"/>
        <rFont val="Times New Roman"/>
        <family val="1"/>
        <charset val="1"/>
      </rPr>
      <t xml:space="preserve">Ausência por doença</t>
    </r>
    <r>
      <rPr>
        <vertAlign val="superscript"/>
        <sz val="11.5"/>
        <color rgb="FF000000"/>
        <rFont val="Times New Roman"/>
        <family val="1"/>
        <charset val="1"/>
      </rPr>
      <t xml:space="preserve">1</t>
    </r>
  </si>
  <si>
    <t xml:space="preserve">[(1/30) x 5 dias]/12</t>
  </si>
  <si>
    <t xml:space="preserve">Lei 8213/91, Art. 59 a 64</t>
  </si>
  <si>
    <r>
      <rPr>
        <sz val="11.5"/>
        <color rgb="FF000000"/>
        <rFont val="Times New Roman"/>
        <family val="1"/>
        <charset val="1"/>
      </rPr>
      <t xml:space="preserve">Licença Paternidade</t>
    </r>
    <r>
      <rPr>
        <vertAlign val="superscript"/>
        <sz val="11.5"/>
        <color rgb="FF000000"/>
        <rFont val="Times New Roman"/>
        <family val="1"/>
        <charset val="1"/>
      </rPr>
      <t xml:space="preserve">2</t>
    </r>
  </si>
  <si>
    <t xml:space="preserve">[(1/30) x 5 dias]/12 x 1,5%</t>
  </si>
  <si>
    <t xml:space="preserve">CF, art. 7º, XIX</t>
  </si>
  <si>
    <r>
      <rPr>
        <sz val="11.5"/>
        <color rgb="FF000000"/>
        <rFont val="Times New Roman"/>
        <family val="1"/>
        <charset val="1"/>
      </rPr>
      <t xml:space="preserve">Ausências Legais</t>
    </r>
    <r>
      <rPr>
        <vertAlign val="superscript"/>
        <sz val="11.5"/>
        <color rgb="FF000000"/>
        <rFont val="Times New Roman"/>
        <family val="1"/>
        <charset val="1"/>
      </rPr>
      <t xml:space="preserve">3</t>
    </r>
  </si>
  <si>
    <t xml:space="preserve">[(1/30) x 2,96 dias]/12</t>
  </si>
  <si>
    <t xml:space="preserve">CLT, Art. 473</t>
  </si>
  <si>
    <r>
      <rPr>
        <sz val="11.5"/>
        <color rgb="FF000000"/>
        <rFont val="Times New Roman"/>
        <family val="1"/>
        <charset val="1"/>
      </rPr>
      <t xml:space="preserve">Ausência por acidente de trabalho</t>
    </r>
    <r>
      <rPr>
        <vertAlign val="superscript"/>
        <sz val="11.5"/>
        <color rgb="FF000000"/>
        <rFont val="Times New Roman"/>
        <family val="1"/>
        <charset val="1"/>
      </rPr>
      <t xml:space="preserve">4</t>
    </r>
  </si>
  <si>
    <t xml:space="preserve">{[(1/30) x 15 ]/12} x 0,78%</t>
  </si>
  <si>
    <t xml:space="preserve">Lei 8213/91, art. 19 a 23</t>
  </si>
  <si>
    <r>
      <rPr>
        <vertAlign val="superscript"/>
        <sz val="11.5"/>
        <color rgb="FF000000"/>
        <rFont val="Times New Roman"/>
        <family val="1"/>
        <charset val="1"/>
      </rPr>
      <t xml:space="preserve">1</t>
    </r>
    <r>
      <rPr>
        <sz val="11.5"/>
        <color rgb="FF000000"/>
        <rFont val="Times New Roman"/>
        <family val="1"/>
        <charset val="1"/>
      </rPr>
      <t xml:space="preserve"> Estimativa de 5 dias de ausência por ano</t>
    </r>
  </si>
  <si>
    <r>
      <rPr>
        <vertAlign val="superscript"/>
        <sz val="11.5"/>
        <color rgb="FF000000"/>
        <rFont val="Times New Roman"/>
        <family val="1"/>
        <charset val="1"/>
      </rPr>
      <t xml:space="preserve">2 </t>
    </r>
    <r>
      <rPr>
        <sz val="11.5"/>
        <color rgb="FF000000"/>
        <rFont val="Times New Roman"/>
        <family val="1"/>
        <charset val="1"/>
      </rPr>
      <t xml:space="preserve">Estatística: 1,5% dos empregados tornam-se pais no ano</t>
    </r>
  </si>
  <si>
    <r>
      <rPr>
        <vertAlign val="superscript"/>
        <sz val="11.5"/>
        <color rgb="FF000000"/>
        <rFont val="Times New Roman"/>
        <family val="1"/>
        <charset val="1"/>
      </rPr>
      <t xml:space="preserve">3 </t>
    </r>
    <r>
      <rPr>
        <sz val="11.5"/>
        <color rgb="FF000000"/>
        <rFont val="Times New Roman"/>
        <family val="1"/>
        <charset val="1"/>
      </rPr>
      <t xml:space="preserve">Estatística: 2,96 dias de ausências legais por ano (falecimento, casamento, doação sangue, serviço eleitoral, ...)</t>
    </r>
  </si>
  <si>
    <r>
      <rPr>
        <vertAlign val="superscript"/>
        <sz val="11.5"/>
        <color rgb="FF000000"/>
        <rFont val="Times New Roman"/>
        <family val="1"/>
        <charset val="1"/>
      </rPr>
      <t xml:space="preserve">4 </t>
    </r>
    <r>
      <rPr>
        <sz val="11.5"/>
        <color rgb="FF000000"/>
        <rFont val="Times New Roman"/>
        <family val="1"/>
        <charset val="1"/>
      </rPr>
      <t xml:space="preserve">Estatística: 0,78% sofrem acidentes durante o ano com afastamento igual ou superior a 15 dias</t>
    </r>
  </si>
  <si>
    <t xml:space="preserve">AFASTAMENTO MATERNIDADE</t>
  </si>
  <si>
    <r>
      <rPr>
        <sz val="11.5"/>
        <color rgb="FF000000"/>
        <rFont val="Times New Roman"/>
        <family val="1"/>
        <charset val="1"/>
      </rPr>
      <t xml:space="preserve">Afastamento maternidade</t>
    </r>
    <r>
      <rPr>
        <vertAlign val="superscript"/>
        <sz val="11.5"/>
        <color rgb="FF000000"/>
        <rFont val="Times New Roman"/>
        <family val="1"/>
        <charset val="1"/>
      </rPr>
      <t xml:space="preserve">1</t>
    </r>
  </si>
  <si>
    <t xml:space="preserve">{[(1+1/3) x 4/12]/12} x 0,02 = 0,074%</t>
  </si>
  <si>
    <t xml:space="preserve">CF, Art. 7º, XVIII</t>
  </si>
  <si>
    <r>
      <rPr>
        <vertAlign val="superscript"/>
        <sz val="11.5"/>
        <color rgb="FF000000"/>
        <rFont val="Times New Roman"/>
        <family val="1"/>
        <charset val="1"/>
      </rPr>
      <t xml:space="preserve">1</t>
    </r>
    <r>
      <rPr>
        <sz val="11.5"/>
        <color rgb="FF000000"/>
        <rFont val="Times New Roman"/>
        <family val="1"/>
        <charset val="1"/>
      </rPr>
      <t xml:space="preserve"> Estimativa de 2% dos empregados que se ausentam  por afastamento maternidade</t>
    </r>
  </si>
  <si>
    <t xml:space="preserve">MÓDULO 5 - INSUMOS DIVERSOS</t>
  </si>
  <si>
    <t xml:space="preserve">[LOGOTIPO] ------------------- [DADOS DA EMPRESA:RAZÃO SOCIAL/CNPJ/ENDEREÇO/CONTATOS(TELEFONE/EMAIL)]
</t>
  </si>
  <si>
    <t xml:space="preserve">Anexo auxiliar do módulo 5 da planilha de formação de preços de mão de obra</t>
  </si>
  <si>
    <t xml:space="preserve">PLANILHA DE QUANTIDADES E ORÇAMENTO DE MATERIAIS</t>
  </si>
  <si>
    <t xml:space="preserve">Instruções para preenchimento:</t>
  </si>
  <si>
    <t xml:space="preserve">As quantidades eventualmente preenchidas nesta planilha são apenas as estimadas e podem ser alteradas a critério da Licitante. Os custos unitários eventualmente preenchidos nesta planilha possuem referência rastreável em Compras Públicas pesquisadas no Compras.gov.br (2948152) e homologadas no período entre 01/07/2025 e 28/02/2026,  todavia os preços apresentados também podem ser alteradas a critério da Licitante.</t>
  </si>
  <si>
    <t xml:space="preserve">As quantidades referem-se ao necessário para os 12(doze) meses de contrato.</t>
  </si>
  <si>
    <t xml:space="preserve">Deve-se descrever todos os uniformes/materiais/equipamentos necessários à consecução do serviço.</t>
  </si>
  <si>
    <t xml:space="preserve">MÓDULO 5 – INSUMOS DIVERSOS: MATERIAIS</t>
  </si>
  <si>
    <t xml:space="preserve">PARA TODOS PROFISSIONAIS:</t>
  </si>
  <si>
    <t xml:space="preserve">Qtde</t>
  </si>
  <si>
    <t xml:space="preserve">Descrição</t>
  </si>
  <si>
    <t xml:space="preserve">Custo unitário</t>
  </si>
  <si>
    <t xml:space="preserve">Tempo de consumo (meses)</t>
  </si>
  <si>
    <t xml:space="preserve">Custo anual (R$)</t>
  </si>
  <si>
    <t xml:space="preserve">Custo mensal (R$)</t>
  </si>
  <si>
    <t xml:space="preserve">PAPEL HIGIÊNICO
CATMAT: 238338
Material: Celulose Virgem
Características Adicionais: Picotado e Dupla
Comprimento: 30 M
Largura: 10 CM
Cor: Branca
Apresentação: Pacote 4 unidade</t>
  </si>
  <si>
    <t xml:space="preserve">12</t>
  </si>
  <si>
    <t xml:space="preserve">PAPEL TOALHA
CATMAT: 436328
Material: 100% Celulose Virgem
Comprimento: 20 CM
Largura: 21 CM
Características Adicionais: Interfolhada
Tipo Folha: 2 Dobras
Cor: Branca
Apresentação: Pacote 1000 folhas</t>
  </si>
  <si>
    <t xml:space="preserve">SABONETE
CATMAT: 228271
Aspecto Físico: Sólido
Peso: 90 G
Tipo: Com Perfume
Formato: Retangular
Aplicação: Pele Normal
Características Adicionais: Glicerinado
Apresentação: Unidade</t>
  </si>
  <si>
    <t xml:space="preserve">COPO DESCARTÁVEL
CATMAT: 332641
Capacidade: 200 ML
Material: Plástico
Características Adicionais: Atóxico, De Acordo C/ Norma Abnt, Nbr 14865 
Cor: Branco
Apresentação: Pacote 100 unidades</t>
  </si>
  <si>
    <t xml:space="preserve">ÁGUA MINERAL NATURAL
CATMAT: 445485
Tipo: Sem Gás
Material Embalagem: Plástico
Tipo Embalagem: Retornável
Apresentação: Garrafão de 20 Litros</t>
  </si>
  <si>
    <t xml:space="preserve">Confecção de Crachá
CATSER: 10111</t>
  </si>
  <si>
    <t xml:space="preserve"> Custo Total Mensal</t>
  </si>
  <si>
    <t xml:space="preserve">PONTO ELETRÔNICO:</t>
  </si>
  <si>
    <t xml:space="preserve">Custo unitário mensal</t>
  </si>
  <si>
    <t xml:space="preserve">Tempo de uso (meses)</t>
  </si>
  <si>
    <t xml:space="preserve">Postos de trabalho</t>
  </si>
  <si>
    <t xml:space="preserve">Custo mensal por posto de trabalho</t>
  </si>
  <si>
    <t xml:space="preserve">RELÓGIO PONTO
CATMAT: 612320
Mostrador: Digital
Tipo: Biométrico
Características Adicionais: Teclas Em Padrão Telefônico
Alimentação: 110/200 V
Apresentação: Unidade</t>
  </si>
  <si>
    <t xml:space="preserve">CUSTO UNITÁRIO MENSAL</t>
  </si>
  <si>
    <t xml:space="preserve">PLANILHA DE QUANTIDADES E ORÇAMENTO DE EQUIPAMENTOS</t>
  </si>
  <si>
    <t xml:space="preserve">Avental cirúrgico, Luva Cirúrgica, Touca Hospitalar, Sapatilha Hospitalar e Máscara Cirúrgica: Esses EPIs não devem ser contabilizados na formação de preços de mão de obra, pois serão precificados e adquiridos, conforme demanda, no escopo da contratação, na rubrica para medicamentos, insumos e materiais ambulatoriais.</t>
  </si>
  <si>
    <t xml:space="preserve">MÓDULO 5 – INSUMOS DIVERSOS: EQUIPAMENTOS</t>
  </si>
  <si>
    <t xml:space="preserve">MÉDICO-VETERINÁRIO, TIPO II, RT:</t>
  </si>
  <si>
    <t xml:space="preserve">Vida útil (meses)</t>
  </si>
  <si>
    <t xml:space="preserve">BOTA IMPERMEÁVEL
CATMAT: 620540
Material: PVC
Solado: Borracha antiderrapante
Cano: Longo
Cor: Preta ou Azul com solado amarelo
Tamanho: Sob medida
Apresentação: Par</t>
  </si>
  <si>
    <t xml:space="preserve">SAPATO DE SEGURANÇA
CATMAT: 606877
Tipo: Cano curto com cadarço
Material: Microfibra de alta 
Solado: Poliuretano PU bidensidade
Característica: Com Forro, Solado Antiderrapante e Palmilha resistente à perfuração.
Tamanho: Sob medida
Apresentação: Par</t>
  </si>
  <si>
    <t xml:space="preserve">CAPA DE CHUVA IMPERMEÁVEL
CATMAT: 450863
Material: PVC
Cor: Amarela
Característica: Com Forro e Capuz
Manga: Longa
Tamanho: Sob medida
Apresentação: Unidade</t>
  </si>
  <si>
    <t xml:space="preserve">MACACÃO IMPERMEÁVEL TIPO JARDINEIRA
CATMAT: 445985
Material: PVC
Característica: Com botas acopladas
Tamanho: Sob medida
Apresentação: Unidade</t>
  </si>
  <si>
    <t xml:space="preserve">PERNEIRA E MANGA DE ADESTRAMENTO
CATMAT: 483720
Material: Confeccionada em tecido de bite suit, recheada com camada de EVA e Feltro.
Fechamento: Com velcro
Apresentação: Unidade</t>
  </si>
  <si>
    <t xml:space="preserve">LUVA DE PROTEÇÃO
CATMAT: 440936
Material: Raspa
Punho: Longo – 20 cm
Característica: Reforço interno na palma, e  reforço externo entre o polegar e o indicador.
Tamanho: Único
Apresentação: Par</t>
  </si>
  <si>
    <t xml:space="preserve">LUVA NITRÍLICA COM RESISTÊNCIA QUÍMICA
CATMAT: 633924
Material: 100% em látex nitrílico
Forro interno: Não
Cor: Verde
Característica: Acabamento clorinado, palma antiderrapante, punho reto, reutilizável.
Tamanho: Sob medida
Apresentação: Par</t>
  </si>
  <si>
    <t xml:space="preserve">LUVA DE LÁTEX PARA USO GERAL
CATMAT: 397421
Material: Látex natural com pó bioabsorvível
Característica: Não estéril, descartável, ambidestra
Tamanho: Sob medida
Apresentação: Caixa com 100 unidades</t>
  </si>
  <si>
    <t xml:space="preserve">ÓCULOS DE PROTEÇÃO
CATMAT: 363744
Material Armação: Policarbonato
Tipo Proteção: Lateral/Frontal
Tipo Lente: Policarbonato Com Tratamento Anti-Rísco e Anti-Embaçamento
Cor Lente: Incolor
Características Adicionais: Contra Luminosidade Intensa,  raios UVA 60% e UVB 95%.
Apresentação: Unidade</t>
  </si>
  <si>
    <t xml:space="preserve">PROTETOR SOLAR FPS 60
CATMAT: 405890
Forma: Loção cremosa
Característica: Proteção contra a radiação UVB e UVA, rapidamente absorvível pela pele e resistente  à água.
Apresentação: Frasco de 200 ml</t>
  </si>
  <si>
    <t xml:space="preserve">REPELENTE DE INSETOS
CATMAT: 432403
Princípio Ativo: À base de Deet
Concentração: Até 10%
Forma Farmacêutica: Spray
Característica Adicional: Isento de óleo
Apresentação: Frasco de 200 ml</t>
  </si>
  <si>
    <t xml:space="preserve">PROTETOR AUDITIVO
CATMAT: 399937
Material: Silicone
Característica: Plug auditivo de inserção com nível de atenuação de ruídos de até 14 dB.
Tamanho: Único
Apresentação: Par</t>
  </si>
  <si>
    <t xml:space="preserve">MÁSCARA RESPIRATÓRIA PFF2
CATMAT: 485530
Modelo: Respirador Dobrável, Tipo Bico De Pato
Material: Camadas Fibras Sintéticas
Filtro: Eficiência Filtração Mín. 94% S
Classe: Pff2, N95 Ou Equivalente
Componente: Clipe Nasal
Tipo Fixação: Tiras Vedação Anatômica
Adicional 2: S/ Válvula
Cor: C/ Cor
Tamanho: Adulto
Esterilidade: Descartável
Apresentação: Unidade</t>
  </si>
  <si>
    <t xml:space="preserve">AVENTAL DE PROTEÇÃO
CATMAT: 238638
Material: PVC - Cloreto De Polivinila
Tipo: Impermeável
Comprimento: 100 CM
Largura: 60 CM
Características Adicionais: Com Alça E Tiras De Ajuste
Apresentação: Unidade</t>
  </si>
  <si>
    <t xml:space="preserve">CUSTO UNITÁRIO MENSAL – MÉDICO-VETERINÁRIO, TIPO II, RT</t>
  </si>
  <si>
    <t xml:space="preserve">ENCARREGADO OPERACIONAL:</t>
  </si>
  <si>
    <t xml:space="preserve">CUSTO UNITÁRIO MENSAL – ENCARREGADO OPERACIONAL</t>
  </si>
  <si>
    <t xml:space="preserve">AUXILIAR DE VETERINÁRIA:</t>
  </si>
  <si>
    <t xml:space="preserve">CUSTO UNITÁRIO MENSAL – AUXILIAR DE VETERINÁRIA</t>
  </si>
  <si>
    <t xml:space="preserve">AUXILIAR DE FARMÁCIA:</t>
  </si>
  <si>
    <t xml:space="preserve">CUSTO UNITÁRIO MENSAL – AUXILIAR DE FARMÁCIA</t>
  </si>
  <si>
    <t xml:space="preserve">TRATADOR DE ANIMAIS:</t>
  </si>
  <si>
    <t xml:space="preserve">CUSTO UNITÁRIO MENSAL – TRATADOR DE ANIMAIS</t>
  </si>
  <si>
    <t xml:space="preserve">RECEPCIONISTA:</t>
  </si>
  <si>
    <t xml:space="preserve">CUSTO UNITÁRIO MENSAL – RECEPCIONISTA</t>
  </si>
  <si>
    <t xml:space="preserve">ASSISTENTE ADMINISTRATIVO:</t>
  </si>
  <si>
    <t xml:space="preserve">CUSTO UNITÁRIO MENSAL - ASSISTENTE ADMINISTRATIVO</t>
  </si>
  <si>
    <t xml:space="preserve">AUXILIAR DE LIMPEZA:</t>
  </si>
  <si>
    <t xml:space="preserve">CUSTO UNITÁRIO MENSAL - AUXILIAR DE LIMPEZA</t>
  </si>
  <si>
    <t xml:space="preserve">AUXILIAR DE MANUTENÇÃO:</t>
  </si>
  <si>
    <t xml:space="preserve">CUSTO UNITÁRIO MENSAL - AUXILIAR DE MANUTENÇÃO</t>
  </si>
  <si>
    <t xml:space="preserve">[LOGOTIPO] -------- [DADOS DA EMPRESA:RAZÃO SOCIAL/CNPJ/ENDEREÇO/CONTATOS(TELEFONE/EMAIL)]
</t>
  </si>
  <si>
    <t xml:space="preserve">PLANILHA DE QUANTIDADES E ORÇAMENTO DE UNIFORMES</t>
  </si>
  <si>
    <t xml:space="preserve">MÓDULO 5 – INSUMOS DIVERSOS: UNIFORMES</t>
  </si>
  <si>
    <t xml:space="preserve">MÉDICO-VETERINÁRIO, TIPO II, RT</t>
  </si>
  <si>
    <t xml:space="preserve">Conjunto Calça e Jaleco (scrubs), unissex, manga curta, sem botões, com gola V, em tecido Oxford.
CATMAT: 463863
Tamanho: Sob medida
Apresentação: Unidade</t>
  </si>
  <si>
    <t xml:space="preserve">Calça, unissex, com elástico, em brim profissional leve.
CATMAT: 230492
Tamanho: Sob medida
Apresentação: Unidade</t>
  </si>
  <si>
    <t xml:space="preserve">Bata, unissex, mangas compridas, fecho de botão em losango e gola de lapela, em tecido Oxford.
CATMAT: 634409
Tamanho: Sob medida
Apresentação: Unidade</t>
  </si>
  <si>
    <t xml:space="preserve">Camiseta, unissex, mangas curtas, tecido de algodão.
CATMAT: 430181
Tamanho: Sob medida
Apresentação: Unidade</t>
  </si>
  <si>
    <t xml:space="preserve">Camisa, unissex, mangas compridas, tecido de  algodão.
CATMAT: 460249
Tamanho: Sob medida
Apresentação: Unidade</t>
  </si>
  <si>
    <t xml:space="preserve">Colete, unissex, sem mangas, em brim profissional leve.
CATMAT: 614911
Tamanho: Sob medida
Apresentação: Unidade</t>
  </si>
  <si>
    <t xml:space="preserve"> CUSTO TOTAL MENSAL</t>
  </si>
  <si>
    <t xml:space="preserve">CUSTO UNITÁRIO MENSAL - MÉDICO-VETERINÁRIO, TIPO II, RT</t>
  </si>
  <si>
    <t xml:space="preserve">ENCARREGADO OPERACIONAL</t>
  </si>
  <si>
    <t xml:space="preserve">CUSTO UNITÁRIO MENSAL - ENCARREGADO OPERACIONAL</t>
  </si>
  <si>
    <t xml:space="preserve">AUXILIAR DE VETERINÁRIA</t>
  </si>
  <si>
    <t xml:space="preserve">CUSTO UNITÁRIO MENSAL - AUXILIAR DE VETERINÁRIA</t>
  </si>
  <si>
    <t xml:space="preserve">AUXILIAR DE FARMÁCIA</t>
  </si>
  <si>
    <t xml:space="preserve">CUSTO UNITÁRIO MENSAL - AUXILIAR DE FARMÁCIA</t>
  </si>
  <si>
    <t xml:space="preserve">TRATADOR DE ANIMAIS</t>
  </si>
  <si>
    <t xml:space="preserve">CUSTO UNITÁRIO MENSAL - TRATADOR DE ANIMAIS</t>
  </si>
  <si>
    <t xml:space="preserve">RECEPCIONISTA</t>
  </si>
  <si>
    <t xml:space="preserve">ASSISTENTE ADMINISTRATIVO</t>
  </si>
  <si>
    <t xml:space="preserve">CUSTO UNITÁRIO MENSAL – ASSISTENTE ADMINISTRATIVO</t>
  </si>
  <si>
    <t xml:space="preserve">AUXILIAR DE LIMPEZA</t>
  </si>
  <si>
    <t xml:space="preserve">CUSTO UNITÁRIO MENSAL – AUXILIAR DE LIMPEZA</t>
  </si>
  <si>
    <t xml:space="preserve">AUXILIAR DE MANUTENÇÃO</t>
  </si>
  <si>
    <t xml:space="preserve">CUSTO UNITÁRIO MENSAL – AUXILIAR DE MANUTENÇÃO</t>
  </si>
  <si>
    <t xml:space="preserve">Regime de Tributação: </t>
  </si>
  <si>
    <r>
      <rPr>
        <b val="true"/>
        <sz val="18"/>
        <rFont val="Calibri"/>
        <family val="2"/>
        <charset val="1"/>
      </rPr>
      <t xml:space="preserve">PLANILHA DE CUSTOS E FORMAÇÃO DE PREÇOS
</t>
    </r>
    <r>
      <rPr>
        <sz val="11"/>
        <color rgb="FF2A6099"/>
        <rFont val="Calibri"/>
        <family val="2"/>
        <charset val="1"/>
      </rPr>
      <t xml:space="preserve">
Nota 1: Apresentar uma planilha para cada tipo de profissional em regime de dedicação exclusiva  (itens 1.1.3 à 1.1.11)
Nota 2: A planilha será calculada considerando o valor mensal do serviço
Nota 3: Preencher ou editar apenas os campos em amarelo
Nota 4: Proibido modificar a estrutura da planilha, acrescentar ou suprimir linhas e/ou colunas</t>
    </r>
  </si>
  <si>
    <t xml:space="preserve">___/____/2026</t>
  </si>
  <si>
    <t xml:space="preserve">Município de prestação dos serviços</t>
  </si>
  <si>
    <t xml:space="preserve">CANOAS/RS</t>
  </si>
  <si>
    <t xml:space="preserve">Processo de contratação</t>
  </si>
  <si>
    <t xml:space="preserve">26.0.000015198-9</t>
  </si>
  <si>
    <t xml:space="preserve">1.</t>
  </si>
  <si>
    <t xml:space="preserve">Tipo de serviço:</t>
  </si>
  <si>
    <t xml:space="preserve">Item 03 - Médico-Veterinário, Tipo II, RT</t>
  </si>
  <si>
    <t xml:space="preserve">2.</t>
  </si>
  <si>
    <t xml:space="preserve">Classificação Brasileira de Ocupações (CBO):</t>
  </si>
  <si>
    <t xml:space="preserve">2233-05</t>
  </si>
  <si>
    <t xml:space="preserve">3.</t>
  </si>
  <si>
    <t xml:space="preserve">Salário Base para Jornada de 40 horas/semanais:</t>
  </si>
  <si>
    <t xml:space="preserve">4.</t>
  </si>
  <si>
    <t xml:space="preserve">Informar Sindicato da Categoria Profissional (vinculada à execução contratual) – se houver:</t>
  </si>
  <si>
    <t xml:space="preserve">5.</t>
  </si>
  <si>
    <t xml:space="preserve">Possui Acordo, Convenção Coletiva ou Sentença Normativa em Dissídio Coletivo?</t>
  </si>
  <si>
    <t xml:space="preserve">6.</t>
  </si>
  <si>
    <t xml:space="preserve">Indicar eventuais instrumentos de referência considerados para elaboração da proposta:</t>
  </si>
  <si>
    <t xml:space="preserve">7.</t>
  </si>
  <si>
    <t xml:space="preserve">Indicar data base da categoria (dia/mês/ano):</t>
  </si>
  <si>
    <t xml:space="preserve">8.</t>
  </si>
  <si>
    <t xml:space="preserve">Unidade de Medida</t>
  </si>
  <si>
    <t xml:space="preserve">9.</t>
  </si>
  <si>
    <t xml:space="preserve">Quantidade Total a Contratar (em função da unidade de medida)</t>
  </si>
  <si>
    <t xml:space="preserve">MÓDULO 1: COMPOSIÇÃO DA REMUNERAÇÃO MENSAL</t>
  </si>
  <si>
    <t xml:space="preserve">Salário-base</t>
  </si>
  <si>
    <t xml:space="preserve">Adicional de Insalubridade</t>
  </si>
  <si>
    <t xml:space="preserve">Adicional de Periculosidade</t>
  </si>
  <si>
    <t xml:space="preserve">Adicional Noturno</t>
  </si>
  <si>
    <t xml:space="preserve">Gratificação de Função</t>
  </si>
  <si>
    <r>
      <rPr>
        <sz val="10"/>
        <rFont val="Calibri"/>
        <family val="2"/>
        <charset val="1"/>
      </rPr>
      <t xml:space="preserve">      Outros – </t>
    </r>
    <r>
      <rPr>
        <b val="true"/>
        <sz val="10"/>
        <rFont val="Calibri"/>
        <family val="2"/>
        <charset val="1"/>
      </rPr>
      <t xml:space="preserve">especificar</t>
    </r>
    <r>
      <rPr>
        <sz val="10"/>
        <rFont val="Calibri"/>
        <family val="2"/>
        <charset val="1"/>
      </rPr>
      <t xml:space="preserve">:</t>
    </r>
  </si>
  <si>
    <t xml:space="preserve">Nota 1: O Módulo 1 refere-se ao valor devido ao empregado pela prestação do serviço.</t>
  </si>
  <si>
    <t xml:space="preserve">Nota 3: O adicional de insalubridade deve observar, se houver, norma coletiva, instrumento de pactuação ou política interna da empresa que fixe base distinta. Na ausência dessas, aplicar-se o cálculo de insalubridade sobre o valor do Salário Mínimo Nacional vigente.</t>
  </si>
  <si>
    <t xml:space="preserve">Ano:</t>
  </si>
  <si>
    <t xml:space="preserve">Salário Mínimo Nacional:</t>
  </si>
  <si>
    <t xml:space="preserve">Seguro Acidente de Trabalho =
SAT = (RAT x FAP)
SAT = ( %Riscos Ambientais do Trabalho x Fator Acidentário de Prevenção de cada empresa )</t>
  </si>
  <si>
    <t xml:space="preserve">Nota 4: Riscos Ambientais do Trabalho = 1%, 2% ou 3%. Depende do CNAE (Classificação Nacional de Atividade Econômica) da empresa.</t>
  </si>
  <si>
    <t xml:space="preserve">Nota 5: Fator Acidentário de Prevenção (particular de cada empresa, vai de  0,50 a 2,00</t>
  </si>
  <si>
    <r>
      <rPr>
        <sz val="10"/>
        <rFont val="Calibri"/>
        <family val="2"/>
        <charset val="1"/>
      </rPr>
      <t xml:space="preserve">Transporte: </t>
    </r>
    <r>
      <rPr>
        <sz val="10"/>
        <color rgb="FF2A6099"/>
        <rFont val="Calibri"/>
        <family val="2"/>
        <charset val="1"/>
      </rPr>
      <t xml:space="preserve">Cálculo do valor: [(QtdexVTxNºdiasÚteis) – (%xSB)]</t>
    </r>
  </si>
  <si>
    <t xml:space="preserve">A.1</t>
  </si>
  <si>
    <r>
      <rPr>
        <sz val="10"/>
        <rFont val="Calibri"/>
        <family val="2"/>
        <charset val="1"/>
      </rPr>
      <t xml:space="preserve">Valor da passagem do transporte coletivo no município de prestação dos serviços:
</t>
    </r>
    <r>
      <rPr>
        <sz val="10"/>
        <color rgb="FF376092"/>
        <rFont val="Calibri"/>
        <family val="2"/>
        <charset val="1"/>
      </rPr>
      <t xml:space="preserve">CONFORME DECRETO MUNICIPAL Nº 252/2021</t>
    </r>
  </si>
  <si>
    <t xml:space="preserve">A.2</t>
  </si>
  <si>
    <t xml:space="preserve">Quantidade de passagens por dia por empregado:</t>
  </si>
  <si>
    <r>
      <rPr>
        <sz val="10"/>
        <rFont val="Calibri"/>
        <family val="2"/>
        <charset val="1"/>
      </rPr>
      <t xml:space="preserve">      Auxílio-alimentação  (vales, cesta básica, entre outros)</t>
    </r>
    <r>
      <rPr>
        <sz val="10"/>
        <color rgb="FF2A6099"/>
        <rFont val="Calibri"/>
        <family val="2"/>
        <charset val="1"/>
      </rPr>
      <t xml:space="preserve"> Cálculo do valor = [(NºdiasÚteisxVA)x(1-%)]</t>
    </r>
  </si>
  <si>
    <t xml:space="preserve">B.1</t>
  </si>
  <si>
    <r>
      <rPr>
        <sz val="10"/>
        <rFont val="Calibri"/>
        <family val="2"/>
        <charset val="1"/>
      </rPr>
      <t xml:space="preserve">Valor do auxílio alimentação diário: </t>
    </r>
    <r>
      <rPr>
        <sz val="10"/>
        <color rgb="FF2A6099"/>
        <rFont val="Calibri"/>
        <family val="2"/>
        <charset val="1"/>
      </rPr>
      <t xml:space="preserve"> (ver existência de acordo ou Cláusula em CCT)</t>
    </r>
  </si>
  <si>
    <t xml:space="preserve">Plano de Saúde mensal</t>
  </si>
  <si>
    <t xml:space="preserve">Auxílio-creche mensal</t>
  </si>
  <si>
    <r>
      <rPr>
        <sz val="10"/>
        <rFont val="Calibri"/>
        <family val="2"/>
        <charset val="1"/>
      </rPr>
      <t xml:space="preserve">Outros - Plano de Benefício Familiar</t>
    </r>
    <r>
      <rPr>
        <sz val="10"/>
        <color rgb="FF2A6099"/>
        <rFont val="Calibri"/>
        <family val="2"/>
        <charset val="1"/>
      </rPr>
      <t xml:space="preserve"> (ver existência de acordo ou Cláusula em CCT)</t>
    </r>
  </si>
  <si>
    <t xml:space="preserve">Outros – especificar:</t>
  </si>
  <si>
    <t xml:space="preserve">Nota 2: O valor informado deverá ser o custo real do benefício (descontado o valor eventualmente pelo empregado)</t>
  </si>
  <si>
    <t xml:space="preserve">Nota 3: O percentual de desconto do Vale Transporte deve estar de acordo com a CCT. Para construção do exemplo, utilizamos 6%</t>
  </si>
  <si>
    <t xml:space="preserve">Nota 4: O percentual de desconto do Vale Alimentação/Refeição deve estar de acordo com a CCT. Para construção do exemplo, utilizamos a estimativa de 20%</t>
  </si>
  <si>
    <t xml:space="preserve">Nota 5: Auxílio creche Portaria MTb 3.296/86 </t>
  </si>
  <si>
    <t xml:space="preserve">MÓDULO 3: PROVISÃO MENSAL PARA RESCISÃO</t>
  </si>
  <si>
    <t xml:space="preserve">Provisão para rescisão mensal</t>
  </si>
  <si>
    <r>
      <rPr>
        <sz val="10"/>
        <rFont val="Calibri"/>
        <family val="2"/>
        <charset val="1"/>
      </rPr>
      <t xml:space="preserve">Aviso-prévio indenizado: </t>
    </r>
    <r>
      <rPr>
        <sz val="10"/>
        <color rgb="FF993300"/>
        <rFont val="Calibri"/>
        <family val="2"/>
        <charset val="1"/>
      </rPr>
      <t xml:space="preserve"> </t>
    </r>
    <r>
      <rPr>
        <sz val="10"/>
        <color rgb="FF2A6099"/>
        <rFont val="Calibri"/>
        <family val="2"/>
        <charset val="1"/>
      </rPr>
      <t xml:space="preserve">Cálculo do valor = (Rem/12)x(nº de dias de indenização/30)x (Estatística de rotatividade anual) - utilizado 33 dias</t>
    </r>
  </si>
  <si>
    <t xml:space="preserve">Multa sobre FGTS referente ao aviso-prévio indenizado                            
Cálculo do valor: Rem + 13º + férias (40%) x 8% x (Estatística de rotatividade anual)</t>
  </si>
  <si>
    <r>
      <rPr>
        <sz val="10"/>
        <rFont val="Calibri"/>
        <family val="2"/>
        <charset val="1"/>
      </rPr>
      <t xml:space="preserve">Aviso-previo trabalhado               </t>
    </r>
    <r>
      <rPr>
        <sz val="10"/>
        <color rgb="FF993300"/>
        <rFont val="Calibri"/>
        <family val="2"/>
        <charset val="1"/>
      </rPr>
      <t xml:space="preserve">    </t>
    </r>
    <r>
      <rPr>
        <sz val="10"/>
        <color rgb="FF333399"/>
        <rFont val="Calibri"/>
        <family val="2"/>
        <charset val="1"/>
      </rPr>
      <t xml:space="preserve"> 
Cálculo do valor= [(Rem/30)x7]/nº de meses do contrato</t>
    </r>
  </si>
  <si>
    <r>
      <rPr>
        <sz val="10"/>
        <rFont val="Calibri"/>
        <family val="2"/>
        <charset val="1"/>
      </rPr>
      <t xml:space="preserve">Multa sobre FGTS referente ao aviso-prévio trabalhado                                         </t>
    </r>
    <r>
      <rPr>
        <sz val="10"/>
        <color rgb="FFFF0000"/>
        <rFont val="Calibri"/>
        <family val="2"/>
        <charset val="1"/>
      </rPr>
      <t xml:space="preserve"> 
</t>
    </r>
    <r>
      <rPr>
        <sz val="10"/>
        <color rgb="FF2A6099"/>
        <rFont val="Calibri"/>
        <family val="2"/>
        <charset val="1"/>
      </rPr>
      <t xml:space="preserve">Cálculo do valor: Rem + 13º salário + férias (40%) x 8% x 100%</t>
    </r>
  </si>
  <si>
    <t xml:space="preserve">Nota 1: A ocorrência de aviso-prévio indenizado deverá ser apurada com uso de dados referenciais levantados no histórico de contratos. Para construção do exemplo, utilizamos a estimativa que 2,5% dos empregados serão substituídos durante 6 meses.</t>
  </si>
  <si>
    <t xml:space="preserve">MÓDULO 4: CUSTO MENSAL DE REPOSIÇÃO DO PROFISSIONAL AUSENTE</t>
  </si>
  <si>
    <r>
      <rPr>
        <sz val="10"/>
        <rFont val="Calibri"/>
        <family val="2"/>
        <charset val="1"/>
      </rPr>
      <t xml:space="preserve">Férias:</t>
    </r>
    <r>
      <rPr>
        <sz val="10"/>
        <color rgb="FF2A6099"/>
        <rFont val="Calibri"/>
        <family val="2"/>
        <charset val="1"/>
      </rPr>
      <t xml:space="preserve"> Considerado no Submódulo 2.1</t>
    </r>
  </si>
  <si>
    <r>
      <rPr>
        <sz val="10"/>
        <rFont val="Calibri"/>
        <family val="2"/>
        <charset val="1"/>
      </rPr>
      <t xml:space="preserve">Ausências legais:</t>
    </r>
    <r>
      <rPr>
        <b val="true"/>
        <sz val="10"/>
        <color rgb="FF333399"/>
        <rFont val="Calibri"/>
        <family val="2"/>
        <charset val="1"/>
      </rPr>
      <t xml:space="preserve">  </t>
    </r>
    <r>
      <rPr>
        <sz val="10"/>
        <color rgb="FF2A6099"/>
        <rFont val="Calibri"/>
        <family val="2"/>
        <charset val="1"/>
      </rPr>
      <t xml:space="preserve">Cálculo do valor = [(Rem/30)x(Estatística)]/12</t>
    </r>
  </si>
  <si>
    <r>
      <rPr>
        <sz val="10"/>
        <rFont val="Calibri"/>
        <family val="2"/>
        <charset val="1"/>
      </rPr>
      <t xml:space="preserve">Licença-paternidade:  </t>
    </r>
    <r>
      <rPr>
        <sz val="10"/>
        <color rgb="FF2A6099"/>
        <rFont val="Calibri"/>
        <family val="2"/>
        <charset val="1"/>
      </rPr>
      <t xml:space="preserve">Cálculo do valor = {[(Rem/30)x5dias]/12}x[Estatística]</t>
    </r>
  </si>
  <si>
    <r>
      <rPr>
        <sz val="10"/>
        <rFont val="Calibri"/>
        <family val="2"/>
        <charset val="1"/>
      </rPr>
      <t xml:space="preserve">Ausência por acidente de trabalho: </t>
    </r>
    <r>
      <rPr>
        <sz val="10"/>
        <color rgb="FF2A6099"/>
        <rFont val="Calibri"/>
        <family val="2"/>
        <charset val="1"/>
      </rPr>
      <t xml:space="preserve">Cálculo do valor  = {[(Rem/30)x15dias]/12}x[Estatística]</t>
    </r>
  </si>
  <si>
    <r>
      <rPr>
        <sz val="10"/>
        <rFont val="Calibri"/>
        <family val="2"/>
        <charset val="1"/>
      </rPr>
      <t xml:space="preserve">Ausência por doença: </t>
    </r>
    <r>
      <rPr>
        <sz val="10"/>
        <color rgb="FF2A6099"/>
        <rFont val="Calibri"/>
        <family val="2"/>
        <charset val="1"/>
      </rPr>
      <t xml:space="preserve">Cálculo do valor = [(Rem/30)x(Estatística)]/12</t>
    </r>
  </si>
  <si>
    <t xml:space="preserve">Nota 1: Férias – considerando que o valor pago ao substituto durante as férias do empregado já consta na remuneração (Módulo 1) e que o valor pago ao empregado para fazer frente ao custo de suas férias acrescidas de um terço constitucional já foram apuradas na letra B do submódulo 2.1., não existe o custo a ser aportado nesta rubrica</t>
  </si>
  <si>
    <r>
      <rPr>
        <sz val="10"/>
        <rFont val="Calibri"/>
        <family val="2"/>
        <charset val="1"/>
      </rPr>
      <t xml:space="preserve">Férias Pagas ao Substituto pelos 120 dias de Reposição                                                            
</t>
    </r>
    <r>
      <rPr>
        <sz val="10"/>
        <color rgb="FF2A6099"/>
        <rFont val="Calibri"/>
        <family val="2"/>
        <charset val="1"/>
      </rPr>
      <t xml:space="preserve">Cálculo do valor = {[(Rem + Rem/3)*4/6]/12}x(Estatística)</t>
    </r>
  </si>
  <si>
    <t xml:space="preserve">Incidência do submódulo 2.2 sobre a Remuneração e o 13º salário proporcionais aos 120 dias de reposição
Cálculo do valor = [(Rem + 13º salário)*4/12]x(Estatística)</t>
  </si>
  <si>
    <t xml:space="preserve">Outros – Especificar:</t>
  </si>
  <si>
    <t xml:space="preserve">Nota 1: Essa rubrica somente será calculada se houver reposição por um substituto durante a ausência do empregado, no período de intervalo para repouso/alimentação. Para o cálculo dessa forma, o valor aportado será o correspondente ao período do intervalo, com as incidências legais</t>
  </si>
  <si>
    <t xml:space="preserve">     Outros – especificar:</t>
  </si>
  <si>
    <t xml:space="preserve">MÓDULO 5 – INSUMOS DIVERSOS</t>
  </si>
  <si>
    <t xml:space="preserve">FORNECIMENTO DE UNIFORMES, EPI’S E DEMAIS MATERIAIS</t>
  </si>
  <si>
    <t xml:space="preserve">Materiais</t>
  </si>
  <si>
    <t xml:space="preserve">     TOTAL</t>
  </si>
  <si>
    <t xml:space="preserve">BASE DE CÁLCULO DOS CUSTOS INDIRETOS = (Total da Remuneração (1) + Total dos Encargos e Benefícios Mensais e Diários (2) + Total Provisões para Rescisão (3) + Custo de Reposição do Profissional Ausente (4) + Total de Insumos Diversos (5))</t>
  </si>
  <si>
    <t xml:space="preserve">BASE DE CÁLCULO DO LUCRO  = (Total da Remuneração (1) + Total dos Encargos e Benefícios Mensais e Diários (2) + Total Provisões para Rescisão (3) + Custo de Reposição do Profissional Ausente (4) + Total de Insumos Diversos (5) + Custos Indiretos (6A))</t>
  </si>
  <si>
    <t xml:space="preserve">BASE DE CÁLCULO DOS TRIBUTOS = (Total da Remuneração (1) + Total dos Encargos e Benefícios Mensais e Diários (2) + Total Provisões para Rescisão (3) + Custo de Reposição do Profissional Ausente (4) + Total de Insumos Diversos (5) + Custos Indiretos (6A) + Lucro (6B))</t>
  </si>
  <si>
    <t xml:space="preserve">c) Outros – Especificar:</t>
  </si>
  <si>
    <t xml:space="preserve">d) Outros – Especificar:</t>
  </si>
  <si>
    <t xml:space="preserve">Tributos Estaduais – especificar:</t>
  </si>
  <si>
    <t xml:space="preserve">a) ISS - Cod 5 Lei Municipal 4818/2003               </t>
  </si>
  <si>
    <t xml:space="preserve">QUADRO RESUMO DO CUSTO POR EMPREGADO </t>
  </si>
  <si>
    <r>
      <rPr>
        <sz val="10"/>
        <rFont val="Calibri"/>
        <family val="2"/>
        <charset val="1"/>
      </rPr>
      <t xml:space="preserve">Mão de obra vinculada à execução contratual</t>
    </r>
    <r>
      <rPr>
        <sz val="10"/>
        <color rgb="FF2A6099"/>
        <rFont val="Calibri"/>
        <family val="2"/>
        <charset val="1"/>
      </rPr>
      <t xml:space="preserve"> (valor por empregado)</t>
    </r>
  </si>
  <si>
    <t xml:space="preserve">Módulo 5 – Insumos Diversos</t>
  </si>
  <si>
    <t xml:space="preserve">     Módulo 6 - Custos indiretos, lucro e tributos*</t>
  </si>
  <si>
    <t xml:space="preserve">Valor Total por Empregado</t>
  </si>
  <si>
    <r>
      <rPr>
        <b val="true"/>
        <sz val="12"/>
        <rFont val="Calibri"/>
        <family val="2"/>
        <charset val="1"/>
      </rPr>
      <t xml:space="preserve">* </t>
    </r>
    <r>
      <rPr>
        <b val="true"/>
        <sz val="8"/>
        <rFont val="Calibri"/>
        <family val="2"/>
        <charset val="1"/>
      </rPr>
      <t xml:space="preserve">no presente caso, os custos indiretos, tributos e lucro serão apurados  após consolidação dos demais custos envolvidos, incluindo os custos de pessoal,  necessários a execução do objeto.</t>
    </r>
  </si>
  <si>
    <t xml:space="preserve">QUADRO-RESUMO DO VALOR MENSAL DOS SERVIÇOS</t>
  </si>
  <si>
    <t xml:space="preserve">Descrição do Serviço/Função</t>
  </si>
  <si>
    <t xml:space="preserve">Custo unitário mensal por Posto de Trabalho</t>
  </si>
  <si>
    <t xml:space="preserve">Qtd. De Postos de Trabalho por 
Serviço/Função</t>
  </si>
  <si>
    <t xml:space="preserve">Valor Total Mensal
 por Serviço/Função</t>
  </si>
  <si>
    <t xml:space="preserve">Nº de meses de contrato</t>
  </si>
  <si>
    <t xml:space="preserve">Total Anual por 
Serviço/Função</t>
  </si>
  <si>
    <t xml:space="preserve">a.</t>
  </si>
  <si>
    <t xml:space="preserve">b.</t>
  </si>
  <si>
    <t xml:space="preserve">c.</t>
  </si>
  <si>
    <t xml:space="preserve">d = ( b. X c. )</t>
  </si>
  <si>
    <t xml:space="preserve">e.</t>
  </si>
  <si>
    <t xml:space="preserve">f = ( d. x e. )</t>
  </si>
  <si>
    <t xml:space="preserve">PLANILHA DE CUSTOS E FORMAÇÃO DE PREÇOS
Nota 1: Apresentar uma planilha para cada tipo de profissional em regime de dedicação exclusiva  (itens 1.1.3 à 1.1.11)
Nota 2: A planilha será calculada considerando o valor mensal do serviço
Nota 3: Preencher ou editar apenas os campos em amarelo
Nota 4: Proibido modificar a estrutura da planilha, acrescentar ou suprimir linhas e/ou colunas</t>
  </si>
  <si>
    <t xml:space="preserve">Item 04 - Encarregado Operacional</t>
  </si>
  <si>
    <t xml:space="preserve">1412-05</t>
  </si>
  <si>
    <t xml:space="preserve">Salário Base para Jornada de 44 horas/semanais:</t>
  </si>
  <si>
    <t xml:space="preserve">Data base da categoria (dia/mês/ano):</t>
  </si>
  <si>
    <r>
      <rPr>
        <sz val="10"/>
        <rFont val="Calibri"/>
        <family val="2"/>
        <charset val="1"/>
      </rPr>
      <t xml:space="preserve">Outros – </t>
    </r>
    <r>
      <rPr>
        <b val="true"/>
        <sz val="10"/>
        <rFont val="Calibri"/>
        <family val="2"/>
        <charset val="1"/>
      </rPr>
      <t xml:space="preserve">especificar</t>
    </r>
    <r>
      <rPr>
        <sz val="10"/>
        <rFont val="Calibri"/>
        <family val="2"/>
        <charset val="1"/>
      </rPr>
      <t xml:space="preserve">:</t>
    </r>
  </si>
  <si>
    <r>
      <rPr>
        <sz val="10"/>
        <rFont val="Calibri"/>
        <family val="2"/>
        <charset val="1"/>
      </rPr>
      <t xml:space="preserve">Outros – </t>
    </r>
    <r>
      <rPr>
        <b val="true"/>
        <sz val="10"/>
        <rFont val="Calibri"/>
        <family val="2"/>
        <charset val="1"/>
      </rPr>
      <t xml:space="preserve">Especificar</t>
    </r>
    <r>
      <rPr>
        <sz val="10"/>
        <rFont val="Calibri"/>
        <family val="2"/>
        <charset val="1"/>
      </rPr>
      <t xml:space="preserve">:</t>
    </r>
  </si>
  <si>
    <r>
      <rPr>
        <sz val="10"/>
        <rFont val="Calibri"/>
        <family val="2"/>
        <charset val="1"/>
      </rPr>
      <t xml:space="preserve">     Outros – </t>
    </r>
    <r>
      <rPr>
        <b val="true"/>
        <sz val="10"/>
        <rFont val="Calibri"/>
        <family val="2"/>
        <charset val="1"/>
      </rPr>
      <t xml:space="preserve">especificar</t>
    </r>
    <r>
      <rPr>
        <sz val="10"/>
        <rFont val="Calibri"/>
        <family val="2"/>
        <charset val="1"/>
      </rPr>
      <t xml:space="preserve">:</t>
    </r>
  </si>
  <si>
    <t xml:space="preserve">Item 05 - Auxiliar de Veterinária</t>
  </si>
  <si>
    <t xml:space="preserve">5193-05</t>
  </si>
  <si>
    <t xml:space="preserve">      Outros – especificar:</t>
  </si>
  <si>
    <t xml:space="preserve">Item 06 - Auxiliar de Farmácia</t>
  </si>
  <si>
    <t xml:space="preserve">5211-30</t>
  </si>
  <si>
    <r>
      <rPr>
        <sz val="10"/>
        <rFont val="Calibri"/>
        <family val="2"/>
        <charset val="1"/>
      </rPr>
      <t xml:space="preserve">     Outros –</t>
    </r>
    <r>
      <rPr>
        <b val="true"/>
        <sz val="10"/>
        <rFont val="Calibri"/>
        <family val="2"/>
        <charset val="1"/>
      </rPr>
      <t xml:space="preserve"> especificar</t>
    </r>
    <r>
      <rPr>
        <sz val="10"/>
        <rFont val="Calibri"/>
        <family val="2"/>
        <charset val="1"/>
      </rPr>
      <t xml:space="preserve">:</t>
    </r>
  </si>
  <si>
    <t xml:space="preserve">Item 07 - Tratador de Animais</t>
  </si>
  <si>
    <t xml:space="preserve">6230-20</t>
  </si>
  <si>
    <t xml:space="preserve">Item 08 - Recepcionista</t>
  </si>
  <si>
    <t xml:space="preserve">4221-05</t>
  </si>
  <si>
    <t xml:space="preserve">Item 09 - Assistente Administrativo</t>
  </si>
  <si>
    <t xml:space="preserve">4110-10</t>
  </si>
  <si>
    <t xml:space="preserve">Item 10 - Auxiliar de Limpeza</t>
  </si>
  <si>
    <t xml:space="preserve">5143-20</t>
  </si>
  <si>
    <t xml:space="preserve">Item 11 - Auxiliar de Manutenção</t>
  </si>
  <si>
    <t xml:space="preserve">5143-10</t>
  </si>
</sst>
</file>

<file path=xl/styles.xml><?xml version="1.0" encoding="utf-8"?>
<styleSheet xmlns="http://schemas.openxmlformats.org/spreadsheetml/2006/main">
  <numFmts count="17">
    <numFmt numFmtId="164" formatCode="General"/>
    <numFmt numFmtId="165" formatCode="&quot; R$ &quot;* #,##0.00\ ;&quot; R$ &quot;* \(#,##0.00\);&quot; R$ &quot;* \-#\ ;@\ "/>
    <numFmt numFmtId="166" formatCode="0%"/>
    <numFmt numFmtId="167" formatCode="[$R$-416]\ #,##0.00;[RED]\-[$R$-416]\ #,##0.00"/>
    <numFmt numFmtId="168" formatCode="0.00%"/>
    <numFmt numFmtId="169" formatCode="0.0000%"/>
    <numFmt numFmtId="170" formatCode="d/m/yyyy"/>
    <numFmt numFmtId="171" formatCode="&quot;R$ &quot;#,##0.00"/>
    <numFmt numFmtId="172" formatCode="&quot; R$ &quot;* #,##0.00\ ;&quot;-R$ &quot;* #,##0.00\ ;&quot; R$ &quot;* \-#\ ;@\ "/>
    <numFmt numFmtId="173" formatCode="#,##0.00"/>
    <numFmt numFmtId="174" formatCode="0.0000"/>
    <numFmt numFmtId="175" formatCode="@"/>
    <numFmt numFmtId="176" formatCode="&quot;R$ &quot;#,##0.00;[RED]&quot;-R$ &quot;#,##0.00"/>
    <numFmt numFmtId="177" formatCode="0.00"/>
    <numFmt numFmtId="178" formatCode="_-&quot;R$ &quot;* #,##0.00_-;&quot;-R$ &quot;* #,##0.00_-;_-&quot;R$ &quot;* \-??_-;_-@_-"/>
    <numFmt numFmtId="179" formatCode="#,##0"/>
    <numFmt numFmtId="180" formatCode="0.0%"/>
  </numFmts>
  <fonts count="65">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Times New Roman"/>
      <family val="1"/>
      <charset val="1"/>
    </font>
    <font>
      <b val="true"/>
      <sz val="10"/>
      <color rgb="FF000000"/>
      <name val="Times New Roman"/>
      <family val="1"/>
      <charset val="1"/>
    </font>
    <font>
      <b val="true"/>
      <sz val="10"/>
      <name val="Times New Roman"/>
      <family val="1"/>
      <charset val="1"/>
    </font>
    <font>
      <b val="true"/>
      <sz val="10"/>
      <color rgb="FF000009"/>
      <name val="Times New Roman"/>
      <family val="1"/>
      <charset val="1"/>
    </font>
    <font>
      <sz val="10"/>
      <color rgb="FF000009"/>
      <name val="Times New Roman"/>
      <family val="1"/>
      <charset val="1"/>
    </font>
    <font>
      <sz val="10"/>
      <name val="Times New Roman"/>
      <family val="1"/>
      <charset val="1"/>
    </font>
    <font>
      <sz val="11"/>
      <name val="Times New Roman"/>
      <family val="1"/>
      <charset val="1"/>
    </font>
    <font>
      <b val="true"/>
      <sz val="11"/>
      <color rgb="FF000000"/>
      <name val="Times New Roman"/>
      <family val="1"/>
      <charset val="1"/>
    </font>
    <font>
      <sz val="11"/>
      <color rgb="FF000000"/>
      <name val="Times New Roman"/>
      <family val="1"/>
      <charset val="1"/>
    </font>
    <font>
      <b val="true"/>
      <vertAlign val="superscript"/>
      <sz val="10"/>
      <name val="Times New Roman"/>
      <family val="1"/>
      <charset val="1"/>
    </font>
    <font>
      <sz val="10"/>
      <color rgb="FF2A6099"/>
      <name val="Times New Roman"/>
      <family val="1"/>
      <charset val="1"/>
    </font>
    <font>
      <sz val="9"/>
      <name val="Arial"/>
      <family val="2"/>
      <charset val="1"/>
    </font>
    <font>
      <b val="true"/>
      <sz val="18"/>
      <color rgb="FF800080"/>
      <name val="Arial"/>
      <family val="2"/>
      <charset val="1"/>
    </font>
    <font>
      <b val="true"/>
      <sz val="18"/>
      <name val="Arial"/>
      <family val="2"/>
      <charset val="1"/>
    </font>
    <font>
      <b val="true"/>
      <sz val="18"/>
      <color rgb="FFFF0000"/>
      <name val="Arial"/>
      <family val="2"/>
      <charset val="1"/>
    </font>
    <font>
      <b val="true"/>
      <sz val="10"/>
      <name val="Arial"/>
      <family val="2"/>
      <charset val="1"/>
    </font>
    <font>
      <b val="true"/>
      <sz val="10"/>
      <color rgb="FFFF0000"/>
      <name val="Arial"/>
      <family val="2"/>
      <charset val="1"/>
    </font>
    <font>
      <b val="true"/>
      <u val="single"/>
      <sz val="10"/>
      <color rgb="FFFF0000"/>
      <name val="Arial"/>
      <family val="2"/>
      <charset val="1"/>
    </font>
    <font>
      <b val="true"/>
      <sz val="10"/>
      <color rgb="FF0000FF"/>
      <name val="Arial"/>
      <family val="2"/>
      <charset val="1"/>
    </font>
    <font>
      <b val="true"/>
      <sz val="10"/>
      <color rgb="FF333399"/>
      <name val="Arial"/>
      <family val="2"/>
      <charset val="1"/>
    </font>
    <font>
      <sz val="8"/>
      <name val="Arial"/>
      <family val="2"/>
      <charset val="1"/>
    </font>
    <font>
      <b val="true"/>
      <sz val="10"/>
      <color rgb="FFFFFFFF"/>
      <name val="Arial"/>
      <family val="2"/>
      <charset val="1"/>
    </font>
    <font>
      <b val="true"/>
      <sz val="10"/>
      <color rgb="FF000080"/>
      <name val="Arial"/>
      <family val="2"/>
      <charset val="1"/>
    </font>
    <font>
      <b val="true"/>
      <sz val="10"/>
      <color rgb="FFC00000"/>
      <name val="Arial"/>
      <family val="2"/>
      <charset val="1"/>
    </font>
    <font>
      <b val="true"/>
      <sz val="8"/>
      <name val="Arial"/>
      <family val="2"/>
      <charset val="1"/>
    </font>
    <font>
      <b val="true"/>
      <sz val="10"/>
      <color rgb="FF993300"/>
      <name val="Arial"/>
      <family val="2"/>
      <charset val="1"/>
    </font>
    <font>
      <b val="true"/>
      <sz val="9"/>
      <color rgb="FF333399"/>
      <name val="Arial"/>
      <family val="2"/>
      <charset val="1"/>
    </font>
    <font>
      <b val="true"/>
      <sz val="8"/>
      <color rgb="FF333399"/>
      <name val="Arial"/>
      <family val="2"/>
      <charset val="1"/>
    </font>
    <font>
      <b val="true"/>
      <sz val="10"/>
      <color rgb="FF376092"/>
      <name val="Arial"/>
      <family val="2"/>
      <charset val="1"/>
    </font>
    <font>
      <b val="true"/>
      <u val="single"/>
      <sz val="10"/>
      <color rgb="FFFFFFFF"/>
      <name val="Arial"/>
      <family val="2"/>
      <charset val="1"/>
    </font>
    <font>
      <sz val="10"/>
      <name val="Arial"/>
      <family val="2"/>
    </font>
    <font>
      <sz val="8"/>
      <color rgb="FF000000"/>
      <name val="Tahoma"/>
      <family val="2"/>
      <charset val="1"/>
    </font>
    <font>
      <sz val="11.5"/>
      <color rgb="FF000000"/>
      <name val="Times New Roman"/>
      <family val="1"/>
      <charset val="1"/>
    </font>
    <font>
      <b val="true"/>
      <sz val="12"/>
      <color rgb="FF000000"/>
      <name val="Times New Roman"/>
      <family val="1"/>
      <charset val="1"/>
    </font>
    <font>
      <b val="true"/>
      <sz val="11.5"/>
      <color rgb="FF000000"/>
      <name val="Times New Roman"/>
      <family val="1"/>
      <charset val="1"/>
    </font>
    <font>
      <vertAlign val="superscript"/>
      <sz val="11.5"/>
      <color rgb="FF000000"/>
      <name val="Times New Roman"/>
      <family val="1"/>
      <charset val="1"/>
    </font>
    <font>
      <b val="true"/>
      <sz val="13"/>
      <color rgb="FF000000"/>
      <name val="Calibri"/>
      <family val="2"/>
      <charset val="1"/>
    </font>
    <font>
      <b val="true"/>
      <sz val="11"/>
      <color rgb="FF000000"/>
      <name val="Calibri"/>
      <family val="2"/>
      <charset val="1"/>
    </font>
    <font>
      <sz val="12"/>
      <name val="Calibri"/>
      <family val="2"/>
      <charset val="1"/>
    </font>
    <font>
      <sz val="9"/>
      <name val="Calibri"/>
      <family val="2"/>
      <charset val="1"/>
    </font>
    <font>
      <b val="true"/>
      <sz val="18"/>
      <name val="Calibri"/>
      <family val="2"/>
      <charset val="1"/>
    </font>
    <font>
      <sz val="11"/>
      <color rgb="FF2A6099"/>
      <name val="Calibri"/>
      <family val="2"/>
      <charset val="1"/>
    </font>
    <font>
      <b val="true"/>
      <sz val="10"/>
      <name val="Calibri"/>
      <family val="2"/>
      <charset val="1"/>
    </font>
    <font>
      <sz val="10"/>
      <name val="Calibri"/>
      <family val="2"/>
      <charset val="1"/>
    </font>
    <font>
      <sz val="8"/>
      <name val="Calibri"/>
      <family val="2"/>
      <charset val="1"/>
    </font>
    <font>
      <sz val="10"/>
      <color rgb="FF0000FF"/>
      <name val="Calibri"/>
      <family val="2"/>
      <charset val="1"/>
    </font>
    <font>
      <sz val="11"/>
      <name val="Calibri"/>
      <family val="2"/>
      <charset val="1"/>
    </font>
    <font>
      <sz val="10"/>
      <color rgb="FF2A6099"/>
      <name val="Calibri"/>
      <family val="2"/>
      <charset val="1"/>
    </font>
    <font>
      <sz val="10"/>
      <color rgb="FF376092"/>
      <name val="Calibri"/>
      <family val="2"/>
      <charset val="1"/>
    </font>
    <font>
      <sz val="10"/>
      <color rgb="FF000000"/>
      <name val="Calibri"/>
      <family val="2"/>
      <charset val="1"/>
    </font>
    <font>
      <sz val="10"/>
      <color rgb="FF993300"/>
      <name val="Calibri"/>
      <family val="2"/>
      <charset val="1"/>
    </font>
    <font>
      <sz val="10"/>
      <color rgb="FF333399"/>
      <name val="Calibri"/>
      <family val="2"/>
      <charset val="1"/>
    </font>
    <font>
      <sz val="10"/>
      <color rgb="FFFF0000"/>
      <name val="Calibri"/>
      <family val="2"/>
      <charset val="1"/>
    </font>
    <font>
      <b val="true"/>
      <sz val="10"/>
      <color rgb="FF333399"/>
      <name val="Calibri"/>
      <family val="2"/>
      <charset val="1"/>
    </font>
    <font>
      <b val="true"/>
      <sz val="10"/>
      <color theme="9"/>
      <name val="Calibri"/>
      <family val="2"/>
      <charset val="1"/>
    </font>
    <font>
      <sz val="10"/>
      <color theme="9"/>
      <name val="Calibri"/>
      <family val="2"/>
      <charset val="1"/>
    </font>
    <font>
      <sz val="11"/>
      <color theme="9"/>
      <name val="Calibri"/>
      <family val="2"/>
      <charset val="1"/>
    </font>
    <font>
      <sz val="10"/>
      <color rgb="FFFF420E"/>
      <name val="Calibri"/>
      <family val="2"/>
      <charset val="1"/>
    </font>
    <font>
      <b val="true"/>
      <sz val="12"/>
      <name val="Calibri"/>
      <family val="2"/>
      <charset val="1"/>
    </font>
    <font>
      <b val="true"/>
      <sz val="8"/>
      <name val="Calibri"/>
      <family val="2"/>
      <charset val="1"/>
    </font>
  </fonts>
  <fills count="24">
    <fill>
      <patternFill patternType="none"/>
    </fill>
    <fill>
      <patternFill patternType="gray125"/>
    </fill>
    <fill>
      <patternFill patternType="solid">
        <fgColor rgb="FFFFFF00"/>
        <bgColor rgb="FFFFFE00"/>
      </patternFill>
    </fill>
    <fill>
      <patternFill patternType="solid">
        <fgColor rgb="FFFFFFFF"/>
        <bgColor rgb="FFF2F2F2"/>
      </patternFill>
    </fill>
    <fill>
      <patternFill patternType="solid">
        <fgColor rgb="FFC4BD97"/>
        <bgColor rgb="FFC0C0C0"/>
      </patternFill>
    </fill>
    <fill>
      <patternFill patternType="solid">
        <fgColor rgb="FF376092"/>
        <bgColor rgb="FF2A6099"/>
      </patternFill>
    </fill>
    <fill>
      <patternFill patternType="solid">
        <fgColor rgb="FFB9CDE5"/>
        <bgColor rgb="FFB7DEE8"/>
      </patternFill>
    </fill>
    <fill>
      <patternFill patternType="solid">
        <fgColor rgb="FF953735"/>
        <bgColor rgb="FF993300"/>
      </patternFill>
    </fill>
    <fill>
      <patternFill patternType="solid">
        <fgColor rgb="FFE6B9B8"/>
        <bgColor rgb="FFCCC1DA"/>
      </patternFill>
    </fill>
    <fill>
      <patternFill patternType="solid">
        <fgColor rgb="FF77933C"/>
        <bgColor rgb="FF948A54"/>
      </patternFill>
    </fill>
    <fill>
      <patternFill patternType="solid">
        <fgColor rgb="FFD7E4BD"/>
        <bgColor rgb="FFD9D9D9"/>
      </patternFill>
    </fill>
    <fill>
      <patternFill patternType="solid">
        <fgColor rgb="FF604A7B"/>
        <bgColor rgb="FF7030A0"/>
      </patternFill>
    </fill>
    <fill>
      <patternFill patternType="solid">
        <fgColor rgb="FFCCC1DA"/>
        <bgColor rgb="FFC0C0C0"/>
      </patternFill>
    </fill>
    <fill>
      <patternFill patternType="solid">
        <fgColor rgb="FF7030A0"/>
        <bgColor rgb="FF604A7B"/>
      </patternFill>
    </fill>
    <fill>
      <patternFill patternType="solid">
        <fgColor rgb="FF31859C"/>
        <bgColor rgb="FF008080"/>
      </patternFill>
    </fill>
    <fill>
      <patternFill patternType="solid">
        <fgColor rgb="FFB7DEE8"/>
        <bgColor rgb="FFB9CDE5"/>
      </patternFill>
    </fill>
    <fill>
      <patternFill patternType="solid">
        <fgColor rgb="FFE46C0A"/>
        <bgColor rgb="FFFF420E"/>
      </patternFill>
    </fill>
    <fill>
      <patternFill patternType="solid">
        <fgColor rgb="FFFCD5B5"/>
        <bgColor rgb="FFD9D9D9"/>
      </patternFill>
    </fill>
    <fill>
      <patternFill patternType="solid">
        <fgColor rgb="FFF2F2F2"/>
        <bgColor rgb="FFEBF1DE"/>
      </patternFill>
    </fill>
    <fill>
      <patternFill patternType="solid">
        <fgColor rgb="FF948A54"/>
        <bgColor rgb="FF77933C"/>
      </patternFill>
    </fill>
    <fill>
      <patternFill patternType="solid">
        <fgColor rgb="FFD9D9D9"/>
        <bgColor rgb="FFD7E4BD"/>
      </patternFill>
    </fill>
    <fill>
      <patternFill patternType="solid">
        <fgColor rgb="FFC0C0C0"/>
        <bgColor rgb="FFCCC1DA"/>
      </patternFill>
    </fill>
    <fill>
      <patternFill patternType="solid">
        <fgColor rgb="FFFFFFCC"/>
        <bgColor rgb="FFEBF1DE"/>
      </patternFill>
    </fill>
    <fill>
      <patternFill patternType="solid">
        <fgColor rgb="FFFFFE00"/>
        <bgColor rgb="FFFFFF00"/>
      </patternFill>
    </fill>
  </fills>
  <borders count="37">
    <border diagonalUp="false" diagonalDown="false">
      <left/>
      <right/>
      <top/>
      <bottom/>
      <diagonal/>
    </border>
    <border diagonalUp="false" diagonalDown="false">
      <left style="thin"/>
      <right style="thin"/>
      <top style="thin"/>
      <bottom style="thin"/>
      <diagonal/>
    </border>
    <border diagonalUp="false" diagonalDown="false">
      <left style="thin"/>
      <right style="thin"/>
      <top/>
      <bottom style="thin"/>
      <diagonal/>
    </border>
    <border diagonalUp="false" diagonalDown="false">
      <left/>
      <right style="thin"/>
      <top style="thin"/>
      <bottom style="thin"/>
      <diagonal/>
    </border>
    <border diagonalUp="false" diagonalDown="false">
      <left style="thin"/>
      <right/>
      <top style="thin"/>
      <bottom style="thin"/>
      <diagonal/>
    </border>
    <border diagonalUp="false" diagonalDown="false">
      <left style="thin"/>
      <right/>
      <top/>
      <bottom style="thin"/>
      <diagonal/>
    </border>
    <border diagonalUp="false" diagonalDown="false">
      <left/>
      <right/>
      <top/>
      <bottom style="thin"/>
      <diagonal/>
    </border>
    <border diagonalUp="false" diagonalDown="false">
      <left/>
      <right/>
      <top style="thin"/>
      <bottom style="thin"/>
      <diagonal/>
    </border>
    <border diagonalUp="false" diagonalDown="false">
      <left style="medium"/>
      <right style="medium"/>
      <top style="medium"/>
      <bottom/>
      <diagonal/>
    </border>
    <border diagonalUp="false" diagonalDown="false">
      <left style="medium"/>
      <right style="medium"/>
      <top/>
      <bottom style="medium"/>
      <diagonal/>
    </border>
    <border diagonalUp="false" diagonalDown="false">
      <left style="medium"/>
      <right style="medium"/>
      <top style="medium"/>
      <bottom style="medium"/>
      <diagonal/>
    </border>
    <border diagonalUp="false" diagonalDown="false">
      <left/>
      <right style="medium"/>
      <top style="medium"/>
      <bottom style="medium"/>
      <diagonal/>
    </border>
    <border diagonalUp="false" diagonalDown="false">
      <left/>
      <right style="medium"/>
      <top/>
      <bottom style="medium"/>
      <diagonal/>
    </border>
    <border diagonalUp="false" diagonalDown="false">
      <left/>
      <right/>
      <top/>
      <bottom style="medium"/>
      <diagonal/>
    </border>
    <border diagonalUp="false" diagonalDown="false">
      <left/>
      <right/>
      <top style="medium"/>
      <bottom/>
      <diagonal/>
    </border>
    <border diagonalUp="false" diagonalDown="false">
      <left style="thin"/>
      <right style="thin"/>
      <top style="thin"/>
      <bottom/>
      <diagonal/>
    </border>
    <border diagonalUp="false" diagonalDown="false">
      <left style="medium"/>
      <right/>
      <top/>
      <bottom style="medium"/>
      <diagonal/>
    </border>
    <border diagonalUp="false" diagonalDown="false">
      <left style="hair"/>
      <right style="thin"/>
      <top style="hair"/>
      <bottom/>
      <diagonal/>
    </border>
    <border diagonalUp="false" diagonalDown="false">
      <left style="thin"/>
      <right style="hair"/>
      <top style="hair"/>
      <bottom/>
      <diagonal/>
    </border>
    <border diagonalUp="false" diagonalDown="false">
      <left style="hair"/>
      <right style="hair"/>
      <top style="thin"/>
      <bottom style="thin"/>
      <diagonal/>
    </border>
    <border diagonalUp="false" diagonalDown="false">
      <left style="hair"/>
      <right style="thin"/>
      <top style="thin"/>
      <bottom style="thin"/>
      <diagonal/>
    </border>
    <border diagonalUp="false" diagonalDown="false">
      <left style="thin"/>
      <right style="hair"/>
      <top style="thin"/>
      <bottom style="thin"/>
      <diagonal/>
    </border>
    <border diagonalUp="false" diagonalDown="false">
      <left style="hair"/>
      <right style="hair"/>
      <top/>
      <bottom style="thin"/>
      <diagonal/>
    </border>
    <border diagonalUp="false" diagonalDown="false">
      <left style="hair"/>
      <right style="thin"/>
      <top/>
      <bottom style="thin"/>
      <diagonal/>
    </border>
    <border diagonalUp="false" diagonalDown="false">
      <left style="thin"/>
      <right style="hair"/>
      <top/>
      <bottom style="thin"/>
      <diagonal/>
    </border>
    <border diagonalUp="false" diagonalDown="false">
      <left style="hair"/>
      <right style="hair"/>
      <top style="thin"/>
      <bottom/>
      <diagonal/>
    </border>
    <border diagonalUp="false" diagonalDown="false">
      <left style="hair"/>
      <right/>
      <top style="thin"/>
      <bottom style="thin"/>
      <diagonal/>
    </border>
    <border diagonalUp="false" diagonalDown="false">
      <left style="hair"/>
      <right style="hair"/>
      <top/>
      <bottom/>
      <diagonal/>
    </border>
    <border diagonalUp="false" diagonalDown="false">
      <left style="hair"/>
      <right style="thin">
        <color rgb="FF7F7F7F"/>
      </right>
      <top style="thin">
        <color rgb="FF7F7F7F"/>
      </top>
      <bottom style="thin">
        <color rgb="FF7F7F7F"/>
      </bottom>
      <diagonal/>
    </border>
    <border diagonalUp="false" diagonalDown="false">
      <left style="thin">
        <color rgb="FF7F7F7F"/>
      </left>
      <right style="thin">
        <color rgb="FF7F7F7F"/>
      </right>
      <top style="thin">
        <color rgb="FF7F7F7F"/>
      </top>
      <bottom style="thin">
        <color rgb="FF7F7F7F"/>
      </bottom>
      <diagonal/>
    </border>
    <border diagonalUp="false" diagonalDown="false">
      <left style="thin">
        <color rgb="FF7F7F7F"/>
      </left>
      <right style="hair"/>
      <top style="thin">
        <color rgb="FF7F7F7F"/>
      </top>
      <bottom style="thin">
        <color rgb="FF7F7F7F"/>
      </bottom>
      <diagonal/>
    </border>
    <border diagonalUp="false" diagonalDown="false">
      <left style="hair"/>
      <right style="hair"/>
      <top style="thin"/>
      <bottom style="thin">
        <color rgb="FF7F7F7F"/>
      </bottom>
      <diagonal/>
    </border>
    <border diagonalUp="false" diagonalDown="false">
      <left style="hair"/>
      <right/>
      <top/>
      <bottom/>
      <diagonal/>
    </border>
    <border diagonalUp="false" diagonalDown="false">
      <left/>
      <right style="hair"/>
      <top/>
      <bottom/>
      <diagonal/>
    </border>
    <border diagonalUp="false" diagonalDown="false">
      <left style="hair"/>
      <right style="thin"/>
      <top style="thin"/>
      <bottom style="hair"/>
      <diagonal/>
    </border>
    <border diagonalUp="false" diagonalDown="false">
      <left style="thin"/>
      <right style="thin"/>
      <top style="thin"/>
      <bottom style="hair"/>
      <diagonal/>
    </border>
    <border diagonalUp="false" diagonalDown="false">
      <left style="thin"/>
      <right style="hair"/>
      <top style="thin"/>
      <bottom style="hair"/>
      <diagonal/>
    </border>
  </borders>
  <cellStyleXfs count="27">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383">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left" vertical="center" textRotation="0" wrapText="true" indent="0" shrinkToFit="false"/>
      <protection locked="true" hidden="false"/>
    </xf>
    <xf numFmtId="164" fontId="6" fillId="0"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7" fillId="0" borderId="1" xfId="0" applyFont="true" applyBorder="true" applyAlignment="true" applyProtection="true">
      <alignment horizontal="left" vertical="center" textRotation="0" wrapText="true" indent="0" shrinkToFit="false"/>
      <protection locked="true" hidden="false"/>
    </xf>
    <xf numFmtId="167" fontId="5" fillId="2" borderId="1" xfId="0" applyFont="true" applyBorder="true" applyAlignment="true" applyProtection="true">
      <alignment horizontal="left" vertical="center" textRotation="0" wrapText="true" indent="0" shrinkToFit="false"/>
      <protection locked="true" hidden="false"/>
    </xf>
    <xf numFmtId="167" fontId="5" fillId="0" borderId="1" xfId="0" applyFont="true" applyBorder="true" applyAlignment="true" applyProtection="true">
      <alignment horizontal="left" vertical="center" textRotation="0" wrapText="true" indent="0" shrinkToFit="false"/>
      <protection locked="true" hidden="false"/>
    </xf>
    <xf numFmtId="167" fontId="6" fillId="0"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7" fontId="10" fillId="2" borderId="1" xfId="0" applyFont="true" applyBorder="true" applyAlignment="true" applyProtection="true">
      <alignment horizontal="left" vertical="center" textRotation="0" wrapText="tru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10" fillId="0" borderId="1" xfId="0" applyFont="true" applyBorder="true" applyAlignment="true" applyProtection="true">
      <alignment horizontal="left" vertical="center" textRotation="0" wrapText="fals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7" fontId="10" fillId="3" borderId="1" xfId="0" applyFont="true" applyBorder="true" applyAlignment="true" applyProtection="true">
      <alignment horizontal="left" vertical="center" textRotation="0" wrapText="false" indent="0" shrinkToFit="false"/>
      <protection locked="true" hidden="false"/>
    </xf>
    <xf numFmtId="164" fontId="7" fillId="0" borderId="1" xfId="0" applyFont="true" applyBorder="true" applyAlignment="true" applyProtection="true">
      <alignment horizontal="left" vertical="center" textRotation="0" wrapText="false" indent="0" shrinkToFit="false"/>
      <protection locked="true" hidden="false"/>
    </xf>
    <xf numFmtId="168" fontId="10" fillId="2" borderId="1" xfId="0" applyFont="true" applyBorder="true" applyAlignment="true" applyProtection="true">
      <alignment horizontal="left" vertical="center" textRotation="0" wrapText="false" indent="0" shrinkToFit="false"/>
      <protection locked="true" hidden="false"/>
    </xf>
    <xf numFmtId="167" fontId="10" fillId="0" borderId="1" xfId="0" applyFont="true" applyBorder="true" applyAlignment="true" applyProtection="true">
      <alignment horizontal="left" vertical="center" textRotation="0" wrapText="false" indent="0" shrinkToFit="false"/>
      <protection locked="true" hidden="false"/>
    </xf>
    <xf numFmtId="168" fontId="10" fillId="2" borderId="1" xfId="0" applyFont="true" applyBorder="true" applyAlignment="true" applyProtection="true">
      <alignment horizontal="left" vertical="center" textRotation="0" wrapText="true" indent="0" shrinkToFit="false"/>
      <protection locked="true" hidden="false"/>
    </xf>
    <xf numFmtId="169" fontId="10" fillId="0" borderId="1" xfId="0" applyFont="true" applyBorder="true" applyAlignment="true" applyProtection="true">
      <alignment horizontal="left" vertical="center" textRotation="0" wrapText="false" indent="0" shrinkToFit="false"/>
      <protection locked="true" hidden="false"/>
    </xf>
    <xf numFmtId="164" fontId="15" fillId="0" borderId="1" xfId="0" applyFont="true" applyBorder="true" applyAlignment="true" applyProtection="true">
      <alignment horizontal="left" vertical="center" textRotation="0" wrapText="false" indent="0" shrinkToFit="false"/>
      <protection locked="true" hidden="false"/>
    </xf>
    <xf numFmtId="167" fontId="7" fillId="0" borderId="1" xfId="0" applyFont="true" applyBorder="true" applyAlignment="true" applyProtection="true">
      <alignment horizontal="left" vertical="center" textRotation="0" wrapText="false" indent="0" shrinkToFit="false"/>
      <protection locked="true" hidden="false"/>
    </xf>
    <xf numFmtId="164" fontId="16" fillId="0" borderId="0" xfId="0" applyFont="true" applyBorder="false" applyAlignment="true" applyProtection="true">
      <alignment horizontal="general" vertical="bottom" textRotation="0" wrapText="false" indent="0" shrinkToFit="false"/>
      <protection locked="true" hidden="false"/>
    </xf>
    <xf numFmtId="164" fontId="16" fillId="3" borderId="0" xfId="0" applyFont="true" applyBorder="false" applyAlignment="true" applyProtection="true">
      <alignment horizontal="general" vertical="bottom" textRotation="0" wrapText="false" indent="0" shrinkToFit="false"/>
      <protection locked="true" hidden="false"/>
    </xf>
    <xf numFmtId="164" fontId="17" fillId="4" borderId="0" xfId="0" applyFont="true" applyBorder="true" applyAlignment="true" applyProtection="true">
      <alignment horizontal="center" vertical="center" textRotation="0" wrapText="true" indent="0" shrinkToFit="false"/>
      <protection locked="true" hidden="false"/>
    </xf>
    <xf numFmtId="164" fontId="18" fillId="4" borderId="0" xfId="0" applyFont="true" applyBorder="true" applyAlignment="true" applyProtection="true">
      <alignment horizontal="center" vertical="center" textRotation="0" wrapText="true" indent="0" shrinkToFit="false"/>
      <protection locked="true" hidden="false"/>
    </xf>
    <xf numFmtId="164" fontId="20" fillId="0"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center" vertical="center" textRotation="0" wrapText="true" indent="0" shrinkToFit="false"/>
      <protection locked="true" hidden="false"/>
    </xf>
    <xf numFmtId="164" fontId="20" fillId="2" borderId="1" xfId="0" applyFont="true" applyBorder="true" applyAlignment="true" applyProtection="true">
      <alignment horizontal="left" vertical="center" textRotation="0" wrapText="true" indent="0" shrinkToFit="false"/>
      <protection locked="true" hidden="false"/>
    </xf>
    <xf numFmtId="164" fontId="20" fillId="4" borderId="1" xfId="0" applyFont="true" applyBorder="true" applyAlignment="true" applyProtection="true">
      <alignment horizontal="left" vertical="center" textRotation="0" wrapText="true" indent="0" shrinkToFit="false"/>
      <protection locked="true" hidden="false"/>
    </xf>
    <xf numFmtId="164" fontId="20" fillId="0" borderId="1" xfId="0" applyFont="true" applyBorder="true" applyAlignment="true" applyProtection="true">
      <alignment horizontal="center" vertical="center" textRotation="0" wrapText="true" indent="0" shrinkToFit="false"/>
      <protection locked="true" hidden="false"/>
    </xf>
    <xf numFmtId="170" fontId="21" fillId="2" borderId="1" xfId="0" applyFont="true" applyBorder="true" applyAlignment="true" applyProtection="true">
      <alignment horizontal="center" vertical="center" textRotation="0" wrapText="true" indent="0" shrinkToFit="false"/>
      <protection locked="true" hidden="false"/>
    </xf>
    <xf numFmtId="164" fontId="21" fillId="2" borderId="1" xfId="0" applyFont="true" applyBorder="true" applyAlignment="true" applyProtection="true">
      <alignment horizontal="center" vertical="center" textRotation="0" wrapText="true" indent="0" shrinkToFit="false"/>
      <protection locked="true" hidden="false"/>
    </xf>
    <xf numFmtId="164" fontId="20" fillId="4" borderId="1" xfId="0" applyFont="true" applyBorder="true" applyAlignment="true" applyProtection="true">
      <alignment horizontal="center" vertical="center" textRotation="0" wrapText="false" indent="0" shrinkToFit="false"/>
      <protection locked="true" hidden="false"/>
    </xf>
    <xf numFmtId="171" fontId="21" fillId="2" borderId="1" xfId="0" applyFont="true" applyBorder="true" applyAlignment="true" applyProtection="true">
      <alignment horizontal="center" vertical="center" textRotation="0" wrapText="false" indent="0" shrinkToFit="false"/>
      <protection locked="true" hidden="false"/>
    </xf>
    <xf numFmtId="172" fontId="21" fillId="2" borderId="1" xfId="17" applyFont="true" applyBorder="true" applyAlignment="true" applyProtection="true">
      <alignment horizontal="center" vertical="center" textRotation="0" wrapText="false" indent="0" shrinkToFit="false"/>
      <protection locked="true" hidden="false"/>
    </xf>
    <xf numFmtId="172" fontId="21" fillId="2" borderId="1" xfId="17" applyFont="true" applyBorder="true" applyAlignment="true" applyProtection="true">
      <alignment horizontal="center" vertical="center" textRotation="0" wrapText="true" indent="0" shrinkToFit="false"/>
      <protection locked="true" hidden="false"/>
    </xf>
    <xf numFmtId="170" fontId="21" fillId="0" borderId="1" xfId="0" applyFont="true" applyBorder="true" applyAlignment="true" applyProtection="true">
      <alignment horizontal="center" vertical="center" textRotation="0" wrapText="true" indent="0" shrinkToFit="false"/>
      <protection locked="true" hidden="false"/>
    </xf>
    <xf numFmtId="164" fontId="25" fillId="4" borderId="1" xfId="0" applyFont="true" applyBorder="true" applyAlignment="true" applyProtection="true">
      <alignment horizontal="left" vertical="bottom" textRotation="0" wrapText="true" indent="0" shrinkToFit="false"/>
      <protection locked="true" hidden="false"/>
    </xf>
    <xf numFmtId="164" fontId="26" fillId="5" borderId="1" xfId="0" applyFont="true" applyBorder="true" applyAlignment="true" applyProtection="true">
      <alignment horizontal="center" vertical="center" textRotation="0" wrapText="true" indent="0" shrinkToFit="false"/>
      <protection locked="true" hidden="false"/>
    </xf>
    <xf numFmtId="164" fontId="20" fillId="6" borderId="2" xfId="0" applyFont="true" applyBorder="true" applyAlignment="true" applyProtection="true">
      <alignment horizontal="center" vertical="center" textRotation="0" wrapText="true" indent="0" shrinkToFit="false"/>
      <protection locked="true" hidden="false"/>
    </xf>
    <xf numFmtId="164" fontId="20" fillId="6" borderId="1" xfId="0" applyFont="true" applyBorder="true" applyAlignment="true" applyProtection="true">
      <alignment horizontal="center" vertical="center" textRotation="0" wrapText="true" indent="0" shrinkToFit="false"/>
      <protection locked="true" hidden="false"/>
    </xf>
    <xf numFmtId="164" fontId="20" fillId="6" borderId="2" xfId="0" applyFont="true" applyBorder="true" applyAlignment="true" applyProtection="true">
      <alignment horizontal="center" vertical="center" textRotation="0" wrapText="false" indent="0" shrinkToFit="false"/>
      <protection locked="true" hidden="false"/>
    </xf>
    <xf numFmtId="164" fontId="20" fillId="0" borderId="3" xfId="0" applyFont="true" applyBorder="true" applyAlignment="true" applyProtection="true">
      <alignment horizontal="general" vertical="center" textRotation="0" wrapText="false" indent="0" shrinkToFit="false"/>
      <protection locked="true" hidden="false"/>
    </xf>
    <xf numFmtId="173" fontId="20" fillId="2" borderId="1" xfId="0" applyFont="true" applyBorder="true" applyAlignment="true" applyProtection="true">
      <alignment horizontal="general" vertical="center" textRotation="0" wrapText="false" indent="0" shrinkToFit="false"/>
      <protection locked="true" hidden="false"/>
    </xf>
    <xf numFmtId="164" fontId="21" fillId="0" borderId="3" xfId="0" applyFont="true" applyBorder="true" applyAlignment="true" applyProtection="true">
      <alignment horizontal="justify" vertical="center" textRotation="0" wrapText="true" indent="0" shrinkToFit="false"/>
      <protection locked="true" hidden="false"/>
    </xf>
    <xf numFmtId="168" fontId="20" fillId="2" borderId="1" xfId="0" applyFont="true" applyBorder="true" applyAlignment="true" applyProtection="true">
      <alignment horizontal="general" vertical="center" textRotation="0" wrapText="false" indent="0" shrinkToFit="false"/>
      <protection locked="true" hidden="false"/>
    </xf>
    <xf numFmtId="173" fontId="20" fillId="0" borderId="1" xfId="0" applyFont="true" applyBorder="true" applyAlignment="true" applyProtection="true">
      <alignment horizontal="general" vertical="center" textRotation="0" wrapText="false" indent="0" shrinkToFit="false"/>
      <protection locked="true" hidden="false"/>
    </xf>
    <xf numFmtId="164" fontId="20" fillId="6" borderId="1" xfId="0" applyFont="true" applyBorder="true" applyAlignment="true" applyProtection="true">
      <alignment horizontal="right" vertical="center" textRotation="0" wrapText="true" indent="0" shrinkToFit="false"/>
      <protection locked="true" hidden="false"/>
    </xf>
    <xf numFmtId="173" fontId="20" fillId="6" borderId="1" xfId="0" applyFont="true" applyBorder="true" applyAlignment="true" applyProtection="true">
      <alignment horizontal="general" vertical="center" textRotation="0" wrapText="false" indent="0" shrinkToFit="false"/>
      <protection locked="true" hidden="false"/>
    </xf>
    <xf numFmtId="164" fontId="25" fillId="6" borderId="1" xfId="0" applyFont="true" applyBorder="true" applyAlignment="true" applyProtection="true">
      <alignment horizontal="left" vertical="bottom" textRotation="0" wrapText="true" indent="0" shrinkToFit="false"/>
      <protection locked="true" hidden="false"/>
    </xf>
    <xf numFmtId="164" fontId="26" fillId="7" borderId="1" xfId="0" applyFont="true" applyBorder="true" applyAlignment="true" applyProtection="true">
      <alignment horizontal="center" vertical="center" textRotation="0" wrapText="false" indent="0" shrinkToFit="false"/>
      <protection locked="true" hidden="false"/>
    </xf>
    <xf numFmtId="164" fontId="20" fillId="8" borderId="4" xfId="0" applyFont="true" applyBorder="true" applyAlignment="true" applyProtection="true">
      <alignment horizontal="center" vertical="center" textRotation="0" wrapText="false" indent="0" shrinkToFit="false"/>
      <protection locked="true" hidden="false"/>
    </xf>
    <xf numFmtId="164" fontId="20" fillId="8" borderId="1" xfId="0" applyFont="true" applyBorder="true" applyAlignment="true" applyProtection="true">
      <alignment horizontal="center" vertical="center" textRotation="0" wrapText="true" indent="0" shrinkToFit="false"/>
      <protection locked="true" hidden="false"/>
    </xf>
    <xf numFmtId="164" fontId="20" fillId="0" borderId="4" xfId="0" applyFont="true" applyBorder="true" applyAlignment="true" applyProtection="true">
      <alignment horizontal="center" vertical="center" textRotation="0" wrapText="false" indent="0" shrinkToFit="false"/>
      <protection locked="true" hidden="false"/>
    </xf>
    <xf numFmtId="169" fontId="20" fillId="0" borderId="1" xfId="0" applyFont="true" applyBorder="true" applyAlignment="true" applyProtection="true">
      <alignment horizontal="right" vertical="center" textRotation="0" wrapText="false" indent="0" shrinkToFit="false"/>
      <protection locked="true" hidden="false"/>
    </xf>
    <xf numFmtId="173" fontId="20" fillId="3" borderId="1" xfId="0" applyFont="true" applyBorder="true" applyAlignment="true" applyProtection="true">
      <alignment horizontal="right" vertical="center" textRotation="0" wrapText="false" indent="0" shrinkToFit="false"/>
      <protection locked="true" hidden="false"/>
    </xf>
    <xf numFmtId="164" fontId="20" fillId="8" borderId="1" xfId="0" applyFont="true" applyBorder="true" applyAlignment="true" applyProtection="true">
      <alignment horizontal="right" vertical="center" textRotation="0" wrapText="false" indent="0" shrinkToFit="false"/>
      <protection locked="true" hidden="false"/>
    </xf>
    <xf numFmtId="169" fontId="20" fillId="8" borderId="1" xfId="0" applyFont="true" applyBorder="true" applyAlignment="true" applyProtection="true">
      <alignment horizontal="right" vertical="center" textRotation="0" wrapText="false" indent="0" shrinkToFit="false"/>
      <protection locked="true" hidden="false"/>
    </xf>
    <xf numFmtId="173" fontId="20" fillId="8" borderId="1" xfId="0" applyFont="true" applyBorder="true" applyAlignment="true" applyProtection="true">
      <alignment horizontal="general" vertical="center" textRotation="0" wrapText="false" indent="0" shrinkToFit="false"/>
      <protection locked="true" hidden="false"/>
    </xf>
    <xf numFmtId="164" fontId="25" fillId="8" borderId="1" xfId="0" applyFont="true" applyBorder="true" applyAlignment="true" applyProtection="true">
      <alignment horizontal="left" vertical="center" textRotation="0" wrapText="true" indent="0" shrinkToFit="false"/>
      <protection locked="true" hidden="false"/>
    </xf>
    <xf numFmtId="168" fontId="26" fillId="7" borderId="1" xfId="0" applyFont="true" applyBorder="true" applyAlignment="true" applyProtection="true">
      <alignment horizontal="right" vertical="center" textRotation="0" wrapText="false" indent="0" shrinkToFit="false"/>
      <protection locked="true" hidden="false"/>
    </xf>
    <xf numFmtId="168" fontId="20" fillId="0" borderId="1" xfId="0" applyFont="true" applyBorder="true" applyAlignment="true" applyProtection="true">
      <alignment horizontal="right" vertical="center" textRotation="0" wrapText="false" indent="0" shrinkToFit="false"/>
      <protection locked="true" hidden="false"/>
    </xf>
    <xf numFmtId="164" fontId="20" fillId="0" borderId="1" xfId="0" applyFont="true" applyBorder="true" applyAlignment="true" applyProtection="true">
      <alignment horizontal="right" vertical="center" textRotation="0" wrapText="true" indent="0" shrinkToFit="false"/>
      <protection locked="true" hidden="false"/>
    </xf>
    <xf numFmtId="166" fontId="20" fillId="2" borderId="1" xfId="0" applyFont="true" applyBorder="true" applyAlignment="true" applyProtection="true">
      <alignment horizontal="center" vertical="center" textRotation="0" wrapText="true" indent="0" shrinkToFit="false"/>
      <protection locked="true" hidden="false"/>
    </xf>
    <xf numFmtId="174" fontId="20" fillId="2" borderId="1" xfId="0" applyFont="true" applyBorder="true" applyAlignment="true" applyProtection="true">
      <alignment horizontal="center" vertical="center" textRotation="0" wrapText="true" indent="0" shrinkToFit="false"/>
      <protection locked="true" hidden="false"/>
    </xf>
    <xf numFmtId="164" fontId="25" fillId="8" borderId="1" xfId="0" applyFont="true" applyBorder="true" applyAlignment="true" applyProtection="true">
      <alignment horizontal="left" vertical="center" textRotation="0" wrapText="false" indent="0" shrinkToFit="false"/>
      <protection locked="true" hidden="false"/>
    </xf>
    <xf numFmtId="164" fontId="20" fillId="8" borderId="1" xfId="0" applyFont="true" applyBorder="true" applyAlignment="true" applyProtection="true">
      <alignment horizontal="center" vertical="center" textRotation="0" wrapText="false" indent="0" shrinkToFit="false"/>
      <protection locked="true" hidden="false"/>
    </xf>
    <xf numFmtId="164" fontId="20" fillId="8" borderId="4" xfId="0" applyFont="true" applyBorder="true" applyAlignment="true" applyProtection="true">
      <alignment horizontal="center" vertical="center" textRotation="0" wrapText="true" indent="0" shrinkToFit="false"/>
      <protection locked="true" hidden="false"/>
    </xf>
    <xf numFmtId="164" fontId="20" fillId="0" borderId="1" xfId="0" applyFont="true" applyBorder="true" applyAlignment="true" applyProtection="true">
      <alignment horizontal="center" vertical="center" textRotation="0" wrapText="false" indent="0" shrinkToFit="false"/>
      <protection locked="true" hidden="false"/>
    </xf>
    <xf numFmtId="164" fontId="20" fillId="0" borderId="4" xfId="0" applyFont="true" applyBorder="true" applyAlignment="true" applyProtection="true">
      <alignment horizontal="left" vertical="center" textRotation="0" wrapText="true" indent="0" shrinkToFit="false"/>
      <protection locked="true" hidden="false"/>
    </xf>
    <xf numFmtId="173" fontId="20" fillId="0" borderId="1" xfId="0" applyFont="true" applyBorder="true" applyAlignment="true" applyProtection="true">
      <alignment horizontal="right" vertical="center" textRotation="0" wrapText="false" indent="0" shrinkToFit="false"/>
      <protection locked="true" hidden="false"/>
    </xf>
    <xf numFmtId="172" fontId="20" fillId="2" borderId="1" xfId="17" applyFont="true" applyBorder="true" applyAlignment="true" applyProtection="true">
      <alignment horizontal="general" vertical="center" textRotation="0" wrapText="false" indent="0" shrinkToFit="false"/>
      <protection locked="true" hidden="false"/>
    </xf>
    <xf numFmtId="173" fontId="20" fillId="0" borderId="1" xfId="0" applyFont="true" applyBorder="true" applyAlignment="true" applyProtection="true">
      <alignment horizontal="center" vertical="center" textRotation="0" wrapText="false" indent="0" shrinkToFit="false"/>
      <protection locked="true" hidden="false"/>
    </xf>
    <xf numFmtId="164" fontId="20" fillId="3" borderId="4" xfId="0" applyFont="true" applyBorder="true" applyAlignment="true" applyProtection="true">
      <alignment horizontal="left" vertical="center" textRotation="0" wrapText="true" indent="0" shrinkToFit="false"/>
      <protection locked="true" hidden="false"/>
    </xf>
    <xf numFmtId="172" fontId="28" fillId="2" borderId="1" xfId="17" applyFont="true" applyBorder="true" applyAlignment="true" applyProtection="true">
      <alignment horizontal="general" vertical="center" textRotation="0" wrapText="false" indent="0" shrinkToFit="false"/>
      <protection locked="true" hidden="false"/>
    </xf>
    <xf numFmtId="173" fontId="20" fillId="2" borderId="1" xfId="0" applyFont="true" applyBorder="true" applyAlignment="true" applyProtection="true">
      <alignment horizontal="right" vertical="center" textRotation="0" wrapText="false" indent="0" shrinkToFit="false"/>
      <protection locked="true" hidden="false"/>
    </xf>
    <xf numFmtId="173" fontId="20" fillId="2" borderId="1" xfId="0" applyFont="true" applyBorder="true" applyAlignment="true" applyProtection="true">
      <alignment horizontal="right" vertical="center" textRotation="0" wrapText="true" indent="0" shrinkToFit="false"/>
      <protection locked="true" hidden="false"/>
    </xf>
    <xf numFmtId="173" fontId="20" fillId="0" borderId="1" xfId="0" applyFont="true" applyBorder="true" applyAlignment="true" applyProtection="true">
      <alignment horizontal="right" vertical="center" textRotation="0" wrapText="true" indent="0" shrinkToFit="false"/>
      <protection locked="true" hidden="false"/>
    </xf>
    <xf numFmtId="164" fontId="20" fillId="2" borderId="4" xfId="0" applyFont="true" applyBorder="true" applyAlignment="true" applyProtection="true">
      <alignment horizontal="left" vertical="center" textRotation="0" wrapText="true" indent="0" shrinkToFit="false"/>
      <protection locked="true" hidden="false"/>
    </xf>
    <xf numFmtId="164" fontId="4" fillId="8" borderId="1" xfId="0" applyFont="true" applyBorder="true" applyAlignment="true" applyProtection="true">
      <alignment horizontal="center" vertical="center" textRotation="0" wrapText="false" indent="0" shrinkToFit="false"/>
      <protection locked="true" hidden="false"/>
    </xf>
    <xf numFmtId="164" fontId="20" fillId="8" borderId="4" xfId="0" applyFont="true" applyBorder="true" applyAlignment="true" applyProtection="true">
      <alignment horizontal="right" vertical="center" textRotation="0" wrapText="false" indent="0" shrinkToFit="false"/>
      <protection locked="true" hidden="false"/>
    </xf>
    <xf numFmtId="164" fontId="25" fillId="8" borderId="4" xfId="0" applyFont="true" applyBorder="true" applyAlignment="true" applyProtection="true">
      <alignment horizontal="left" vertical="center" textRotation="0" wrapText="false" indent="0" shrinkToFit="false"/>
      <protection locked="true" hidden="false"/>
    </xf>
    <xf numFmtId="164" fontId="29" fillId="0" borderId="1" xfId="0" applyFont="true" applyBorder="true" applyAlignment="true" applyProtection="true">
      <alignment horizontal="right" vertical="center" textRotation="0" wrapText="true" indent="0" shrinkToFit="false"/>
      <protection locked="true" hidden="false"/>
    </xf>
    <xf numFmtId="168" fontId="29" fillId="2" borderId="3" xfId="19" applyFont="true" applyBorder="true" applyAlignment="true" applyProtection="true">
      <alignment horizontal="right" vertical="center" textRotation="0" wrapText="true" indent="0" shrinkToFit="false"/>
      <protection locked="true" hidden="false"/>
    </xf>
    <xf numFmtId="164" fontId="20" fillId="8" borderId="1" xfId="0" applyFont="true" applyBorder="true" applyAlignment="true" applyProtection="true">
      <alignment horizontal="center" vertical="bottom" textRotation="0" wrapText="false" indent="0" shrinkToFit="false"/>
      <protection locked="true" hidden="false"/>
    </xf>
    <xf numFmtId="164" fontId="20" fillId="0" borderId="1" xfId="0" applyFont="true" applyBorder="true" applyAlignment="true" applyProtection="true">
      <alignment horizontal="center" vertical="bottom" textRotation="0" wrapText="false" indent="0" shrinkToFit="false"/>
      <protection locked="true" hidden="false"/>
    </xf>
    <xf numFmtId="164" fontId="20" fillId="3" borderId="1" xfId="0" applyFont="true" applyBorder="true" applyAlignment="true" applyProtection="true">
      <alignment horizontal="left" vertical="center" textRotation="0" wrapText="false" indent="0" shrinkToFit="false"/>
      <protection locked="true" hidden="false"/>
    </xf>
    <xf numFmtId="173" fontId="20" fillId="3" borderId="1" xfId="0" applyFont="true" applyBorder="true" applyAlignment="true" applyProtection="true">
      <alignment horizontal="general" vertical="bottom" textRotation="0" wrapText="false" indent="0" shrinkToFit="false"/>
      <protection locked="true" hidden="false"/>
    </xf>
    <xf numFmtId="164" fontId="26" fillId="9" borderId="1" xfId="0" applyFont="true" applyBorder="true" applyAlignment="true" applyProtection="true">
      <alignment horizontal="center" vertical="center" textRotation="0" wrapText="true" indent="0" shrinkToFit="false"/>
      <protection locked="true" hidden="false"/>
    </xf>
    <xf numFmtId="164" fontId="20" fillId="10" borderId="1" xfId="0" applyFont="true" applyBorder="true" applyAlignment="true" applyProtection="true">
      <alignment horizontal="center" vertical="center" textRotation="0" wrapText="false" indent="0" shrinkToFit="false"/>
      <protection locked="true" hidden="false"/>
    </xf>
    <xf numFmtId="164" fontId="20" fillId="3" borderId="1" xfId="0" applyFont="true" applyBorder="true" applyAlignment="true" applyProtection="true">
      <alignment horizontal="left" vertical="center" textRotation="0" wrapText="true" indent="0" shrinkToFit="false"/>
      <protection locked="true" hidden="false"/>
    </xf>
    <xf numFmtId="164" fontId="20" fillId="0" borderId="1" xfId="0" applyFont="true" applyBorder="true" applyAlignment="true" applyProtection="true">
      <alignment horizontal="left" vertical="center" textRotation="0" wrapText="false" indent="0" shrinkToFit="false"/>
      <protection locked="true" hidden="false"/>
    </xf>
    <xf numFmtId="164" fontId="20" fillId="10" borderId="1" xfId="0" applyFont="true" applyBorder="true" applyAlignment="true" applyProtection="true">
      <alignment horizontal="right" vertical="center" textRotation="0" wrapText="false" indent="0" shrinkToFit="false"/>
      <protection locked="true" hidden="false"/>
    </xf>
    <xf numFmtId="173" fontId="20" fillId="10" borderId="1" xfId="0" applyFont="true" applyBorder="true" applyAlignment="true" applyProtection="true">
      <alignment horizontal="right" vertical="center" textRotation="0" wrapText="false" indent="0" shrinkToFit="false"/>
      <protection locked="true" hidden="false"/>
    </xf>
    <xf numFmtId="164" fontId="25" fillId="10" borderId="1" xfId="0" applyFont="true" applyBorder="true" applyAlignment="true" applyProtection="true">
      <alignment horizontal="left" vertical="center" textRotation="0" wrapText="true" indent="0" shrinkToFit="false"/>
      <protection locked="true" hidden="false"/>
    </xf>
    <xf numFmtId="164" fontId="26" fillId="11" borderId="1" xfId="0" applyFont="true" applyBorder="true" applyAlignment="true" applyProtection="true">
      <alignment horizontal="center" vertical="center" textRotation="0" wrapText="true" indent="0" shrinkToFit="false"/>
      <protection locked="true" hidden="false"/>
    </xf>
    <xf numFmtId="164" fontId="20" fillId="12" borderId="1" xfId="0" applyFont="true" applyBorder="true" applyAlignment="true" applyProtection="true">
      <alignment horizontal="center" vertical="bottom" textRotation="0" wrapText="false" indent="0" shrinkToFit="false"/>
      <protection locked="true" hidden="false"/>
    </xf>
    <xf numFmtId="164" fontId="20" fillId="12" borderId="1" xfId="0" applyFont="true" applyBorder="true" applyAlignment="true" applyProtection="true">
      <alignment horizontal="center" vertical="center" textRotation="0" wrapText="false" indent="0" shrinkToFit="false"/>
      <protection locked="true" hidden="false"/>
    </xf>
    <xf numFmtId="173" fontId="20" fillId="3" borderId="1" xfId="0" applyFont="true" applyBorder="true" applyAlignment="true" applyProtection="true">
      <alignment horizontal="right" vertical="bottom" textRotation="0" wrapText="false" indent="0" shrinkToFit="false"/>
      <protection locked="true" hidden="false"/>
    </xf>
    <xf numFmtId="164" fontId="20" fillId="12" borderId="1" xfId="0" applyFont="true" applyBorder="true" applyAlignment="true" applyProtection="true">
      <alignment horizontal="right" vertical="center" textRotation="0" wrapText="false" indent="0" shrinkToFit="false"/>
      <protection locked="true" hidden="false"/>
    </xf>
    <xf numFmtId="173" fontId="20" fillId="12" borderId="1" xfId="0" applyFont="true" applyBorder="true" applyAlignment="true" applyProtection="true">
      <alignment horizontal="right" vertical="bottom" textRotation="0" wrapText="false" indent="0" shrinkToFit="false"/>
      <protection locked="true" hidden="false"/>
    </xf>
    <xf numFmtId="173" fontId="20" fillId="0" borderId="1" xfId="0" applyFont="true" applyBorder="true" applyAlignment="true" applyProtection="true">
      <alignment horizontal="right" vertical="bottom" textRotation="0" wrapText="false" indent="0" shrinkToFit="false"/>
      <protection locked="true" hidden="false"/>
    </xf>
    <xf numFmtId="173" fontId="20" fillId="12" borderId="1" xfId="0" applyFont="true" applyBorder="true" applyAlignment="true" applyProtection="true">
      <alignment horizontal="right" vertical="center" textRotation="0" wrapText="false" indent="0" shrinkToFit="false"/>
      <protection locked="true" hidden="false"/>
    </xf>
    <xf numFmtId="164" fontId="25" fillId="12" borderId="1" xfId="0" applyFont="true" applyBorder="true" applyAlignment="true" applyProtection="true">
      <alignment horizontal="left" vertical="center" textRotation="0" wrapText="true" indent="0" shrinkToFit="false"/>
      <protection locked="true" hidden="false"/>
    </xf>
    <xf numFmtId="164" fontId="25" fillId="12" borderId="4" xfId="0" applyFont="true" applyBorder="true" applyAlignment="true" applyProtection="true">
      <alignment horizontal="left" vertical="center" textRotation="0" wrapText="true" indent="0" shrinkToFit="false"/>
      <protection locked="true" hidden="false"/>
    </xf>
    <xf numFmtId="164" fontId="29" fillId="2" borderId="3" xfId="0" applyFont="true" applyBorder="true" applyAlignment="true" applyProtection="true">
      <alignment horizontal="right" vertical="center" textRotation="0" wrapText="true" indent="0" shrinkToFit="false"/>
      <protection locked="true" hidden="false"/>
    </xf>
    <xf numFmtId="168" fontId="29" fillId="2" borderId="3" xfId="0" applyFont="true" applyBorder="true" applyAlignment="true" applyProtection="true">
      <alignment horizontal="right" vertical="center" textRotation="0" wrapText="true" indent="0" shrinkToFit="false"/>
      <protection locked="true" hidden="false"/>
    </xf>
    <xf numFmtId="164" fontId="26" fillId="13" borderId="1" xfId="0" applyFont="true" applyBorder="true" applyAlignment="true" applyProtection="true">
      <alignment horizontal="center" vertical="center" textRotation="0" wrapText="false" indent="0" shrinkToFit="false"/>
      <protection locked="true" hidden="false"/>
    </xf>
    <xf numFmtId="164" fontId="20" fillId="12" borderId="1" xfId="0" applyFont="true" applyBorder="true" applyAlignment="true" applyProtection="true">
      <alignment horizontal="center" vertical="center" textRotation="0" wrapText="true" indent="0" shrinkToFit="false"/>
      <protection locked="true" hidden="false"/>
    </xf>
    <xf numFmtId="164" fontId="26" fillId="14" borderId="1" xfId="0" applyFont="true" applyBorder="true" applyAlignment="true" applyProtection="true">
      <alignment horizontal="center" vertical="center" textRotation="0" wrapText="true" indent="0" shrinkToFit="false"/>
      <protection locked="true" hidden="false"/>
    </xf>
    <xf numFmtId="164" fontId="20" fillId="15" borderId="1" xfId="0" applyFont="true" applyBorder="true" applyAlignment="true" applyProtection="true">
      <alignment horizontal="center" vertical="center" textRotation="0" wrapText="false" indent="0" shrinkToFit="false"/>
      <protection locked="true" hidden="false"/>
    </xf>
    <xf numFmtId="164" fontId="20" fillId="15" borderId="4" xfId="0" applyFont="true" applyBorder="true" applyAlignment="true" applyProtection="true">
      <alignment horizontal="center" vertical="center" textRotation="0" wrapText="true" indent="0" shrinkToFit="false"/>
      <protection locked="true" hidden="false"/>
    </xf>
    <xf numFmtId="164" fontId="20" fillId="15" borderId="1" xfId="0" applyFont="true" applyBorder="true" applyAlignment="true" applyProtection="true">
      <alignment horizontal="center" vertical="center" textRotation="0" wrapText="true" indent="0" shrinkToFit="false"/>
      <protection locked="true" hidden="false"/>
    </xf>
    <xf numFmtId="173" fontId="26" fillId="14" borderId="1" xfId="0" applyFont="true" applyBorder="true" applyAlignment="true" applyProtection="true">
      <alignment horizontal="right" vertical="center" textRotation="0" wrapText="false" indent="0" shrinkToFit="false"/>
      <protection locked="true" hidden="false"/>
    </xf>
    <xf numFmtId="173" fontId="26" fillId="14" borderId="1" xfId="0" applyFont="true" applyBorder="true" applyAlignment="true" applyProtection="true">
      <alignment horizontal="right" vertical="center" textRotation="0" wrapText="true" indent="0" shrinkToFit="false"/>
      <protection locked="true" hidden="false"/>
    </xf>
    <xf numFmtId="164" fontId="20" fillId="15" borderId="1" xfId="0" applyFont="true" applyBorder="true" applyAlignment="true" applyProtection="true">
      <alignment horizontal="right" vertical="center" textRotation="0" wrapText="false" indent="0" shrinkToFit="false"/>
      <protection locked="true" hidden="false"/>
    </xf>
    <xf numFmtId="173" fontId="20" fillId="15" borderId="1" xfId="0" applyFont="true" applyBorder="true" applyAlignment="true" applyProtection="true">
      <alignment horizontal="right" vertical="center" textRotation="0" wrapText="true" indent="0" shrinkToFit="false"/>
      <protection locked="true" hidden="false"/>
    </xf>
    <xf numFmtId="164" fontId="26" fillId="16" borderId="1" xfId="0" applyFont="true" applyBorder="true" applyAlignment="true" applyProtection="true">
      <alignment horizontal="center" vertical="center" textRotation="0" wrapText="false" indent="0" shrinkToFit="false"/>
      <protection locked="true" hidden="false"/>
    </xf>
    <xf numFmtId="164" fontId="20" fillId="17" borderId="1" xfId="0" applyFont="true" applyBorder="true" applyAlignment="true" applyProtection="true">
      <alignment horizontal="center" vertical="center" textRotation="0" wrapText="false" indent="0" shrinkToFit="false"/>
      <protection locked="true" hidden="false"/>
    </xf>
    <xf numFmtId="173" fontId="20" fillId="17" borderId="1" xfId="0" applyFont="true" applyBorder="true" applyAlignment="true" applyProtection="true">
      <alignment horizontal="center" vertical="center" textRotation="0" wrapText="false" indent="0" shrinkToFit="false"/>
      <protection locked="true" hidden="false"/>
    </xf>
    <xf numFmtId="164" fontId="20" fillId="18" borderId="1" xfId="0" applyFont="true" applyBorder="true" applyAlignment="true" applyProtection="true">
      <alignment horizontal="justify" vertical="center" textRotation="0" wrapText="true" indent="0" shrinkToFit="false"/>
      <protection locked="true" hidden="false"/>
    </xf>
    <xf numFmtId="164" fontId="21" fillId="0" borderId="1" xfId="0" applyFont="true" applyBorder="true" applyAlignment="true" applyProtection="true">
      <alignment horizontal="center" vertical="center" textRotation="0" wrapText="false" indent="0" shrinkToFit="false"/>
      <protection locked="true" hidden="false"/>
    </xf>
    <xf numFmtId="173" fontId="21" fillId="0" borderId="1" xfId="0" applyFont="true" applyBorder="true" applyAlignment="true" applyProtection="true">
      <alignment horizontal="right" vertical="center" textRotation="0" wrapText="false" indent="0" shrinkToFit="false"/>
      <protection locked="true" hidden="false"/>
    </xf>
    <xf numFmtId="168" fontId="20" fillId="2" borderId="1" xfId="0" applyFont="true" applyBorder="true" applyAlignment="true" applyProtection="true">
      <alignment horizontal="right" vertical="center" textRotation="0" wrapText="false" indent="0" shrinkToFit="false"/>
      <protection locked="true" hidden="false"/>
    </xf>
    <xf numFmtId="168" fontId="21" fillId="0" borderId="1" xfId="0" applyFont="true" applyBorder="true" applyAlignment="true" applyProtection="true">
      <alignment horizontal="center" vertical="center" textRotation="0" wrapText="false" indent="0" shrinkToFit="false"/>
      <protection locked="true" hidden="false"/>
    </xf>
    <xf numFmtId="164" fontId="21" fillId="0" borderId="1" xfId="0" applyFont="true" applyBorder="true" applyAlignment="true" applyProtection="true">
      <alignment horizontal="justify" vertical="center" textRotation="0" wrapText="true" indent="0" shrinkToFit="false"/>
      <protection locked="true" hidden="false"/>
    </xf>
    <xf numFmtId="168" fontId="20" fillId="0" borderId="1" xfId="0" applyFont="true" applyBorder="true" applyAlignment="true" applyProtection="true">
      <alignment horizontal="center" vertical="center" textRotation="0" wrapText="false" indent="0" shrinkToFit="false"/>
      <protection locked="true" hidden="false"/>
    </xf>
    <xf numFmtId="164" fontId="4" fillId="0" borderId="1" xfId="0" applyFont="true" applyBorder="true" applyAlignment="true" applyProtection="true">
      <alignment horizontal="left" vertical="center" textRotation="0" wrapText="true" indent="0" shrinkToFit="false"/>
      <protection locked="true" hidden="false"/>
    </xf>
    <xf numFmtId="168" fontId="20" fillId="2" borderId="1" xfId="0" applyFont="true" applyBorder="true" applyAlignment="true" applyProtection="true">
      <alignment horizontal="right" vertical="center" textRotation="0" wrapText="true" indent="0" shrinkToFit="false"/>
      <protection locked="true" hidden="false"/>
    </xf>
    <xf numFmtId="168" fontId="20" fillId="0" borderId="1" xfId="0" applyFont="true" applyBorder="true" applyAlignment="true" applyProtection="true">
      <alignment horizontal="center" vertical="center" textRotation="0" wrapText="true" indent="0" shrinkToFit="false"/>
      <protection locked="true" hidden="false"/>
    </xf>
    <xf numFmtId="164" fontId="20" fillId="17" borderId="1" xfId="0" applyFont="true" applyBorder="true" applyAlignment="true" applyProtection="true">
      <alignment horizontal="left" vertical="center" textRotation="0" wrapText="true" indent="0" shrinkToFit="false"/>
      <protection locked="true" hidden="false"/>
    </xf>
    <xf numFmtId="168" fontId="20" fillId="17" borderId="1" xfId="0" applyFont="true" applyBorder="true" applyAlignment="true" applyProtection="true">
      <alignment horizontal="right" vertical="center" textRotation="0" wrapText="false" indent="0" shrinkToFit="false"/>
      <protection locked="true" hidden="false"/>
    </xf>
    <xf numFmtId="173" fontId="20" fillId="17" borderId="1" xfId="0" applyFont="true" applyBorder="true" applyAlignment="true" applyProtection="true">
      <alignment horizontal="right" vertical="center" textRotation="0" wrapText="false" indent="0" shrinkToFit="false"/>
      <protection locked="true" hidden="false"/>
    </xf>
    <xf numFmtId="164" fontId="33" fillId="0" borderId="5" xfId="0" applyFont="true" applyBorder="true" applyAlignment="true" applyProtection="true">
      <alignment horizontal="center" vertical="center" textRotation="0" wrapText="false" indent="0" shrinkToFit="false"/>
      <protection locked="true" hidden="false"/>
    </xf>
    <xf numFmtId="164" fontId="33" fillId="0" borderId="0" xfId="0" applyFont="true" applyBorder="true" applyAlignment="true" applyProtection="true">
      <alignment horizontal="left" vertical="center" textRotation="0" wrapText="false" indent="0" shrinkToFit="false"/>
      <protection locked="true" hidden="false"/>
    </xf>
    <xf numFmtId="164" fontId="33" fillId="0" borderId="0" xfId="0" applyFont="true" applyBorder="true" applyAlignment="true" applyProtection="true">
      <alignment horizontal="center" vertical="center" textRotation="0" wrapText="false" indent="0" shrinkToFit="false"/>
      <protection locked="true" hidden="false"/>
    </xf>
    <xf numFmtId="164" fontId="33" fillId="0" borderId="6" xfId="0" applyFont="true" applyBorder="true" applyAlignment="true" applyProtection="true">
      <alignment horizontal="left" vertical="center" textRotation="0" wrapText="false" indent="0" shrinkToFit="false"/>
      <protection locked="true" hidden="false"/>
    </xf>
    <xf numFmtId="164" fontId="20" fillId="17" borderId="1" xfId="0" applyFont="true" applyBorder="true" applyAlignment="true" applyProtection="true">
      <alignment horizontal="right" vertical="center" textRotation="0" wrapText="false" indent="0" shrinkToFit="false"/>
      <protection locked="true" hidden="false"/>
    </xf>
    <xf numFmtId="173" fontId="20" fillId="17" borderId="1" xfId="0" applyFont="true" applyBorder="true" applyAlignment="true" applyProtection="true">
      <alignment horizontal="right" vertical="center" textRotation="0" wrapText="true" indent="0" shrinkToFit="false"/>
      <protection locked="true" hidden="false"/>
    </xf>
    <xf numFmtId="175" fontId="26" fillId="19" borderId="1" xfId="0" applyFont="true" applyBorder="true" applyAlignment="true" applyProtection="true">
      <alignment horizontal="center" vertical="center" textRotation="0" wrapText="true" indent="0" shrinkToFit="false"/>
      <protection locked="true" hidden="false"/>
    </xf>
    <xf numFmtId="164" fontId="20" fillId="4" borderId="4" xfId="0" applyFont="true" applyBorder="true" applyAlignment="true" applyProtection="true">
      <alignment horizontal="center" vertical="center" textRotation="0" wrapText="true" indent="0" shrinkToFit="false"/>
      <protection locked="true" hidden="false"/>
    </xf>
    <xf numFmtId="164" fontId="20" fillId="4" borderId="1" xfId="0" applyFont="true" applyBorder="true" applyAlignment="true" applyProtection="true">
      <alignment horizontal="center" vertical="center" textRotation="0" wrapText="true" indent="0" shrinkToFit="false"/>
      <protection locked="true" hidden="false"/>
    </xf>
    <xf numFmtId="175" fontId="20" fillId="0" borderId="1" xfId="0" applyFont="true" applyBorder="true" applyAlignment="true" applyProtection="true">
      <alignment horizontal="center" vertical="center" textRotation="0" wrapText="true" indent="0" shrinkToFit="false"/>
      <protection locked="true" hidden="false"/>
    </xf>
    <xf numFmtId="164" fontId="20" fillId="0" borderId="7" xfId="0" applyFont="true" applyBorder="true" applyAlignment="true" applyProtection="true">
      <alignment horizontal="left" vertical="center" textRotation="0" wrapText="true" indent="0" shrinkToFit="false"/>
      <protection locked="true" hidden="false"/>
    </xf>
    <xf numFmtId="175" fontId="20" fillId="4" borderId="4" xfId="0" applyFont="true" applyBorder="true" applyAlignment="true" applyProtection="true">
      <alignment horizontal="right" vertical="center" textRotation="0" wrapText="true" indent="0" shrinkToFit="false"/>
      <protection locked="true" hidden="false"/>
    </xf>
    <xf numFmtId="173" fontId="20" fillId="4" borderId="1" xfId="0" applyFont="true" applyBorder="true" applyAlignment="true" applyProtection="true">
      <alignment horizontal="right" vertical="center" textRotation="0" wrapText="true" indent="0" shrinkToFit="false"/>
      <protection locked="true" hidden="false"/>
    </xf>
    <xf numFmtId="171" fontId="21" fillId="0" borderId="1" xfId="0" applyFont="true" applyBorder="true" applyAlignment="true" applyProtection="true">
      <alignment horizontal="center" vertical="center" textRotation="0" wrapText="true" indent="0" shrinkToFit="false"/>
      <protection locked="true" hidden="false"/>
    </xf>
    <xf numFmtId="164" fontId="20" fillId="0" borderId="1" xfId="0" applyFont="true" applyBorder="true" applyAlignment="true" applyProtection="true">
      <alignment horizontal="justify" vertical="center" textRotation="0" wrapText="true" indent="0" shrinkToFit="false"/>
      <protection locked="true" hidden="false"/>
    </xf>
    <xf numFmtId="171" fontId="21" fillId="0" borderId="1" xfId="0" applyFont="true" applyBorder="true" applyAlignment="true" applyProtection="true">
      <alignment horizontal="center" vertical="center" textRotation="0" wrapText="false" indent="0" shrinkToFit="false"/>
      <protection locked="true" hidden="false"/>
    </xf>
    <xf numFmtId="164" fontId="20" fillId="0" borderId="1" xfId="0" applyFont="true" applyBorder="true" applyAlignment="true" applyProtection="true">
      <alignment horizontal="justify" vertical="top" textRotation="0" wrapText="false" indent="0" shrinkToFit="false"/>
      <protection locked="true" hidden="false"/>
    </xf>
    <xf numFmtId="164" fontId="4" fillId="2" borderId="1" xfId="0" applyFont="true" applyBorder="true" applyAlignment="true" applyProtection="true">
      <alignment horizontal="left" vertical="bottom" textRotation="0" wrapText="false" indent="0" shrinkToFit="false"/>
      <protection locked="true" hidden="false"/>
    </xf>
    <xf numFmtId="164" fontId="4" fillId="2" borderId="1" xfId="0" applyFont="true" applyBorder="true" applyAlignment="true" applyProtection="true">
      <alignment horizontal="center" vertical="bottom" textRotation="0" wrapText="false" indent="0" shrinkToFit="false"/>
      <protection locked="true" hidden="false"/>
    </xf>
    <xf numFmtId="164" fontId="4" fillId="0" borderId="1" xfId="0" applyFont="true" applyBorder="true" applyAlignment="true" applyProtection="true">
      <alignment horizontal="left" vertical="bottom" textRotation="0" wrapText="false" indent="0" shrinkToFit="false"/>
      <protection locked="true" hidden="false"/>
    </xf>
    <xf numFmtId="164" fontId="4" fillId="0" borderId="1" xfId="0" applyFont="true" applyBorder="true" applyAlignment="true" applyProtection="true">
      <alignment horizontal="center" vertical="bottom" textRotation="0" wrapText="false" indent="0" shrinkToFit="false"/>
      <protection locked="true" hidden="false"/>
    </xf>
    <xf numFmtId="164" fontId="20" fillId="0" borderId="1" xfId="0" applyFont="true" applyBorder="true" applyAlignment="true" applyProtection="true">
      <alignment horizontal="justify" vertical="bottom" textRotation="0" wrapText="true" indent="0" shrinkToFit="false"/>
      <protection locked="true" hidden="false"/>
    </xf>
    <xf numFmtId="164" fontId="20" fillId="4" borderId="1" xfId="0" applyFont="true" applyBorder="true" applyAlignment="true" applyProtection="true">
      <alignment horizontal="center" vertical="bottom" textRotation="0" wrapText="false" indent="0" shrinkToFit="false"/>
      <protection locked="true" hidden="false"/>
    </xf>
    <xf numFmtId="164" fontId="20" fillId="0" borderId="4" xfId="0" applyFont="true" applyBorder="true" applyAlignment="true" applyProtection="true">
      <alignment horizontal="left" vertical="center" textRotation="0" wrapText="false" indent="0" shrinkToFit="false"/>
      <protection locked="true" hidden="false"/>
    </xf>
    <xf numFmtId="164" fontId="21" fillId="0" borderId="1" xfId="0" applyFont="true" applyBorder="true" applyAlignment="true" applyProtection="true">
      <alignment horizontal="center" vertical="bottom" textRotation="0" wrapText="false" indent="0" shrinkToFit="false"/>
      <protection locked="true" hidden="false"/>
    </xf>
    <xf numFmtId="164" fontId="20" fillId="0" borderId="1" xfId="0" applyFont="true" applyBorder="true" applyAlignment="true" applyProtection="true">
      <alignment horizontal="left" vertical="bottom" textRotation="0" wrapText="false" indent="0" shrinkToFit="false"/>
      <protection locked="true" hidden="false"/>
    </xf>
    <xf numFmtId="164" fontId="4" fillId="0" borderId="1" xfId="0" applyFont="true" applyBorder="true" applyAlignment="true" applyProtection="true">
      <alignment horizontal="justify" vertical="bottom" textRotation="0" wrapText="tru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37" fillId="0" borderId="0" xfId="0" applyFont="true" applyBorder="false" applyAlignment="true" applyProtection="true">
      <alignment horizontal="justify" vertical="bottom" textRotation="0" wrapText="false" indent="0" shrinkToFit="false"/>
      <protection locked="true" hidden="false"/>
    </xf>
    <xf numFmtId="164" fontId="37" fillId="0" borderId="0" xfId="0" applyFont="true" applyBorder="false" applyAlignment="true" applyProtection="true">
      <alignment horizontal="general" vertical="bottom" textRotation="0" wrapText="false" indent="0" shrinkToFit="false"/>
      <protection locked="true" hidden="false"/>
    </xf>
    <xf numFmtId="164" fontId="38" fillId="20" borderId="8" xfId="0" applyFont="true" applyBorder="true" applyAlignment="true" applyProtection="true">
      <alignment horizontal="center" vertical="bottom" textRotation="0" wrapText="false" indent="0" shrinkToFit="false"/>
      <protection locked="true" hidden="false"/>
    </xf>
    <xf numFmtId="164" fontId="38" fillId="20" borderId="9" xfId="0" applyFont="true" applyBorder="true" applyAlignment="true" applyProtection="true">
      <alignment horizontal="center" vertical="bottom" textRotation="0" wrapText="false" indent="0" shrinkToFit="false"/>
      <protection locked="true" hidden="false"/>
    </xf>
    <xf numFmtId="164" fontId="39" fillId="0" borderId="0" xfId="0" applyFont="true" applyBorder="true" applyAlignment="true" applyProtection="true">
      <alignment horizontal="center" vertical="center" textRotation="0" wrapText="false" indent="0" shrinkToFit="false"/>
      <protection locked="true" hidden="false"/>
    </xf>
    <xf numFmtId="164" fontId="39" fillId="0" borderId="0" xfId="0" applyFont="true" applyBorder="false" applyAlignment="true" applyProtection="true">
      <alignment horizontal="justify" vertical="bottom" textRotation="0" wrapText="false" indent="0" shrinkToFit="false"/>
      <protection locked="true" hidden="false"/>
    </xf>
    <xf numFmtId="164" fontId="39" fillId="0" borderId="0" xfId="0" applyFont="true" applyBorder="true" applyAlignment="true" applyProtection="true">
      <alignment horizontal="left" vertical="bottom" textRotation="0" wrapText="false" indent="0" shrinkToFit="false"/>
      <protection locked="true" hidden="false"/>
    </xf>
    <xf numFmtId="164" fontId="39" fillId="0" borderId="10" xfId="0" applyFont="true" applyBorder="true" applyAlignment="true" applyProtection="true">
      <alignment horizontal="left" vertical="top" textRotation="0" wrapText="true" indent="0" shrinkToFit="false"/>
      <protection locked="true" hidden="false"/>
    </xf>
    <xf numFmtId="164" fontId="39" fillId="0" borderId="11" xfId="0" applyFont="true" applyBorder="true" applyAlignment="true" applyProtection="true">
      <alignment horizontal="center" vertical="top" textRotation="0" wrapText="true" indent="0" shrinkToFit="false"/>
      <protection locked="true" hidden="false"/>
    </xf>
    <xf numFmtId="164" fontId="37" fillId="0" borderId="9" xfId="0" applyFont="true" applyBorder="true" applyAlignment="true" applyProtection="true">
      <alignment horizontal="justify" vertical="top" textRotation="0" wrapText="true" indent="0" shrinkToFit="false"/>
      <protection locked="true" hidden="false"/>
    </xf>
    <xf numFmtId="164" fontId="37" fillId="0" borderId="12" xfId="0" applyFont="true" applyBorder="true" applyAlignment="true" applyProtection="true">
      <alignment horizontal="center" vertical="top" textRotation="0" wrapText="true" indent="0" shrinkToFit="false"/>
      <protection locked="true" hidden="false"/>
    </xf>
    <xf numFmtId="164" fontId="39" fillId="0" borderId="13" xfId="0" applyFont="true" applyBorder="true" applyAlignment="true" applyProtection="true">
      <alignment horizontal="left" vertical="bottom" textRotation="0" wrapText="false" indent="0" shrinkToFit="false"/>
      <protection locked="true" hidden="false"/>
    </xf>
    <xf numFmtId="164" fontId="39" fillId="0" borderId="10" xfId="0" applyFont="true" applyBorder="true" applyAlignment="true" applyProtection="true">
      <alignment horizontal="justify" vertical="top" textRotation="0" wrapText="true" indent="0" shrinkToFit="false"/>
      <protection locked="true" hidden="false"/>
    </xf>
    <xf numFmtId="164" fontId="39" fillId="0" borderId="11" xfId="0" applyFont="true" applyBorder="true" applyAlignment="true" applyProtection="true">
      <alignment horizontal="justify" vertical="top" textRotation="0" wrapText="true" indent="0" shrinkToFit="false"/>
      <protection locked="true" hidden="false"/>
    </xf>
    <xf numFmtId="164" fontId="37" fillId="0" borderId="9" xfId="0" applyFont="true" applyBorder="true" applyAlignment="true" applyProtection="true">
      <alignment horizontal="justify" vertical="center" textRotation="0" wrapText="true" indent="0" shrinkToFit="false"/>
      <protection locked="true" hidden="false"/>
    </xf>
    <xf numFmtId="174" fontId="37" fillId="0" borderId="12" xfId="0" applyFont="true" applyBorder="true" applyAlignment="true" applyProtection="true">
      <alignment horizontal="center" vertical="center" textRotation="0" wrapText="true" indent="0" shrinkToFit="false"/>
      <protection locked="true" hidden="false"/>
    </xf>
    <xf numFmtId="164" fontId="37" fillId="0" borderId="12" xfId="0" applyFont="true" applyBorder="true" applyAlignment="true" applyProtection="true">
      <alignment horizontal="justify" vertical="center" textRotation="0" wrapText="true" indent="0" shrinkToFit="false"/>
      <protection locked="true" hidden="false"/>
    </xf>
    <xf numFmtId="164" fontId="37" fillId="0" borderId="12" xfId="0" applyFont="true" applyBorder="true" applyAlignment="true" applyProtection="true">
      <alignment horizontal="left" vertical="center" textRotation="0" wrapText="true" indent="0" shrinkToFit="false"/>
      <protection locked="true" hidden="false"/>
    </xf>
    <xf numFmtId="164" fontId="37" fillId="0" borderId="0" xfId="0" applyFont="true" applyBorder="true" applyAlignment="true" applyProtection="true">
      <alignment horizontal="justify" vertical="center" textRotation="0" wrapText="true" indent="0" shrinkToFit="false"/>
      <protection locked="true" hidden="false"/>
    </xf>
    <xf numFmtId="174" fontId="37" fillId="0" borderId="0" xfId="0" applyFont="true" applyBorder="true" applyAlignment="true" applyProtection="true">
      <alignment horizontal="center" vertical="center" textRotation="0" wrapText="true" indent="0" shrinkToFit="false"/>
      <protection locked="true" hidden="false"/>
    </xf>
    <xf numFmtId="164" fontId="37" fillId="0" borderId="0" xfId="0" applyFont="true" applyBorder="true" applyAlignment="true" applyProtection="true">
      <alignment horizontal="left" vertical="center" textRotation="0" wrapText="true" indent="0" shrinkToFit="false"/>
      <protection locked="true" hidden="false"/>
    </xf>
    <xf numFmtId="174" fontId="37" fillId="0" borderId="12" xfId="0" applyFont="true" applyBorder="true" applyAlignment="true" applyProtection="true">
      <alignment horizontal="center" vertical="top" textRotation="0" wrapText="true" indent="0" shrinkToFit="false"/>
      <protection locked="true" hidden="false"/>
    </xf>
    <xf numFmtId="164" fontId="37" fillId="0" borderId="12" xfId="0" applyFont="true" applyBorder="true" applyAlignment="true" applyProtection="true">
      <alignment horizontal="left" vertical="top" textRotation="0" wrapText="true" indent="0" shrinkToFit="false"/>
      <protection locked="true" hidden="false"/>
    </xf>
    <xf numFmtId="164" fontId="37" fillId="0" borderId="12" xfId="0" applyFont="true" applyBorder="true" applyAlignment="true" applyProtection="true">
      <alignment horizontal="justify" vertical="top" textRotation="0" wrapText="true" indent="0" shrinkToFit="false"/>
      <protection locked="true" hidden="false"/>
    </xf>
    <xf numFmtId="164" fontId="37" fillId="0" borderId="10" xfId="0" applyFont="true" applyBorder="true" applyAlignment="true" applyProtection="true">
      <alignment horizontal="center" vertical="center" textRotation="0" wrapText="true" indent="0" shrinkToFit="false"/>
      <protection locked="true" hidden="false"/>
    </xf>
    <xf numFmtId="174" fontId="37" fillId="0" borderId="10" xfId="0" applyFont="true" applyBorder="true" applyAlignment="true" applyProtection="true">
      <alignment horizontal="center" vertical="center" textRotation="0" wrapText="true" indent="0" shrinkToFit="false"/>
      <protection locked="true" hidden="false"/>
    </xf>
    <xf numFmtId="164" fontId="39" fillId="0" borderId="11" xfId="0" applyFont="true" applyBorder="true" applyAlignment="true" applyProtection="true">
      <alignment horizontal="left" vertical="top" textRotation="0" wrapText="true" indent="0" shrinkToFit="false"/>
      <protection locked="true" hidden="false"/>
    </xf>
    <xf numFmtId="176" fontId="37" fillId="0" borderId="12" xfId="0" applyFont="true" applyBorder="true" applyAlignment="true" applyProtection="true">
      <alignment horizontal="center" vertical="center" textRotation="0" wrapText="true" indent="0" shrinkToFit="false"/>
      <protection locked="true" hidden="false"/>
    </xf>
    <xf numFmtId="177" fontId="37" fillId="0" borderId="12" xfId="0" applyFont="true" applyBorder="true" applyAlignment="true" applyProtection="true">
      <alignment horizontal="center" vertical="top" textRotation="0" wrapText="true" indent="0" shrinkToFit="false"/>
      <protection locked="true" hidden="false"/>
    </xf>
    <xf numFmtId="164" fontId="37" fillId="0" borderId="0" xfId="0" applyFont="true" applyBorder="false" applyAlignment="true" applyProtection="true">
      <alignment horizontal="center" vertical="bottom" textRotation="0" wrapText="false" indent="0" shrinkToFit="false"/>
      <protection locked="true" hidden="false"/>
    </xf>
    <xf numFmtId="176" fontId="37" fillId="0" borderId="12" xfId="17" applyFont="true" applyBorder="true" applyAlignment="true" applyProtection="true">
      <alignment horizontal="center" vertical="top" textRotation="0" wrapText="true" indent="0" shrinkToFit="false"/>
      <protection locked="true" hidden="false"/>
    </xf>
    <xf numFmtId="164" fontId="37" fillId="3" borderId="12" xfId="0" applyFont="true" applyBorder="true" applyAlignment="true" applyProtection="true">
      <alignment horizontal="center" vertical="top" textRotation="0" wrapText="true" indent="0" shrinkToFit="false"/>
      <protection locked="true" hidden="false"/>
    </xf>
    <xf numFmtId="164" fontId="37" fillId="0" borderId="12" xfId="0" applyFont="true" applyBorder="true" applyAlignment="true" applyProtection="true">
      <alignment horizontal="center" vertical="center" textRotation="0" wrapText="true" indent="0" shrinkToFit="false"/>
      <protection locked="true" hidden="false"/>
    </xf>
    <xf numFmtId="164" fontId="39" fillId="0" borderId="0" xfId="0" applyFont="true" applyBorder="true" applyAlignment="true" applyProtection="true">
      <alignment horizontal="center" vertical="bottom" textRotation="0" wrapText="false" indent="0" shrinkToFit="false"/>
      <protection locked="true" hidden="false"/>
    </xf>
    <xf numFmtId="164" fontId="40" fillId="0" borderId="14" xfId="0" applyFont="true" applyBorder="true" applyAlignment="true" applyProtection="true">
      <alignment horizontal="left" vertical="bottom" textRotation="0" wrapText="true" indent="0" shrinkToFit="false"/>
      <protection locked="true" hidden="false"/>
    </xf>
    <xf numFmtId="164" fontId="40" fillId="0" borderId="0" xfId="0" applyFont="true" applyBorder="true" applyAlignment="true" applyProtection="true">
      <alignment horizontal="left" vertical="bottom" textRotation="0" wrapText="true" indent="0" shrinkToFit="false"/>
      <protection locked="true" hidden="false"/>
    </xf>
    <xf numFmtId="164" fontId="40" fillId="0" borderId="0" xfId="0" applyFont="true" applyBorder="true" applyAlignment="true" applyProtection="true">
      <alignment horizontal="left" vertical="bottom" textRotation="0" wrapText="false" indent="0" shrinkToFit="false"/>
      <protection locked="true" hidden="false"/>
    </xf>
    <xf numFmtId="164" fontId="40" fillId="0" borderId="14" xfId="0" applyFont="true" applyBorder="true" applyAlignment="true" applyProtection="true">
      <alignment horizontal="left" vertical="bottom" textRotation="0" wrapText="false" indent="0" shrinkToFit="false"/>
      <protection locked="true" hidden="false"/>
    </xf>
    <xf numFmtId="164" fontId="39" fillId="0" borderId="0" xfId="0" applyFont="true" applyBorder="fals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0" fillId="0" borderId="1" xfId="0" applyFont="true" applyBorder="true" applyAlignment="true" applyProtection="true">
      <alignment horizontal="center" vertical="center" textRotation="0" wrapText="true" indent="0" shrinkToFit="false"/>
      <protection locked="true" hidden="false"/>
    </xf>
    <xf numFmtId="164" fontId="41" fillId="21" borderId="15" xfId="0" applyFont="true" applyBorder="true" applyAlignment="true" applyProtection="true">
      <alignment horizontal="left" vertical="center" textRotation="0" wrapText="false" indent="0" shrinkToFit="false"/>
      <protection locked="true" hidden="false"/>
    </xf>
    <xf numFmtId="164" fontId="41" fillId="21" borderId="2" xfId="0" applyFont="true" applyBorder="true" applyAlignment="true" applyProtection="true">
      <alignment horizontal="left" vertical="center" textRotation="0" wrapText="true" indent="0" shrinkToFit="false"/>
      <protection locked="true" hidden="false"/>
    </xf>
    <xf numFmtId="164" fontId="0" fillId="0" borderId="0" xfId="0" applyFont="true" applyBorder="false" applyAlignment="true" applyProtection="true">
      <alignment horizontal="justify" vertical="center" textRotation="0" wrapText="false" indent="0" shrinkToFit="false"/>
      <protection locked="true" hidden="false"/>
    </xf>
    <xf numFmtId="164" fontId="0" fillId="0" borderId="0" xfId="0" applyFont="true" applyBorder="false" applyAlignment="true" applyProtection="true">
      <alignment horizontal="general" vertical="center" textRotation="0" wrapText="false" indent="0" shrinkToFit="false"/>
      <protection locked="true" hidden="false"/>
    </xf>
    <xf numFmtId="164" fontId="42" fillId="0" borderId="0" xfId="0" applyFont="true" applyBorder="true" applyAlignment="true" applyProtection="true">
      <alignment horizontal="left" vertical="center" textRotation="0" wrapText="false" indent="0" shrinkToFit="false"/>
      <protection locked="true" hidden="false"/>
    </xf>
    <xf numFmtId="164" fontId="0" fillId="0" borderId="0" xfId="0" applyFont="true" applyBorder="true" applyAlignment="true" applyProtection="true">
      <alignment horizontal="left" vertical="center" textRotation="0" wrapText="true" indent="0" shrinkToFit="false"/>
      <protection locked="true" hidden="false"/>
    </xf>
    <xf numFmtId="164" fontId="0" fillId="0" borderId="0" xfId="0" applyFont="true" applyBorder="true" applyAlignment="true" applyProtection="true">
      <alignment horizontal="left" vertical="center" textRotation="0" wrapText="false" indent="0" shrinkToFit="false"/>
      <protection locked="true" hidden="false"/>
    </xf>
    <xf numFmtId="164" fontId="0" fillId="0" borderId="0" xfId="0" applyFont="true" applyBorder="false" applyAlignment="true" applyProtection="true">
      <alignment horizontal="left" vertical="center" textRotation="0" wrapText="false" indent="0" shrinkToFit="false"/>
      <protection locked="true" hidden="false"/>
    </xf>
    <xf numFmtId="164" fontId="42" fillId="0" borderId="0" xfId="0" applyFont="true" applyBorder="false" applyAlignment="true" applyProtection="true">
      <alignment horizontal="justify" vertical="center" textRotation="0" wrapText="false" indent="0" shrinkToFit="false"/>
      <protection locked="true" hidden="false"/>
    </xf>
    <xf numFmtId="164" fontId="42" fillId="0" borderId="1" xfId="0" applyFont="true" applyBorder="true" applyAlignment="true" applyProtection="true">
      <alignment horizontal="center" vertical="center" textRotation="0" wrapText="true" indent="0" shrinkToFit="false"/>
      <protection locked="true" hidden="false"/>
    </xf>
    <xf numFmtId="164" fontId="43" fillId="2" borderId="1" xfId="0" applyFont="true" applyBorder="true" applyAlignment="true" applyProtection="true">
      <alignment horizontal="center" vertical="center" textRotation="0" wrapText="false" indent="0" shrinkToFit="false"/>
      <protection locked="true" hidden="false"/>
    </xf>
    <xf numFmtId="164" fontId="43" fillId="0" borderId="1" xfId="0" applyFont="true" applyBorder="true" applyAlignment="true" applyProtection="true">
      <alignment horizontal="left" vertical="center" textRotation="0" wrapText="true" indent="0" shrinkToFit="false"/>
      <protection locked="true" hidden="false"/>
    </xf>
    <xf numFmtId="178" fontId="43" fillId="2" borderId="1" xfId="17" applyFont="true" applyBorder="true" applyAlignment="true" applyProtection="true">
      <alignment horizontal="general" vertical="center" textRotation="0" wrapText="false" indent="0" shrinkToFit="false"/>
      <protection locked="true" hidden="false"/>
    </xf>
    <xf numFmtId="175" fontId="42" fillId="0" borderId="1" xfId="0" applyFont="true" applyBorder="true" applyAlignment="true" applyProtection="true">
      <alignment horizontal="center" vertical="center" textRotation="0" wrapText="true" indent="0" shrinkToFit="false"/>
      <protection locked="true" hidden="false"/>
    </xf>
    <xf numFmtId="177" fontId="42" fillId="0" borderId="1" xfId="0" applyFont="true" applyBorder="true" applyAlignment="true" applyProtection="true">
      <alignment horizontal="center" vertical="center" textRotation="0" wrapText="true" indent="0" shrinkToFit="false"/>
      <protection locked="true" hidden="false"/>
    </xf>
    <xf numFmtId="164" fontId="43" fillId="2" borderId="1" xfId="0" applyFont="true" applyBorder="true" applyAlignment="true" applyProtection="true">
      <alignment horizontal="left" vertical="center" textRotation="0" wrapText="true" indent="0" shrinkToFit="false"/>
      <protection locked="true" hidden="false"/>
    </xf>
    <xf numFmtId="175" fontId="42" fillId="2" borderId="1" xfId="0" applyFont="true" applyBorder="true" applyAlignment="true" applyProtection="true">
      <alignment horizontal="center" vertical="center" textRotation="0" wrapText="true" indent="0" shrinkToFit="false"/>
      <protection locked="true" hidden="false"/>
    </xf>
    <xf numFmtId="177" fontId="42" fillId="2" borderId="1" xfId="0" applyFont="true" applyBorder="true" applyAlignment="true" applyProtection="true">
      <alignment horizontal="center" vertical="center" textRotation="0" wrapText="true" indent="0" shrinkToFit="false"/>
      <protection locked="true" hidden="false"/>
    </xf>
    <xf numFmtId="164" fontId="42" fillId="0" borderId="1" xfId="0" applyFont="true" applyBorder="true" applyAlignment="true" applyProtection="true">
      <alignment horizontal="right" vertical="center" textRotation="0" wrapText="true" indent="0" shrinkToFit="false"/>
      <protection locked="true" hidden="false"/>
    </xf>
    <xf numFmtId="178" fontId="42" fillId="0" borderId="1" xfId="17" applyFont="true" applyBorder="true" applyAlignment="true" applyProtection="true">
      <alignment horizontal="justify" vertical="center" textRotation="0" wrapText="true" indent="0" shrinkToFit="false"/>
      <protection locked="true" hidden="false"/>
    </xf>
    <xf numFmtId="164" fontId="43" fillId="0" borderId="1" xfId="0" applyFont="true" applyBorder="true" applyAlignment="true" applyProtection="true">
      <alignment horizontal="center" vertical="center" textRotation="0" wrapText="false" indent="0" shrinkToFit="false"/>
      <protection locked="true" hidden="false"/>
    </xf>
    <xf numFmtId="178" fontId="42" fillId="0" borderId="1" xfId="17" applyFont="true" applyBorder="true" applyAlignment="true" applyProtection="true">
      <alignment horizontal="center" vertical="center" textRotation="0" wrapText="true" indent="0" shrinkToFit="false"/>
      <protection locked="true" hidden="false"/>
    </xf>
    <xf numFmtId="164" fontId="0" fillId="0" borderId="1" xfId="0" applyFont="false" applyBorder="true" applyAlignment="true" applyProtection="true">
      <alignment horizontal="center" vertical="center" textRotation="0" wrapText="false" indent="0" shrinkToFit="false"/>
      <protection locked="true" hidden="false"/>
    </xf>
    <xf numFmtId="178" fontId="42" fillId="0" borderId="1" xfId="0" applyFont="true" applyBorder="true" applyAlignment="true" applyProtection="true">
      <alignment horizontal="general" vertical="center" textRotation="0" wrapText="false" indent="0" shrinkToFit="false"/>
      <protection locked="true" hidden="false"/>
    </xf>
    <xf numFmtId="164" fontId="42" fillId="0" borderId="0" xfId="0" applyFont="true" applyBorder="true" applyAlignment="true" applyProtection="true">
      <alignment horizontal="right" vertical="center" textRotation="0" wrapText="true" indent="0" shrinkToFit="false"/>
      <protection locked="true" hidden="false"/>
    </xf>
    <xf numFmtId="164" fontId="41" fillId="21" borderId="8" xfId="0" applyFont="true" applyBorder="true" applyAlignment="true" applyProtection="true">
      <alignment horizontal="left" vertical="center" textRotation="0" wrapText="false" indent="0" shrinkToFit="false"/>
      <protection locked="true" hidden="false"/>
    </xf>
    <xf numFmtId="164" fontId="41" fillId="21" borderId="16" xfId="0" applyFont="true" applyBorder="true" applyAlignment="true" applyProtection="true">
      <alignment horizontal="left" vertical="center" textRotation="0" wrapText="true" indent="0" shrinkToFit="false"/>
      <protection locked="true" hidden="false"/>
    </xf>
    <xf numFmtId="164" fontId="41" fillId="21" borderId="13" xfId="0" applyFont="true" applyBorder="true" applyAlignment="true" applyProtection="true">
      <alignment horizontal="general" vertical="center" textRotation="0" wrapText="true" indent="0" shrinkToFit="false"/>
      <protection locked="true" hidden="false"/>
    </xf>
    <xf numFmtId="164" fontId="41" fillId="21" borderId="12" xfId="0" applyFont="true" applyBorder="true" applyAlignment="true" applyProtection="true">
      <alignment horizontal="general" vertical="center" textRotation="0" wrapText="true" indent="0" shrinkToFit="false"/>
      <protection locked="true" hidden="false"/>
    </xf>
    <xf numFmtId="164" fontId="44" fillId="0" borderId="0" xfId="0" applyFont="true" applyBorder="false" applyAlignment="true" applyProtection="true">
      <alignment horizontal="general" vertical="center" textRotation="0" wrapText="false" indent="0" shrinkToFit="false"/>
      <protection locked="true" hidden="false"/>
    </xf>
    <xf numFmtId="164" fontId="44" fillId="3" borderId="0" xfId="0" applyFont="true" applyBorder="false" applyAlignment="true" applyProtection="true">
      <alignment horizontal="general" vertical="center" textRotation="0" wrapText="false" indent="0" shrinkToFit="false"/>
      <protection locked="true" hidden="false"/>
    </xf>
    <xf numFmtId="164" fontId="0" fillId="0" borderId="1" xfId="0" applyFont="true" applyBorder="true" applyAlignment="true" applyProtection="true">
      <alignment horizontal="general" vertical="bottom" textRotation="0" wrapText="true" indent="0" shrinkToFit="false"/>
      <protection locked="true" hidden="false"/>
    </xf>
    <xf numFmtId="164" fontId="45" fillId="18" borderId="17" xfId="0" applyFont="true" applyBorder="true" applyAlignment="true" applyProtection="true">
      <alignment horizontal="center" vertical="center" textRotation="0" wrapText="true" indent="0" shrinkToFit="false"/>
      <protection locked="true" hidden="false"/>
    </xf>
    <xf numFmtId="164" fontId="45" fillId="2" borderId="18" xfId="0" applyFont="true" applyBorder="true" applyAlignment="true" applyProtection="true">
      <alignment horizontal="left" vertical="center" textRotation="0" wrapText="true" indent="1" shrinkToFit="false"/>
      <protection locked="true" hidden="false"/>
    </xf>
    <xf numFmtId="164" fontId="45" fillId="3" borderId="19" xfId="0" applyFont="true" applyBorder="true" applyAlignment="true" applyProtection="true">
      <alignment horizontal="center" vertical="center" textRotation="0" wrapText="true" indent="0" shrinkToFit="false"/>
      <protection locked="true" hidden="false"/>
    </xf>
    <xf numFmtId="164" fontId="47" fillId="18" borderId="19" xfId="0" applyFont="true" applyBorder="true" applyAlignment="true" applyProtection="true">
      <alignment horizontal="left" vertical="center" textRotation="0" wrapText="true" indent="1" shrinkToFit="false"/>
      <protection locked="true" hidden="false"/>
    </xf>
    <xf numFmtId="164" fontId="48" fillId="0" borderId="20" xfId="0" applyFont="true" applyBorder="true" applyAlignment="true" applyProtection="true">
      <alignment horizontal="center" vertical="center" textRotation="0" wrapText="true" indent="0" shrinkToFit="false"/>
      <protection locked="true" hidden="false"/>
    </xf>
    <xf numFmtId="164" fontId="48" fillId="0" borderId="1" xfId="0" applyFont="true" applyBorder="true" applyAlignment="true" applyProtection="true">
      <alignment horizontal="left" vertical="center" textRotation="0" wrapText="true" indent="1" shrinkToFit="false"/>
      <protection locked="true" hidden="false"/>
    </xf>
    <xf numFmtId="170" fontId="48" fillId="2" borderId="21" xfId="0" applyFont="true" applyBorder="true" applyAlignment="true" applyProtection="true">
      <alignment horizontal="center" vertical="center" textRotation="0" wrapText="true" indent="0" shrinkToFit="false"/>
      <protection locked="true" hidden="false"/>
    </xf>
    <xf numFmtId="164" fontId="48" fillId="3" borderId="21" xfId="0" applyFont="true" applyBorder="true" applyAlignment="true" applyProtection="true">
      <alignment horizontal="center" vertical="center" textRotation="0" wrapText="true" indent="0" shrinkToFit="false"/>
      <protection locked="true" hidden="false"/>
    </xf>
    <xf numFmtId="164" fontId="48" fillId="0" borderId="21" xfId="0" applyFont="true" applyBorder="true" applyAlignment="true" applyProtection="true">
      <alignment horizontal="center" vertical="center" textRotation="0" wrapText="true" indent="0" shrinkToFit="false"/>
      <protection locked="true" hidden="false"/>
    </xf>
    <xf numFmtId="164" fontId="47" fillId="0" borderId="19" xfId="0" applyFont="true" applyBorder="true" applyAlignment="true" applyProtection="true">
      <alignment horizontal="left" vertical="center" textRotation="0" wrapText="true" indent="15" shrinkToFit="false"/>
      <protection locked="true" hidden="false"/>
    </xf>
    <xf numFmtId="171" fontId="47" fillId="2" borderId="21" xfId="0" applyFont="true" applyBorder="true" applyAlignment="true" applyProtection="true">
      <alignment horizontal="left" vertical="center" textRotation="0" wrapText="false" indent="1" shrinkToFit="false"/>
      <protection locked="true" hidden="false"/>
    </xf>
    <xf numFmtId="164" fontId="48" fillId="2" borderId="21" xfId="17" applyFont="true" applyBorder="true" applyAlignment="true" applyProtection="true">
      <alignment horizontal="left" vertical="center" textRotation="0" wrapText="true" indent="1" shrinkToFit="false"/>
      <protection locked="true" hidden="false"/>
    </xf>
    <xf numFmtId="167" fontId="48" fillId="2" borderId="21" xfId="17" applyFont="true" applyBorder="true" applyAlignment="true" applyProtection="true">
      <alignment horizontal="left" vertical="center" textRotation="0" wrapText="false" indent="1" shrinkToFit="false"/>
      <protection locked="true" hidden="false"/>
    </xf>
    <xf numFmtId="170" fontId="48" fillId="2" borderId="21" xfId="0" applyFont="true" applyBorder="true" applyAlignment="true" applyProtection="true">
      <alignment horizontal="left" vertical="center" textRotation="0" wrapText="true" indent="1" shrinkToFit="false"/>
      <protection locked="true" hidden="false"/>
    </xf>
    <xf numFmtId="167" fontId="48" fillId="2" borderId="21" xfId="17" applyFont="true" applyBorder="true" applyAlignment="true" applyProtection="true">
      <alignment horizontal="left" vertical="center" textRotation="0" wrapText="true" indent="1" shrinkToFit="false"/>
      <protection locked="true" hidden="false"/>
    </xf>
    <xf numFmtId="170" fontId="48" fillId="0" borderId="21" xfId="0" applyFont="true" applyBorder="true" applyAlignment="true" applyProtection="true">
      <alignment horizontal="left" vertical="center" textRotation="0" wrapText="true" indent="1" shrinkToFit="false"/>
      <protection locked="true" hidden="false"/>
    </xf>
    <xf numFmtId="164" fontId="48" fillId="2" borderId="21" xfId="0" applyFont="true" applyBorder="true" applyAlignment="true" applyProtection="true">
      <alignment horizontal="left" vertical="center" textRotation="0" wrapText="true" indent="1" shrinkToFit="false"/>
      <protection locked="true" hidden="false"/>
    </xf>
    <xf numFmtId="164" fontId="49" fillId="0" borderId="22" xfId="0" applyFont="true" applyBorder="true" applyAlignment="true" applyProtection="true">
      <alignment horizontal="left" vertical="center" textRotation="0" wrapText="true" indent="1" shrinkToFit="false"/>
      <protection locked="true" hidden="false"/>
    </xf>
    <xf numFmtId="164" fontId="47" fillId="20" borderId="19" xfId="0" applyFont="true" applyBorder="true" applyAlignment="true" applyProtection="true">
      <alignment horizontal="left" vertical="center" textRotation="0" wrapText="true" indent="1" shrinkToFit="false"/>
      <protection locked="true" hidden="false"/>
    </xf>
    <xf numFmtId="164" fontId="48" fillId="18" borderId="23" xfId="0" applyFont="true" applyBorder="true" applyAlignment="true" applyProtection="true">
      <alignment horizontal="center" vertical="center" textRotation="0" wrapText="true" indent="0" shrinkToFit="false"/>
      <protection locked="true" hidden="false"/>
    </xf>
    <xf numFmtId="164" fontId="48" fillId="18" borderId="1" xfId="0" applyFont="true" applyBorder="true" applyAlignment="true" applyProtection="true">
      <alignment horizontal="left" vertical="center" textRotation="0" wrapText="true" indent="1" shrinkToFit="false"/>
      <protection locked="true" hidden="false"/>
    </xf>
    <xf numFmtId="164" fontId="48" fillId="18" borderId="1" xfId="0" applyFont="true" applyBorder="true" applyAlignment="true" applyProtection="true">
      <alignment horizontal="center" vertical="center" textRotation="0" wrapText="true" indent="0" shrinkToFit="false"/>
      <protection locked="true" hidden="false"/>
    </xf>
    <xf numFmtId="164" fontId="48" fillId="18" borderId="2" xfId="0" applyFont="true" applyBorder="true" applyAlignment="true" applyProtection="true">
      <alignment horizontal="center" vertical="center" textRotation="0" wrapText="false" indent="0" shrinkToFit="false"/>
      <protection locked="true" hidden="false"/>
    </xf>
    <xf numFmtId="164" fontId="48" fillId="18" borderId="24" xfId="0" applyFont="true" applyBorder="true" applyAlignment="true" applyProtection="true">
      <alignment horizontal="center" vertical="center" textRotation="0" wrapText="true" indent="0" shrinkToFit="false"/>
      <protection locked="true" hidden="false"/>
    </xf>
    <xf numFmtId="164" fontId="48" fillId="3" borderId="20" xfId="0" applyFont="true" applyBorder="true" applyAlignment="true" applyProtection="true">
      <alignment horizontal="center" vertical="center" textRotation="0" wrapText="true" indent="0" shrinkToFit="false"/>
      <protection locked="true" hidden="false"/>
    </xf>
    <xf numFmtId="164" fontId="48" fillId="3" borderId="1" xfId="0" applyFont="true" applyBorder="true" applyAlignment="true" applyProtection="true">
      <alignment horizontal="left" vertical="center" textRotation="0" wrapText="true" indent="1" shrinkToFit="false"/>
      <protection locked="true" hidden="false"/>
    </xf>
    <xf numFmtId="164" fontId="48" fillId="0" borderId="1" xfId="0" applyFont="true" applyBorder="true" applyAlignment="true" applyProtection="true">
      <alignment horizontal="center" vertical="center" textRotation="0" wrapText="true" indent="0" shrinkToFit="false"/>
      <protection locked="true" hidden="false"/>
    </xf>
    <xf numFmtId="164" fontId="50" fillId="0" borderId="1" xfId="0" applyFont="true" applyBorder="true" applyAlignment="true" applyProtection="true">
      <alignment horizontal="center" vertical="center" textRotation="0" wrapText="true" indent="0" shrinkToFit="false"/>
      <protection locked="true" hidden="false"/>
    </xf>
    <xf numFmtId="164" fontId="48" fillId="3" borderId="3" xfId="0" applyFont="true" applyBorder="true" applyAlignment="true" applyProtection="true">
      <alignment horizontal="general" vertical="center" textRotation="0" wrapText="false" indent="0" shrinkToFit="false"/>
      <protection locked="true" hidden="false"/>
    </xf>
    <xf numFmtId="167" fontId="48" fillId="0" borderId="21" xfId="0" applyFont="true" applyBorder="true" applyAlignment="true" applyProtection="true">
      <alignment horizontal="general" vertical="center" textRotation="0" wrapText="false" indent="0" shrinkToFit="false"/>
      <protection locked="true" hidden="false"/>
    </xf>
    <xf numFmtId="164" fontId="48" fillId="3" borderId="3" xfId="0" applyFont="true" applyBorder="true" applyAlignment="true" applyProtection="true">
      <alignment horizontal="left" vertical="center" textRotation="0" wrapText="true" indent="1" shrinkToFit="false"/>
      <protection locked="true" hidden="false"/>
    </xf>
    <xf numFmtId="166" fontId="48" fillId="2" borderId="1" xfId="0" applyFont="true" applyBorder="true" applyAlignment="true" applyProtection="true">
      <alignment horizontal="right" vertical="center" textRotation="0" wrapText="false" indent="1" shrinkToFit="false"/>
      <protection locked="true" hidden="false"/>
    </xf>
    <xf numFmtId="164" fontId="51" fillId="3" borderId="0" xfId="0" applyFont="true" applyBorder="false" applyAlignment="true" applyProtection="true">
      <alignment horizontal="general" vertical="center" textRotation="0" wrapText="false" indent="0" shrinkToFit="false"/>
      <protection locked="true" hidden="false"/>
    </xf>
    <xf numFmtId="164" fontId="0" fillId="3" borderId="0" xfId="0" applyFont="true" applyBorder="false" applyAlignment="true" applyProtection="true">
      <alignment horizontal="general" vertical="center" textRotation="0" wrapText="false" indent="0" shrinkToFit="false"/>
      <protection locked="true" hidden="false"/>
    </xf>
    <xf numFmtId="166" fontId="48" fillId="2" borderId="1" xfId="0" applyFont="true" applyBorder="true" applyAlignment="true" applyProtection="true">
      <alignment horizontal="right" vertical="center" textRotation="0" wrapText="true" indent="0" shrinkToFit="false"/>
      <protection locked="true" hidden="false"/>
    </xf>
    <xf numFmtId="164" fontId="48" fillId="3" borderId="1" xfId="0" applyFont="true" applyBorder="true" applyAlignment="true" applyProtection="true">
      <alignment horizontal="left" vertical="center" textRotation="0" wrapText="true" indent="0" shrinkToFit="false"/>
      <protection locked="true" hidden="false"/>
    </xf>
    <xf numFmtId="164" fontId="48" fillId="22" borderId="20" xfId="0" applyFont="true" applyBorder="true" applyAlignment="true" applyProtection="true">
      <alignment horizontal="left" vertical="center" textRotation="0" wrapText="true" indent="1" shrinkToFit="false"/>
      <protection locked="true" hidden="false"/>
    </xf>
    <xf numFmtId="167" fontId="48" fillId="22" borderId="21" xfId="0" applyFont="true" applyBorder="true" applyAlignment="true" applyProtection="true">
      <alignment horizontal="general" vertical="center" textRotation="0" wrapText="false" indent="0" shrinkToFit="false"/>
      <protection locked="true" hidden="false"/>
    </xf>
    <xf numFmtId="164" fontId="49" fillId="0" borderId="25" xfId="0" applyFont="true" applyBorder="true" applyAlignment="true" applyProtection="true">
      <alignment horizontal="left" vertical="center" textRotation="0" wrapText="true" indent="1" shrinkToFit="false"/>
      <protection locked="true" hidden="false"/>
    </xf>
    <xf numFmtId="164" fontId="49" fillId="23" borderId="22" xfId="0" applyFont="true" applyBorder="true" applyAlignment="true" applyProtection="true">
      <alignment horizontal="left" vertical="center" textRotation="0" wrapText="true" indent="1" shrinkToFit="false"/>
      <protection locked="true" hidden="false"/>
    </xf>
    <xf numFmtId="167" fontId="49" fillId="23" borderId="22" xfId="0" applyFont="true" applyBorder="true" applyAlignment="true" applyProtection="true">
      <alignment horizontal="left" vertical="center" textRotation="0" wrapText="false" indent="1" shrinkToFit="false"/>
      <protection locked="true" hidden="false"/>
    </xf>
    <xf numFmtId="164" fontId="48" fillId="0" borderId="19" xfId="0" applyFont="true" applyBorder="true" applyAlignment="true" applyProtection="true">
      <alignment horizontal="left" vertical="center" textRotation="0" wrapText="true" indent="1" shrinkToFit="false"/>
      <protection locked="true" hidden="false"/>
    </xf>
    <xf numFmtId="164" fontId="48" fillId="18" borderId="26" xfId="0" applyFont="true" applyBorder="true" applyAlignment="true" applyProtection="true">
      <alignment horizontal="center" vertical="center" textRotation="0" wrapText="false" indent="0" shrinkToFit="false"/>
      <protection locked="true" hidden="false"/>
    </xf>
    <xf numFmtId="164" fontId="48" fillId="18" borderId="21" xfId="0" applyFont="true" applyBorder="true" applyAlignment="true" applyProtection="true">
      <alignment horizontal="center" vertical="center" textRotation="0" wrapText="true" indent="0" shrinkToFit="false"/>
      <protection locked="true" hidden="false"/>
    </xf>
    <xf numFmtId="164" fontId="48" fillId="0" borderId="26" xfId="0" applyFont="true" applyBorder="true" applyAlignment="true" applyProtection="true">
      <alignment horizontal="center" vertical="center" textRotation="0" wrapText="false" indent="0" shrinkToFit="false"/>
      <protection locked="true" hidden="false"/>
    </xf>
    <xf numFmtId="169" fontId="48" fillId="0" borderId="1" xfId="0" applyFont="true" applyBorder="true" applyAlignment="true" applyProtection="true">
      <alignment horizontal="right" vertical="center" textRotation="0" wrapText="false" indent="1" shrinkToFit="false"/>
      <protection locked="true" hidden="false"/>
    </xf>
    <xf numFmtId="167" fontId="48" fillId="0" borderId="21" xfId="0" applyFont="true" applyBorder="true" applyAlignment="true" applyProtection="true">
      <alignment horizontal="right" vertical="center" textRotation="0" wrapText="false" indent="0" shrinkToFit="false"/>
      <protection locked="true" hidden="false"/>
    </xf>
    <xf numFmtId="164" fontId="48" fillId="22" borderId="20" xfId="0" applyFont="true" applyBorder="true" applyAlignment="true" applyProtection="true">
      <alignment horizontal="left" vertical="center" textRotation="0" wrapText="false" indent="1" shrinkToFit="false"/>
      <protection locked="true" hidden="false"/>
    </xf>
    <xf numFmtId="169" fontId="48" fillId="22" borderId="1" xfId="0" applyFont="true" applyBorder="true" applyAlignment="true" applyProtection="true">
      <alignment horizontal="right" vertical="center" textRotation="0" wrapText="false" indent="1" shrinkToFit="false"/>
      <protection locked="true" hidden="false"/>
    </xf>
    <xf numFmtId="168" fontId="48" fillId="3" borderId="1" xfId="0" applyFont="true" applyBorder="true" applyAlignment="true" applyProtection="true">
      <alignment horizontal="right" vertical="center" textRotation="0" wrapText="false" indent="1" shrinkToFit="false"/>
      <protection locked="true" hidden="false"/>
    </xf>
    <xf numFmtId="164" fontId="48" fillId="0" borderId="1" xfId="0" applyFont="true" applyBorder="true" applyAlignment="true" applyProtection="true">
      <alignment horizontal="right" vertical="center" textRotation="0" wrapText="true" indent="0" shrinkToFit="false"/>
      <protection locked="true" hidden="false"/>
    </xf>
    <xf numFmtId="166" fontId="48" fillId="2" borderId="1" xfId="0" applyFont="true" applyBorder="true" applyAlignment="true" applyProtection="true">
      <alignment horizontal="center" vertical="center" textRotation="0" wrapText="true" indent="0" shrinkToFit="false"/>
      <protection locked="true" hidden="false"/>
    </xf>
    <xf numFmtId="177" fontId="48" fillId="2" borderId="1" xfId="0" applyFont="true" applyBorder="true" applyAlignment="true" applyProtection="true">
      <alignment horizontal="center" vertical="center" textRotation="0" wrapText="true" indent="0" shrinkToFit="false"/>
      <protection locked="true" hidden="false"/>
    </xf>
    <xf numFmtId="164" fontId="49" fillId="0" borderId="27" xfId="0" applyFont="true" applyBorder="true" applyAlignment="true" applyProtection="true">
      <alignment horizontal="left" vertical="center" textRotation="0" wrapText="true" indent="1" shrinkToFit="false"/>
      <protection locked="true" hidden="false"/>
    </xf>
    <xf numFmtId="177" fontId="48" fillId="21" borderId="1" xfId="0" applyFont="true" applyBorder="true" applyAlignment="true" applyProtection="true">
      <alignment horizontal="center" vertical="center" textRotation="0" wrapText="false" indent="0" shrinkToFit="false"/>
      <protection locked="true" hidden="false"/>
    </xf>
    <xf numFmtId="164" fontId="48" fillId="0" borderId="20" xfId="0" applyFont="true" applyBorder="true" applyAlignment="true" applyProtection="true">
      <alignment horizontal="center" vertical="center" textRotation="0" wrapText="false" indent="0" shrinkToFit="false"/>
      <protection locked="true" hidden="false"/>
    </xf>
    <xf numFmtId="164" fontId="48" fillId="3" borderId="4" xfId="0" applyFont="true" applyBorder="true" applyAlignment="true" applyProtection="true">
      <alignment horizontal="left" vertical="center" textRotation="0" wrapText="true" indent="1" shrinkToFit="false"/>
      <protection locked="true" hidden="false"/>
    </xf>
    <xf numFmtId="167" fontId="48" fillId="2" borderId="1" xfId="17" applyFont="true" applyBorder="true" applyAlignment="true" applyProtection="true">
      <alignment horizontal="right" vertical="center" textRotation="0" wrapText="false" indent="1" shrinkToFit="false"/>
      <protection locked="true" hidden="false"/>
    </xf>
    <xf numFmtId="173" fontId="48" fillId="21" borderId="21" xfId="0" applyFont="true" applyBorder="true" applyAlignment="true" applyProtection="true">
      <alignment horizontal="center" vertical="center" textRotation="0" wrapText="true" indent="0" shrinkToFit="false"/>
      <protection locked="true" hidden="false"/>
    </xf>
    <xf numFmtId="179" fontId="48" fillId="2" borderId="1" xfId="0" applyFont="true" applyBorder="true" applyAlignment="true" applyProtection="true">
      <alignment horizontal="right" vertical="center" textRotation="0" wrapText="false" indent="1" shrinkToFit="false"/>
      <protection locked="true" hidden="false"/>
    </xf>
    <xf numFmtId="164" fontId="48" fillId="3" borderId="4" xfId="0" applyFont="true" applyBorder="true" applyAlignment="true" applyProtection="true">
      <alignment horizontal="left" vertical="center" textRotation="0" wrapText="true" indent="0" shrinkToFit="false"/>
      <protection locked="true" hidden="false"/>
    </xf>
    <xf numFmtId="179" fontId="48" fillId="21" borderId="1" xfId="0" applyFont="true" applyBorder="true" applyAlignment="true" applyProtection="true">
      <alignment horizontal="center" vertical="center" textRotation="0" wrapText="false" indent="0" shrinkToFit="false"/>
      <protection locked="true" hidden="false"/>
    </xf>
    <xf numFmtId="167" fontId="48" fillId="2" borderId="1" xfId="0" applyFont="true" applyBorder="true" applyAlignment="true" applyProtection="true">
      <alignment horizontal="right" vertical="center" textRotation="0" wrapText="false" indent="1" shrinkToFit="false"/>
      <protection locked="true" hidden="false"/>
    </xf>
    <xf numFmtId="167" fontId="48" fillId="2" borderId="1" xfId="0" applyFont="true" applyBorder="true" applyAlignment="true" applyProtection="true">
      <alignment horizontal="right" vertical="center" textRotation="0" wrapText="true" indent="1" shrinkToFit="false"/>
      <protection locked="true" hidden="false"/>
    </xf>
    <xf numFmtId="167" fontId="48" fillId="0" borderId="21" xfId="0" applyFont="true" applyBorder="true" applyAlignment="true" applyProtection="true">
      <alignment horizontal="right" vertical="center" textRotation="0" wrapText="true" indent="0" shrinkToFit="false"/>
      <protection locked="true" hidden="false"/>
    </xf>
    <xf numFmtId="164" fontId="48" fillId="22" borderId="26" xfId="0" applyFont="true" applyBorder="true" applyAlignment="true" applyProtection="true">
      <alignment horizontal="left" vertical="center" textRotation="0" wrapText="false" indent="1" shrinkToFit="false"/>
      <protection locked="true" hidden="false"/>
    </xf>
    <xf numFmtId="169" fontId="48" fillId="22" borderId="3" xfId="0" applyFont="true" applyBorder="true" applyAlignment="true" applyProtection="true">
      <alignment horizontal="right" vertical="center" textRotation="0" wrapText="false" indent="1" shrinkToFit="false"/>
      <protection locked="true" hidden="false"/>
    </xf>
    <xf numFmtId="164" fontId="49" fillId="0" borderId="19" xfId="0" applyFont="true" applyBorder="true" applyAlignment="true" applyProtection="true">
      <alignment horizontal="left" vertical="center" textRotation="0" wrapText="true" indent="1" shrinkToFit="false"/>
      <protection locked="true" hidden="false"/>
    </xf>
    <xf numFmtId="164" fontId="49" fillId="3" borderId="28" xfId="0" applyFont="true" applyBorder="true" applyAlignment="true" applyProtection="true">
      <alignment horizontal="left" vertical="center" textRotation="0" wrapText="false" indent="1" shrinkToFit="false"/>
      <protection locked="true" hidden="false"/>
    </xf>
    <xf numFmtId="164" fontId="54" fillId="18" borderId="29" xfId="0" applyFont="true" applyBorder="true" applyAlignment="true" applyProtection="true">
      <alignment horizontal="center" vertical="center" textRotation="0" wrapText="true" indent="0" shrinkToFit="false"/>
      <protection locked="true" hidden="false"/>
    </xf>
    <xf numFmtId="180" fontId="48" fillId="2" borderId="30" xfId="19" applyFont="true" applyBorder="true" applyAlignment="true" applyProtection="true">
      <alignment horizontal="right" vertical="center" textRotation="0" wrapText="false" indent="0" shrinkToFit="false"/>
      <protection locked="true" hidden="false"/>
    </xf>
    <xf numFmtId="164" fontId="49" fillId="3" borderId="28" xfId="0" applyFont="true" applyBorder="true" applyAlignment="true" applyProtection="true">
      <alignment horizontal="left" vertical="center" textRotation="0" wrapText="true" indent="1" shrinkToFit="false"/>
      <protection locked="true" hidden="false"/>
    </xf>
    <xf numFmtId="164" fontId="49" fillId="0" borderId="31" xfId="0" applyFont="true" applyBorder="true" applyAlignment="true" applyProtection="true">
      <alignment horizontal="left" vertical="center" textRotation="0" wrapText="true" indent="1" shrinkToFit="false"/>
      <protection locked="true" hidden="false"/>
    </xf>
    <xf numFmtId="164" fontId="48" fillId="18" borderId="4" xfId="0" applyFont="true" applyBorder="true" applyAlignment="true" applyProtection="true">
      <alignment horizontal="left" vertical="center" textRotation="0" wrapText="true" indent="1" shrinkToFit="false"/>
      <protection locked="true" hidden="false"/>
    </xf>
    <xf numFmtId="164" fontId="48" fillId="18" borderId="3" xfId="0" applyFont="true" applyBorder="true" applyAlignment="true" applyProtection="true">
      <alignment horizontal="center" vertical="center" textRotation="0" wrapText="true" indent="0" shrinkToFit="false"/>
      <protection locked="true" hidden="false"/>
    </xf>
    <xf numFmtId="177" fontId="48" fillId="3" borderId="3" xfId="0" applyFont="true" applyBorder="true" applyAlignment="true" applyProtection="true">
      <alignment horizontal="right" vertical="center" textRotation="0" wrapText="false" indent="1" shrinkToFit="false"/>
      <protection locked="true" hidden="false"/>
    </xf>
    <xf numFmtId="164" fontId="48" fillId="0" borderId="4" xfId="0" applyFont="true" applyBorder="true" applyAlignment="true" applyProtection="true">
      <alignment horizontal="left" vertical="center" textRotation="0" wrapText="true" indent="1" shrinkToFit="false"/>
      <protection locked="true" hidden="false"/>
    </xf>
    <xf numFmtId="164" fontId="48" fillId="3" borderId="1" xfId="0" applyFont="true" applyBorder="true" applyAlignment="true" applyProtection="true">
      <alignment horizontal="left" vertical="center" textRotation="0" wrapText="false" indent="1" shrinkToFit="false"/>
      <protection locked="true" hidden="false"/>
    </xf>
    <xf numFmtId="167" fontId="48" fillId="3" borderId="21" xfId="0" applyFont="true" applyBorder="true" applyAlignment="true" applyProtection="true">
      <alignment horizontal="right" vertical="center" textRotation="0" wrapText="false" indent="0" shrinkToFit="false"/>
      <protection locked="true" hidden="false"/>
    </xf>
    <xf numFmtId="164" fontId="48" fillId="0" borderId="1" xfId="0" applyFont="true" applyBorder="true" applyAlignment="true" applyProtection="true">
      <alignment horizontal="left" vertical="center" textRotation="0" wrapText="false" indent="1" shrinkToFit="false"/>
      <protection locked="true" hidden="false"/>
    </xf>
    <xf numFmtId="164" fontId="49" fillId="0" borderId="26" xfId="0" applyFont="true" applyBorder="true" applyAlignment="true" applyProtection="true">
      <alignment horizontal="left" vertical="center" textRotation="0" wrapText="true" indent="1" shrinkToFit="false"/>
      <protection locked="true" hidden="false"/>
    </xf>
    <xf numFmtId="164" fontId="54" fillId="18" borderId="1" xfId="0" applyFont="true" applyBorder="true" applyAlignment="true" applyProtection="true">
      <alignment horizontal="center" vertical="center" textRotation="0" wrapText="true" indent="0" shrinkToFit="false"/>
      <protection locked="true" hidden="false"/>
    </xf>
    <xf numFmtId="168" fontId="54" fillId="2" borderId="21" xfId="19" applyFont="true" applyBorder="true" applyAlignment="true" applyProtection="true">
      <alignment horizontal="right" vertical="center" textRotation="0" wrapText="true" indent="1" shrinkToFit="false"/>
      <protection locked="true" hidden="false"/>
    </xf>
    <xf numFmtId="173" fontId="48" fillId="21" borderId="21" xfId="0" applyFont="true" applyBorder="true" applyAlignment="true" applyProtection="true">
      <alignment horizontal="right" vertical="center" textRotation="0" wrapText="false" indent="0" shrinkToFit="false"/>
      <protection locked="true" hidden="false"/>
    </xf>
    <xf numFmtId="167" fontId="48" fillId="2" borderId="21" xfId="0" applyFont="true" applyBorder="true" applyAlignment="true" applyProtection="true">
      <alignment horizontal="right" vertical="center" textRotation="0" wrapText="false" indent="0" shrinkToFit="false"/>
      <protection locked="true" hidden="false"/>
    </xf>
    <xf numFmtId="164" fontId="49" fillId="0" borderId="20" xfId="0" applyFont="true" applyBorder="true" applyAlignment="true" applyProtection="true">
      <alignment horizontal="left" vertical="center" textRotation="0" wrapText="true" indent="1" shrinkToFit="false"/>
      <protection locked="true" hidden="false"/>
    </xf>
    <xf numFmtId="173" fontId="48" fillId="2" borderId="21" xfId="0" applyFont="true" applyBorder="true" applyAlignment="true" applyProtection="true">
      <alignment horizontal="right" vertical="center" textRotation="0" wrapText="false" indent="0" shrinkToFit="false"/>
      <protection locked="true" hidden="false"/>
    </xf>
    <xf numFmtId="168" fontId="54" fillId="2" borderId="21" xfId="19" applyFont="true" applyBorder="true" applyAlignment="true" applyProtection="true">
      <alignment horizontal="general" vertical="center" textRotation="0" wrapText="true" indent="0" shrinkToFit="false"/>
      <protection locked="true" hidden="false"/>
    </xf>
    <xf numFmtId="164" fontId="48" fillId="3" borderId="20" xfId="0" applyFont="true" applyBorder="true" applyAlignment="true" applyProtection="true">
      <alignment horizontal="center" vertical="center" textRotation="0" wrapText="false" indent="0" shrinkToFit="false"/>
      <protection locked="true" hidden="false"/>
    </xf>
    <xf numFmtId="164" fontId="48" fillId="3" borderId="4" xfId="0" applyFont="true" applyBorder="true" applyAlignment="true" applyProtection="true">
      <alignment horizontal="left" vertical="center" textRotation="0" wrapText="false" indent="0" shrinkToFit="false"/>
      <protection locked="true" hidden="false"/>
    </xf>
    <xf numFmtId="164" fontId="48" fillId="21" borderId="1" xfId="0" applyFont="true" applyBorder="true" applyAlignment="true" applyProtection="true">
      <alignment horizontal="center" vertical="center" textRotation="0" wrapText="false" indent="0" shrinkToFit="false"/>
      <protection locked="true" hidden="false"/>
    </xf>
    <xf numFmtId="164" fontId="48" fillId="22" borderId="26" xfId="0" applyFont="true" applyBorder="true" applyAlignment="true" applyProtection="true">
      <alignment horizontal="left" vertical="center" textRotation="0" wrapText="false" indent="0" shrinkToFit="false"/>
      <protection locked="true" hidden="false"/>
    </xf>
    <xf numFmtId="164" fontId="59" fillId="20" borderId="19" xfId="0" applyFont="true" applyBorder="true" applyAlignment="true" applyProtection="true">
      <alignment horizontal="left" vertical="center" textRotation="0" wrapText="true" indent="1" shrinkToFit="false"/>
      <protection locked="true" hidden="false"/>
    </xf>
    <xf numFmtId="164" fontId="60" fillId="18" borderId="26" xfId="0" applyFont="true" applyBorder="true" applyAlignment="true" applyProtection="true">
      <alignment horizontal="center" vertical="center" textRotation="0" wrapText="false" indent="0" shrinkToFit="false"/>
      <protection locked="true" hidden="false"/>
    </xf>
    <xf numFmtId="164" fontId="60" fillId="18" borderId="1" xfId="0" applyFont="true" applyBorder="true" applyAlignment="true" applyProtection="true">
      <alignment horizontal="left" vertical="center" textRotation="0" wrapText="true" indent="1" shrinkToFit="false"/>
      <protection locked="true" hidden="false"/>
    </xf>
    <xf numFmtId="164" fontId="60" fillId="18" borderId="1" xfId="0" applyFont="true" applyBorder="true" applyAlignment="true" applyProtection="true">
      <alignment horizontal="center" vertical="center" textRotation="0" wrapText="true" indent="0" shrinkToFit="false"/>
      <protection locked="true" hidden="false"/>
    </xf>
    <xf numFmtId="164" fontId="60" fillId="18" borderId="21" xfId="0" applyFont="true" applyBorder="true" applyAlignment="true" applyProtection="true">
      <alignment horizontal="center" vertical="center" textRotation="0" wrapText="true" indent="0" shrinkToFit="false"/>
      <protection locked="true" hidden="false"/>
    </xf>
    <xf numFmtId="164" fontId="60" fillId="3" borderId="20" xfId="0" applyFont="true" applyBorder="true" applyAlignment="true" applyProtection="true">
      <alignment horizontal="left" vertical="center" textRotation="0" wrapText="true" indent="15" shrinkToFit="false"/>
      <protection locked="true" hidden="false"/>
    </xf>
    <xf numFmtId="164" fontId="60" fillId="21" borderId="1" xfId="0" applyFont="true" applyBorder="true" applyAlignment="true" applyProtection="true">
      <alignment horizontal="center" vertical="center" textRotation="0" wrapText="false" indent="0" shrinkToFit="false"/>
      <protection locked="true" hidden="false"/>
    </xf>
    <xf numFmtId="167" fontId="60" fillId="3" borderId="21" xfId="0" applyFont="true" applyBorder="true" applyAlignment="true" applyProtection="true">
      <alignment horizontal="right" vertical="center" textRotation="0" wrapText="false" indent="0" shrinkToFit="false"/>
      <protection locked="true" hidden="false"/>
    </xf>
    <xf numFmtId="164" fontId="60" fillId="0" borderId="26" xfId="0" applyFont="true" applyBorder="true" applyAlignment="true" applyProtection="true">
      <alignment horizontal="center" vertical="center" textRotation="0" wrapText="false" indent="0" shrinkToFit="false"/>
      <protection locked="true" hidden="false"/>
    </xf>
    <xf numFmtId="164" fontId="60" fillId="0" borderId="1" xfId="0" applyFont="true" applyBorder="true" applyAlignment="true" applyProtection="true">
      <alignment horizontal="left" vertical="center" textRotation="0" wrapText="true" indent="1" shrinkToFit="false"/>
      <protection locked="true" hidden="false"/>
    </xf>
    <xf numFmtId="168" fontId="60" fillId="2" borderId="1" xfId="0" applyFont="true" applyBorder="true" applyAlignment="true" applyProtection="true">
      <alignment horizontal="right" vertical="center" textRotation="0" wrapText="false" indent="1" shrinkToFit="false"/>
      <protection locked="true" hidden="false"/>
    </xf>
    <xf numFmtId="168" fontId="60" fillId="21" borderId="1" xfId="0" applyFont="true" applyBorder="true" applyAlignment="true" applyProtection="true">
      <alignment horizontal="right" vertical="center" textRotation="0" wrapText="false" indent="1" shrinkToFit="false"/>
      <protection locked="true" hidden="false"/>
    </xf>
    <xf numFmtId="173" fontId="60" fillId="21" borderId="21" xfId="0" applyFont="true" applyBorder="true" applyAlignment="true" applyProtection="true">
      <alignment horizontal="right" vertical="center" textRotation="0" wrapText="false" indent="0" shrinkToFit="false"/>
      <protection locked="true" hidden="false"/>
    </xf>
    <xf numFmtId="164" fontId="60" fillId="0" borderId="20" xfId="0" applyFont="true" applyBorder="true" applyAlignment="true" applyProtection="true">
      <alignment horizontal="center" vertical="center" textRotation="0" wrapText="false" indent="0" shrinkToFit="false"/>
      <protection locked="true" hidden="false"/>
    </xf>
    <xf numFmtId="164" fontId="60" fillId="0" borderId="1" xfId="0" applyFont="true" applyBorder="true" applyAlignment="true" applyProtection="true">
      <alignment horizontal="left" vertical="center" textRotation="0" wrapText="false" indent="1" shrinkToFit="false"/>
      <protection locked="true" hidden="false"/>
    </xf>
    <xf numFmtId="168" fontId="60" fillId="21" borderId="1" xfId="0" applyFont="true" applyBorder="true" applyAlignment="true" applyProtection="true">
      <alignment horizontal="center" vertical="center" textRotation="0" wrapText="false" indent="0" shrinkToFit="false"/>
      <protection locked="true" hidden="false"/>
    </xf>
    <xf numFmtId="173" fontId="60" fillId="21" borderId="21" xfId="0" applyFont="true" applyBorder="true" applyAlignment="true" applyProtection="true">
      <alignment horizontal="center" vertical="center" textRotation="0" wrapText="false" indent="0" shrinkToFit="false"/>
      <protection locked="true" hidden="false"/>
    </xf>
    <xf numFmtId="164" fontId="60" fillId="0" borderId="1" xfId="0" applyFont="true" applyBorder="true" applyAlignment="true" applyProtection="true">
      <alignment horizontal="left" vertical="center" textRotation="0" wrapText="true" indent="15" shrinkToFit="false"/>
      <protection locked="true" hidden="false"/>
    </xf>
    <xf numFmtId="167" fontId="60" fillId="0" borderId="21" xfId="0" applyFont="true" applyBorder="true" applyAlignment="true" applyProtection="true">
      <alignment horizontal="right" vertical="center" textRotation="0" wrapText="false" indent="0" shrinkToFit="false"/>
      <protection locked="true" hidden="false"/>
    </xf>
    <xf numFmtId="164" fontId="61" fillId="0" borderId="0" xfId="0" applyFont="true" applyBorder="false" applyAlignment="true" applyProtection="true">
      <alignment horizontal="general" vertical="bottom" textRotation="0" wrapText="false" indent="0" shrinkToFit="false"/>
      <protection locked="true" hidden="false"/>
    </xf>
    <xf numFmtId="164" fontId="60" fillId="0" borderId="0" xfId="0" applyFont="true" applyBorder="false" applyAlignment="true" applyProtection="true">
      <alignment horizontal="general" vertical="bottom" textRotation="0" wrapText="false" indent="0" shrinkToFit="false"/>
      <protection locked="true" hidden="false"/>
    </xf>
    <xf numFmtId="164" fontId="61" fillId="0" borderId="0" xfId="0" applyFont="true" applyBorder="false" applyAlignment="true" applyProtection="true">
      <alignment horizontal="general" vertical="bottom" textRotation="0" wrapText="false" indent="0" shrinkToFit="false"/>
      <protection locked="false" hidden="false"/>
    </xf>
    <xf numFmtId="164" fontId="60" fillId="0" borderId="4" xfId="0" applyFont="true" applyBorder="true" applyAlignment="true" applyProtection="true">
      <alignment horizontal="left" vertical="center" textRotation="0" wrapText="true" indent="1" shrinkToFit="false"/>
      <protection locked="true" hidden="false"/>
    </xf>
    <xf numFmtId="168" fontId="60" fillId="2" borderId="1" xfId="0" applyFont="true" applyBorder="true" applyAlignment="true" applyProtection="true">
      <alignment horizontal="center" vertical="center" textRotation="0" wrapText="true" indent="0" shrinkToFit="false"/>
      <protection locked="true" hidden="false"/>
    </xf>
    <xf numFmtId="168" fontId="60" fillId="21" borderId="1" xfId="0" applyFont="true" applyBorder="true" applyAlignment="true" applyProtection="true">
      <alignment horizontal="center" vertical="center" textRotation="0" wrapText="true" indent="0" shrinkToFit="false"/>
      <protection locked="true" hidden="false"/>
    </xf>
    <xf numFmtId="164" fontId="60" fillId="22" borderId="20" xfId="0" applyFont="true" applyBorder="true" applyAlignment="true" applyProtection="true">
      <alignment horizontal="left" vertical="center" textRotation="0" wrapText="false" indent="1" shrinkToFit="false"/>
      <protection locked="true" hidden="false"/>
    </xf>
    <xf numFmtId="169" fontId="60" fillId="22" borderId="1" xfId="0" applyFont="true" applyBorder="true" applyAlignment="true" applyProtection="true">
      <alignment horizontal="right" vertical="center" textRotation="0" wrapText="false" indent="1" shrinkToFit="false"/>
      <protection locked="true" hidden="false"/>
    </xf>
    <xf numFmtId="167" fontId="60" fillId="22" borderId="21" xfId="0" applyFont="true" applyBorder="true" applyAlignment="true" applyProtection="true">
      <alignment horizontal="general" vertical="center" textRotation="0" wrapText="false" indent="0" shrinkToFit="false"/>
      <protection locked="true" hidden="false"/>
    </xf>
    <xf numFmtId="164" fontId="60" fillId="0" borderId="32" xfId="0" applyFont="true" applyBorder="true" applyAlignment="true" applyProtection="true">
      <alignment horizontal="left" vertical="center" textRotation="0" wrapText="false" indent="1" shrinkToFit="false"/>
      <protection locked="true" hidden="false"/>
    </xf>
    <xf numFmtId="164" fontId="59" fillId="0" borderId="0" xfId="0" applyFont="true" applyBorder="true" applyAlignment="true" applyProtection="true">
      <alignment horizontal="left" vertical="center" textRotation="0" wrapText="false" indent="1" shrinkToFit="false"/>
      <protection locked="true" hidden="false"/>
    </xf>
    <xf numFmtId="164" fontId="59" fillId="0" borderId="33" xfId="0" applyFont="true" applyBorder="true" applyAlignment="true" applyProtection="true">
      <alignment horizontal="left" vertical="center" textRotation="0" wrapText="false" indent="1" shrinkToFit="false"/>
      <protection locked="true" hidden="false"/>
    </xf>
    <xf numFmtId="164" fontId="60" fillId="22" borderId="26" xfId="0" applyFont="true" applyBorder="true" applyAlignment="true" applyProtection="true">
      <alignment horizontal="left" vertical="center" textRotation="0" wrapText="false" indent="1" shrinkToFit="false"/>
      <protection locked="true" hidden="false"/>
    </xf>
    <xf numFmtId="169" fontId="60" fillId="22" borderId="3" xfId="0" applyFont="true" applyBorder="true" applyAlignment="true" applyProtection="true">
      <alignment horizontal="right" vertical="center" textRotation="0" wrapText="false" indent="1" shrinkToFit="false"/>
      <protection locked="true" hidden="false"/>
    </xf>
    <xf numFmtId="175" fontId="47" fillId="20" borderId="19" xfId="0" applyFont="true" applyBorder="true" applyAlignment="true" applyProtection="true">
      <alignment horizontal="left" vertical="center" textRotation="0" wrapText="true" indent="1" shrinkToFit="false"/>
      <protection locked="true" hidden="false"/>
    </xf>
    <xf numFmtId="164" fontId="48" fillId="18" borderId="26" xfId="0" applyFont="true" applyBorder="true" applyAlignment="true" applyProtection="true">
      <alignment horizontal="left" vertical="center" textRotation="0" wrapText="true" indent="1" shrinkToFit="false"/>
      <protection locked="true" hidden="false"/>
    </xf>
    <xf numFmtId="175" fontId="48" fillId="0" borderId="20" xfId="0" applyFont="true" applyBorder="true" applyAlignment="true" applyProtection="true">
      <alignment horizontal="center" vertical="center" textRotation="0" wrapText="true" indent="0" shrinkToFit="false"/>
      <protection locked="true" hidden="false"/>
    </xf>
    <xf numFmtId="164" fontId="48" fillId="0" borderId="7" xfId="0" applyFont="true" applyBorder="true" applyAlignment="true" applyProtection="true">
      <alignment horizontal="left" vertical="center" textRotation="0" wrapText="true" indent="1" shrinkToFit="false"/>
      <protection locked="true" hidden="false"/>
    </xf>
    <xf numFmtId="167" fontId="48" fillId="2" borderId="21" xfId="0" applyFont="true" applyBorder="true" applyAlignment="true" applyProtection="true">
      <alignment horizontal="right" vertical="center" textRotation="0" wrapText="true" indent="0" shrinkToFit="false"/>
      <protection locked="true" hidden="false"/>
    </xf>
    <xf numFmtId="164" fontId="48" fillId="0" borderId="7" xfId="0" applyFont="true" applyBorder="true" applyAlignment="true" applyProtection="true">
      <alignment horizontal="left" vertical="center" textRotation="0" wrapText="true" indent="0" shrinkToFit="false"/>
      <protection locked="true" hidden="false"/>
    </xf>
    <xf numFmtId="167" fontId="62" fillId="0" borderId="21" xfId="0" applyFont="true" applyBorder="true" applyAlignment="true" applyProtection="true">
      <alignment horizontal="right" vertical="center" textRotation="0" wrapText="true" indent="0" shrinkToFit="false"/>
      <protection locked="true" hidden="false"/>
    </xf>
    <xf numFmtId="164" fontId="47" fillId="22" borderId="26" xfId="0" applyFont="true" applyBorder="true" applyAlignment="true" applyProtection="true">
      <alignment horizontal="left" vertical="center" textRotation="0" wrapText="false" indent="1" shrinkToFit="false"/>
      <protection locked="true" hidden="false"/>
    </xf>
    <xf numFmtId="169" fontId="47" fillId="22" borderId="3" xfId="0" applyFont="true" applyBorder="true" applyAlignment="true" applyProtection="true">
      <alignment horizontal="right" vertical="center" textRotation="0" wrapText="false" indent="1" shrinkToFit="false"/>
      <protection locked="true" hidden="false"/>
    </xf>
    <xf numFmtId="167" fontId="47" fillId="22" borderId="21" xfId="0" applyFont="true" applyBorder="true" applyAlignment="true" applyProtection="true">
      <alignment horizontal="general" vertical="center" textRotation="0" wrapText="false" indent="0" shrinkToFit="false"/>
      <protection locked="true" hidden="false"/>
    </xf>
    <xf numFmtId="164" fontId="63" fillId="0" borderId="19" xfId="0" applyFont="true" applyBorder="true" applyAlignment="true" applyProtection="true">
      <alignment horizontal="left" vertical="center" textRotation="0" wrapText="true" indent="1" shrinkToFit="false"/>
      <protection locked="true" hidden="false"/>
    </xf>
    <xf numFmtId="164" fontId="48" fillId="18" borderId="20" xfId="0" applyFont="true" applyBorder="true" applyAlignment="true" applyProtection="true">
      <alignment horizontal="center" vertical="center" textRotation="0" wrapText="true" indent="0" shrinkToFit="false"/>
      <protection locked="true" hidden="false"/>
    </xf>
    <xf numFmtId="164" fontId="54" fillId="18" borderId="21" xfId="0" applyFont="true" applyBorder="true" applyAlignment="true" applyProtection="true">
      <alignment horizontal="center" vertical="center" textRotation="0" wrapText="true" indent="0" shrinkToFit="false"/>
      <protection locked="true" hidden="false"/>
    </xf>
    <xf numFmtId="164" fontId="54" fillId="0" borderId="1" xfId="0" applyFont="true" applyBorder="true" applyAlignment="true" applyProtection="true">
      <alignment horizontal="center" vertical="center" textRotation="0" wrapText="false" indent="0" shrinkToFit="false"/>
      <protection locked="true" hidden="false"/>
    </xf>
    <xf numFmtId="164" fontId="54" fillId="0" borderId="21" xfId="0" applyFont="true" applyBorder="true" applyAlignment="true" applyProtection="true">
      <alignment horizontal="center" vertical="center" textRotation="0" wrapText="false" indent="0" shrinkToFit="false"/>
      <protection locked="true" hidden="false"/>
    </xf>
    <xf numFmtId="171" fontId="48" fillId="2" borderId="34" xfId="0" applyFont="true" applyBorder="true" applyAlignment="true" applyProtection="true">
      <alignment horizontal="left" vertical="center" textRotation="0" wrapText="true" indent="1" shrinkToFit="false"/>
      <protection locked="true" hidden="false"/>
    </xf>
    <xf numFmtId="167" fontId="54" fillId="2" borderId="35" xfId="0" applyFont="true" applyBorder="true" applyAlignment="true" applyProtection="true">
      <alignment horizontal="center" vertical="center" textRotation="0" wrapText="false" indent="0" shrinkToFit="false"/>
      <protection locked="true" hidden="false"/>
    </xf>
    <xf numFmtId="164" fontId="54" fillId="2" borderId="35" xfId="0" applyFont="true" applyBorder="true" applyAlignment="true" applyProtection="true">
      <alignment horizontal="center" vertical="center" textRotation="0" wrapText="false" indent="0" shrinkToFit="false"/>
      <protection locked="true" hidden="false"/>
    </xf>
    <xf numFmtId="167" fontId="54" fillId="2" borderId="36" xfId="0" applyFont="true" applyBorder="true" applyAlignment="true" applyProtection="true">
      <alignment horizontal="center" vertical="center" textRotation="0" wrapText="false" indent="0" shrinkToFit="false"/>
      <protection locked="true" hidden="false"/>
    </xf>
    <xf numFmtId="164" fontId="48" fillId="0" borderId="0" xfId="0" applyFont="true" applyBorder="false" applyAlignment="true" applyProtection="true">
      <alignment horizontal="general" vertical="center" textRotation="0" wrapText="false" indent="0" shrinkToFit="false"/>
      <protection locked="true" hidden="false"/>
    </xf>
    <xf numFmtId="167" fontId="48" fillId="0" borderId="0" xfId="0" applyFont="true" applyBorder="false" applyAlignment="true" applyProtection="true">
      <alignment horizontal="general" vertical="center" textRotation="0" wrapText="false" indent="0" shrinkToFit="false"/>
      <protection locked="true" hidden="false"/>
    </xf>
  </cellXfs>
  <cellStyles count="13">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Moeda 3" xfId="21"/>
    <cellStyle name="Moeda 4" xfId="22"/>
    <cellStyle name="Normal 2" xfId="23"/>
    <cellStyle name="Normal 3" xfId="24"/>
    <cellStyle name="Porcentagem 2" xfId="25"/>
    <cellStyle name="Porcentagem 6" xfId="26"/>
  </cellStyles>
  <colors>
    <indexedColors>
      <rgbColor rgb="FF000000"/>
      <rgbColor rgb="FFFFFFFF"/>
      <rgbColor rgb="FFFF0000"/>
      <rgbColor rgb="FF00FF00"/>
      <rgbColor rgb="FF0000FF"/>
      <rgbColor rgb="FFFFFF00"/>
      <rgbColor rgb="FFFF00FF"/>
      <rgbColor rgb="FF00FFFF"/>
      <rgbColor rgb="FFC00000"/>
      <rgbColor rgb="FF008000"/>
      <rgbColor rgb="FF000080"/>
      <rgbColor rgb="FF77933C"/>
      <rgbColor rgb="FF800080"/>
      <rgbColor rgb="FF008080"/>
      <rgbColor rgb="FFC0C0C0"/>
      <rgbColor rgb="FF7F7F7F"/>
      <rgbColor rgb="FFC4BD97"/>
      <rgbColor rgb="FF953735"/>
      <rgbColor rgb="FFFFFFCC"/>
      <rgbColor rgb="FFF2F2F2"/>
      <rgbColor rgb="FF660066"/>
      <rgbColor rgb="FFFF420E"/>
      <rgbColor rgb="FF2A6099"/>
      <rgbColor rgb="FFB9CDE5"/>
      <rgbColor rgb="FF000080"/>
      <rgbColor rgb="FFFF00FF"/>
      <rgbColor rgb="FFFFFE00"/>
      <rgbColor rgb="FF00FFFF"/>
      <rgbColor rgb="FF800080"/>
      <rgbColor rgb="FFC9211E"/>
      <rgbColor rgb="FF008080"/>
      <rgbColor rgb="FF0000FF"/>
      <rgbColor rgb="FF00CCFF"/>
      <rgbColor rgb="FFD7E4BD"/>
      <rgbColor rgb="FFEBF1DE"/>
      <rgbColor rgb="FFD9D9D9"/>
      <rgbColor rgb="FFB7DEE8"/>
      <rgbColor rgb="FFE6B9B8"/>
      <rgbColor rgb="FFCCC1DA"/>
      <rgbColor rgb="FFFCD5B5"/>
      <rgbColor rgb="FF376092"/>
      <rgbColor rgb="FF33CCCC"/>
      <rgbColor rgb="FF99CC00"/>
      <rgbColor rgb="FFFFCC00"/>
      <rgbColor rgb="FFFF9900"/>
      <rgbColor rgb="FFE46C0A"/>
      <rgbColor rgb="FF604A7B"/>
      <rgbColor rgb="FF948A54"/>
      <rgbColor rgb="FF003366"/>
      <rgbColor rgb="FF31859C"/>
      <rgbColor rgb="FF000009"/>
      <rgbColor rgb="FF333300"/>
      <rgbColor rgb="FF993300"/>
      <rgbColor rgb="FF7030A0"/>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worksheet" Target="worksheets/sheet13.xml"/><Relationship Id="rId16" Type="http://schemas.openxmlformats.org/officeDocument/2006/relationships/worksheet" Target="worksheets/sheet14.xml"/><Relationship Id="rId17" Type="http://schemas.openxmlformats.org/officeDocument/2006/relationships/worksheet" Target="worksheets/sheet15.xml"/><Relationship Id="rId1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1.vml"/>
</Relationships>
</file>

<file path=xl/worksheets/_rels/sheet7.xml.rels><?xml version="1.0" encoding="UTF-8"?>
<Relationships xmlns="http://schemas.openxmlformats.org/package/2006/relationships"><Relationship Id="rId1" Type="http://schemas.openxmlformats.org/officeDocument/2006/relationships/comments" Target="../comments7.xml"/><Relationship Id="rId2" Type="http://schemas.openxmlformats.org/officeDocument/2006/relationships/vmlDrawing" Target="../drawings/vmlDrawing2.vml"/>
</Relationships>
</file>

<file path=xl/worksheets/_rels/sheet8.xml.rels><?xml version="1.0" encoding="UTF-8"?>
<Relationships xmlns="http://schemas.openxmlformats.org/package/2006/relationships"><Relationship Id="rId1" Type="http://schemas.openxmlformats.org/officeDocument/2006/relationships/comments" Target="../comments8.xml"/><Relationship Id="rId2" Type="http://schemas.openxmlformats.org/officeDocument/2006/relationships/vmlDrawing" Target="../drawings/vmlDrawing3.vml"/>
</Relationships>
</file>

<file path=xl/worksheets/_rels/sheet9.xml.rels><?xml version="1.0" encoding="UTF-8"?>
<Relationships xmlns="http://schemas.openxmlformats.org/package/2006/relationships"><Relationship Id="rId1" Type="http://schemas.openxmlformats.org/officeDocument/2006/relationships/comments" Target="../comments9.xml"/><Relationship Id="rId2" Type="http://schemas.openxmlformats.org/officeDocument/2006/relationships/vmlDrawing" Target="../drawings/vmlDrawing4.vml"/>
</Relationships>
</file>

<file path=xl/worksheets/_rels/sheet10.xml.rels><?xml version="1.0" encoding="UTF-8"?>
<Relationships xmlns="http://schemas.openxmlformats.org/package/2006/relationships"><Relationship Id="rId1" Type="http://schemas.openxmlformats.org/officeDocument/2006/relationships/comments" Target="../comments10.xml"/><Relationship Id="rId2" Type="http://schemas.openxmlformats.org/officeDocument/2006/relationships/vmlDrawing" Target="../drawings/vmlDrawing5.vml"/>
</Relationships>
</file>

<file path=xl/worksheets/_rels/sheet11.xml.rels><?xml version="1.0" encoding="UTF-8"?>
<Relationships xmlns="http://schemas.openxmlformats.org/package/2006/relationships"><Relationship Id="rId1" Type="http://schemas.openxmlformats.org/officeDocument/2006/relationships/comments" Target="../comments11.xml"/><Relationship Id="rId2" Type="http://schemas.openxmlformats.org/officeDocument/2006/relationships/vmlDrawing" Target="../drawings/vmlDrawing6.vml"/>
</Relationships>
</file>

<file path=xl/worksheets/_rels/sheet12.xml.rels><?xml version="1.0" encoding="UTF-8"?>
<Relationships xmlns="http://schemas.openxmlformats.org/package/2006/relationships"><Relationship Id="rId1" Type="http://schemas.openxmlformats.org/officeDocument/2006/relationships/comments" Target="../comments12.xml"/><Relationship Id="rId2" Type="http://schemas.openxmlformats.org/officeDocument/2006/relationships/vmlDrawing" Target="../drawings/vmlDrawing7.vml"/>
</Relationships>
</file>

<file path=xl/worksheets/_rels/sheet13.xml.rels><?xml version="1.0" encoding="UTF-8"?>
<Relationships xmlns="http://schemas.openxmlformats.org/package/2006/relationships"><Relationship Id="rId1" Type="http://schemas.openxmlformats.org/officeDocument/2006/relationships/comments" Target="../comments13.xml"/><Relationship Id="rId2" Type="http://schemas.openxmlformats.org/officeDocument/2006/relationships/vmlDrawing" Target="../drawings/vmlDrawing8.vml"/>
</Relationships>
</file>

<file path=xl/worksheets/_rels/sheet14.xml.rels><?xml version="1.0" encoding="UTF-8"?>
<Relationships xmlns="http://schemas.openxmlformats.org/package/2006/relationships"><Relationship Id="rId1" Type="http://schemas.openxmlformats.org/officeDocument/2006/relationships/comments" Target="../comments14.xml"/><Relationship Id="rId2" Type="http://schemas.openxmlformats.org/officeDocument/2006/relationships/vmlDrawing" Target="../drawings/vmlDrawing9.vml"/>
</Relationships>
</file>

<file path=xl/worksheets/_rels/sheet15.xml.rels><?xml version="1.0" encoding="UTF-8"?>
<Relationships xmlns="http://schemas.openxmlformats.org/package/2006/relationships"><Relationship Id="rId1" Type="http://schemas.openxmlformats.org/officeDocument/2006/relationships/comments" Target="../comments15.xml"/><Relationship Id="rId2" Type="http://schemas.openxmlformats.org/officeDocument/2006/relationships/vmlDrawing" Target="../drawings/vmlDrawing10.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K444"/>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11.53515625" defaultRowHeight="13.8" customHeight="true" zeroHeight="false" outlineLevelRow="0" outlineLevelCol="0"/>
  <cols>
    <col collapsed="false" customWidth="false" hidden="false" outlineLevel="0" max="1" min="1" style="1" width="11.53"/>
    <col collapsed="false" customWidth="true" hidden="false" outlineLevel="0" max="2" min="2" style="1" width="34.51"/>
    <col collapsed="false" customWidth="false" hidden="false" outlineLevel="0" max="5" min="3" style="1" width="11.53"/>
    <col collapsed="false" customWidth="true" hidden="false" outlineLevel="0" max="6" min="6" style="1" width="13.22"/>
    <col collapsed="false" customWidth="true" hidden="false" outlineLevel="0" max="7" min="7" style="1" width="14.79"/>
    <col collapsed="false" customWidth="false" hidden="false" outlineLevel="0" max="16384" min="246" style="1" width="11.53"/>
  </cols>
  <sheetData>
    <row r="1" customFormat="false" ht="13.8" hidden="false" customHeight="true" outlineLevel="0" collapsed="false">
      <c r="A1" s="2" t="s">
        <v>0</v>
      </c>
      <c r="B1" s="2"/>
      <c r="C1" s="2"/>
      <c r="D1" s="2"/>
      <c r="E1" s="2"/>
      <c r="F1" s="2"/>
      <c r="G1" s="2"/>
    </row>
    <row r="2" customFormat="false" ht="13.8" hidden="false" customHeight="true" outlineLevel="0" collapsed="false">
      <c r="A2" s="2" t="s">
        <v>1</v>
      </c>
      <c r="B2" s="2"/>
      <c r="C2" s="2"/>
      <c r="D2" s="2"/>
      <c r="E2" s="2"/>
      <c r="F2" s="2"/>
      <c r="G2" s="2"/>
    </row>
    <row r="3" customFormat="false" ht="135.8" hidden="false" customHeight="false" outlineLevel="0" collapsed="false">
      <c r="A3" s="3" t="s">
        <v>2</v>
      </c>
      <c r="B3" s="3" t="s">
        <v>3</v>
      </c>
      <c r="C3" s="3" t="s">
        <v>4</v>
      </c>
      <c r="D3" s="3" t="s">
        <v>5</v>
      </c>
      <c r="E3" s="3" t="s">
        <v>6</v>
      </c>
      <c r="F3" s="3" t="s">
        <v>7</v>
      </c>
      <c r="G3" s="3" t="s">
        <v>8</v>
      </c>
    </row>
    <row r="4" customFormat="false" ht="13.8" hidden="false" customHeight="false" outlineLevel="0" collapsed="false">
      <c r="A4" s="3" t="s">
        <v>9</v>
      </c>
      <c r="B4" s="3" t="s">
        <v>10</v>
      </c>
      <c r="C4" s="3" t="s">
        <v>11</v>
      </c>
      <c r="D4" s="3" t="s">
        <v>12</v>
      </c>
      <c r="E4" s="3" t="s">
        <v>13</v>
      </c>
      <c r="F4" s="3" t="s">
        <v>14</v>
      </c>
      <c r="G4" s="3" t="s">
        <v>15</v>
      </c>
    </row>
    <row r="5" customFormat="false" ht="68.65" hidden="false" customHeight="false" outlineLevel="0" collapsed="false">
      <c r="A5" s="3" t="s">
        <v>16</v>
      </c>
      <c r="B5" s="4" t="s">
        <v>17</v>
      </c>
      <c r="C5" s="3" t="s">
        <v>18</v>
      </c>
      <c r="D5" s="3" t="n">
        <v>100</v>
      </c>
      <c r="E5" s="5"/>
      <c r="F5" s="6" t="n">
        <f aca="false">ROUND(D5*E5,2)</f>
        <v>0</v>
      </c>
      <c r="G5" s="6" t="n">
        <f aca="false">ROUND(F5*12,2)</f>
        <v>0</v>
      </c>
    </row>
    <row r="6" customFormat="false" ht="68.65" hidden="false" customHeight="false" outlineLevel="0" collapsed="false">
      <c r="A6" s="3" t="s">
        <v>19</v>
      </c>
      <c r="B6" s="2" t="s">
        <v>20</v>
      </c>
      <c r="C6" s="3" t="s">
        <v>18</v>
      </c>
      <c r="D6" s="3" t="n">
        <v>2250</v>
      </c>
      <c r="E6" s="5"/>
      <c r="F6" s="6" t="n">
        <f aca="false">ROUND(D6*E6,2)</f>
        <v>0</v>
      </c>
      <c r="G6" s="6" t="n">
        <f aca="false">ROUND(F6*12,2)</f>
        <v>0</v>
      </c>
    </row>
    <row r="7" customFormat="false" ht="102.2" hidden="false" customHeight="false" outlineLevel="0" collapsed="false">
      <c r="A7" s="3" t="s">
        <v>21</v>
      </c>
      <c r="B7" s="2" t="s">
        <v>22</v>
      </c>
      <c r="C7" s="3" t="s">
        <v>23</v>
      </c>
      <c r="D7" s="3" t="n">
        <v>2</v>
      </c>
      <c r="E7" s="5"/>
      <c r="F7" s="6" t="n">
        <f aca="false">ROUND(D7*E7,2)</f>
        <v>0</v>
      </c>
      <c r="G7" s="6" t="n">
        <f aca="false">ROUND(F7*12,2)</f>
        <v>0</v>
      </c>
    </row>
    <row r="8" customFormat="false" ht="91" hidden="false" customHeight="false" outlineLevel="0" collapsed="false">
      <c r="A8" s="3" t="s">
        <v>24</v>
      </c>
      <c r="B8" s="2" t="s">
        <v>25</v>
      </c>
      <c r="C8" s="3" t="s">
        <v>23</v>
      </c>
      <c r="D8" s="3" t="n">
        <v>2</v>
      </c>
      <c r="E8" s="5"/>
      <c r="F8" s="6" t="n">
        <f aca="false">ROUND(D8*E8,2)</f>
        <v>0</v>
      </c>
      <c r="G8" s="6" t="n">
        <f aca="false">ROUND(F8*12,2)</f>
        <v>0</v>
      </c>
    </row>
    <row r="9" customFormat="false" ht="79.85" hidden="false" customHeight="false" outlineLevel="0" collapsed="false">
      <c r="A9" s="3" t="s">
        <v>26</v>
      </c>
      <c r="B9" s="2" t="s">
        <v>27</v>
      </c>
      <c r="C9" s="3" t="s">
        <v>23</v>
      </c>
      <c r="D9" s="3" t="n">
        <v>8</v>
      </c>
      <c r="E9" s="5"/>
      <c r="F9" s="6" t="n">
        <f aca="false">ROUND(D9*E9,2)</f>
        <v>0</v>
      </c>
      <c r="G9" s="6" t="n">
        <f aca="false">ROUND(F9*12,2)</f>
        <v>0</v>
      </c>
    </row>
    <row r="10" customFormat="false" ht="68.65" hidden="false" customHeight="false" outlineLevel="0" collapsed="false">
      <c r="A10" s="3" t="s">
        <v>28</v>
      </c>
      <c r="B10" s="2" t="s">
        <v>29</v>
      </c>
      <c r="C10" s="3" t="s">
        <v>23</v>
      </c>
      <c r="D10" s="3" t="n">
        <v>1</v>
      </c>
      <c r="E10" s="5"/>
      <c r="F10" s="6" t="n">
        <f aca="false">ROUND(D10*E10,2)</f>
        <v>0</v>
      </c>
      <c r="G10" s="6" t="n">
        <f aca="false">ROUND(F10*12,2)</f>
        <v>0</v>
      </c>
    </row>
    <row r="11" customFormat="false" ht="79.85" hidden="false" customHeight="false" outlineLevel="0" collapsed="false">
      <c r="A11" s="3" t="s">
        <v>30</v>
      </c>
      <c r="B11" s="2" t="s">
        <v>31</v>
      </c>
      <c r="C11" s="3" t="s">
        <v>23</v>
      </c>
      <c r="D11" s="3" t="n">
        <v>20</v>
      </c>
      <c r="E11" s="5"/>
      <c r="F11" s="6" t="n">
        <f aca="false">ROUND(D11*E11,2)</f>
        <v>0</v>
      </c>
      <c r="G11" s="6" t="n">
        <f aca="false">ROUND(F11*12,2)</f>
        <v>0</v>
      </c>
    </row>
    <row r="12" customFormat="false" ht="79.85" hidden="false" customHeight="false" outlineLevel="0" collapsed="false">
      <c r="A12" s="3" t="s">
        <v>32</v>
      </c>
      <c r="B12" s="2" t="s">
        <v>33</v>
      </c>
      <c r="C12" s="3" t="s">
        <v>23</v>
      </c>
      <c r="D12" s="3" t="n">
        <v>2</v>
      </c>
      <c r="E12" s="5"/>
      <c r="F12" s="6" t="n">
        <f aca="false">ROUND(D12*E12,2)</f>
        <v>0</v>
      </c>
      <c r="G12" s="6" t="n">
        <f aca="false">ROUND(F12*12,2)</f>
        <v>0</v>
      </c>
    </row>
    <row r="13" customFormat="false" ht="91" hidden="false" customHeight="false" outlineLevel="0" collapsed="false">
      <c r="A13" s="3" t="s">
        <v>34</v>
      </c>
      <c r="B13" s="2" t="s">
        <v>35</v>
      </c>
      <c r="C13" s="3" t="s">
        <v>23</v>
      </c>
      <c r="D13" s="3" t="n">
        <v>1</v>
      </c>
      <c r="E13" s="5"/>
      <c r="F13" s="6" t="n">
        <f aca="false">ROUND(D13*E13,2)</f>
        <v>0</v>
      </c>
      <c r="G13" s="6" t="n">
        <f aca="false">ROUND(F13*12,2)</f>
        <v>0</v>
      </c>
    </row>
    <row r="14" customFormat="false" ht="79.85" hidden="false" customHeight="false" outlineLevel="0" collapsed="false">
      <c r="A14" s="3" t="s">
        <v>36</v>
      </c>
      <c r="B14" s="2" t="s">
        <v>37</v>
      </c>
      <c r="C14" s="3" t="s">
        <v>23</v>
      </c>
      <c r="D14" s="3" t="n">
        <v>4</v>
      </c>
      <c r="E14" s="5"/>
      <c r="F14" s="6" t="n">
        <f aca="false">ROUND(D14*E14,2)</f>
        <v>0</v>
      </c>
      <c r="G14" s="6" t="n">
        <f aca="false">ROUND(F14*12,2)</f>
        <v>0</v>
      </c>
    </row>
    <row r="15" customFormat="false" ht="79.85" hidden="false" customHeight="false" outlineLevel="0" collapsed="false">
      <c r="A15" s="3" t="s">
        <v>38</v>
      </c>
      <c r="B15" s="2" t="s">
        <v>39</v>
      </c>
      <c r="C15" s="3" t="s">
        <v>23</v>
      </c>
      <c r="D15" s="3" t="n">
        <v>1</v>
      </c>
      <c r="E15" s="5"/>
      <c r="F15" s="6" t="n">
        <f aca="false">ROUND(D15*E15,2)</f>
        <v>0</v>
      </c>
      <c r="G15" s="6" t="n">
        <f aca="false">ROUND(F15*12,2)</f>
        <v>0</v>
      </c>
    </row>
    <row r="16" customFormat="false" ht="13.8" hidden="false" customHeight="true" outlineLevel="0" collapsed="false">
      <c r="A16" s="2" t="s">
        <v>40</v>
      </c>
      <c r="B16" s="2"/>
      <c r="C16" s="2"/>
      <c r="D16" s="2"/>
      <c r="E16" s="2"/>
      <c r="F16" s="7" t="n">
        <f aca="false">ROUND(SUM(F5:F15),2)</f>
        <v>0</v>
      </c>
      <c r="G16" s="7" t="n">
        <f aca="false">SUM(G5:G15)</f>
        <v>0</v>
      </c>
    </row>
    <row r="17" customFormat="false" ht="13.8" hidden="false" customHeight="false" outlineLevel="0" collapsed="false">
      <c r="A17" s="3"/>
      <c r="B17" s="3"/>
      <c r="C17" s="3"/>
      <c r="D17" s="3"/>
      <c r="E17" s="3"/>
      <c r="F17" s="3"/>
      <c r="G17" s="3"/>
    </row>
    <row r="18" customFormat="false" ht="13.8" hidden="false" customHeight="true" outlineLevel="0" collapsed="false">
      <c r="A18" s="2" t="s">
        <v>41</v>
      </c>
      <c r="B18" s="2"/>
      <c r="C18" s="2"/>
      <c r="D18" s="2"/>
      <c r="E18" s="2"/>
      <c r="F18" s="2"/>
      <c r="G18" s="2"/>
    </row>
    <row r="19" customFormat="false" ht="124.6" hidden="false" customHeight="false" outlineLevel="0" collapsed="false">
      <c r="A19" s="3" t="s">
        <v>2</v>
      </c>
      <c r="B19" s="3" t="s">
        <v>3</v>
      </c>
      <c r="C19" s="3" t="s">
        <v>4</v>
      </c>
      <c r="D19" s="3" t="s">
        <v>5</v>
      </c>
      <c r="E19" s="3" t="s">
        <v>6</v>
      </c>
      <c r="F19" s="3" t="s">
        <v>7</v>
      </c>
      <c r="G19" s="3" t="s">
        <v>8</v>
      </c>
    </row>
    <row r="20" customFormat="false" ht="13.8" hidden="false" customHeight="false" outlineLevel="0" collapsed="false">
      <c r="A20" s="3" t="s">
        <v>9</v>
      </c>
      <c r="B20" s="3" t="s">
        <v>10</v>
      </c>
      <c r="C20" s="3" t="s">
        <v>11</v>
      </c>
      <c r="D20" s="3" t="s">
        <v>12</v>
      </c>
      <c r="E20" s="3" t="s">
        <v>13</v>
      </c>
      <c r="F20" s="3" t="s">
        <v>14</v>
      </c>
      <c r="G20" s="3" t="s">
        <v>15</v>
      </c>
    </row>
    <row r="21" customFormat="false" ht="57.45" hidden="false" customHeight="false" outlineLevel="0" collapsed="false">
      <c r="A21" s="3" t="s">
        <v>42</v>
      </c>
      <c r="B21" s="4" t="s">
        <v>43</v>
      </c>
      <c r="C21" s="3" t="s">
        <v>44</v>
      </c>
      <c r="D21" s="3" t="n">
        <v>5</v>
      </c>
      <c r="E21" s="5"/>
      <c r="F21" s="6" t="n">
        <f aca="false">ROUND(D21*E21,2)</f>
        <v>0</v>
      </c>
      <c r="G21" s="6" t="n">
        <f aca="false">ROUND(F21*12,2)</f>
        <v>0</v>
      </c>
    </row>
    <row r="22" customFormat="false" ht="46.25" hidden="false" customHeight="false" outlineLevel="0" collapsed="false">
      <c r="A22" s="3" t="s">
        <v>45</v>
      </c>
      <c r="B22" s="4" t="s">
        <v>46</v>
      </c>
      <c r="C22" s="3" t="s">
        <v>47</v>
      </c>
      <c r="D22" s="3" t="n">
        <v>15</v>
      </c>
      <c r="E22" s="5"/>
      <c r="F22" s="6" t="n">
        <f aca="false">ROUND(D22*E22,2)</f>
        <v>0</v>
      </c>
      <c r="G22" s="6" t="n">
        <f aca="false">ROUND(F22*12,2)</f>
        <v>0</v>
      </c>
    </row>
    <row r="23" customFormat="false" ht="46.25" hidden="false" customHeight="false" outlineLevel="0" collapsed="false">
      <c r="A23" s="3" t="s">
        <v>48</v>
      </c>
      <c r="B23" s="4" t="s">
        <v>49</v>
      </c>
      <c r="C23" s="3" t="s">
        <v>50</v>
      </c>
      <c r="D23" s="3" t="n">
        <v>1</v>
      </c>
      <c r="E23" s="5"/>
      <c r="F23" s="6" t="n">
        <f aca="false">ROUND(D23*E23,2)</f>
        <v>0</v>
      </c>
      <c r="G23" s="6" t="n">
        <f aca="false">ROUND(F23*12,2)</f>
        <v>0</v>
      </c>
    </row>
    <row r="24" customFormat="false" ht="35.05" hidden="false" customHeight="false" outlineLevel="0" collapsed="false">
      <c r="A24" s="3" t="s">
        <v>51</v>
      </c>
      <c r="B24" s="4" t="s">
        <v>52</v>
      </c>
      <c r="C24" s="3" t="s">
        <v>53</v>
      </c>
      <c r="D24" s="3" t="n">
        <v>12</v>
      </c>
      <c r="E24" s="5"/>
      <c r="F24" s="6" t="n">
        <f aca="false">ROUND(D24*E24,2)</f>
        <v>0</v>
      </c>
      <c r="G24" s="6" t="n">
        <f aca="false">ROUND(F24*12,2)</f>
        <v>0</v>
      </c>
    </row>
    <row r="25" customFormat="false" ht="46.25" hidden="false" customHeight="false" outlineLevel="0" collapsed="false">
      <c r="A25" s="3"/>
      <c r="B25" s="4" t="s">
        <v>54</v>
      </c>
      <c r="C25" s="3" t="s">
        <v>55</v>
      </c>
      <c r="D25" s="3" t="n">
        <v>50</v>
      </c>
      <c r="E25" s="5"/>
      <c r="F25" s="6" t="n">
        <f aca="false">ROUND(D25*E25,2)</f>
        <v>0</v>
      </c>
      <c r="G25" s="6" t="n">
        <f aca="false">ROUND(F25*12,2)</f>
        <v>0</v>
      </c>
    </row>
    <row r="26" customFormat="false" ht="68.65" hidden="false" customHeight="false" outlineLevel="0" collapsed="false">
      <c r="A26" s="3" t="s">
        <v>56</v>
      </c>
      <c r="B26" s="4" t="s">
        <v>57</v>
      </c>
      <c r="C26" s="3" t="s">
        <v>58</v>
      </c>
      <c r="D26" s="3" t="n">
        <v>3</v>
      </c>
      <c r="E26" s="5"/>
      <c r="F26" s="6" t="n">
        <f aca="false">ROUND(D26*E26,2)</f>
        <v>0</v>
      </c>
      <c r="G26" s="6" t="n">
        <f aca="false">ROUND(F26*12,2)</f>
        <v>0</v>
      </c>
    </row>
    <row r="27" customFormat="false" ht="68.65" hidden="false" customHeight="false" outlineLevel="0" collapsed="false">
      <c r="A27" s="3" t="s">
        <v>59</v>
      </c>
      <c r="B27" s="4" t="s">
        <v>60</v>
      </c>
      <c r="C27" s="3" t="s">
        <v>61</v>
      </c>
      <c r="D27" s="3" t="n">
        <v>6</v>
      </c>
      <c r="E27" s="5"/>
      <c r="F27" s="6" t="n">
        <f aca="false">ROUND(D27*E27,2)</f>
        <v>0</v>
      </c>
      <c r="G27" s="6" t="n">
        <f aca="false">ROUND(F27*12,2)</f>
        <v>0</v>
      </c>
    </row>
    <row r="28" customFormat="false" ht="91" hidden="false" customHeight="false" outlineLevel="0" collapsed="false">
      <c r="A28" s="3" t="s">
        <v>62</v>
      </c>
      <c r="B28" s="4" t="s">
        <v>63</v>
      </c>
      <c r="C28" s="3" t="s">
        <v>64</v>
      </c>
      <c r="D28" s="3" t="n">
        <v>8</v>
      </c>
      <c r="E28" s="5"/>
      <c r="F28" s="6" t="n">
        <f aca="false">ROUND(D28*E28,2)</f>
        <v>0</v>
      </c>
      <c r="G28" s="6" t="n">
        <f aca="false">ROUND(F28*12,2)</f>
        <v>0</v>
      </c>
    </row>
    <row r="29" customFormat="false" ht="124.6" hidden="false" customHeight="false" outlineLevel="0" collapsed="false">
      <c r="A29" s="3" t="s">
        <v>65</v>
      </c>
      <c r="B29" s="4" t="s">
        <v>66</v>
      </c>
      <c r="C29" s="3" t="s">
        <v>67</v>
      </c>
      <c r="D29" s="3" t="n">
        <v>6</v>
      </c>
      <c r="E29" s="5"/>
      <c r="F29" s="6" t="n">
        <f aca="false">ROUND(D29*E29,2)</f>
        <v>0</v>
      </c>
      <c r="G29" s="6" t="n">
        <f aca="false">ROUND(F29*12,2)</f>
        <v>0</v>
      </c>
    </row>
    <row r="30" customFormat="false" ht="125.35" hidden="false" customHeight="false" outlineLevel="0" collapsed="false">
      <c r="A30" s="3" t="s">
        <v>68</v>
      </c>
      <c r="B30" s="4" t="s">
        <v>69</v>
      </c>
      <c r="C30" s="3" t="s">
        <v>67</v>
      </c>
      <c r="D30" s="3" t="n">
        <v>4</v>
      </c>
      <c r="E30" s="5"/>
      <c r="F30" s="6" t="n">
        <f aca="false">ROUND(D30*E30,2)</f>
        <v>0</v>
      </c>
      <c r="G30" s="6" t="n">
        <f aca="false">ROUND(F30*12,2)</f>
        <v>0</v>
      </c>
    </row>
    <row r="31" customFormat="false" ht="124.6" hidden="false" customHeight="false" outlineLevel="0" collapsed="false">
      <c r="A31" s="3" t="s">
        <v>70</v>
      </c>
      <c r="B31" s="4" t="s">
        <v>71</v>
      </c>
      <c r="C31" s="3" t="s">
        <v>67</v>
      </c>
      <c r="D31" s="3" t="n">
        <v>8</v>
      </c>
      <c r="E31" s="5"/>
      <c r="F31" s="6" t="n">
        <f aca="false">ROUND(D31*E31,2)</f>
        <v>0</v>
      </c>
      <c r="G31" s="6" t="n">
        <f aca="false">ROUND(F31*12,2)</f>
        <v>0</v>
      </c>
    </row>
    <row r="32" customFormat="false" ht="125.35" hidden="false" customHeight="false" outlineLevel="0" collapsed="false">
      <c r="A32" s="3" t="s">
        <v>72</v>
      </c>
      <c r="B32" s="4" t="s">
        <v>73</v>
      </c>
      <c r="C32" s="3" t="s">
        <v>67</v>
      </c>
      <c r="D32" s="3" t="n">
        <v>1</v>
      </c>
      <c r="E32" s="5"/>
      <c r="F32" s="6" t="n">
        <f aca="false">ROUND(D32*E32,2)</f>
        <v>0</v>
      </c>
      <c r="G32" s="6" t="n">
        <f aca="false">ROUND(F32*12,2)</f>
        <v>0</v>
      </c>
    </row>
    <row r="33" customFormat="false" ht="124.6" hidden="false" customHeight="false" outlineLevel="0" collapsed="false">
      <c r="A33" s="3" t="s">
        <v>74</v>
      </c>
      <c r="B33" s="4" t="s">
        <v>75</v>
      </c>
      <c r="C33" s="3" t="s">
        <v>76</v>
      </c>
      <c r="D33" s="3" t="n">
        <v>1</v>
      </c>
      <c r="E33" s="5"/>
      <c r="F33" s="6" t="n">
        <f aca="false">ROUND(D33*E33,2)</f>
        <v>0</v>
      </c>
      <c r="G33" s="6" t="n">
        <f aca="false">ROUND(F33*12,2)</f>
        <v>0</v>
      </c>
    </row>
    <row r="34" customFormat="false" ht="125.35" hidden="false" customHeight="false" outlineLevel="0" collapsed="false">
      <c r="A34" s="3" t="s">
        <v>77</v>
      </c>
      <c r="B34" s="4" t="s">
        <v>78</v>
      </c>
      <c r="C34" s="3" t="s">
        <v>76</v>
      </c>
      <c r="D34" s="3" t="n">
        <v>1</v>
      </c>
      <c r="E34" s="5"/>
      <c r="F34" s="6" t="n">
        <f aca="false">ROUND(D34*E34,2)</f>
        <v>0</v>
      </c>
      <c r="G34" s="6" t="n">
        <f aca="false">ROUND(F34*12,2)</f>
        <v>0</v>
      </c>
    </row>
    <row r="35" customFormat="false" ht="125.35" hidden="false" customHeight="false" outlineLevel="0" collapsed="false">
      <c r="A35" s="3" t="s">
        <v>79</v>
      </c>
      <c r="B35" s="4" t="s">
        <v>80</v>
      </c>
      <c r="C35" s="3" t="s">
        <v>76</v>
      </c>
      <c r="D35" s="3" t="n">
        <v>1</v>
      </c>
      <c r="E35" s="5"/>
      <c r="F35" s="6" t="n">
        <f aca="false">ROUND(D35*E35,2)</f>
        <v>0</v>
      </c>
      <c r="G35" s="6" t="n">
        <f aca="false">ROUND(F35*12,2)</f>
        <v>0</v>
      </c>
    </row>
    <row r="36" customFormat="false" ht="57.45" hidden="false" customHeight="false" outlineLevel="0" collapsed="false">
      <c r="A36" s="3" t="s">
        <v>81</v>
      </c>
      <c r="B36" s="4" t="s">
        <v>82</v>
      </c>
      <c r="C36" s="3" t="s">
        <v>64</v>
      </c>
      <c r="D36" s="3" t="n">
        <v>30</v>
      </c>
      <c r="E36" s="5"/>
      <c r="F36" s="6" t="n">
        <f aca="false">ROUND(D36*E36,2)</f>
        <v>0</v>
      </c>
      <c r="G36" s="6" t="n">
        <f aca="false">ROUND(F36*12,2)</f>
        <v>0</v>
      </c>
    </row>
    <row r="37" customFormat="false" ht="69.4" hidden="false" customHeight="false" outlineLevel="0" collapsed="false">
      <c r="A37" s="3" t="s">
        <v>83</v>
      </c>
      <c r="B37" s="4" t="s">
        <v>84</v>
      </c>
      <c r="C37" s="3" t="s">
        <v>64</v>
      </c>
      <c r="D37" s="3" t="n">
        <v>2</v>
      </c>
      <c r="E37" s="5"/>
      <c r="F37" s="6" t="n">
        <f aca="false">ROUND(D37*E37,2)</f>
        <v>0</v>
      </c>
      <c r="G37" s="6" t="n">
        <f aca="false">ROUND(F37*12,2)</f>
        <v>0</v>
      </c>
    </row>
    <row r="38" customFormat="false" ht="102.95" hidden="false" customHeight="false" outlineLevel="0" collapsed="false">
      <c r="A38" s="3" t="s">
        <v>85</v>
      </c>
      <c r="B38" s="4" t="s">
        <v>86</v>
      </c>
      <c r="C38" s="3" t="s">
        <v>87</v>
      </c>
      <c r="D38" s="3" t="n">
        <v>5</v>
      </c>
      <c r="E38" s="5"/>
      <c r="F38" s="6" t="n">
        <f aca="false">ROUND(D38*E38,2)</f>
        <v>0</v>
      </c>
      <c r="G38" s="6" t="n">
        <f aca="false">ROUND(F38*12,2)</f>
        <v>0</v>
      </c>
    </row>
    <row r="39" customFormat="false" ht="102.95" hidden="false" customHeight="false" outlineLevel="0" collapsed="false">
      <c r="A39" s="3" t="s">
        <v>88</v>
      </c>
      <c r="B39" s="4" t="s">
        <v>89</v>
      </c>
      <c r="C39" s="3" t="s">
        <v>90</v>
      </c>
      <c r="D39" s="3" t="n">
        <v>5</v>
      </c>
      <c r="E39" s="5"/>
      <c r="F39" s="6" t="n">
        <f aca="false">ROUND(D39*E39,2)</f>
        <v>0</v>
      </c>
      <c r="G39" s="6" t="n">
        <f aca="false">ROUND(F39*12,2)</f>
        <v>0</v>
      </c>
    </row>
    <row r="40" customFormat="false" ht="69.4" hidden="false" customHeight="false" outlineLevel="0" collapsed="false">
      <c r="A40" s="3" t="s">
        <v>91</v>
      </c>
      <c r="B40" s="4" t="s">
        <v>92</v>
      </c>
      <c r="C40" s="3" t="s">
        <v>76</v>
      </c>
      <c r="D40" s="3" t="n">
        <v>1</v>
      </c>
      <c r="E40" s="5"/>
      <c r="F40" s="6" t="n">
        <f aca="false">ROUND(D40*E40,2)</f>
        <v>0</v>
      </c>
      <c r="G40" s="6" t="n">
        <f aca="false">ROUND(F40*12,2)</f>
        <v>0</v>
      </c>
    </row>
    <row r="41" customFormat="false" ht="80.55" hidden="false" customHeight="false" outlineLevel="0" collapsed="false">
      <c r="A41" s="3" t="s">
        <v>93</v>
      </c>
      <c r="B41" s="4" t="s">
        <v>94</v>
      </c>
      <c r="C41" s="3" t="s">
        <v>53</v>
      </c>
      <c r="D41" s="3" t="n">
        <v>42</v>
      </c>
      <c r="E41" s="5"/>
      <c r="F41" s="6" t="n">
        <f aca="false">ROUND(D41*E41,2)</f>
        <v>0</v>
      </c>
      <c r="G41" s="6" t="n">
        <f aca="false">ROUND(F41*12,2)</f>
        <v>0</v>
      </c>
    </row>
    <row r="42" customFormat="false" ht="46.25" hidden="false" customHeight="false" outlineLevel="0" collapsed="false">
      <c r="A42" s="3" t="s">
        <v>95</v>
      </c>
      <c r="B42" s="4" t="s">
        <v>96</v>
      </c>
      <c r="C42" s="3" t="s">
        <v>97</v>
      </c>
      <c r="D42" s="3" t="n">
        <v>10</v>
      </c>
      <c r="E42" s="5"/>
      <c r="F42" s="6" t="n">
        <f aca="false">ROUND(D42*E42,2)</f>
        <v>0</v>
      </c>
      <c r="G42" s="6" t="n">
        <f aca="false">ROUND(F42*12,2)</f>
        <v>0</v>
      </c>
    </row>
    <row r="43" customFormat="false" ht="46.25" hidden="false" customHeight="false" outlineLevel="0" collapsed="false">
      <c r="A43" s="3" t="s">
        <v>98</v>
      </c>
      <c r="B43" s="4" t="s">
        <v>99</v>
      </c>
      <c r="C43" s="3" t="s">
        <v>53</v>
      </c>
      <c r="D43" s="3" t="n">
        <v>10</v>
      </c>
      <c r="E43" s="5"/>
      <c r="F43" s="6" t="n">
        <f aca="false">ROUND(D43*E43,2)</f>
        <v>0</v>
      </c>
      <c r="G43" s="6" t="n">
        <f aca="false">ROUND(F43*12,2)</f>
        <v>0</v>
      </c>
    </row>
    <row r="44" customFormat="false" ht="58.2" hidden="false" customHeight="false" outlineLevel="0" collapsed="false">
      <c r="A44" s="3" t="s">
        <v>100</v>
      </c>
      <c r="B44" s="4" t="s">
        <v>101</v>
      </c>
      <c r="C44" s="3" t="s">
        <v>53</v>
      </c>
      <c r="D44" s="3" t="n">
        <v>10</v>
      </c>
      <c r="E44" s="5"/>
      <c r="F44" s="6" t="n">
        <f aca="false">ROUND(D44*E44,2)</f>
        <v>0</v>
      </c>
      <c r="G44" s="6" t="n">
        <f aca="false">ROUND(F44*12,2)</f>
        <v>0</v>
      </c>
    </row>
    <row r="45" customFormat="false" ht="91.75" hidden="false" customHeight="false" outlineLevel="0" collapsed="false">
      <c r="A45" s="3" t="s">
        <v>102</v>
      </c>
      <c r="B45" s="4" t="s">
        <v>103</v>
      </c>
      <c r="C45" s="3" t="s">
        <v>76</v>
      </c>
      <c r="D45" s="3" t="n">
        <v>10</v>
      </c>
      <c r="E45" s="5"/>
      <c r="F45" s="6" t="n">
        <f aca="false">ROUND(D45*E45,2)</f>
        <v>0</v>
      </c>
      <c r="G45" s="6" t="n">
        <f aca="false">ROUND(F45*12,2)</f>
        <v>0</v>
      </c>
    </row>
    <row r="46" customFormat="false" ht="114.15" hidden="false" customHeight="false" outlineLevel="0" collapsed="false">
      <c r="A46" s="3" t="s">
        <v>104</v>
      </c>
      <c r="B46" s="4" t="s">
        <v>105</v>
      </c>
      <c r="C46" s="3" t="s">
        <v>106</v>
      </c>
      <c r="D46" s="3" t="n">
        <v>3</v>
      </c>
      <c r="E46" s="5"/>
      <c r="F46" s="6" t="n">
        <f aca="false">ROUND(D46*E46,2)</f>
        <v>0</v>
      </c>
      <c r="G46" s="6" t="n">
        <f aca="false">ROUND(F46*12,2)</f>
        <v>0</v>
      </c>
    </row>
    <row r="47" customFormat="false" ht="58.2" hidden="false" customHeight="false" outlineLevel="0" collapsed="false">
      <c r="A47" s="3" t="s">
        <v>107</v>
      </c>
      <c r="B47" s="4" t="s">
        <v>108</v>
      </c>
      <c r="C47" s="3" t="s">
        <v>53</v>
      </c>
      <c r="D47" s="3" t="n">
        <v>35</v>
      </c>
      <c r="E47" s="5"/>
      <c r="F47" s="6" t="n">
        <f aca="false">ROUND(D47*E47,2)</f>
        <v>0</v>
      </c>
      <c r="G47" s="6" t="n">
        <f aca="false">ROUND(F47*12,2)</f>
        <v>0</v>
      </c>
    </row>
    <row r="48" customFormat="false" ht="58.2" hidden="false" customHeight="false" outlineLevel="0" collapsed="false">
      <c r="A48" s="3" t="s">
        <v>109</v>
      </c>
      <c r="B48" s="4" t="s">
        <v>110</v>
      </c>
      <c r="C48" s="3" t="s">
        <v>53</v>
      </c>
      <c r="D48" s="3" t="n">
        <v>35</v>
      </c>
      <c r="E48" s="5"/>
      <c r="F48" s="6" t="n">
        <f aca="false">ROUND(D48*E48,2)</f>
        <v>0</v>
      </c>
      <c r="G48" s="6" t="n">
        <f aca="false">ROUND(F48*12,2)</f>
        <v>0</v>
      </c>
    </row>
    <row r="49" customFormat="false" ht="58.2" hidden="false" customHeight="false" outlineLevel="0" collapsed="false">
      <c r="A49" s="3" t="s">
        <v>111</v>
      </c>
      <c r="B49" s="4" t="s">
        <v>112</v>
      </c>
      <c r="C49" s="3" t="s">
        <v>53</v>
      </c>
      <c r="D49" s="3" t="n">
        <v>35</v>
      </c>
      <c r="E49" s="5"/>
      <c r="F49" s="6" t="n">
        <f aca="false">ROUND(D49*E49,2)</f>
        <v>0</v>
      </c>
      <c r="G49" s="6" t="n">
        <f aca="false">ROUND(F49*12,2)</f>
        <v>0</v>
      </c>
    </row>
    <row r="50" customFormat="false" ht="158.2" hidden="false" customHeight="false" outlineLevel="0" collapsed="false">
      <c r="A50" s="3" t="s">
        <v>113</v>
      </c>
      <c r="B50" s="4" t="s">
        <v>114</v>
      </c>
      <c r="C50" s="3" t="s">
        <v>115</v>
      </c>
      <c r="D50" s="3" t="n">
        <v>30</v>
      </c>
      <c r="E50" s="5"/>
      <c r="F50" s="6" t="n">
        <f aca="false">ROUND(D50*E50,2)</f>
        <v>0</v>
      </c>
      <c r="G50" s="6" t="n">
        <f aca="false">ROUND(F50*12,2)</f>
        <v>0</v>
      </c>
    </row>
    <row r="51" customFormat="false" ht="158.2" hidden="false" customHeight="false" outlineLevel="0" collapsed="false">
      <c r="A51" s="3" t="s">
        <v>116</v>
      </c>
      <c r="B51" s="4" t="s">
        <v>117</v>
      </c>
      <c r="C51" s="3" t="s">
        <v>118</v>
      </c>
      <c r="D51" s="3" t="n">
        <v>30</v>
      </c>
      <c r="E51" s="5"/>
      <c r="F51" s="6" t="n">
        <f aca="false">ROUND(D51*E51,2)</f>
        <v>0</v>
      </c>
      <c r="G51" s="6" t="n">
        <f aca="false">ROUND(F51*12,2)</f>
        <v>0</v>
      </c>
    </row>
    <row r="52" customFormat="false" ht="46.25" hidden="false" customHeight="false" outlineLevel="0" collapsed="false">
      <c r="A52" s="3" t="s">
        <v>119</v>
      </c>
      <c r="B52" s="4" t="s">
        <v>120</v>
      </c>
      <c r="C52" s="3" t="s">
        <v>121</v>
      </c>
      <c r="D52" s="3" t="n">
        <v>1</v>
      </c>
      <c r="E52" s="5"/>
      <c r="F52" s="6" t="n">
        <f aca="false">ROUND(D52*E52,2)</f>
        <v>0</v>
      </c>
      <c r="G52" s="6" t="n">
        <f aca="false">ROUND(F52*12,2)</f>
        <v>0</v>
      </c>
    </row>
    <row r="53" customFormat="false" ht="57.45" hidden="false" customHeight="false" outlineLevel="0" collapsed="false">
      <c r="A53" s="3" t="s">
        <v>122</v>
      </c>
      <c r="B53" s="4" t="s">
        <v>123</v>
      </c>
      <c r="C53" s="3" t="s">
        <v>64</v>
      </c>
      <c r="D53" s="3" t="n">
        <v>10</v>
      </c>
      <c r="E53" s="5"/>
      <c r="F53" s="6" t="n">
        <f aca="false">ROUND(D53*E53,2)</f>
        <v>0</v>
      </c>
      <c r="G53" s="6" t="n">
        <f aca="false">ROUND(F53*12,2)</f>
        <v>0</v>
      </c>
    </row>
    <row r="54" customFormat="false" ht="114.15" hidden="false" customHeight="false" outlineLevel="0" collapsed="false">
      <c r="A54" s="3" t="s">
        <v>124</v>
      </c>
      <c r="B54" s="4" t="s">
        <v>125</v>
      </c>
      <c r="C54" s="3" t="s">
        <v>76</v>
      </c>
      <c r="D54" s="3" t="n">
        <v>1</v>
      </c>
      <c r="E54" s="5"/>
      <c r="F54" s="6" t="n">
        <f aca="false">ROUND(D54*E54,2)</f>
        <v>0</v>
      </c>
      <c r="G54" s="6" t="n">
        <f aca="false">ROUND(F54*12,2)</f>
        <v>0</v>
      </c>
    </row>
    <row r="55" customFormat="false" ht="79.85" hidden="false" customHeight="false" outlineLevel="0" collapsed="false">
      <c r="A55" s="3" t="s">
        <v>126</v>
      </c>
      <c r="B55" s="4" t="s">
        <v>127</v>
      </c>
      <c r="C55" s="3" t="s">
        <v>76</v>
      </c>
      <c r="D55" s="3" t="n">
        <v>1</v>
      </c>
      <c r="E55" s="5"/>
      <c r="F55" s="6" t="n">
        <f aca="false">ROUND(D55*E55,2)</f>
        <v>0</v>
      </c>
      <c r="G55" s="6" t="n">
        <f aca="false">ROUND(F55*12,2)</f>
        <v>0</v>
      </c>
    </row>
    <row r="56" customFormat="false" ht="79.85" hidden="false" customHeight="false" outlineLevel="0" collapsed="false">
      <c r="A56" s="3" t="s">
        <v>128</v>
      </c>
      <c r="B56" s="4" t="s">
        <v>129</v>
      </c>
      <c r="C56" s="3" t="s">
        <v>76</v>
      </c>
      <c r="D56" s="3" t="n">
        <v>5</v>
      </c>
      <c r="E56" s="5"/>
      <c r="F56" s="6" t="n">
        <f aca="false">ROUND(D56*E56,2)</f>
        <v>0</v>
      </c>
      <c r="G56" s="6" t="n">
        <f aca="false">ROUND(F56*12,2)</f>
        <v>0</v>
      </c>
    </row>
    <row r="57" customFormat="false" ht="35.8" hidden="false" customHeight="false" outlineLevel="0" collapsed="false">
      <c r="A57" s="3" t="s">
        <v>130</v>
      </c>
      <c r="B57" s="4" t="s">
        <v>131</v>
      </c>
      <c r="C57" s="3" t="s">
        <v>132</v>
      </c>
      <c r="D57" s="3" t="n">
        <v>200</v>
      </c>
      <c r="E57" s="5"/>
      <c r="F57" s="6" t="n">
        <f aca="false">ROUND(D57*E57,2)</f>
        <v>0</v>
      </c>
      <c r="G57" s="6" t="n">
        <f aca="false">ROUND(F57*12,2)</f>
        <v>0</v>
      </c>
    </row>
    <row r="58" customFormat="false" ht="135.8" hidden="false" customHeight="false" outlineLevel="0" collapsed="false">
      <c r="A58" s="3" t="s">
        <v>133</v>
      </c>
      <c r="B58" s="4" t="s">
        <v>134</v>
      </c>
      <c r="C58" s="3" t="s">
        <v>97</v>
      </c>
      <c r="D58" s="3" t="n">
        <v>1</v>
      </c>
      <c r="E58" s="5"/>
      <c r="F58" s="6" t="n">
        <f aca="false">ROUND(D58*E58,2)</f>
        <v>0</v>
      </c>
      <c r="G58" s="6" t="n">
        <f aca="false">ROUND(F58*12,2)</f>
        <v>0</v>
      </c>
    </row>
    <row r="59" customFormat="false" ht="102.95" hidden="false" customHeight="false" outlineLevel="0" collapsed="false">
      <c r="A59" s="3" t="s">
        <v>135</v>
      </c>
      <c r="B59" s="4" t="s">
        <v>136</v>
      </c>
      <c r="C59" s="3" t="s">
        <v>76</v>
      </c>
      <c r="D59" s="3" t="n">
        <v>300</v>
      </c>
      <c r="E59" s="5"/>
      <c r="F59" s="6" t="n">
        <f aca="false">ROUND(D59*E59,2)</f>
        <v>0</v>
      </c>
      <c r="G59" s="6" t="n">
        <f aca="false">ROUND(F59*12,2)</f>
        <v>0</v>
      </c>
    </row>
    <row r="60" customFormat="false" ht="114.15" hidden="false" customHeight="false" outlineLevel="0" collapsed="false">
      <c r="A60" s="3" t="s">
        <v>137</v>
      </c>
      <c r="B60" s="4" t="s">
        <v>138</v>
      </c>
      <c r="C60" s="3" t="s">
        <v>76</v>
      </c>
      <c r="D60" s="3" t="n">
        <v>240</v>
      </c>
      <c r="E60" s="5"/>
      <c r="F60" s="6" t="n">
        <f aca="false">ROUND(D60*E60,2)</f>
        <v>0</v>
      </c>
      <c r="G60" s="6" t="n">
        <f aca="false">ROUND(F60*12,2)</f>
        <v>0</v>
      </c>
    </row>
    <row r="61" customFormat="false" ht="158.95" hidden="false" customHeight="false" outlineLevel="0" collapsed="false">
      <c r="A61" s="3" t="s">
        <v>139</v>
      </c>
      <c r="B61" s="4" t="s">
        <v>140</v>
      </c>
      <c r="C61" s="3" t="s">
        <v>76</v>
      </c>
      <c r="D61" s="3" t="n">
        <v>300</v>
      </c>
      <c r="E61" s="5"/>
      <c r="F61" s="6" t="n">
        <f aca="false">ROUND(D61*E61,2)</f>
        <v>0</v>
      </c>
      <c r="G61" s="6" t="n">
        <f aca="false">ROUND(F61*12,2)</f>
        <v>0</v>
      </c>
    </row>
    <row r="62" customFormat="false" ht="158.95" hidden="false" customHeight="false" outlineLevel="0" collapsed="false">
      <c r="A62" s="3" t="s">
        <v>141</v>
      </c>
      <c r="B62" s="4" t="s">
        <v>142</v>
      </c>
      <c r="C62" s="3" t="s">
        <v>76</v>
      </c>
      <c r="D62" s="3" t="n">
        <v>300</v>
      </c>
      <c r="E62" s="5"/>
      <c r="F62" s="6" t="n">
        <f aca="false">ROUND(D62*E62,2)</f>
        <v>0</v>
      </c>
      <c r="G62" s="6" t="n">
        <f aca="false">ROUND(F62*12,2)</f>
        <v>0</v>
      </c>
    </row>
    <row r="63" customFormat="false" ht="114.15" hidden="false" customHeight="false" outlineLevel="0" collapsed="false">
      <c r="A63" s="3" t="s">
        <v>143</v>
      </c>
      <c r="B63" s="4" t="s">
        <v>144</v>
      </c>
      <c r="C63" s="3" t="s">
        <v>76</v>
      </c>
      <c r="D63" s="3" t="n">
        <v>4</v>
      </c>
      <c r="E63" s="5"/>
      <c r="F63" s="6" t="n">
        <f aca="false">ROUND(D63*E63,2)</f>
        <v>0</v>
      </c>
      <c r="G63" s="6" t="n">
        <f aca="false">ROUND(F63*12,2)</f>
        <v>0</v>
      </c>
    </row>
    <row r="64" customFormat="false" ht="216.4" hidden="false" customHeight="false" outlineLevel="0" collapsed="false">
      <c r="A64" s="3" t="s">
        <v>145</v>
      </c>
      <c r="B64" s="8" t="s">
        <v>146</v>
      </c>
      <c r="C64" s="3" t="s">
        <v>76</v>
      </c>
      <c r="D64" s="3" t="n">
        <v>1</v>
      </c>
      <c r="E64" s="5"/>
      <c r="F64" s="6" t="n">
        <f aca="false">ROUND(D64*E64,2)</f>
        <v>0</v>
      </c>
      <c r="G64" s="6" t="n">
        <f aca="false">ROUND(F64*12,2)</f>
        <v>0</v>
      </c>
    </row>
    <row r="65" customFormat="false" ht="216.4" hidden="false" customHeight="false" outlineLevel="0" collapsed="false">
      <c r="A65" s="3" t="s">
        <v>147</v>
      </c>
      <c r="B65" s="8" t="s">
        <v>148</v>
      </c>
      <c r="C65" s="3" t="s">
        <v>76</v>
      </c>
      <c r="D65" s="3" t="n">
        <v>1</v>
      </c>
      <c r="E65" s="5"/>
      <c r="F65" s="6" t="n">
        <f aca="false">ROUND(D65*E65,2)</f>
        <v>0</v>
      </c>
      <c r="G65" s="6" t="n">
        <f aca="false">ROUND(F65*12,2)</f>
        <v>0</v>
      </c>
    </row>
    <row r="66" customFormat="false" ht="136.55" hidden="false" customHeight="false" outlineLevel="0" collapsed="false">
      <c r="A66" s="3" t="s">
        <v>149</v>
      </c>
      <c r="B66" s="4" t="s">
        <v>150</v>
      </c>
      <c r="C66" s="3" t="s">
        <v>76</v>
      </c>
      <c r="D66" s="3" t="n">
        <v>1</v>
      </c>
      <c r="E66" s="5"/>
      <c r="F66" s="6" t="n">
        <f aca="false">ROUND(D66*E66,2)</f>
        <v>0</v>
      </c>
      <c r="G66" s="6" t="n">
        <f aca="false">ROUND(F66*12,2)</f>
        <v>0</v>
      </c>
    </row>
    <row r="67" customFormat="false" ht="69.4" hidden="false" customHeight="false" outlineLevel="0" collapsed="false">
      <c r="A67" s="3" t="s">
        <v>151</v>
      </c>
      <c r="B67" s="4" t="s">
        <v>152</v>
      </c>
      <c r="C67" s="3" t="s">
        <v>153</v>
      </c>
      <c r="D67" s="3" t="n">
        <v>15</v>
      </c>
      <c r="E67" s="5"/>
      <c r="F67" s="6" t="n">
        <f aca="false">ROUND(D67*E67,2)</f>
        <v>0</v>
      </c>
      <c r="G67" s="6" t="n">
        <f aca="false">ROUND(F67*12,2)</f>
        <v>0</v>
      </c>
    </row>
    <row r="68" customFormat="false" ht="136.55" hidden="false" customHeight="false" outlineLevel="0" collapsed="false">
      <c r="A68" s="3" t="s">
        <v>154</v>
      </c>
      <c r="B68" s="4" t="s">
        <v>155</v>
      </c>
      <c r="C68" s="3" t="s">
        <v>76</v>
      </c>
      <c r="D68" s="3" t="n">
        <v>35</v>
      </c>
      <c r="E68" s="5"/>
      <c r="F68" s="6" t="n">
        <f aca="false">ROUND(D68*E68,2)</f>
        <v>0</v>
      </c>
      <c r="G68" s="6" t="n">
        <f aca="false">ROUND(F68*12,2)</f>
        <v>0</v>
      </c>
    </row>
    <row r="69" customFormat="false" ht="136.55" hidden="false" customHeight="false" outlineLevel="0" collapsed="false">
      <c r="A69" s="3" t="s">
        <v>156</v>
      </c>
      <c r="B69" s="4" t="s">
        <v>157</v>
      </c>
      <c r="C69" s="3" t="s">
        <v>158</v>
      </c>
      <c r="D69" s="3" t="n">
        <v>1</v>
      </c>
      <c r="E69" s="5"/>
      <c r="F69" s="6" t="n">
        <f aca="false">ROUND(D69*E69,2)</f>
        <v>0</v>
      </c>
      <c r="G69" s="6" t="n">
        <f aca="false">ROUND(F69*12,2)</f>
        <v>0</v>
      </c>
    </row>
    <row r="70" customFormat="false" ht="102.95" hidden="false" customHeight="false" outlineLevel="0" collapsed="false">
      <c r="A70" s="3" t="s">
        <v>159</v>
      </c>
      <c r="B70" s="4" t="s">
        <v>160</v>
      </c>
      <c r="C70" s="3" t="s">
        <v>76</v>
      </c>
      <c r="D70" s="3" t="n">
        <v>1750</v>
      </c>
      <c r="E70" s="5"/>
      <c r="F70" s="6" t="n">
        <f aca="false">ROUND(D70*E70,2)</f>
        <v>0</v>
      </c>
      <c r="G70" s="6" t="n">
        <f aca="false">ROUND(F70*12,2)</f>
        <v>0</v>
      </c>
    </row>
    <row r="71" customFormat="false" ht="80.55" hidden="false" customHeight="false" outlineLevel="0" collapsed="false">
      <c r="A71" s="3" t="s">
        <v>161</v>
      </c>
      <c r="B71" s="4" t="s">
        <v>162</v>
      </c>
      <c r="C71" s="3" t="s">
        <v>53</v>
      </c>
      <c r="D71" s="3" t="n">
        <v>14</v>
      </c>
      <c r="E71" s="5"/>
      <c r="F71" s="6" t="n">
        <f aca="false">ROUND(D71*E71,2)</f>
        <v>0</v>
      </c>
      <c r="G71" s="6" t="n">
        <f aca="false">ROUND(F71*12,2)</f>
        <v>0</v>
      </c>
    </row>
    <row r="72" customFormat="false" ht="80.55" hidden="false" customHeight="false" outlineLevel="0" collapsed="false">
      <c r="A72" s="3" t="s">
        <v>163</v>
      </c>
      <c r="B72" s="4" t="s">
        <v>164</v>
      </c>
      <c r="C72" s="3" t="s">
        <v>53</v>
      </c>
      <c r="D72" s="3" t="n">
        <v>14</v>
      </c>
      <c r="E72" s="5"/>
      <c r="F72" s="6" t="n">
        <f aca="false">ROUND(D72*E72,2)</f>
        <v>0</v>
      </c>
      <c r="G72" s="6" t="n">
        <f aca="false">ROUND(F72*12,2)</f>
        <v>0</v>
      </c>
    </row>
    <row r="73" customFormat="false" ht="80.55" hidden="false" customHeight="false" outlineLevel="0" collapsed="false">
      <c r="A73" s="3" t="s">
        <v>165</v>
      </c>
      <c r="B73" s="4" t="s">
        <v>166</v>
      </c>
      <c r="C73" s="3" t="s">
        <v>53</v>
      </c>
      <c r="D73" s="3" t="n">
        <v>14</v>
      </c>
      <c r="E73" s="5"/>
      <c r="F73" s="6" t="n">
        <f aca="false">ROUND(D73*E73,2)</f>
        <v>0</v>
      </c>
      <c r="G73" s="6" t="n">
        <f aca="false">ROUND(F73*12,2)</f>
        <v>0</v>
      </c>
    </row>
    <row r="74" customFormat="false" ht="47" hidden="false" customHeight="false" outlineLevel="0" collapsed="false">
      <c r="A74" s="3" t="s">
        <v>167</v>
      </c>
      <c r="B74" s="4" t="s">
        <v>168</v>
      </c>
      <c r="C74" s="3" t="s">
        <v>53</v>
      </c>
      <c r="D74" s="3" t="n">
        <v>20</v>
      </c>
      <c r="E74" s="5"/>
      <c r="F74" s="6" t="n">
        <f aca="false">ROUND(D74*E74,2)</f>
        <v>0</v>
      </c>
      <c r="G74" s="6" t="n">
        <f aca="false">ROUND(F74*12,2)</f>
        <v>0</v>
      </c>
    </row>
    <row r="75" customFormat="false" ht="102.95" hidden="false" customHeight="false" outlineLevel="0" collapsed="false">
      <c r="A75" s="3" t="s">
        <v>169</v>
      </c>
      <c r="B75" s="4" t="s">
        <v>170</v>
      </c>
      <c r="C75" s="3" t="s">
        <v>76</v>
      </c>
      <c r="D75" s="3" t="n">
        <v>1</v>
      </c>
      <c r="E75" s="5"/>
      <c r="F75" s="6" t="n">
        <f aca="false">ROUND(D75*E75,2)</f>
        <v>0</v>
      </c>
      <c r="G75" s="6" t="n">
        <f aca="false">ROUND(F75*12,2)</f>
        <v>0</v>
      </c>
    </row>
    <row r="76" customFormat="false" ht="158.95" hidden="false" customHeight="false" outlineLevel="0" collapsed="false">
      <c r="A76" s="3" t="s">
        <v>171</v>
      </c>
      <c r="B76" s="4" t="s">
        <v>172</v>
      </c>
      <c r="C76" s="3" t="s">
        <v>76</v>
      </c>
      <c r="D76" s="3" t="n">
        <v>100</v>
      </c>
      <c r="E76" s="5"/>
      <c r="F76" s="6" t="n">
        <f aca="false">ROUND(D76*E76,2)</f>
        <v>0</v>
      </c>
      <c r="G76" s="6" t="n">
        <f aca="false">ROUND(F76*12,2)</f>
        <v>0</v>
      </c>
    </row>
    <row r="77" customFormat="false" ht="147.75" hidden="false" customHeight="false" outlineLevel="0" collapsed="false">
      <c r="A77" s="3" t="s">
        <v>173</v>
      </c>
      <c r="B77" s="4" t="s">
        <v>174</v>
      </c>
      <c r="C77" s="3" t="s">
        <v>76</v>
      </c>
      <c r="D77" s="3" t="n">
        <v>200</v>
      </c>
      <c r="E77" s="5"/>
      <c r="F77" s="6" t="n">
        <f aca="false">ROUND(D77*E77,2)</f>
        <v>0</v>
      </c>
      <c r="G77" s="6" t="n">
        <f aca="false">ROUND(F77*12,2)</f>
        <v>0</v>
      </c>
    </row>
    <row r="78" customFormat="false" ht="147.75" hidden="false" customHeight="false" outlineLevel="0" collapsed="false">
      <c r="A78" s="3" t="s">
        <v>175</v>
      </c>
      <c r="B78" s="4" t="s">
        <v>176</v>
      </c>
      <c r="C78" s="3" t="s">
        <v>76</v>
      </c>
      <c r="D78" s="3" t="n">
        <v>600</v>
      </c>
      <c r="E78" s="5"/>
      <c r="F78" s="6" t="n">
        <f aca="false">ROUND(D78*E78,2)</f>
        <v>0</v>
      </c>
      <c r="G78" s="6" t="n">
        <f aca="false">ROUND(F78*12,2)</f>
        <v>0</v>
      </c>
    </row>
    <row r="79" customFormat="false" ht="158.95" hidden="false" customHeight="false" outlineLevel="0" collapsed="false">
      <c r="A79" s="3" t="s">
        <v>177</v>
      </c>
      <c r="B79" s="4" t="s">
        <v>178</v>
      </c>
      <c r="C79" s="3" t="s">
        <v>76</v>
      </c>
      <c r="D79" s="3" t="n">
        <v>1200</v>
      </c>
      <c r="E79" s="5"/>
      <c r="F79" s="6" t="n">
        <f aca="false">ROUND(D79*E79,2)</f>
        <v>0</v>
      </c>
      <c r="G79" s="6" t="n">
        <f aca="false">ROUND(F79*12,2)</f>
        <v>0</v>
      </c>
    </row>
    <row r="80" customFormat="false" ht="147.75" hidden="false" customHeight="false" outlineLevel="0" collapsed="false">
      <c r="A80" s="3" t="s">
        <v>179</v>
      </c>
      <c r="B80" s="4" t="s">
        <v>180</v>
      </c>
      <c r="C80" s="3" t="s">
        <v>76</v>
      </c>
      <c r="D80" s="3" t="n">
        <v>50</v>
      </c>
      <c r="E80" s="5"/>
      <c r="F80" s="6" t="n">
        <f aca="false">ROUND(D80*E80,2)</f>
        <v>0</v>
      </c>
      <c r="G80" s="6" t="n">
        <f aca="false">ROUND(F80*12,2)</f>
        <v>0</v>
      </c>
    </row>
    <row r="81" customFormat="false" ht="35.05" hidden="false" customHeight="false" outlineLevel="0" collapsed="false">
      <c r="A81" s="3" t="s">
        <v>181</v>
      </c>
      <c r="B81" s="4" t="s">
        <v>182</v>
      </c>
      <c r="C81" s="3" t="s">
        <v>53</v>
      </c>
      <c r="D81" s="3" t="n">
        <v>50</v>
      </c>
      <c r="E81" s="5"/>
      <c r="F81" s="6" t="n">
        <f aca="false">ROUND(D81*E81,2)</f>
        <v>0</v>
      </c>
      <c r="G81" s="6" t="n">
        <f aca="false">ROUND(F81*12,2)</f>
        <v>0</v>
      </c>
    </row>
    <row r="82" customFormat="false" ht="47" hidden="false" customHeight="false" outlineLevel="0" collapsed="false">
      <c r="A82" s="3" t="s">
        <v>183</v>
      </c>
      <c r="B82" s="4" t="s">
        <v>184</v>
      </c>
      <c r="C82" s="3" t="s">
        <v>53</v>
      </c>
      <c r="D82" s="3" t="n">
        <v>30</v>
      </c>
      <c r="E82" s="5"/>
      <c r="F82" s="6" t="n">
        <f aca="false">ROUND(D82*E82,2)</f>
        <v>0</v>
      </c>
      <c r="G82" s="6" t="n">
        <f aca="false">ROUND(F82*12,2)</f>
        <v>0</v>
      </c>
    </row>
    <row r="83" customFormat="false" ht="47" hidden="false" customHeight="false" outlineLevel="0" collapsed="false">
      <c r="A83" s="3" t="s">
        <v>185</v>
      </c>
      <c r="B83" s="4" t="s">
        <v>186</v>
      </c>
      <c r="C83" s="3" t="s">
        <v>53</v>
      </c>
      <c r="D83" s="3" t="n">
        <v>10</v>
      </c>
      <c r="E83" s="5"/>
      <c r="F83" s="6" t="n">
        <f aca="false">ROUND(D83*E83,2)</f>
        <v>0</v>
      </c>
      <c r="G83" s="6" t="n">
        <f aca="false">ROUND(F83*12,2)</f>
        <v>0</v>
      </c>
    </row>
    <row r="84" customFormat="false" ht="47" hidden="false" customHeight="false" outlineLevel="0" collapsed="false">
      <c r="A84" s="3" t="s">
        <v>187</v>
      </c>
      <c r="B84" s="4" t="s">
        <v>188</v>
      </c>
      <c r="C84" s="3" t="s">
        <v>53</v>
      </c>
      <c r="D84" s="3" t="n">
        <v>14</v>
      </c>
      <c r="E84" s="5"/>
      <c r="F84" s="6" t="n">
        <f aca="false">ROUND(D84*E84,2)</f>
        <v>0</v>
      </c>
      <c r="G84" s="6" t="n">
        <f aca="false">ROUND(F84*12,2)</f>
        <v>0</v>
      </c>
    </row>
    <row r="85" customFormat="false" ht="35.05" hidden="false" customHeight="false" outlineLevel="0" collapsed="false">
      <c r="A85" s="3" t="s">
        <v>189</v>
      </c>
      <c r="B85" s="4" t="s">
        <v>190</v>
      </c>
      <c r="C85" s="3" t="s">
        <v>191</v>
      </c>
      <c r="D85" s="3" t="n">
        <v>1</v>
      </c>
      <c r="E85" s="5"/>
      <c r="F85" s="6" t="n">
        <f aca="false">ROUND(D85*E85,2)</f>
        <v>0</v>
      </c>
      <c r="G85" s="6" t="n">
        <f aca="false">ROUND(F85*12,2)</f>
        <v>0</v>
      </c>
    </row>
    <row r="86" customFormat="false" ht="58.2" hidden="false" customHeight="false" outlineLevel="0" collapsed="false">
      <c r="A86" s="3" t="s">
        <v>192</v>
      </c>
      <c r="B86" s="4" t="s">
        <v>193</v>
      </c>
      <c r="C86" s="3" t="s">
        <v>194</v>
      </c>
      <c r="D86" s="3" t="n">
        <v>3</v>
      </c>
      <c r="E86" s="5"/>
      <c r="F86" s="6" t="n">
        <f aca="false">ROUND(D86*E86,2)</f>
        <v>0</v>
      </c>
      <c r="G86" s="6" t="n">
        <f aca="false">ROUND(F86*12,2)</f>
        <v>0</v>
      </c>
    </row>
    <row r="87" customFormat="false" ht="58.2" hidden="false" customHeight="false" outlineLevel="0" collapsed="false">
      <c r="A87" s="3" t="s">
        <v>195</v>
      </c>
      <c r="B87" s="4" t="s">
        <v>196</v>
      </c>
      <c r="C87" s="3" t="s">
        <v>197</v>
      </c>
      <c r="D87" s="3" t="n">
        <v>5</v>
      </c>
      <c r="E87" s="5"/>
      <c r="F87" s="6" t="n">
        <f aca="false">ROUND(D87*E87,2)</f>
        <v>0</v>
      </c>
      <c r="G87" s="6" t="n">
        <f aca="false">ROUND(F87*12,2)</f>
        <v>0</v>
      </c>
    </row>
    <row r="88" customFormat="false" ht="58.2" hidden="false" customHeight="false" outlineLevel="0" collapsed="false">
      <c r="A88" s="3" t="s">
        <v>198</v>
      </c>
      <c r="B88" s="4" t="s">
        <v>199</v>
      </c>
      <c r="C88" s="3" t="s">
        <v>53</v>
      </c>
      <c r="D88" s="3" t="n">
        <v>28</v>
      </c>
      <c r="E88" s="5"/>
      <c r="F88" s="6" t="n">
        <f aca="false">ROUND(D88*E88,2)</f>
        <v>0</v>
      </c>
      <c r="G88" s="6" t="n">
        <f aca="false">ROUND(F88*12,2)</f>
        <v>0</v>
      </c>
    </row>
    <row r="89" customFormat="false" ht="68.65" hidden="false" customHeight="false" outlineLevel="0" collapsed="false">
      <c r="A89" s="3" t="s">
        <v>200</v>
      </c>
      <c r="B89" s="4" t="s">
        <v>201</v>
      </c>
      <c r="C89" s="3" t="s">
        <v>197</v>
      </c>
      <c r="D89" s="3" t="n">
        <v>15</v>
      </c>
      <c r="E89" s="5"/>
      <c r="F89" s="6" t="n">
        <f aca="false">ROUND(D89*E89,2)</f>
        <v>0</v>
      </c>
      <c r="G89" s="6" t="n">
        <f aca="false">ROUND(F89*12,2)</f>
        <v>0</v>
      </c>
    </row>
    <row r="90" customFormat="false" ht="58.2" hidden="false" customHeight="false" outlineLevel="0" collapsed="false">
      <c r="A90" s="3" t="s">
        <v>202</v>
      </c>
      <c r="B90" s="4" t="s">
        <v>203</v>
      </c>
      <c r="C90" s="3" t="s">
        <v>53</v>
      </c>
      <c r="D90" s="3" t="n">
        <v>14</v>
      </c>
      <c r="E90" s="5"/>
      <c r="F90" s="6" t="n">
        <f aca="false">ROUND(D90*E90,2)</f>
        <v>0</v>
      </c>
      <c r="G90" s="6" t="n">
        <f aca="false">ROUND(F90*12,2)</f>
        <v>0</v>
      </c>
    </row>
    <row r="91" customFormat="false" ht="58.2" hidden="false" customHeight="false" outlineLevel="0" collapsed="false">
      <c r="A91" s="3" t="s">
        <v>204</v>
      </c>
      <c r="B91" s="4" t="s">
        <v>205</v>
      </c>
      <c r="C91" s="3" t="s">
        <v>206</v>
      </c>
      <c r="D91" s="3" t="n">
        <v>100</v>
      </c>
      <c r="E91" s="5"/>
      <c r="F91" s="6" t="n">
        <f aca="false">ROUND(D91*E91,2)</f>
        <v>0</v>
      </c>
      <c r="G91" s="6" t="n">
        <f aca="false">ROUND(F91*12,2)</f>
        <v>0</v>
      </c>
    </row>
    <row r="92" customFormat="false" ht="80.55" hidden="false" customHeight="false" outlineLevel="0" collapsed="false">
      <c r="A92" s="3" t="s">
        <v>207</v>
      </c>
      <c r="B92" s="4" t="s">
        <v>208</v>
      </c>
      <c r="C92" s="3" t="s">
        <v>209</v>
      </c>
      <c r="D92" s="3" t="n">
        <v>10</v>
      </c>
      <c r="E92" s="5"/>
      <c r="F92" s="6" t="n">
        <f aca="false">ROUND(D92*E92,2)</f>
        <v>0</v>
      </c>
      <c r="G92" s="6" t="n">
        <f aca="false">ROUND(F92*12,2)</f>
        <v>0</v>
      </c>
    </row>
    <row r="93" customFormat="false" ht="80.55" hidden="false" customHeight="false" outlineLevel="0" collapsed="false">
      <c r="A93" s="3" t="s">
        <v>210</v>
      </c>
      <c r="B93" s="4" t="s">
        <v>211</v>
      </c>
      <c r="C93" s="3" t="s">
        <v>212</v>
      </c>
      <c r="D93" s="3" t="n">
        <v>100</v>
      </c>
      <c r="E93" s="5"/>
      <c r="F93" s="6" t="n">
        <f aca="false">ROUND(D93*E93,2)</f>
        <v>0</v>
      </c>
      <c r="G93" s="6" t="n">
        <f aca="false">ROUND(F93*12,2)</f>
        <v>0</v>
      </c>
    </row>
    <row r="94" customFormat="false" ht="35.8" hidden="false" customHeight="false" outlineLevel="0" collapsed="false">
      <c r="A94" s="3" t="s">
        <v>213</v>
      </c>
      <c r="B94" s="4" t="s">
        <v>214</v>
      </c>
      <c r="C94" s="9" t="s">
        <v>53</v>
      </c>
      <c r="D94" s="3" t="n">
        <v>60</v>
      </c>
      <c r="E94" s="5"/>
      <c r="F94" s="6" t="n">
        <f aca="false">ROUND(D94*E94,2)</f>
        <v>0</v>
      </c>
      <c r="G94" s="6" t="n">
        <f aca="false">ROUND(F94*12,2)</f>
        <v>0</v>
      </c>
    </row>
    <row r="95" customFormat="false" ht="35.05" hidden="false" customHeight="false" outlineLevel="0" collapsed="false">
      <c r="A95" s="3" t="s">
        <v>215</v>
      </c>
      <c r="B95" s="4" t="s">
        <v>216</v>
      </c>
      <c r="C95" s="9" t="s">
        <v>53</v>
      </c>
      <c r="D95" s="3" t="n">
        <v>60</v>
      </c>
      <c r="E95" s="5"/>
      <c r="F95" s="6" t="n">
        <f aca="false">ROUND(D95*E95,2)</f>
        <v>0</v>
      </c>
      <c r="G95" s="6" t="n">
        <f aca="false">ROUND(F95*12,2)</f>
        <v>0</v>
      </c>
    </row>
    <row r="96" customFormat="false" ht="69.4" hidden="false" customHeight="false" outlineLevel="0" collapsed="false">
      <c r="A96" s="3" t="s">
        <v>217</v>
      </c>
      <c r="B96" s="4" t="s">
        <v>218</v>
      </c>
      <c r="C96" s="3" t="s">
        <v>219</v>
      </c>
      <c r="D96" s="3" t="n">
        <v>15</v>
      </c>
      <c r="E96" s="5"/>
      <c r="F96" s="6" t="n">
        <f aca="false">ROUND(D96*E96,2)</f>
        <v>0</v>
      </c>
      <c r="G96" s="6" t="n">
        <f aca="false">ROUND(F96*12,2)</f>
        <v>0</v>
      </c>
    </row>
    <row r="97" customFormat="false" ht="46.25" hidden="false" customHeight="false" outlineLevel="0" collapsed="false">
      <c r="A97" s="3" t="s">
        <v>220</v>
      </c>
      <c r="B97" s="4" t="s">
        <v>221</v>
      </c>
      <c r="C97" s="9" t="s">
        <v>53</v>
      </c>
      <c r="D97" s="3" t="n">
        <v>20</v>
      </c>
      <c r="E97" s="5"/>
      <c r="F97" s="6" t="n">
        <f aca="false">ROUND(D97*E97,2)</f>
        <v>0</v>
      </c>
      <c r="G97" s="6" t="n">
        <f aca="false">ROUND(F97*12,2)</f>
        <v>0</v>
      </c>
    </row>
    <row r="98" customFormat="false" ht="91" hidden="false" customHeight="false" outlineLevel="0" collapsed="false">
      <c r="A98" s="3" t="s">
        <v>222</v>
      </c>
      <c r="B98" s="4" t="s">
        <v>223</v>
      </c>
      <c r="C98" s="3" t="s">
        <v>194</v>
      </c>
      <c r="D98" s="3" t="n">
        <v>6</v>
      </c>
      <c r="E98" s="5"/>
      <c r="F98" s="6" t="n">
        <f aca="false">ROUND(D98*E98,2)</f>
        <v>0</v>
      </c>
      <c r="G98" s="6" t="n">
        <f aca="false">ROUND(F98*12,2)</f>
        <v>0</v>
      </c>
    </row>
    <row r="99" customFormat="false" ht="68.65" hidden="false" customHeight="false" outlineLevel="0" collapsed="false">
      <c r="A99" s="3" t="s">
        <v>224</v>
      </c>
      <c r="B99" s="4" t="s">
        <v>225</v>
      </c>
      <c r="C99" s="3" t="s">
        <v>194</v>
      </c>
      <c r="D99" s="3" t="n">
        <v>20</v>
      </c>
      <c r="E99" s="5"/>
      <c r="F99" s="6" t="n">
        <f aca="false">ROUND(D99*E99,2)</f>
        <v>0</v>
      </c>
      <c r="G99" s="6" t="n">
        <f aca="false">ROUND(F99*12,2)</f>
        <v>0</v>
      </c>
    </row>
    <row r="100" customFormat="false" ht="58.2" hidden="false" customHeight="false" outlineLevel="0" collapsed="false">
      <c r="A100" s="3" t="s">
        <v>226</v>
      </c>
      <c r="B100" s="4" t="s">
        <v>227</v>
      </c>
      <c r="C100" s="3" t="s">
        <v>153</v>
      </c>
      <c r="D100" s="3" t="n">
        <v>200</v>
      </c>
      <c r="E100" s="5"/>
      <c r="F100" s="6" t="n">
        <f aca="false">ROUND(D100*E100,2)</f>
        <v>0</v>
      </c>
      <c r="G100" s="6" t="n">
        <f aca="false">ROUND(F100*12,2)</f>
        <v>0</v>
      </c>
    </row>
    <row r="101" customFormat="false" ht="57.45" hidden="false" customHeight="false" outlineLevel="0" collapsed="false">
      <c r="A101" s="3" t="s">
        <v>228</v>
      </c>
      <c r="B101" s="4" t="s">
        <v>229</v>
      </c>
      <c r="C101" s="3" t="s">
        <v>230</v>
      </c>
      <c r="D101" s="3" t="n">
        <v>150</v>
      </c>
      <c r="E101" s="5"/>
      <c r="F101" s="6" t="n">
        <f aca="false">ROUND(D101*E101,2)</f>
        <v>0</v>
      </c>
      <c r="G101" s="6" t="n">
        <f aca="false">ROUND(F101*12,2)</f>
        <v>0</v>
      </c>
    </row>
    <row r="102" customFormat="false" ht="46.25" hidden="false" customHeight="false" outlineLevel="0" collapsed="false">
      <c r="A102" s="3" t="s">
        <v>231</v>
      </c>
      <c r="B102" s="4" t="s">
        <v>232</v>
      </c>
      <c r="C102" s="9" t="s">
        <v>53</v>
      </c>
      <c r="D102" s="3" t="n">
        <v>20</v>
      </c>
      <c r="E102" s="5"/>
      <c r="F102" s="6" t="n">
        <f aca="false">ROUND(D102*E102,2)</f>
        <v>0</v>
      </c>
      <c r="G102" s="6" t="n">
        <f aca="false">ROUND(F102*12,2)</f>
        <v>0</v>
      </c>
    </row>
    <row r="103" customFormat="false" ht="57.45" hidden="false" customHeight="false" outlineLevel="0" collapsed="false">
      <c r="A103" s="3" t="s">
        <v>233</v>
      </c>
      <c r="B103" s="4" t="s">
        <v>234</v>
      </c>
      <c r="C103" s="3" t="s">
        <v>230</v>
      </c>
      <c r="D103" s="3" t="n">
        <v>25</v>
      </c>
      <c r="E103" s="5"/>
      <c r="F103" s="6" t="n">
        <f aca="false">ROUND(D103*E103,2)</f>
        <v>0</v>
      </c>
      <c r="G103" s="6" t="n">
        <f aca="false">ROUND(F103*12,2)</f>
        <v>0</v>
      </c>
    </row>
    <row r="104" customFormat="false" ht="57.45" hidden="false" customHeight="false" outlineLevel="0" collapsed="false">
      <c r="A104" s="3" t="s">
        <v>235</v>
      </c>
      <c r="B104" s="4" t="s">
        <v>236</v>
      </c>
      <c r="C104" s="9" t="s">
        <v>53</v>
      </c>
      <c r="D104" s="3" t="n">
        <v>200</v>
      </c>
      <c r="E104" s="5"/>
      <c r="F104" s="6" t="n">
        <f aca="false">ROUND(D104*E104,2)</f>
        <v>0</v>
      </c>
      <c r="G104" s="6" t="n">
        <f aca="false">ROUND(F104*12,2)</f>
        <v>0</v>
      </c>
    </row>
    <row r="105" customFormat="false" ht="68.65" hidden="false" customHeight="false" outlineLevel="0" collapsed="false">
      <c r="A105" s="3" t="s">
        <v>237</v>
      </c>
      <c r="B105" s="4" t="s">
        <v>238</v>
      </c>
      <c r="C105" s="3" t="s">
        <v>230</v>
      </c>
      <c r="D105" s="3" t="n">
        <v>60</v>
      </c>
      <c r="E105" s="5"/>
      <c r="F105" s="6" t="n">
        <f aca="false">ROUND(D105*E105,2)</f>
        <v>0</v>
      </c>
      <c r="G105" s="6" t="n">
        <f aca="false">ROUND(F105*12,2)</f>
        <v>0</v>
      </c>
    </row>
    <row r="106" customFormat="false" ht="68.65" hidden="false" customHeight="false" outlineLevel="0" collapsed="false">
      <c r="A106" s="3" t="s">
        <v>239</v>
      </c>
      <c r="B106" s="4" t="s">
        <v>240</v>
      </c>
      <c r="C106" s="3" t="s">
        <v>153</v>
      </c>
      <c r="D106" s="3" t="n">
        <v>60</v>
      </c>
      <c r="E106" s="5"/>
      <c r="F106" s="6" t="n">
        <f aca="false">ROUND(D106*E106,2)</f>
        <v>0</v>
      </c>
      <c r="G106" s="6" t="n">
        <f aca="false">ROUND(F106*12,2)</f>
        <v>0</v>
      </c>
    </row>
    <row r="107" customFormat="false" ht="46.25" hidden="false" customHeight="false" outlineLevel="0" collapsed="false">
      <c r="A107" s="3" t="s">
        <v>241</v>
      </c>
      <c r="B107" s="4" t="s">
        <v>242</v>
      </c>
      <c r="C107" s="9" t="s">
        <v>53</v>
      </c>
      <c r="D107" s="3" t="n">
        <v>30</v>
      </c>
      <c r="E107" s="5"/>
      <c r="F107" s="6" t="n">
        <f aca="false">ROUND(D107*E107,2)</f>
        <v>0</v>
      </c>
      <c r="G107" s="6" t="n">
        <f aca="false">ROUND(F107*12,2)</f>
        <v>0</v>
      </c>
    </row>
    <row r="108" customFormat="false" ht="35.05" hidden="false" customHeight="false" outlineLevel="0" collapsed="false">
      <c r="A108" s="3" t="s">
        <v>243</v>
      </c>
      <c r="B108" s="4" t="s">
        <v>244</v>
      </c>
      <c r="C108" s="9" t="s">
        <v>53</v>
      </c>
      <c r="D108" s="3" t="n">
        <v>120</v>
      </c>
      <c r="E108" s="5"/>
      <c r="F108" s="6" t="n">
        <f aca="false">ROUND(D108*E108,2)</f>
        <v>0</v>
      </c>
      <c r="G108" s="6" t="n">
        <f aca="false">ROUND(F108*12,2)</f>
        <v>0</v>
      </c>
    </row>
    <row r="109" customFormat="false" ht="57.45" hidden="false" customHeight="false" outlineLevel="0" collapsed="false">
      <c r="A109" s="3" t="s">
        <v>245</v>
      </c>
      <c r="B109" s="4" t="s">
        <v>246</v>
      </c>
      <c r="C109" s="3" t="s">
        <v>219</v>
      </c>
      <c r="D109" s="3" t="n">
        <v>10</v>
      </c>
      <c r="E109" s="5"/>
      <c r="F109" s="6" t="n">
        <f aca="false">ROUND(D109*E109,2)</f>
        <v>0</v>
      </c>
      <c r="G109" s="6" t="n">
        <f aca="false">ROUND(F109*12,2)</f>
        <v>0</v>
      </c>
    </row>
    <row r="110" customFormat="false" ht="158.2" hidden="false" customHeight="false" outlineLevel="0" collapsed="false">
      <c r="A110" s="3" t="s">
        <v>247</v>
      </c>
      <c r="B110" s="4" t="s">
        <v>248</v>
      </c>
      <c r="C110" s="3" t="s">
        <v>76</v>
      </c>
      <c r="D110" s="3" t="n">
        <v>40</v>
      </c>
      <c r="E110" s="5"/>
      <c r="F110" s="6" t="n">
        <f aca="false">ROUND(D110*E110,2)</f>
        <v>0</v>
      </c>
      <c r="G110" s="6" t="n">
        <f aca="false">ROUND(F110*12,2)</f>
        <v>0</v>
      </c>
    </row>
    <row r="111" customFormat="false" ht="158.2" hidden="false" customHeight="false" outlineLevel="0" collapsed="false">
      <c r="A111" s="3" t="s">
        <v>249</v>
      </c>
      <c r="B111" s="4" t="s">
        <v>250</v>
      </c>
      <c r="C111" s="3" t="s">
        <v>76</v>
      </c>
      <c r="D111" s="3" t="n">
        <v>20</v>
      </c>
      <c r="E111" s="5"/>
      <c r="F111" s="6" t="n">
        <f aca="false">ROUND(D111*E111,2)</f>
        <v>0</v>
      </c>
      <c r="G111" s="6" t="n">
        <f aca="false">ROUND(F111*12,2)</f>
        <v>0</v>
      </c>
    </row>
    <row r="112" customFormat="false" ht="58.2" hidden="false" customHeight="false" outlineLevel="0" collapsed="false">
      <c r="A112" s="3" t="s">
        <v>251</v>
      </c>
      <c r="B112" s="4" t="s">
        <v>252</v>
      </c>
      <c r="C112" s="3" t="s">
        <v>253</v>
      </c>
      <c r="D112" s="3" t="n">
        <v>1</v>
      </c>
      <c r="E112" s="5"/>
      <c r="F112" s="6" t="n">
        <f aca="false">ROUND(D112*E112,2)</f>
        <v>0</v>
      </c>
      <c r="G112" s="6" t="n">
        <f aca="false">ROUND(F112*12,2)</f>
        <v>0</v>
      </c>
    </row>
    <row r="113" customFormat="false" ht="102.95" hidden="false" customHeight="false" outlineLevel="0" collapsed="false">
      <c r="A113" s="3" t="s">
        <v>254</v>
      </c>
      <c r="B113" s="4" t="s">
        <v>255</v>
      </c>
      <c r="C113" s="3" t="s">
        <v>256</v>
      </c>
      <c r="D113" s="3" t="n">
        <v>7</v>
      </c>
      <c r="E113" s="5"/>
      <c r="F113" s="6" t="n">
        <f aca="false">ROUND(D113*E113,2)</f>
        <v>0</v>
      </c>
      <c r="G113" s="6" t="n">
        <f aca="false">ROUND(F113*12,2)</f>
        <v>0</v>
      </c>
    </row>
    <row r="114" customFormat="false" ht="58.2" hidden="false" customHeight="false" outlineLevel="0" collapsed="false">
      <c r="A114" s="3" t="s">
        <v>257</v>
      </c>
      <c r="B114" s="4" t="s">
        <v>258</v>
      </c>
      <c r="C114" s="3" t="s">
        <v>253</v>
      </c>
      <c r="D114" s="3" t="n">
        <v>7</v>
      </c>
      <c r="E114" s="5"/>
      <c r="F114" s="6" t="n">
        <f aca="false">ROUND(D114*E114,2)</f>
        <v>0</v>
      </c>
      <c r="G114" s="6" t="n">
        <f aca="false">ROUND(F114*12,2)</f>
        <v>0</v>
      </c>
    </row>
    <row r="115" customFormat="false" ht="91" hidden="false" customHeight="false" outlineLevel="0" collapsed="false">
      <c r="A115" s="3" t="s">
        <v>259</v>
      </c>
      <c r="B115" s="4" t="s">
        <v>260</v>
      </c>
      <c r="C115" s="3" t="s">
        <v>58</v>
      </c>
      <c r="D115" s="3" t="n">
        <v>20</v>
      </c>
      <c r="E115" s="5"/>
      <c r="F115" s="6" t="n">
        <f aca="false">ROUND(D115*E115,2)</f>
        <v>0</v>
      </c>
      <c r="G115" s="6" t="n">
        <f aca="false">ROUND(F115*12,2)</f>
        <v>0</v>
      </c>
    </row>
    <row r="116" customFormat="false" ht="102.95" hidden="false" customHeight="false" outlineLevel="0" collapsed="false">
      <c r="A116" s="3" t="s">
        <v>261</v>
      </c>
      <c r="B116" s="4" t="s">
        <v>262</v>
      </c>
      <c r="C116" s="3" t="s">
        <v>253</v>
      </c>
      <c r="D116" s="3" t="n">
        <v>1</v>
      </c>
      <c r="E116" s="5"/>
      <c r="F116" s="6" t="n">
        <f aca="false">ROUND(D116*E116,2)</f>
        <v>0</v>
      </c>
      <c r="G116" s="6" t="n">
        <f aca="false">ROUND(F116*12,2)</f>
        <v>0</v>
      </c>
    </row>
    <row r="117" customFormat="false" ht="58.2" hidden="false" customHeight="false" outlineLevel="0" collapsed="false">
      <c r="A117" s="3" t="s">
        <v>263</v>
      </c>
      <c r="B117" s="4" t="s">
        <v>264</v>
      </c>
      <c r="C117" s="3" t="s">
        <v>253</v>
      </c>
      <c r="D117" s="3" t="n">
        <v>1</v>
      </c>
      <c r="E117" s="5"/>
      <c r="F117" s="6" t="n">
        <f aca="false">ROUND(D117*E117,2)</f>
        <v>0</v>
      </c>
      <c r="G117" s="6" t="n">
        <f aca="false">ROUND(F117*12,2)</f>
        <v>0</v>
      </c>
    </row>
    <row r="118" customFormat="false" ht="91.75" hidden="false" customHeight="false" outlineLevel="0" collapsed="false">
      <c r="A118" s="3" t="s">
        <v>265</v>
      </c>
      <c r="B118" s="4" t="s">
        <v>266</v>
      </c>
      <c r="C118" s="3" t="s">
        <v>267</v>
      </c>
      <c r="D118" s="3" t="n">
        <v>40</v>
      </c>
      <c r="E118" s="5"/>
      <c r="F118" s="6" t="n">
        <f aca="false">ROUND(D118*E118,2)</f>
        <v>0</v>
      </c>
      <c r="G118" s="6" t="n">
        <f aca="false">ROUND(F118*12,2)</f>
        <v>0</v>
      </c>
    </row>
    <row r="119" customFormat="false" ht="79.85" hidden="false" customHeight="false" outlineLevel="0" collapsed="false">
      <c r="A119" s="3" t="s">
        <v>268</v>
      </c>
      <c r="B119" s="4" t="s">
        <v>269</v>
      </c>
      <c r="C119" s="3" t="s">
        <v>270</v>
      </c>
      <c r="D119" s="3" t="n">
        <v>30</v>
      </c>
      <c r="E119" s="5"/>
      <c r="F119" s="6" t="n">
        <f aca="false">ROUND(D119*E119,2)</f>
        <v>0</v>
      </c>
      <c r="G119" s="6" t="n">
        <f aca="false">ROUND(F119*12,2)</f>
        <v>0</v>
      </c>
    </row>
    <row r="120" customFormat="false" ht="124.6" hidden="false" customHeight="false" outlineLevel="0" collapsed="false">
      <c r="A120" s="3" t="s">
        <v>271</v>
      </c>
      <c r="B120" s="4" t="s">
        <v>272</v>
      </c>
      <c r="C120" s="3" t="s">
        <v>273</v>
      </c>
      <c r="D120" s="3" t="n">
        <v>5</v>
      </c>
      <c r="E120" s="5"/>
      <c r="F120" s="6" t="n">
        <f aca="false">ROUND(D120*E120,2)</f>
        <v>0</v>
      </c>
      <c r="G120" s="6" t="n">
        <f aca="false">ROUND(F120*12,2)</f>
        <v>0</v>
      </c>
    </row>
    <row r="121" customFormat="false" ht="68.65" hidden="false" customHeight="false" outlineLevel="0" collapsed="false">
      <c r="A121" s="3" t="s">
        <v>274</v>
      </c>
      <c r="B121" s="4" t="s">
        <v>275</v>
      </c>
      <c r="C121" s="3" t="s">
        <v>64</v>
      </c>
      <c r="D121" s="3" t="n">
        <v>5</v>
      </c>
      <c r="E121" s="5"/>
      <c r="F121" s="6" t="n">
        <f aca="false">ROUND(D121*E121,2)</f>
        <v>0</v>
      </c>
      <c r="G121" s="6" t="n">
        <f aca="false">ROUND(F121*12,2)</f>
        <v>0</v>
      </c>
    </row>
    <row r="122" customFormat="false" ht="91" hidden="false" customHeight="false" outlineLevel="0" collapsed="false">
      <c r="A122" s="3" t="s">
        <v>276</v>
      </c>
      <c r="B122" s="4" t="s">
        <v>277</v>
      </c>
      <c r="C122" s="3" t="s">
        <v>194</v>
      </c>
      <c r="D122" s="3" t="n">
        <v>1</v>
      </c>
      <c r="E122" s="5"/>
      <c r="F122" s="6" t="n">
        <f aca="false">ROUND(D122*E122,2)</f>
        <v>0</v>
      </c>
      <c r="G122" s="6" t="n">
        <f aca="false">ROUND(F122*12,2)</f>
        <v>0</v>
      </c>
    </row>
    <row r="123" customFormat="false" ht="91" hidden="false" customHeight="false" outlineLevel="0" collapsed="false">
      <c r="A123" s="3" t="s">
        <v>278</v>
      </c>
      <c r="B123" s="4" t="s">
        <v>279</v>
      </c>
      <c r="C123" s="3" t="s">
        <v>106</v>
      </c>
      <c r="D123" s="3" t="n">
        <v>1</v>
      </c>
      <c r="E123" s="5"/>
      <c r="F123" s="6" t="n">
        <f aca="false">ROUND(D123*E123,2)</f>
        <v>0</v>
      </c>
      <c r="G123" s="6" t="n">
        <f aca="false">ROUND(F123*12,2)</f>
        <v>0</v>
      </c>
    </row>
    <row r="124" customFormat="false" ht="258.95" hidden="false" customHeight="false" outlineLevel="0" collapsed="false">
      <c r="A124" s="3" t="s">
        <v>280</v>
      </c>
      <c r="B124" s="4" t="s">
        <v>281</v>
      </c>
      <c r="C124" s="3" t="s">
        <v>64</v>
      </c>
      <c r="D124" s="3" t="n">
        <v>10</v>
      </c>
      <c r="E124" s="5"/>
      <c r="F124" s="6" t="n">
        <f aca="false">ROUND(D124*E124,2)</f>
        <v>0</v>
      </c>
      <c r="G124" s="6" t="n">
        <f aca="false">ROUND(F124*12,2)</f>
        <v>0</v>
      </c>
    </row>
    <row r="125" customFormat="false" ht="46.25" hidden="false" customHeight="false" outlineLevel="0" collapsed="false">
      <c r="A125" s="3" t="s">
        <v>282</v>
      </c>
      <c r="B125" s="4" t="s">
        <v>283</v>
      </c>
      <c r="C125" s="3" t="s">
        <v>284</v>
      </c>
      <c r="D125" s="3" t="n">
        <v>5</v>
      </c>
      <c r="E125" s="5"/>
      <c r="F125" s="6" t="n">
        <f aca="false">ROUND(D125*E125,2)</f>
        <v>0</v>
      </c>
      <c r="G125" s="6" t="n">
        <f aca="false">ROUND(F125*12,2)</f>
        <v>0</v>
      </c>
    </row>
    <row r="126" customFormat="false" ht="57.45" hidden="false" customHeight="false" outlineLevel="0" collapsed="false">
      <c r="A126" s="3" t="s">
        <v>285</v>
      </c>
      <c r="B126" s="4" t="s">
        <v>286</v>
      </c>
      <c r="C126" s="3" t="s">
        <v>58</v>
      </c>
      <c r="D126" s="3" t="n">
        <v>15</v>
      </c>
      <c r="E126" s="5"/>
      <c r="F126" s="6" t="n">
        <f aca="false">ROUND(D126*E126,2)</f>
        <v>0</v>
      </c>
      <c r="G126" s="6" t="n">
        <f aca="false">ROUND(F126*12,2)</f>
        <v>0</v>
      </c>
    </row>
    <row r="127" customFormat="false" ht="35.05" hidden="false" customHeight="false" outlineLevel="0" collapsed="false">
      <c r="A127" s="3" t="s">
        <v>287</v>
      </c>
      <c r="B127" s="4" t="s">
        <v>288</v>
      </c>
      <c r="C127" s="3" t="s">
        <v>53</v>
      </c>
      <c r="D127" s="3" t="n">
        <v>200</v>
      </c>
      <c r="E127" s="5"/>
      <c r="F127" s="6" t="n">
        <f aca="false">ROUND(D127*E127,2)</f>
        <v>0</v>
      </c>
      <c r="G127" s="6" t="n">
        <f aca="false">ROUND(F127*12,2)</f>
        <v>0</v>
      </c>
    </row>
    <row r="128" customFormat="false" ht="46.25" hidden="false" customHeight="false" outlineLevel="0" collapsed="false">
      <c r="A128" s="3" t="s">
        <v>289</v>
      </c>
      <c r="B128" s="4" t="s">
        <v>290</v>
      </c>
      <c r="C128" s="3" t="s">
        <v>230</v>
      </c>
      <c r="D128" s="3" t="n">
        <v>72</v>
      </c>
      <c r="E128" s="5"/>
      <c r="F128" s="6" t="n">
        <f aca="false">ROUND(D128*E128,2)</f>
        <v>0</v>
      </c>
      <c r="G128" s="6" t="n">
        <f aca="false">ROUND(F128*12,2)</f>
        <v>0</v>
      </c>
    </row>
    <row r="129" customFormat="false" ht="35.05" hidden="false" customHeight="false" outlineLevel="0" collapsed="false">
      <c r="A129" s="3" t="s">
        <v>291</v>
      </c>
      <c r="B129" s="4" t="s">
        <v>292</v>
      </c>
      <c r="C129" s="3" t="s">
        <v>53</v>
      </c>
      <c r="D129" s="3" t="n">
        <v>400</v>
      </c>
      <c r="E129" s="5"/>
      <c r="F129" s="6" t="n">
        <f aca="false">ROUND(D129*E129,2)</f>
        <v>0</v>
      </c>
      <c r="G129" s="6" t="n">
        <f aca="false">ROUND(F129*12,2)</f>
        <v>0</v>
      </c>
    </row>
    <row r="130" customFormat="false" ht="46.25" hidden="false" customHeight="false" outlineLevel="0" collapsed="false">
      <c r="A130" s="3" t="s">
        <v>293</v>
      </c>
      <c r="B130" s="4" t="s">
        <v>294</v>
      </c>
      <c r="C130" s="3" t="s">
        <v>230</v>
      </c>
      <c r="D130" s="3" t="n">
        <v>25</v>
      </c>
      <c r="E130" s="5"/>
      <c r="F130" s="6" t="n">
        <f aca="false">ROUND(D130*E130,2)</f>
        <v>0</v>
      </c>
      <c r="G130" s="6" t="n">
        <f aca="false">ROUND(F130*12,2)</f>
        <v>0</v>
      </c>
    </row>
    <row r="131" customFormat="false" ht="46.25" hidden="false" customHeight="false" outlineLevel="0" collapsed="false">
      <c r="A131" s="3" t="s">
        <v>295</v>
      </c>
      <c r="B131" s="4" t="s">
        <v>296</v>
      </c>
      <c r="C131" s="3" t="s">
        <v>297</v>
      </c>
      <c r="D131" s="3" t="n">
        <v>6</v>
      </c>
      <c r="E131" s="5"/>
      <c r="F131" s="6" t="n">
        <f aca="false">ROUND(D131*E131,2)</f>
        <v>0</v>
      </c>
      <c r="G131" s="6" t="n">
        <f aca="false">ROUND(F131*12,2)</f>
        <v>0</v>
      </c>
    </row>
    <row r="132" customFormat="false" ht="46.25" hidden="false" customHeight="false" outlineLevel="0" collapsed="false">
      <c r="A132" s="3" t="s">
        <v>298</v>
      </c>
      <c r="B132" s="4" t="s">
        <v>299</v>
      </c>
      <c r="C132" s="3" t="s">
        <v>194</v>
      </c>
      <c r="D132" s="3" t="n">
        <v>60</v>
      </c>
      <c r="E132" s="5"/>
      <c r="F132" s="6" t="n">
        <f aca="false">ROUND(D132*E132,2)</f>
        <v>0</v>
      </c>
      <c r="G132" s="6" t="n">
        <f aca="false">ROUND(F132*12,2)</f>
        <v>0</v>
      </c>
    </row>
    <row r="133" customFormat="false" ht="202.95" hidden="false" customHeight="false" outlineLevel="0" collapsed="false">
      <c r="A133" s="3" t="s">
        <v>300</v>
      </c>
      <c r="B133" s="4" t="s">
        <v>301</v>
      </c>
      <c r="C133" s="3" t="s">
        <v>76</v>
      </c>
      <c r="D133" s="3" t="n">
        <v>10</v>
      </c>
      <c r="E133" s="5"/>
      <c r="F133" s="6" t="n">
        <f aca="false">ROUND(D133*E133,2)</f>
        <v>0</v>
      </c>
      <c r="G133" s="6" t="n">
        <f aca="false">ROUND(F133*12,2)</f>
        <v>0</v>
      </c>
    </row>
    <row r="134" customFormat="false" ht="57.45" hidden="false" customHeight="false" outlineLevel="0" collapsed="false">
      <c r="A134" s="3" t="s">
        <v>302</v>
      </c>
      <c r="B134" s="4" t="s">
        <v>303</v>
      </c>
      <c r="C134" s="3" t="s">
        <v>304</v>
      </c>
      <c r="D134" s="3" t="n">
        <v>3</v>
      </c>
      <c r="E134" s="5"/>
      <c r="F134" s="6" t="n">
        <f aca="false">ROUND(D134*E134,2)</f>
        <v>0</v>
      </c>
      <c r="G134" s="6" t="n">
        <f aca="false">ROUND(F134*12,2)</f>
        <v>0</v>
      </c>
    </row>
    <row r="135" customFormat="false" ht="46.25" hidden="false" customHeight="false" outlineLevel="0" collapsed="false">
      <c r="A135" s="3" t="s">
        <v>305</v>
      </c>
      <c r="B135" s="4" t="s">
        <v>306</v>
      </c>
      <c r="C135" s="3" t="s">
        <v>297</v>
      </c>
      <c r="D135" s="3" t="n">
        <v>5</v>
      </c>
      <c r="E135" s="5"/>
      <c r="F135" s="6" t="n">
        <f aca="false">ROUND(D135*E135,2)</f>
        <v>0</v>
      </c>
      <c r="G135" s="6" t="n">
        <f aca="false">ROUND(F135*12,2)</f>
        <v>0</v>
      </c>
    </row>
    <row r="136" customFormat="false" ht="68.65" hidden="false" customHeight="false" outlineLevel="0" collapsed="false">
      <c r="A136" s="3" t="s">
        <v>307</v>
      </c>
      <c r="B136" s="4" t="s">
        <v>308</v>
      </c>
      <c r="C136" s="3" t="s">
        <v>53</v>
      </c>
      <c r="D136" s="3" t="n">
        <v>32</v>
      </c>
      <c r="E136" s="5"/>
      <c r="F136" s="6" t="n">
        <f aca="false">ROUND(D136*E136,2)</f>
        <v>0</v>
      </c>
      <c r="G136" s="6" t="n">
        <f aca="false">ROUND(F136*12,2)</f>
        <v>0</v>
      </c>
    </row>
    <row r="137" customFormat="false" ht="68.65" hidden="false" customHeight="false" outlineLevel="0" collapsed="false">
      <c r="A137" s="3" t="s">
        <v>309</v>
      </c>
      <c r="B137" s="4" t="s">
        <v>310</v>
      </c>
      <c r="C137" s="3" t="s">
        <v>53</v>
      </c>
      <c r="D137" s="3" t="n">
        <v>16</v>
      </c>
      <c r="E137" s="5"/>
      <c r="F137" s="6" t="n">
        <f aca="false">ROUND(D137*E137,2)</f>
        <v>0</v>
      </c>
      <c r="G137" s="6" t="n">
        <f aca="false">ROUND(F137*12,2)</f>
        <v>0</v>
      </c>
    </row>
    <row r="138" customFormat="false" ht="68.65" hidden="false" customHeight="false" outlineLevel="0" collapsed="false">
      <c r="A138" s="3" t="s">
        <v>311</v>
      </c>
      <c r="B138" s="4" t="s">
        <v>312</v>
      </c>
      <c r="C138" s="3" t="s">
        <v>53</v>
      </c>
      <c r="D138" s="3" t="n">
        <v>32</v>
      </c>
      <c r="E138" s="5"/>
      <c r="F138" s="6" t="n">
        <f aca="false">ROUND(D138*E138,2)</f>
        <v>0</v>
      </c>
      <c r="G138" s="6" t="n">
        <f aca="false">ROUND(F138*12,2)</f>
        <v>0</v>
      </c>
    </row>
    <row r="139" customFormat="false" ht="91" hidden="false" customHeight="false" outlineLevel="0" collapsed="false">
      <c r="A139" s="3" t="s">
        <v>313</v>
      </c>
      <c r="B139" s="4" t="s">
        <v>314</v>
      </c>
      <c r="C139" s="3" t="s">
        <v>64</v>
      </c>
      <c r="D139" s="3" t="n">
        <v>5</v>
      </c>
      <c r="E139" s="5"/>
      <c r="F139" s="6" t="n">
        <f aca="false">ROUND(D139*E139,2)</f>
        <v>0</v>
      </c>
      <c r="G139" s="6" t="n">
        <f aca="false">ROUND(F139*12,2)</f>
        <v>0</v>
      </c>
    </row>
    <row r="140" customFormat="false" ht="102.2" hidden="false" customHeight="false" outlineLevel="0" collapsed="false">
      <c r="A140" s="3" t="s">
        <v>315</v>
      </c>
      <c r="B140" s="4" t="s">
        <v>316</v>
      </c>
      <c r="C140" s="3" t="s">
        <v>317</v>
      </c>
      <c r="D140" s="3" t="n">
        <v>1</v>
      </c>
      <c r="E140" s="5"/>
      <c r="F140" s="6" t="n">
        <f aca="false">ROUND(D140*E140,2)</f>
        <v>0</v>
      </c>
      <c r="G140" s="6" t="n">
        <f aca="false">ROUND(F140*12,2)</f>
        <v>0</v>
      </c>
    </row>
    <row r="141" customFormat="false" ht="57.45" hidden="false" customHeight="false" outlineLevel="0" collapsed="false">
      <c r="A141" s="3" t="s">
        <v>318</v>
      </c>
      <c r="B141" s="4" t="s">
        <v>319</v>
      </c>
      <c r="C141" s="3" t="s">
        <v>53</v>
      </c>
      <c r="D141" s="3" t="n">
        <v>120</v>
      </c>
      <c r="E141" s="5"/>
      <c r="F141" s="6" t="n">
        <f aca="false">ROUND(D141*E141,2)</f>
        <v>0</v>
      </c>
      <c r="G141" s="6" t="n">
        <f aca="false">ROUND(F141*12,2)</f>
        <v>0</v>
      </c>
    </row>
    <row r="142" customFormat="false" ht="68.65" hidden="false" customHeight="false" outlineLevel="0" collapsed="false">
      <c r="A142" s="3" t="s">
        <v>320</v>
      </c>
      <c r="B142" s="4" t="s">
        <v>321</v>
      </c>
      <c r="C142" s="3" t="s">
        <v>58</v>
      </c>
      <c r="D142" s="3" t="n">
        <v>1</v>
      </c>
      <c r="E142" s="5"/>
      <c r="F142" s="6" t="n">
        <f aca="false">ROUND(D142*E142,2)</f>
        <v>0</v>
      </c>
      <c r="G142" s="6" t="n">
        <f aca="false">ROUND(F142*12,2)</f>
        <v>0</v>
      </c>
    </row>
    <row r="143" customFormat="false" ht="57.45" hidden="false" customHeight="false" outlineLevel="0" collapsed="false">
      <c r="A143" s="3" t="s">
        <v>322</v>
      </c>
      <c r="B143" s="4" t="s">
        <v>323</v>
      </c>
      <c r="C143" s="3" t="s">
        <v>53</v>
      </c>
      <c r="D143" s="3" t="n">
        <v>240</v>
      </c>
      <c r="E143" s="5"/>
      <c r="F143" s="6" t="n">
        <f aca="false">ROUND(D143*E143,2)</f>
        <v>0</v>
      </c>
      <c r="G143" s="6" t="n">
        <f aca="false">ROUND(F143*12,2)</f>
        <v>0</v>
      </c>
    </row>
    <row r="144" customFormat="false" ht="57.45" hidden="false" customHeight="false" outlineLevel="0" collapsed="false">
      <c r="A144" s="3" t="s">
        <v>324</v>
      </c>
      <c r="B144" s="4" t="s">
        <v>325</v>
      </c>
      <c r="C144" s="3" t="s">
        <v>153</v>
      </c>
      <c r="D144" s="3" t="n">
        <v>100</v>
      </c>
      <c r="E144" s="5"/>
      <c r="F144" s="6" t="n">
        <f aca="false">ROUND(D144*E144,2)</f>
        <v>0</v>
      </c>
      <c r="G144" s="6" t="n">
        <f aca="false">ROUND(F144*12,2)</f>
        <v>0</v>
      </c>
    </row>
    <row r="145" customFormat="false" ht="91" hidden="false" customHeight="false" outlineLevel="0" collapsed="false">
      <c r="A145" s="3" t="s">
        <v>326</v>
      </c>
      <c r="B145" s="4" t="s">
        <v>327</v>
      </c>
      <c r="C145" s="3" t="s">
        <v>76</v>
      </c>
      <c r="D145" s="3" t="n">
        <v>10</v>
      </c>
      <c r="E145" s="5"/>
      <c r="F145" s="6" t="n">
        <f aca="false">ROUND(D145*E145,2)</f>
        <v>0</v>
      </c>
      <c r="G145" s="6" t="n">
        <f aca="false">ROUND(F145*12,2)</f>
        <v>0</v>
      </c>
    </row>
    <row r="146" customFormat="false" ht="147" hidden="false" customHeight="false" outlineLevel="0" collapsed="false">
      <c r="A146" s="3" t="s">
        <v>328</v>
      </c>
      <c r="B146" s="4" t="s">
        <v>329</v>
      </c>
      <c r="C146" s="3" t="s">
        <v>76</v>
      </c>
      <c r="D146" s="3" t="n">
        <v>2000</v>
      </c>
      <c r="E146" s="5"/>
      <c r="F146" s="6" t="n">
        <f aca="false">ROUND(D146*E146,2)</f>
        <v>0</v>
      </c>
      <c r="G146" s="6" t="n">
        <f aca="false">ROUND(F146*12,2)</f>
        <v>0</v>
      </c>
    </row>
    <row r="147" customFormat="false" ht="102.2" hidden="false" customHeight="false" outlineLevel="0" collapsed="false">
      <c r="A147" s="3" t="s">
        <v>330</v>
      </c>
      <c r="B147" s="4" t="s">
        <v>331</v>
      </c>
      <c r="C147" s="3" t="s">
        <v>76</v>
      </c>
      <c r="D147" s="3" t="n">
        <v>144</v>
      </c>
      <c r="E147" s="5"/>
      <c r="F147" s="6" t="n">
        <f aca="false">ROUND(D147*E147,2)</f>
        <v>0</v>
      </c>
      <c r="G147" s="6" t="n">
        <f aca="false">ROUND(F147*12,2)</f>
        <v>0</v>
      </c>
    </row>
    <row r="148" customFormat="false" ht="113.4" hidden="false" customHeight="false" outlineLevel="0" collapsed="false">
      <c r="A148" s="3" t="s">
        <v>332</v>
      </c>
      <c r="B148" s="4" t="s">
        <v>333</v>
      </c>
      <c r="C148" s="3" t="s">
        <v>76</v>
      </c>
      <c r="D148" s="3" t="n">
        <v>30</v>
      </c>
      <c r="E148" s="5"/>
      <c r="F148" s="6" t="n">
        <f aca="false">ROUND(D148*E148,2)</f>
        <v>0</v>
      </c>
      <c r="G148" s="6" t="n">
        <f aca="false">ROUND(F148*12,2)</f>
        <v>0</v>
      </c>
    </row>
    <row r="149" customFormat="false" ht="68.65" hidden="false" customHeight="false" outlineLevel="0" collapsed="false">
      <c r="A149" s="3" t="s">
        <v>334</v>
      </c>
      <c r="B149" s="4" t="s">
        <v>335</v>
      </c>
      <c r="C149" s="3" t="s">
        <v>53</v>
      </c>
      <c r="D149" s="3" t="n">
        <v>60</v>
      </c>
      <c r="E149" s="5"/>
      <c r="F149" s="6" t="n">
        <f aca="false">ROUND(D149*E149,2)</f>
        <v>0</v>
      </c>
      <c r="G149" s="6" t="n">
        <f aca="false">ROUND(F149*12,2)</f>
        <v>0</v>
      </c>
    </row>
    <row r="150" customFormat="false" ht="68.65" hidden="false" customHeight="false" outlineLevel="0" collapsed="false">
      <c r="A150" s="3" t="s">
        <v>336</v>
      </c>
      <c r="B150" s="4" t="s">
        <v>337</v>
      </c>
      <c r="C150" s="3" t="s">
        <v>338</v>
      </c>
      <c r="D150" s="3" t="n">
        <v>1</v>
      </c>
      <c r="E150" s="5"/>
      <c r="F150" s="6" t="n">
        <f aca="false">ROUND(D150*E150,2)</f>
        <v>0</v>
      </c>
      <c r="G150" s="6" t="n">
        <f aca="false">ROUND(F150*12,2)</f>
        <v>0</v>
      </c>
    </row>
    <row r="151" customFormat="false" ht="91" hidden="false" customHeight="false" outlineLevel="0" collapsed="false">
      <c r="A151" s="3" t="s">
        <v>339</v>
      </c>
      <c r="B151" s="4" t="s">
        <v>340</v>
      </c>
      <c r="C151" s="3" t="s">
        <v>76</v>
      </c>
      <c r="D151" s="3" t="n">
        <v>1</v>
      </c>
      <c r="E151" s="5"/>
      <c r="F151" s="6" t="n">
        <f aca="false">ROUND(D151*E151,2)</f>
        <v>0</v>
      </c>
      <c r="G151" s="6" t="n">
        <f aca="false">ROUND(F151*12,2)</f>
        <v>0</v>
      </c>
    </row>
    <row r="152" customFormat="false" ht="113.4" hidden="false" customHeight="false" outlineLevel="0" collapsed="false">
      <c r="A152" s="3" t="s">
        <v>341</v>
      </c>
      <c r="B152" s="4" t="s">
        <v>342</v>
      </c>
      <c r="C152" s="3" t="s">
        <v>76</v>
      </c>
      <c r="D152" s="3" t="n">
        <v>20</v>
      </c>
      <c r="E152" s="5"/>
      <c r="F152" s="6" t="n">
        <f aca="false">ROUND(D152*E152,2)</f>
        <v>0</v>
      </c>
      <c r="G152" s="6" t="n">
        <f aca="false">ROUND(F152*12,2)</f>
        <v>0</v>
      </c>
    </row>
    <row r="153" customFormat="false" ht="35.05" hidden="false" customHeight="false" outlineLevel="0" collapsed="false">
      <c r="A153" s="3" t="s">
        <v>343</v>
      </c>
      <c r="B153" s="4" t="s">
        <v>344</v>
      </c>
      <c r="C153" s="3" t="s">
        <v>53</v>
      </c>
      <c r="D153" s="3" t="n">
        <v>70</v>
      </c>
      <c r="E153" s="5"/>
      <c r="F153" s="6" t="n">
        <f aca="false">ROUND(D153*E153,2)</f>
        <v>0</v>
      </c>
      <c r="G153" s="6" t="n">
        <f aca="false">ROUND(F153*12,2)</f>
        <v>0</v>
      </c>
    </row>
    <row r="154" customFormat="false" ht="35.05" hidden="false" customHeight="false" outlineLevel="0" collapsed="false">
      <c r="A154" s="3" t="s">
        <v>345</v>
      </c>
      <c r="B154" s="4" t="s">
        <v>346</v>
      </c>
      <c r="C154" s="3" t="s">
        <v>53</v>
      </c>
      <c r="D154" s="3" t="n">
        <v>42</v>
      </c>
      <c r="E154" s="5"/>
      <c r="F154" s="6" t="n">
        <f aca="false">ROUND(D154*E154,2)</f>
        <v>0</v>
      </c>
      <c r="G154" s="6" t="n">
        <f aca="false">ROUND(F154*12,2)</f>
        <v>0</v>
      </c>
    </row>
    <row r="155" customFormat="false" ht="46.25" hidden="false" customHeight="false" outlineLevel="0" collapsed="false">
      <c r="A155" s="3" t="s">
        <v>347</v>
      </c>
      <c r="B155" s="4" t="s">
        <v>348</v>
      </c>
      <c r="C155" s="3" t="s">
        <v>97</v>
      </c>
      <c r="D155" s="3" t="n">
        <v>1</v>
      </c>
      <c r="E155" s="5"/>
      <c r="F155" s="6" t="n">
        <f aca="false">ROUND(D155*E155,2)</f>
        <v>0</v>
      </c>
      <c r="G155" s="6" t="n">
        <f aca="false">ROUND(F155*12,2)</f>
        <v>0</v>
      </c>
    </row>
    <row r="156" customFormat="false" ht="35.05" hidden="false" customHeight="false" outlineLevel="0" collapsed="false">
      <c r="A156" s="3" t="s">
        <v>349</v>
      </c>
      <c r="B156" s="4" t="s">
        <v>350</v>
      </c>
      <c r="C156" s="3" t="s">
        <v>53</v>
      </c>
      <c r="D156" s="3" t="n">
        <v>90</v>
      </c>
      <c r="E156" s="5"/>
      <c r="F156" s="6" t="n">
        <f aca="false">ROUND(D156*E156,2)</f>
        <v>0</v>
      </c>
      <c r="G156" s="6" t="n">
        <f aca="false">ROUND(F156*12,2)</f>
        <v>0</v>
      </c>
    </row>
    <row r="157" customFormat="false" ht="46.25" hidden="false" customHeight="false" outlineLevel="0" collapsed="false">
      <c r="A157" s="3" t="s">
        <v>351</v>
      </c>
      <c r="B157" s="4" t="s">
        <v>352</v>
      </c>
      <c r="C157" s="3" t="s">
        <v>230</v>
      </c>
      <c r="D157" s="3" t="n">
        <v>12</v>
      </c>
      <c r="E157" s="5"/>
      <c r="F157" s="6" t="n">
        <f aca="false">ROUND(D157*E157,2)</f>
        <v>0</v>
      </c>
      <c r="G157" s="6" t="n">
        <f aca="false">ROUND(F157*12,2)</f>
        <v>0</v>
      </c>
    </row>
    <row r="158" customFormat="false" ht="46.25" hidden="false" customHeight="false" outlineLevel="0" collapsed="false">
      <c r="A158" s="3" t="s">
        <v>353</v>
      </c>
      <c r="B158" s="4" t="s">
        <v>354</v>
      </c>
      <c r="C158" s="3" t="s">
        <v>194</v>
      </c>
      <c r="D158" s="3" t="n">
        <v>1</v>
      </c>
      <c r="E158" s="5"/>
      <c r="F158" s="6" t="n">
        <f aca="false">ROUND(D158*E158,2)</f>
        <v>0</v>
      </c>
      <c r="G158" s="6" t="n">
        <f aca="false">ROUND(F158*12,2)</f>
        <v>0</v>
      </c>
    </row>
    <row r="159" customFormat="false" ht="68.65" hidden="false" customHeight="false" outlineLevel="0" collapsed="false">
      <c r="A159" s="3" t="s">
        <v>355</v>
      </c>
      <c r="B159" s="4" t="s">
        <v>356</v>
      </c>
      <c r="C159" s="3" t="s">
        <v>284</v>
      </c>
      <c r="D159" s="3" t="n">
        <v>25</v>
      </c>
      <c r="E159" s="5"/>
      <c r="F159" s="6" t="n">
        <f aca="false">ROUND(D159*E159,2)</f>
        <v>0</v>
      </c>
      <c r="G159" s="6" t="n">
        <f aca="false">ROUND(F159*12,2)</f>
        <v>0</v>
      </c>
    </row>
    <row r="160" customFormat="false" ht="180.55" hidden="false" customHeight="false" outlineLevel="0" collapsed="false">
      <c r="A160" s="3" t="s">
        <v>357</v>
      </c>
      <c r="B160" s="4" t="s">
        <v>358</v>
      </c>
      <c r="C160" s="3" t="s">
        <v>76</v>
      </c>
      <c r="D160" s="3" t="n">
        <v>240</v>
      </c>
      <c r="E160" s="5"/>
      <c r="F160" s="6" t="n">
        <f aca="false">ROUND(D160*E160,2)</f>
        <v>0</v>
      </c>
      <c r="G160" s="6" t="n">
        <f aca="false">ROUND(F160*12,2)</f>
        <v>0</v>
      </c>
    </row>
    <row r="161" customFormat="false" ht="147" hidden="false" customHeight="false" outlineLevel="0" collapsed="false">
      <c r="A161" s="3" t="s">
        <v>359</v>
      </c>
      <c r="B161" s="4" t="s">
        <v>360</v>
      </c>
      <c r="C161" s="3" t="s">
        <v>76</v>
      </c>
      <c r="D161" s="3" t="n">
        <v>120</v>
      </c>
      <c r="E161" s="5"/>
      <c r="F161" s="6" t="n">
        <f aca="false">ROUND(D161*E161,2)</f>
        <v>0</v>
      </c>
      <c r="G161" s="6" t="n">
        <f aca="false">ROUND(F161*12,2)</f>
        <v>0</v>
      </c>
    </row>
    <row r="162" customFormat="false" ht="180.55" hidden="false" customHeight="false" outlineLevel="0" collapsed="false">
      <c r="A162" s="3" t="s">
        <v>361</v>
      </c>
      <c r="B162" s="4" t="s">
        <v>362</v>
      </c>
      <c r="C162" s="3" t="s">
        <v>76</v>
      </c>
      <c r="D162" s="3" t="n">
        <v>120</v>
      </c>
      <c r="E162" s="5"/>
      <c r="F162" s="6" t="n">
        <f aca="false">ROUND(D162*E162,2)</f>
        <v>0</v>
      </c>
      <c r="G162" s="6" t="n">
        <f aca="false">ROUND(F162*12,2)</f>
        <v>0</v>
      </c>
    </row>
    <row r="163" customFormat="false" ht="180.55" hidden="false" customHeight="false" outlineLevel="0" collapsed="false">
      <c r="A163" s="3" t="s">
        <v>363</v>
      </c>
      <c r="B163" s="4" t="s">
        <v>364</v>
      </c>
      <c r="C163" s="3" t="s">
        <v>76</v>
      </c>
      <c r="D163" s="3" t="n">
        <v>480</v>
      </c>
      <c r="E163" s="5"/>
      <c r="F163" s="6" t="n">
        <f aca="false">ROUND(D163*E163,2)</f>
        <v>0</v>
      </c>
      <c r="G163" s="6" t="n">
        <f aca="false">ROUND(F163*12,2)</f>
        <v>0</v>
      </c>
    </row>
    <row r="164" customFormat="false" ht="180.55" hidden="false" customHeight="false" outlineLevel="0" collapsed="false">
      <c r="A164" s="3" t="s">
        <v>365</v>
      </c>
      <c r="B164" s="4" t="s">
        <v>366</v>
      </c>
      <c r="C164" s="3" t="s">
        <v>76</v>
      </c>
      <c r="D164" s="3" t="n">
        <v>240</v>
      </c>
      <c r="E164" s="5"/>
      <c r="F164" s="6" t="n">
        <f aca="false">ROUND(D164*E164,2)</f>
        <v>0</v>
      </c>
      <c r="G164" s="6" t="n">
        <f aca="false">ROUND(F164*12,2)</f>
        <v>0</v>
      </c>
    </row>
    <row r="165" customFormat="false" ht="191.75" hidden="false" customHeight="false" outlineLevel="0" collapsed="false">
      <c r="A165" s="3" t="s">
        <v>367</v>
      </c>
      <c r="B165" s="4" t="s">
        <v>368</v>
      </c>
      <c r="C165" s="3" t="s">
        <v>76</v>
      </c>
      <c r="D165" s="3" t="n">
        <v>2</v>
      </c>
      <c r="E165" s="5"/>
      <c r="F165" s="6" t="n">
        <f aca="false">ROUND(D165*E165,2)</f>
        <v>0</v>
      </c>
      <c r="G165" s="6" t="n">
        <f aca="false">ROUND(F165*12,2)</f>
        <v>0</v>
      </c>
    </row>
    <row r="166" customFormat="false" ht="180.55" hidden="false" customHeight="false" outlineLevel="0" collapsed="false">
      <c r="A166" s="3" t="s">
        <v>369</v>
      </c>
      <c r="B166" s="4" t="s">
        <v>370</v>
      </c>
      <c r="C166" s="3" t="s">
        <v>76</v>
      </c>
      <c r="D166" s="3" t="n">
        <v>180</v>
      </c>
      <c r="E166" s="5"/>
      <c r="F166" s="6" t="n">
        <f aca="false">ROUND(D166*E166,2)</f>
        <v>0</v>
      </c>
      <c r="G166" s="6" t="n">
        <f aca="false">ROUND(F166*12,2)</f>
        <v>0</v>
      </c>
    </row>
    <row r="167" customFormat="false" ht="180.55" hidden="false" customHeight="false" outlineLevel="0" collapsed="false">
      <c r="A167" s="3" t="s">
        <v>371</v>
      </c>
      <c r="B167" s="4" t="s">
        <v>372</v>
      </c>
      <c r="C167" s="3" t="s">
        <v>76</v>
      </c>
      <c r="D167" s="3" t="n">
        <v>72</v>
      </c>
      <c r="E167" s="5"/>
      <c r="F167" s="6" t="n">
        <f aca="false">ROUND(D167*E167,2)</f>
        <v>0</v>
      </c>
      <c r="G167" s="6" t="n">
        <f aca="false">ROUND(F167*12,2)</f>
        <v>0</v>
      </c>
    </row>
    <row r="168" customFormat="false" ht="180.55" hidden="false" customHeight="false" outlineLevel="0" collapsed="false">
      <c r="A168" s="3" t="s">
        <v>373</v>
      </c>
      <c r="B168" s="4" t="s">
        <v>374</v>
      </c>
      <c r="C168" s="3" t="s">
        <v>76</v>
      </c>
      <c r="D168" s="3" t="n">
        <v>800</v>
      </c>
      <c r="E168" s="5"/>
      <c r="F168" s="6" t="n">
        <f aca="false">ROUND(D168*E168,2)</f>
        <v>0</v>
      </c>
      <c r="G168" s="6" t="n">
        <f aca="false">ROUND(F168*12,2)</f>
        <v>0</v>
      </c>
    </row>
    <row r="169" customFormat="false" ht="191.75" hidden="false" customHeight="false" outlineLevel="0" collapsed="false">
      <c r="A169" s="3" t="s">
        <v>375</v>
      </c>
      <c r="B169" s="4" t="s">
        <v>376</v>
      </c>
      <c r="C169" s="3" t="s">
        <v>76</v>
      </c>
      <c r="D169" s="3" t="n">
        <v>108</v>
      </c>
      <c r="E169" s="5"/>
      <c r="F169" s="6" t="n">
        <f aca="false">ROUND(D169*E169,2)</f>
        <v>0</v>
      </c>
      <c r="G169" s="6" t="n">
        <f aca="false">ROUND(F169*12,2)</f>
        <v>0</v>
      </c>
    </row>
    <row r="170" customFormat="false" ht="191.75" hidden="false" customHeight="false" outlineLevel="0" collapsed="false">
      <c r="A170" s="3" t="s">
        <v>377</v>
      </c>
      <c r="B170" s="4" t="s">
        <v>378</v>
      </c>
      <c r="C170" s="3" t="s">
        <v>76</v>
      </c>
      <c r="D170" s="3" t="n">
        <v>9</v>
      </c>
      <c r="E170" s="5"/>
      <c r="F170" s="6" t="n">
        <f aca="false">ROUND(D170*E170,2)</f>
        <v>0</v>
      </c>
      <c r="G170" s="6" t="n">
        <f aca="false">ROUND(F170*12,2)</f>
        <v>0</v>
      </c>
    </row>
    <row r="171" customFormat="false" ht="147" hidden="false" customHeight="false" outlineLevel="0" collapsed="false">
      <c r="A171" s="3" t="s">
        <v>379</v>
      </c>
      <c r="B171" s="4" t="s">
        <v>380</v>
      </c>
      <c r="C171" s="3" t="s">
        <v>76</v>
      </c>
      <c r="D171" s="3" t="n">
        <v>30</v>
      </c>
      <c r="E171" s="5"/>
      <c r="F171" s="6" t="n">
        <f aca="false">ROUND(D171*E171,2)</f>
        <v>0</v>
      </c>
      <c r="G171" s="6" t="n">
        <f aca="false">ROUND(F171*12,2)</f>
        <v>0</v>
      </c>
    </row>
    <row r="172" customFormat="false" ht="124.6" hidden="false" customHeight="false" outlineLevel="0" collapsed="false">
      <c r="A172" s="3" t="s">
        <v>381</v>
      </c>
      <c r="B172" s="4" t="s">
        <v>382</v>
      </c>
      <c r="C172" s="3" t="s">
        <v>76</v>
      </c>
      <c r="D172" s="3" t="n">
        <v>10</v>
      </c>
      <c r="E172" s="5"/>
      <c r="F172" s="6" t="n">
        <f aca="false">ROUND(D172*E172,2)</f>
        <v>0</v>
      </c>
      <c r="G172" s="6" t="n">
        <f aca="false">ROUND(F172*12,2)</f>
        <v>0</v>
      </c>
    </row>
    <row r="173" customFormat="false" ht="57.45" hidden="false" customHeight="false" outlineLevel="0" collapsed="false">
      <c r="A173" s="3" t="s">
        <v>383</v>
      </c>
      <c r="B173" s="4" t="s">
        <v>384</v>
      </c>
      <c r="C173" s="3" t="s">
        <v>153</v>
      </c>
      <c r="D173" s="3" t="n">
        <v>10</v>
      </c>
      <c r="E173" s="5"/>
      <c r="F173" s="6" t="n">
        <f aca="false">ROUND(D173*E173,2)</f>
        <v>0</v>
      </c>
      <c r="G173" s="6" t="n">
        <f aca="false">ROUND(F173*12,2)</f>
        <v>0</v>
      </c>
    </row>
    <row r="174" customFormat="false" ht="68.65" hidden="false" customHeight="false" outlineLevel="0" collapsed="false">
      <c r="A174" s="3" t="s">
        <v>385</v>
      </c>
      <c r="B174" s="4" t="s">
        <v>386</v>
      </c>
      <c r="C174" s="3" t="s">
        <v>219</v>
      </c>
      <c r="D174" s="3" t="n">
        <v>10</v>
      </c>
      <c r="E174" s="5"/>
      <c r="F174" s="6" t="n">
        <f aca="false">ROUND(D174*E174,2)</f>
        <v>0</v>
      </c>
      <c r="G174" s="6" t="n">
        <f aca="false">ROUND(F174*12,2)</f>
        <v>0</v>
      </c>
    </row>
    <row r="175" customFormat="false" ht="35.05" hidden="false" customHeight="false" outlineLevel="0" collapsed="false">
      <c r="A175" s="3" t="s">
        <v>387</v>
      </c>
      <c r="B175" s="4" t="s">
        <v>388</v>
      </c>
      <c r="C175" s="3" t="s">
        <v>389</v>
      </c>
      <c r="D175" s="3" t="n">
        <v>300</v>
      </c>
      <c r="E175" s="10"/>
      <c r="F175" s="6" t="n">
        <f aca="false">ROUND(D175*E175,2)</f>
        <v>0</v>
      </c>
      <c r="G175" s="6" t="n">
        <f aca="false">ROUND(F175*12,2)</f>
        <v>0</v>
      </c>
    </row>
    <row r="176" customFormat="false" ht="35.05" hidden="false" customHeight="false" outlineLevel="0" collapsed="false">
      <c r="A176" s="3" t="s">
        <v>390</v>
      </c>
      <c r="B176" s="4" t="s">
        <v>391</v>
      </c>
      <c r="C176" s="3" t="s">
        <v>389</v>
      </c>
      <c r="D176" s="3" t="n">
        <v>30</v>
      </c>
      <c r="E176" s="5"/>
      <c r="F176" s="6" t="n">
        <f aca="false">ROUND(D176*E176,2)</f>
        <v>0</v>
      </c>
      <c r="G176" s="6" t="n">
        <f aca="false">ROUND(F176*12,2)</f>
        <v>0</v>
      </c>
    </row>
    <row r="177" customFormat="false" ht="158.2" hidden="false" customHeight="false" outlineLevel="0" collapsed="false">
      <c r="A177" s="3" t="s">
        <v>392</v>
      </c>
      <c r="B177" s="4" t="s">
        <v>393</v>
      </c>
      <c r="C177" s="3" t="s">
        <v>394</v>
      </c>
      <c r="D177" s="3" t="n">
        <v>20</v>
      </c>
      <c r="E177" s="5"/>
      <c r="F177" s="6" t="n">
        <f aca="false">ROUND(D177*E177,2)</f>
        <v>0</v>
      </c>
      <c r="G177" s="6" t="n">
        <f aca="false">ROUND(F177*12,2)</f>
        <v>0</v>
      </c>
    </row>
    <row r="178" customFormat="false" ht="113.4" hidden="false" customHeight="false" outlineLevel="0" collapsed="false">
      <c r="A178" s="3" t="s">
        <v>395</v>
      </c>
      <c r="B178" s="4" t="s">
        <v>396</v>
      </c>
      <c r="C178" s="3" t="s">
        <v>76</v>
      </c>
      <c r="D178" s="3" t="n">
        <v>5</v>
      </c>
      <c r="E178" s="5"/>
      <c r="F178" s="6" t="n">
        <f aca="false">ROUND(D178*E178,2)</f>
        <v>0</v>
      </c>
      <c r="G178" s="6" t="n">
        <f aca="false">ROUND(F178*12,2)</f>
        <v>0</v>
      </c>
    </row>
    <row r="179" customFormat="false" ht="46.25" hidden="false" customHeight="false" outlineLevel="0" collapsed="false">
      <c r="A179" s="3" t="s">
        <v>397</v>
      </c>
      <c r="B179" s="4" t="s">
        <v>398</v>
      </c>
      <c r="C179" s="3" t="s">
        <v>230</v>
      </c>
      <c r="D179" s="3" t="n">
        <v>12</v>
      </c>
      <c r="E179" s="5"/>
      <c r="F179" s="6" t="n">
        <f aca="false">ROUND(D179*E179,2)</f>
        <v>0</v>
      </c>
      <c r="G179" s="6" t="n">
        <f aca="false">ROUND(F179*12,2)</f>
        <v>0</v>
      </c>
    </row>
    <row r="180" customFormat="false" ht="35.05" hidden="false" customHeight="false" outlineLevel="0" collapsed="false">
      <c r="A180" s="3" t="s">
        <v>399</v>
      </c>
      <c r="B180" s="4" t="s">
        <v>400</v>
      </c>
      <c r="C180" s="3" t="s">
        <v>53</v>
      </c>
      <c r="D180" s="3" t="n">
        <v>60</v>
      </c>
      <c r="E180" s="5"/>
      <c r="F180" s="6" t="n">
        <f aca="false">ROUND(D180*E180,2)</f>
        <v>0</v>
      </c>
      <c r="G180" s="6" t="n">
        <f aca="false">ROUND(F180*12,2)</f>
        <v>0</v>
      </c>
    </row>
    <row r="181" customFormat="false" ht="68.65" hidden="false" customHeight="false" outlineLevel="0" collapsed="false">
      <c r="A181" s="3" t="s">
        <v>401</v>
      </c>
      <c r="B181" s="4" t="s">
        <v>402</v>
      </c>
      <c r="C181" s="3" t="s">
        <v>389</v>
      </c>
      <c r="D181" s="3" t="n">
        <v>900</v>
      </c>
      <c r="E181" s="5"/>
      <c r="F181" s="6" t="n">
        <f aca="false">ROUND(D181*E181,2)</f>
        <v>0</v>
      </c>
      <c r="G181" s="6" t="n">
        <f aca="false">ROUND(F181*12,2)</f>
        <v>0</v>
      </c>
    </row>
    <row r="182" customFormat="false" ht="79.85" hidden="false" customHeight="false" outlineLevel="0" collapsed="false">
      <c r="A182" s="3" t="s">
        <v>403</v>
      </c>
      <c r="B182" s="4" t="s">
        <v>404</v>
      </c>
      <c r="C182" s="3" t="s">
        <v>405</v>
      </c>
      <c r="D182" s="3" t="n">
        <v>5</v>
      </c>
      <c r="E182" s="5"/>
      <c r="F182" s="6" t="n">
        <f aca="false">ROUND(D182*E182,2)</f>
        <v>0</v>
      </c>
      <c r="G182" s="6" t="n">
        <f aca="false">ROUND(F182*12,2)</f>
        <v>0</v>
      </c>
    </row>
    <row r="183" customFormat="false" ht="102.2" hidden="false" customHeight="false" outlineLevel="0" collapsed="false">
      <c r="A183" s="3" t="s">
        <v>406</v>
      </c>
      <c r="B183" s="4" t="s">
        <v>407</v>
      </c>
      <c r="C183" s="3" t="s">
        <v>408</v>
      </c>
      <c r="D183" s="3" t="n">
        <v>3</v>
      </c>
      <c r="E183" s="5"/>
      <c r="F183" s="6" t="n">
        <f aca="false">ROUND(D183*E183,2)</f>
        <v>0</v>
      </c>
      <c r="G183" s="6" t="n">
        <f aca="false">ROUND(F183*12,2)</f>
        <v>0</v>
      </c>
    </row>
    <row r="184" customFormat="false" ht="46.25" hidden="false" customHeight="false" outlineLevel="0" collapsed="false">
      <c r="A184" s="3" t="s">
        <v>409</v>
      </c>
      <c r="B184" s="4" t="s">
        <v>410</v>
      </c>
      <c r="C184" s="3" t="s">
        <v>411</v>
      </c>
      <c r="D184" s="3" t="n">
        <v>3</v>
      </c>
      <c r="E184" s="5"/>
      <c r="F184" s="6" t="n">
        <f aca="false">ROUND(D184*E184,2)</f>
        <v>0</v>
      </c>
      <c r="G184" s="6" t="n">
        <f aca="false">ROUND(F184*12,2)</f>
        <v>0</v>
      </c>
    </row>
    <row r="185" customFormat="false" ht="46.25" hidden="false" customHeight="false" outlineLevel="0" collapsed="false">
      <c r="A185" s="3" t="s">
        <v>412</v>
      </c>
      <c r="B185" s="4" t="s">
        <v>413</v>
      </c>
      <c r="C185" s="3" t="s">
        <v>206</v>
      </c>
      <c r="D185" s="3" t="n">
        <v>15</v>
      </c>
      <c r="E185" s="5"/>
      <c r="F185" s="6" t="n">
        <f aca="false">ROUND(D185*E185,2)</f>
        <v>0</v>
      </c>
      <c r="G185" s="6" t="n">
        <f aca="false">ROUND(F185*12,2)</f>
        <v>0</v>
      </c>
    </row>
    <row r="186" customFormat="false" ht="46.25" hidden="false" customHeight="false" outlineLevel="0" collapsed="false">
      <c r="A186" s="3" t="s">
        <v>414</v>
      </c>
      <c r="B186" s="4" t="s">
        <v>415</v>
      </c>
      <c r="C186" s="3" t="s">
        <v>206</v>
      </c>
      <c r="D186" s="3" t="n">
        <v>50</v>
      </c>
      <c r="E186" s="5"/>
      <c r="F186" s="6" t="n">
        <f aca="false">ROUND(D186*E186,2)</f>
        <v>0</v>
      </c>
      <c r="G186" s="6" t="n">
        <f aca="false">ROUND(F186*12,2)</f>
        <v>0</v>
      </c>
    </row>
    <row r="187" customFormat="false" ht="57.45" hidden="false" customHeight="false" outlineLevel="0" collapsed="false">
      <c r="A187" s="3" t="s">
        <v>416</v>
      </c>
      <c r="B187" s="4" t="s">
        <v>417</v>
      </c>
      <c r="C187" s="3" t="s">
        <v>55</v>
      </c>
      <c r="D187" s="3" t="n">
        <v>7</v>
      </c>
      <c r="E187" s="5"/>
      <c r="F187" s="6" t="n">
        <f aca="false">ROUND(D187*E187,2)</f>
        <v>0</v>
      </c>
      <c r="G187" s="6" t="n">
        <f aca="false">ROUND(F187*12,2)</f>
        <v>0</v>
      </c>
    </row>
    <row r="188" customFormat="false" ht="79.85" hidden="false" customHeight="false" outlineLevel="0" collapsed="false">
      <c r="A188" s="3" t="s">
        <v>418</v>
      </c>
      <c r="B188" s="4" t="s">
        <v>419</v>
      </c>
      <c r="C188" s="3" t="s">
        <v>58</v>
      </c>
      <c r="D188" s="3" t="n">
        <v>1</v>
      </c>
      <c r="E188" s="5"/>
      <c r="F188" s="6" t="n">
        <f aca="false">ROUND(D188*E188,2)</f>
        <v>0</v>
      </c>
      <c r="G188" s="6" t="n">
        <f aca="false">ROUND(F188*12,2)</f>
        <v>0</v>
      </c>
    </row>
    <row r="189" customFormat="false" ht="79.85" hidden="false" customHeight="false" outlineLevel="0" collapsed="false">
      <c r="A189" s="3" t="s">
        <v>420</v>
      </c>
      <c r="B189" s="4" t="s">
        <v>421</v>
      </c>
      <c r="C189" s="3" t="s">
        <v>389</v>
      </c>
      <c r="D189" s="3" t="n">
        <v>900</v>
      </c>
      <c r="E189" s="5"/>
      <c r="F189" s="6" t="n">
        <f aca="false">ROUND(D189*E189,2)</f>
        <v>0</v>
      </c>
      <c r="G189" s="6" t="n">
        <f aca="false">ROUND(F189*12,2)</f>
        <v>0</v>
      </c>
    </row>
    <row r="190" customFormat="false" ht="46.25" hidden="false" customHeight="false" outlineLevel="0" collapsed="false">
      <c r="A190" s="3" t="s">
        <v>422</v>
      </c>
      <c r="B190" s="4" t="s">
        <v>423</v>
      </c>
      <c r="C190" s="3" t="s">
        <v>97</v>
      </c>
      <c r="D190" s="3" t="n">
        <v>20</v>
      </c>
      <c r="E190" s="5"/>
      <c r="F190" s="6" t="n">
        <f aca="false">ROUND(D190*E190,2)</f>
        <v>0</v>
      </c>
      <c r="G190" s="6" t="n">
        <f aca="false">ROUND(F190*12,2)</f>
        <v>0</v>
      </c>
    </row>
    <row r="191" customFormat="false" ht="46.25" hidden="false" customHeight="false" outlineLevel="0" collapsed="false">
      <c r="A191" s="3" t="s">
        <v>424</v>
      </c>
      <c r="B191" s="4" t="s">
        <v>425</v>
      </c>
      <c r="C191" s="3" t="s">
        <v>426</v>
      </c>
      <c r="D191" s="3" t="n">
        <v>20</v>
      </c>
      <c r="E191" s="5"/>
      <c r="F191" s="6" t="n">
        <f aca="false">ROUND(D191*E191,2)</f>
        <v>0</v>
      </c>
      <c r="G191" s="6" t="n">
        <f aca="false">ROUND(F191*12,2)</f>
        <v>0</v>
      </c>
    </row>
    <row r="192" customFormat="false" ht="35.05" hidden="false" customHeight="false" outlineLevel="0" collapsed="false">
      <c r="A192" s="3" t="s">
        <v>427</v>
      </c>
      <c r="B192" s="4" t="s">
        <v>428</v>
      </c>
      <c r="C192" s="3" t="s">
        <v>53</v>
      </c>
      <c r="D192" s="3" t="n">
        <v>360</v>
      </c>
      <c r="E192" s="5"/>
      <c r="F192" s="6" t="n">
        <f aca="false">ROUND(D192*E192,2)</f>
        <v>0</v>
      </c>
      <c r="G192" s="6" t="n">
        <f aca="false">ROUND(F192*12,2)</f>
        <v>0</v>
      </c>
    </row>
    <row r="193" customFormat="false" ht="57.45" hidden="false" customHeight="false" outlineLevel="0" collapsed="false">
      <c r="A193" s="3" t="s">
        <v>429</v>
      </c>
      <c r="B193" s="4" t="s">
        <v>430</v>
      </c>
      <c r="C193" s="3" t="s">
        <v>389</v>
      </c>
      <c r="D193" s="3" t="n">
        <v>40</v>
      </c>
      <c r="E193" s="5"/>
      <c r="F193" s="6" t="n">
        <f aca="false">ROUND(D193*E193,2)</f>
        <v>0</v>
      </c>
      <c r="G193" s="6" t="n">
        <f aca="false">ROUND(F193*12,2)</f>
        <v>0</v>
      </c>
    </row>
    <row r="194" customFormat="false" ht="35.05" hidden="false" customHeight="false" outlineLevel="0" collapsed="false">
      <c r="A194" s="3" t="s">
        <v>431</v>
      </c>
      <c r="B194" s="4" t="s">
        <v>432</v>
      </c>
      <c r="C194" s="3" t="s">
        <v>389</v>
      </c>
      <c r="D194" s="3" t="n">
        <v>30</v>
      </c>
      <c r="E194" s="5"/>
      <c r="F194" s="6" t="n">
        <f aca="false">ROUND(D194*E194,2)</f>
        <v>0</v>
      </c>
      <c r="G194" s="6" t="n">
        <f aca="false">ROUND(F194*12,2)</f>
        <v>0</v>
      </c>
    </row>
    <row r="195" customFormat="false" ht="79.85" hidden="false" customHeight="false" outlineLevel="0" collapsed="false">
      <c r="A195" s="3" t="s">
        <v>433</v>
      </c>
      <c r="B195" s="4" t="s">
        <v>434</v>
      </c>
      <c r="C195" s="3" t="s">
        <v>435</v>
      </c>
      <c r="D195" s="3" t="n">
        <v>1</v>
      </c>
      <c r="E195" s="5"/>
      <c r="F195" s="6" t="n">
        <f aca="false">ROUND(D195*E195,2)</f>
        <v>0</v>
      </c>
      <c r="G195" s="6" t="n">
        <f aca="false">ROUND(F195*12,2)</f>
        <v>0</v>
      </c>
    </row>
    <row r="196" customFormat="false" ht="46.25" hidden="false" customHeight="false" outlineLevel="0" collapsed="false">
      <c r="A196" s="3" t="s">
        <v>436</v>
      </c>
      <c r="B196" s="4" t="s">
        <v>437</v>
      </c>
      <c r="C196" s="3" t="s">
        <v>297</v>
      </c>
      <c r="D196" s="3" t="n">
        <v>1</v>
      </c>
      <c r="E196" s="5"/>
      <c r="F196" s="6" t="n">
        <f aca="false">ROUND(D196*E196,2)</f>
        <v>0</v>
      </c>
      <c r="G196" s="6" t="n">
        <f aca="false">ROUND(F196*12,2)</f>
        <v>0</v>
      </c>
    </row>
    <row r="197" customFormat="false" ht="35.05" hidden="false" customHeight="false" outlineLevel="0" collapsed="false">
      <c r="A197" s="3" t="s">
        <v>438</v>
      </c>
      <c r="B197" s="4" t="s">
        <v>439</v>
      </c>
      <c r="C197" s="3" t="s">
        <v>53</v>
      </c>
      <c r="D197" s="3" t="n">
        <v>12</v>
      </c>
      <c r="E197" s="5"/>
      <c r="F197" s="6" t="n">
        <f aca="false">ROUND(D197*E197,2)</f>
        <v>0</v>
      </c>
      <c r="G197" s="6" t="n">
        <f aca="false">ROUND(F197*12,2)</f>
        <v>0</v>
      </c>
    </row>
    <row r="198" customFormat="false" ht="46.25" hidden="false" customHeight="false" outlineLevel="0" collapsed="false">
      <c r="A198" s="3" t="s">
        <v>440</v>
      </c>
      <c r="B198" s="4" t="s">
        <v>441</v>
      </c>
      <c r="C198" s="3" t="s">
        <v>442</v>
      </c>
      <c r="D198" s="3" t="n">
        <v>1</v>
      </c>
      <c r="E198" s="5"/>
      <c r="F198" s="6" t="n">
        <f aca="false">ROUND(D198*E198,2)</f>
        <v>0</v>
      </c>
      <c r="G198" s="6" t="n">
        <f aca="false">ROUND(F198*12,2)</f>
        <v>0</v>
      </c>
    </row>
    <row r="199" customFormat="false" ht="135.8" hidden="false" customHeight="false" outlineLevel="0" collapsed="false">
      <c r="A199" s="3" t="s">
        <v>443</v>
      </c>
      <c r="B199" s="4" t="s">
        <v>444</v>
      </c>
      <c r="C199" s="3" t="s">
        <v>76</v>
      </c>
      <c r="D199" s="3" t="n">
        <v>2</v>
      </c>
      <c r="E199" s="5"/>
      <c r="F199" s="6" t="n">
        <f aca="false">ROUND(D199*E199,2)</f>
        <v>0</v>
      </c>
      <c r="G199" s="6" t="n">
        <f aca="false">ROUND(F199*12,2)</f>
        <v>0</v>
      </c>
    </row>
    <row r="200" customFormat="false" ht="102.2" hidden="false" customHeight="false" outlineLevel="0" collapsed="false">
      <c r="A200" s="3" t="s">
        <v>445</v>
      </c>
      <c r="B200" s="4" t="s">
        <v>446</v>
      </c>
      <c r="C200" s="3" t="s">
        <v>67</v>
      </c>
      <c r="D200" s="3" t="n">
        <v>6</v>
      </c>
      <c r="E200" s="5"/>
      <c r="F200" s="6" t="n">
        <f aca="false">ROUND(D200*E200,2)</f>
        <v>0</v>
      </c>
      <c r="G200" s="6" t="n">
        <f aca="false">ROUND(F200*12,2)</f>
        <v>0</v>
      </c>
    </row>
    <row r="201" customFormat="false" ht="113.4" hidden="false" customHeight="false" outlineLevel="0" collapsed="false">
      <c r="A201" s="3" t="s">
        <v>447</v>
      </c>
      <c r="B201" s="4" t="s">
        <v>448</v>
      </c>
      <c r="C201" s="3" t="s">
        <v>76</v>
      </c>
      <c r="D201" s="3" t="n">
        <v>1</v>
      </c>
      <c r="E201" s="5"/>
      <c r="F201" s="6" t="n">
        <f aca="false">ROUND(D201*E201,2)</f>
        <v>0</v>
      </c>
      <c r="G201" s="6" t="n">
        <f aca="false">ROUND(F201*12,2)</f>
        <v>0</v>
      </c>
    </row>
    <row r="202" customFormat="false" ht="79.85" hidden="false" customHeight="false" outlineLevel="0" collapsed="false">
      <c r="A202" s="3" t="s">
        <v>449</v>
      </c>
      <c r="B202" s="4" t="s">
        <v>450</v>
      </c>
      <c r="C202" s="3" t="s">
        <v>451</v>
      </c>
      <c r="D202" s="3" t="n">
        <v>1</v>
      </c>
      <c r="E202" s="5"/>
      <c r="F202" s="6" t="n">
        <f aca="false">ROUND(D202*E202,2)</f>
        <v>0</v>
      </c>
      <c r="G202" s="6" t="n">
        <f aca="false">ROUND(F202*12,2)</f>
        <v>0</v>
      </c>
    </row>
    <row r="203" customFormat="false" ht="135.8" hidden="false" customHeight="false" outlineLevel="0" collapsed="false">
      <c r="A203" s="3" t="s">
        <v>452</v>
      </c>
      <c r="B203" s="4" t="s">
        <v>453</v>
      </c>
      <c r="C203" s="3" t="s">
        <v>76</v>
      </c>
      <c r="D203" s="3" t="n">
        <v>1</v>
      </c>
      <c r="E203" s="5"/>
      <c r="F203" s="6" t="n">
        <f aca="false">ROUND(D203*E203,2)</f>
        <v>0</v>
      </c>
      <c r="G203" s="6" t="n">
        <f aca="false">ROUND(F203*12,2)</f>
        <v>0</v>
      </c>
    </row>
    <row r="204" customFormat="false" ht="57.45" hidden="false" customHeight="false" outlineLevel="0" collapsed="false">
      <c r="A204" s="3" t="s">
        <v>454</v>
      </c>
      <c r="B204" s="4" t="s">
        <v>455</v>
      </c>
      <c r="C204" s="3" t="s">
        <v>53</v>
      </c>
      <c r="D204" s="3" t="n">
        <v>60</v>
      </c>
      <c r="E204" s="5"/>
      <c r="F204" s="6" t="n">
        <f aca="false">ROUND(D204*E204,2)</f>
        <v>0</v>
      </c>
      <c r="G204" s="6" t="n">
        <f aca="false">ROUND(F204*12,2)</f>
        <v>0</v>
      </c>
    </row>
    <row r="205" customFormat="false" ht="135.8" hidden="false" customHeight="false" outlineLevel="0" collapsed="false">
      <c r="A205" s="3" t="s">
        <v>456</v>
      </c>
      <c r="B205" s="4" t="s">
        <v>457</v>
      </c>
      <c r="C205" s="3" t="s">
        <v>458</v>
      </c>
      <c r="D205" s="3" t="n">
        <v>5000</v>
      </c>
      <c r="E205" s="5"/>
      <c r="F205" s="6" t="n">
        <f aca="false">ROUND(D205*E205,2)</f>
        <v>0</v>
      </c>
      <c r="G205" s="6" t="n">
        <f aca="false">ROUND(F205*12,2)</f>
        <v>0</v>
      </c>
    </row>
    <row r="206" customFormat="false" ht="57.45" hidden="false" customHeight="false" outlineLevel="0" collapsed="false">
      <c r="A206" s="3" t="s">
        <v>459</v>
      </c>
      <c r="B206" s="4" t="s">
        <v>460</v>
      </c>
      <c r="C206" s="3" t="s">
        <v>194</v>
      </c>
      <c r="D206" s="3" t="n">
        <v>6</v>
      </c>
      <c r="E206" s="5"/>
      <c r="F206" s="6" t="n">
        <f aca="false">ROUND(D206*E206,2)</f>
        <v>0</v>
      </c>
      <c r="G206" s="6" t="n">
        <f aca="false">ROUND(F206*12,2)</f>
        <v>0</v>
      </c>
    </row>
    <row r="207" customFormat="false" ht="57.45" hidden="false" customHeight="false" outlineLevel="0" collapsed="false">
      <c r="A207" s="3" t="s">
        <v>461</v>
      </c>
      <c r="B207" s="4" t="s">
        <v>462</v>
      </c>
      <c r="C207" s="3" t="s">
        <v>194</v>
      </c>
      <c r="D207" s="3" t="n">
        <v>2</v>
      </c>
      <c r="E207" s="5"/>
      <c r="F207" s="6" t="n">
        <f aca="false">ROUND(D207*E207,2)</f>
        <v>0</v>
      </c>
      <c r="G207" s="6" t="n">
        <f aca="false">ROUND(F207*12,2)</f>
        <v>0</v>
      </c>
    </row>
    <row r="208" customFormat="false" ht="35.05" hidden="false" customHeight="false" outlineLevel="0" collapsed="false">
      <c r="A208" s="3" t="s">
        <v>463</v>
      </c>
      <c r="B208" s="4" t="s">
        <v>464</v>
      </c>
      <c r="C208" s="3" t="s">
        <v>53</v>
      </c>
      <c r="D208" s="3" t="n">
        <v>150</v>
      </c>
      <c r="E208" s="5"/>
      <c r="F208" s="6" t="n">
        <f aca="false">ROUND(D208*E208,2)</f>
        <v>0</v>
      </c>
      <c r="G208" s="6" t="n">
        <f aca="false">ROUND(F208*12,2)</f>
        <v>0</v>
      </c>
    </row>
    <row r="209" customFormat="false" ht="35.05" hidden="false" customHeight="false" outlineLevel="0" collapsed="false">
      <c r="A209" s="3" t="s">
        <v>465</v>
      </c>
      <c r="B209" s="4" t="s">
        <v>466</v>
      </c>
      <c r="C209" s="3" t="s">
        <v>53</v>
      </c>
      <c r="D209" s="3" t="n">
        <v>30</v>
      </c>
      <c r="E209" s="5"/>
      <c r="F209" s="6" t="n">
        <f aca="false">ROUND(D209*E209,2)</f>
        <v>0</v>
      </c>
      <c r="G209" s="6" t="n">
        <f aca="false">ROUND(F209*12,2)</f>
        <v>0</v>
      </c>
    </row>
    <row r="210" customFormat="false" ht="91" hidden="false" customHeight="false" outlineLevel="0" collapsed="false">
      <c r="A210" s="3" t="s">
        <v>467</v>
      </c>
      <c r="B210" s="4" t="s">
        <v>468</v>
      </c>
      <c r="C210" s="3" t="s">
        <v>469</v>
      </c>
      <c r="D210" s="3" t="n">
        <v>5</v>
      </c>
      <c r="E210" s="5"/>
      <c r="F210" s="6" t="n">
        <f aca="false">ROUND(D210*E210,2)</f>
        <v>0</v>
      </c>
      <c r="G210" s="6" t="n">
        <f aca="false">ROUND(F210*12,2)</f>
        <v>0</v>
      </c>
    </row>
    <row r="211" customFormat="false" ht="57.45" hidden="false" customHeight="false" outlineLevel="0" collapsed="false">
      <c r="A211" s="3" t="s">
        <v>470</v>
      </c>
      <c r="B211" s="4" t="s">
        <v>471</v>
      </c>
      <c r="C211" s="3" t="s">
        <v>472</v>
      </c>
      <c r="D211" s="3" t="n">
        <v>5</v>
      </c>
      <c r="E211" s="5"/>
      <c r="F211" s="6" t="n">
        <f aca="false">ROUND(D211*E211,2)</f>
        <v>0</v>
      </c>
      <c r="G211" s="6" t="n">
        <f aca="false">ROUND(F211*12,2)</f>
        <v>0</v>
      </c>
    </row>
    <row r="212" customFormat="false" ht="270.1" hidden="false" customHeight="false" outlineLevel="0" collapsed="false">
      <c r="A212" s="3" t="s">
        <v>473</v>
      </c>
      <c r="B212" s="4" t="s">
        <v>474</v>
      </c>
      <c r="C212" s="3" t="s">
        <v>76</v>
      </c>
      <c r="D212" s="3" t="n">
        <v>1</v>
      </c>
      <c r="E212" s="5"/>
      <c r="F212" s="6" t="n">
        <f aca="false">ROUND(D212*E212,2)</f>
        <v>0</v>
      </c>
      <c r="G212" s="6" t="n">
        <f aca="false">ROUND(F212*12,2)</f>
        <v>0</v>
      </c>
    </row>
    <row r="213" customFormat="false" ht="35.05" hidden="false" customHeight="false" outlineLevel="0" collapsed="false">
      <c r="A213" s="3" t="s">
        <v>475</v>
      </c>
      <c r="B213" s="4" t="s">
        <v>476</v>
      </c>
      <c r="C213" s="3" t="s">
        <v>53</v>
      </c>
      <c r="D213" s="3" t="n">
        <v>10</v>
      </c>
      <c r="E213" s="5"/>
      <c r="F213" s="6" t="n">
        <f aca="false">ROUND(D213*E213,2)</f>
        <v>0</v>
      </c>
      <c r="G213" s="6" t="n">
        <f aca="false">ROUND(F213*12,2)</f>
        <v>0</v>
      </c>
    </row>
    <row r="214" customFormat="false" ht="35.05" hidden="false" customHeight="false" outlineLevel="0" collapsed="false">
      <c r="A214" s="3" t="s">
        <v>477</v>
      </c>
      <c r="B214" s="4" t="s">
        <v>478</v>
      </c>
      <c r="C214" s="3" t="s">
        <v>53</v>
      </c>
      <c r="D214" s="3" t="n">
        <v>10</v>
      </c>
      <c r="E214" s="5"/>
      <c r="F214" s="6" t="n">
        <f aca="false">ROUND(D214*E214,2)</f>
        <v>0</v>
      </c>
      <c r="G214" s="6" t="n">
        <f aca="false">ROUND(F214*12,2)</f>
        <v>0</v>
      </c>
    </row>
    <row r="215" customFormat="false" ht="147" hidden="false" customHeight="false" outlineLevel="0" collapsed="false">
      <c r="A215" s="3" t="s">
        <v>479</v>
      </c>
      <c r="B215" s="4" t="s">
        <v>480</v>
      </c>
      <c r="C215" s="3" t="s">
        <v>76</v>
      </c>
      <c r="D215" s="3" t="n">
        <v>1000</v>
      </c>
      <c r="E215" s="5"/>
      <c r="F215" s="6" t="n">
        <f aca="false">ROUND(D215*E215,2)</f>
        <v>0</v>
      </c>
      <c r="G215" s="6" t="n">
        <f aca="false">ROUND(F215*12,2)</f>
        <v>0</v>
      </c>
    </row>
    <row r="216" customFormat="false" ht="23.85" hidden="false" customHeight="false" outlineLevel="0" collapsed="false">
      <c r="A216" s="3" t="s">
        <v>481</v>
      </c>
      <c r="B216" s="4" t="s">
        <v>482</v>
      </c>
      <c r="C216" s="3" t="s">
        <v>53</v>
      </c>
      <c r="D216" s="3" t="n">
        <v>50</v>
      </c>
      <c r="E216" s="5"/>
      <c r="F216" s="6" t="n">
        <f aca="false">ROUND(D216*E216,2)</f>
        <v>0</v>
      </c>
      <c r="G216" s="6" t="n">
        <f aca="false">ROUND(F216*12,2)</f>
        <v>0</v>
      </c>
    </row>
    <row r="217" customFormat="false" ht="46.25" hidden="false" customHeight="false" outlineLevel="0" collapsed="false">
      <c r="A217" s="3" t="s">
        <v>483</v>
      </c>
      <c r="B217" s="4" t="s">
        <v>484</v>
      </c>
      <c r="C217" s="3" t="s">
        <v>194</v>
      </c>
      <c r="D217" s="3" t="n">
        <v>10</v>
      </c>
      <c r="E217" s="5"/>
      <c r="F217" s="6" t="n">
        <f aca="false">ROUND(D217*E217,2)</f>
        <v>0</v>
      </c>
      <c r="G217" s="6" t="n">
        <f aca="false">ROUND(F217*12,2)</f>
        <v>0</v>
      </c>
    </row>
    <row r="218" customFormat="false" ht="35.05" hidden="false" customHeight="false" outlineLevel="0" collapsed="false">
      <c r="A218" s="3" t="s">
        <v>485</v>
      </c>
      <c r="B218" s="4" t="s">
        <v>486</v>
      </c>
      <c r="C218" s="3" t="s">
        <v>53</v>
      </c>
      <c r="D218" s="3" t="n">
        <v>250</v>
      </c>
      <c r="E218" s="5"/>
      <c r="F218" s="6" t="n">
        <f aca="false">ROUND(D218*E218,2)</f>
        <v>0</v>
      </c>
      <c r="G218" s="6" t="n">
        <f aca="false">ROUND(F218*12,2)</f>
        <v>0</v>
      </c>
    </row>
    <row r="219" customFormat="false" ht="35.05" hidden="false" customHeight="false" outlineLevel="0" collapsed="false">
      <c r="A219" s="3" t="s">
        <v>487</v>
      </c>
      <c r="B219" s="4" t="s">
        <v>488</v>
      </c>
      <c r="C219" s="3" t="s">
        <v>53</v>
      </c>
      <c r="D219" s="3" t="n">
        <v>150</v>
      </c>
      <c r="E219" s="5"/>
      <c r="F219" s="6" t="n">
        <f aca="false">ROUND(D219*E219,2)</f>
        <v>0</v>
      </c>
      <c r="G219" s="6" t="n">
        <f aca="false">ROUND(F219*12,2)</f>
        <v>0</v>
      </c>
    </row>
    <row r="220" customFormat="false" ht="35.05" hidden="false" customHeight="false" outlineLevel="0" collapsed="false">
      <c r="A220" s="3" t="s">
        <v>489</v>
      </c>
      <c r="B220" s="4" t="s">
        <v>490</v>
      </c>
      <c r="C220" s="3" t="s">
        <v>53</v>
      </c>
      <c r="D220" s="3" t="n">
        <v>200</v>
      </c>
      <c r="E220" s="5"/>
      <c r="F220" s="6" t="n">
        <f aca="false">ROUND(D220*E220,2)</f>
        <v>0</v>
      </c>
      <c r="G220" s="6" t="n">
        <f aca="false">ROUND(F220*12,2)</f>
        <v>0</v>
      </c>
    </row>
    <row r="221" customFormat="false" ht="57.45" hidden="false" customHeight="false" outlineLevel="0" collapsed="false">
      <c r="A221" s="3" t="s">
        <v>491</v>
      </c>
      <c r="B221" s="4" t="s">
        <v>492</v>
      </c>
      <c r="C221" s="3" t="s">
        <v>53</v>
      </c>
      <c r="D221" s="3" t="n">
        <v>16</v>
      </c>
      <c r="E221" s="5"/>
      <c r="F221" s="6" t="n">
        <f aca="false">ROUND(D221*E221,2)</f>
        <v>0</v>
      </c>
      <c r="G221" s="6" t="n">
        <f aca="false">ROUND(F221*12,2)</f>
        <v>0</v>
      </c>
    </row>
    <row r="222" customFormat="false" ht="57.45" hidden="false" customHeight="false" outlineLevel="0" collapsed="false">
      <c r="A222" s="3" t="s">
        <v>493</v>
      </c>
      <c r="B222" s="4" t="s">
        <v>494</v>
      </c>
      <c r="C222" s="3" t="s">
        <v>53</v>
      </c>
      <c r="D222" s="3" t="n">
        <v>16</v>
      </c>
      <c r="E222" s="5"/>
      <c r="F222" s="6" t="n">
        <f aca="false">ROUND(D222*E222,2)</f>
        <v>0</v>
      </c>
      <c r="G222" s="6" t="n">
        <f aca="false">ROUND(F222*12,2)</f>
        <v>0</v>
      </c>
    </row>
    <row r="223" customFormat="false" ht="46.25" hidden="false" customHeight="false" outlineLevel="0" collapsed="false">
      <c r="A223" s="3" t="s">
        <v>495</v>
      </c>
      <c r="B223" s="4" t="s">
        <v>496</v>
      </c>
      <c r="C223" s="3" t="s">
        <v>230</v>
      </c>
      <c r="D223" s="3" t="n">
        <v>2</v>
      </c>
      <c r="E223" s="5"/>
      <c r="F223" s="6" t="n">
        <f aca="false">ROUND(D223*E223,2)</f>
        <v>0</v>
      </c>
      <c r="G223" s="6" t="n">
        <f aca="false">ROUND(F223*12,2)</f>
        <v>0</v>
      </c>
    </row>
    <row r="224" customFormat="false" ht="46.25" hidden="false" customHeight="false" outlineLevel="0" collapsed="false">
      <c r="A224" s="3" t="s">
        <v>497</v>
      </c>
      <c r="B224" s="4" t="s">
        <v>498</v>
      </c>
      <c r="C224" s="3" t="s">
        <v>230</v>
      </c>
      <c r="D224" s="3" t="n">
        <v>10</v>
      </c>
      <c r="E224" s="5"/>
      <c r="F224" s="6" t="n">
        <f aca="false">ROUND(D224*E224,2)</f>
        <v>0</v>
      </c>
      <c r="G224" s="6" t="n">
        <f aca="false">ROUND(F224*12,2)</f>
        <v>0</v>
      </c>
    </row>
    <row r="225" customFormat="false" ht="35.05" hidden="false" customHeight="false" outlineLevel="0" collapsed="false">
      <c r="A225" s="3" t="s">
        <v>499</v>
      </c>
      <c r="B225" s="4" t="s">
        <v>500</v>
      </c>
      <c r="C225" s="3" t="s">
        <v>53</v>
      </c>
      <c r="D225" s="3" t="n">
        <v>40</v>
      </c>
      <c r="E225" s="5"/>
      <c r="F225" s="6" t="n">
        <f aca="false">ROUND(D225*E225,2)</f>
        <v>0</v>
      </c>
      <c r="G225" s="6" t="n">
        <f aca="false">ROUND(F225*12,2)</f>
        <v>0</v>
      </c>
    </row>
    <row r="226" customFormat="false" ht="79.85" hidden="false" customHeight="false" outlineLevel="0" collapsed="false">
      <c r="A226" s="3" t="s">
        <v>501</v>
      </c>
      <c r="B226" s="4" t="s">
        <v>502</v>
      </c>
      <c r="C226" s="3" t="s">
        <v>297</v>
      </c>
      <c r="D226" s="3" t="n">
        <v>1</v>
      </c>
      <c r="E226" s="5"/>
      <c r="F226" s="6" t="n">
        <f aca="false">ROUND(D226*E226,2)</f>
        <v>0</v>
      </c>
      <c r="G226" s="6" t="n">
        <f aca="false">ROUND(F226*12,2)</f>
        <v>0</v>
      </c>
    </row>
    <row r="227" customFormat="false" ht="68.65" hidden="false" customHeight="false" outlineLevel="0" collapsed="false">
      <c r="A227" s="3" t="s">
        <v>503</v>
      </c>
      <c r="B227" s="4" t="s">
        <v>504</v>
      </c>
      <c r="C227" s="3" t="s">
        <v>505</v>
      </c>
      <c r="D227" s="3" t="n">
        <v>20</v>
      </c>
      <c r="E227" s="5"/>
      <c r="F227" s="6" t="n">
        <f aca="false">ROUND(D227*E227,2)</f>
        <v>0</v>
      </c>
      <c r="G227" s="6" t="n">
        <f aca="false">ROUND(F227*12,2)</f>
        <v>0</v>
      </c>
    </row>
    <row r="228" customFormat="false" ht="124.6" hidden="false" customHeight="false" outlineLevel="0" collapsed="false">
      <c r="A228" s="3" t="s">
        <v>506</v>
      </c>
      <c r="B228" s="4" t="s">
        <v>507</v>
      </c>
      <c r="C228" s="3" t="s">
        <v>76</v>
      </c>
      <c r="D228" s="3" t="n">
        <v>1000</v>
      </c>
      <c r="E228" s="5"/>
      <c r="F228" s="6" t="n">
        <f aca="false">ROUND(D228*E228,2)</f>
        <v>0</v>
      </c>
      <c r="G228" s="6" t="n">
        <f aca="false">ROUND(F228*12,2)</f>
        <v>0</v>
      </c>
    </row>
    <row r="229" customFormat="false" ht="46.25" hidden="false" customHeight="false" outlineLevel="0" collapsed="false">
      <c r="A229" s="3" t="s">
        <v>508</v>
      </c>
      <c r="B229" s="4" t="s">
        <v>509</v>
      </c>
      <c r="C229" s="3" t="s">
        <v>206</v>
      </c>
      <c r="D229" s="3" t="n">
        <v>120</v>
      </c>
      <c r="E229" s="5"/>
      <c r="F229" s="6" t="n">
        <f aca="false">ROUND(D229*E229,2)</f>
        <v>0</v>
      </c>
      <c r="G229" s="6" t="n">
        <f aca="false">ROUND(F229*12,2)</f>
        <v>0</v>
      </c>
    </row>
    <row r="230" customFormat="false" ht="35.05" hidden="false" customHeight="false" outlineLevel="0" collapsed="false">
      <c r="A230" s="3" t="s">
        <v>510</v>
      </c>
      <c r="B230" s="4" t="s">
        <v>511</v>
      </c>
      <c r="C230" s="3" t="s">
        <v>53</v>
      </c>
      <c r="D230" s="3" t="n">
        <v>40</v>
      </c>
      <c r="E230" s="5"/>
      <c r="F230" s="6" t="n">
        <f aca="false">ROUND(D230*E230,2)</f>
        <v>0</v>
      </c>
      <c r="G230" s="6" t="n">
        <f aca="false">ROUND(F230*12,2)</f>
        <v>0</v>
      </c>
    </row>
    <row r="231" customFormat="false" ht="46.25" hidden="false" customHeight="false" outlineLevel="0" collapsed="false">
      <c r="A231" s="3" t="s">
        <v>512</v>
      </c>
      <c r="B231" s="4" t="s">
        <v>513</v>
      </c>
      <c r="C231" s="3" t="s">
        <v>153</v>
      </c>
      <c r="D231" s="3" t="n">
        <v>1</v>
      </c>
      <c r="E231" s="5"/>
      <c r="F231" s="6" t="n">
        <f aca="false">ROUND(D231*E231,2)</f>
        <v>0</v>
      </c>
      <c r="G231" s="6" t="n">
        <f aca="false">ROUND(F231*12,2)</f>
        <v>0</v>
      </c>
    </row>
    <row r="232" customFormat="false" ht="57.45" hidden="false" customHeight="false" outlineLevel="0" collapsed="false">
      <c r="A232" s="3" t="s">
        <v>514</v>
      </c>
      <c r="B232" s="4" t="s">
        <v>515</v>
      </c>
      <c r="C232" s="3" t="s">
        <v>53</v>
      </c>
      <c r="D232" s="3" t="n">
        <v>60</v>
      </c>
      <c r="E232" s="5"/>
      <c r="F232" s="6" t="n">
        <f aca="false">ROUND(D232*E232,2)</f>
        <v>0</v>
      </c>
      <c r="G232" s="6" t="n">
        <f aca="false">ROUND(F232*12,2)</f>
        <v>0</v>
      </c>
    </row>
    <row r="233" customFormat="false" ht="46.25" hidden="false" customHeight="false" outlineLevel="0" collapsed="false">
      <c r="A233" s="3" t="s">
        <v>516</v>
      </c>
      <c r="B233" s="4" t="s">
        <v>517</v>
      </c>
      <c r="C233" s="3" t="s">
        <v>53</v>
      </c>
      <c r="D233" s="3" t="n">
        <v>60</v>
      </c>
      <c r="E233" s="5"/>
      <c r="F233" s="6" t="n">
        <f aca="false">ROUND(D233*E233,2)</f>
        <v>0</v>
      </c>
      <c r="G233" s="6" t="n">
        <f aca="false">ROUND(F233*12,2)</f>
        <v>0</v>
      </c>
    </row>
    <row r="234" customFormat="false" ht="57.45" hidden="false" customHeight="false" outlineLevel="0" collapsed="false">
      <c r="A234" s="3" t="s">
        <v>518</v>
      </c>
      <c r="B234" s="4" t="s">
        <v>519</v>
      </c>
      <c r="C234" s="3" t="s">
        <v>520</v>
      </c>
      <c r="D234" s="3" t="n">
        <v>4</v>
      </c>
      <c r="E234" s="5"/>
      <c r="F234" s="6" t="n">
        <f aca="false">ROUND(D234*E234,2)</f>
        <v>0</v>
      </c>
      <c r="G234" s="6" t="n">
        <f aca="false">ROUND(F234*12,2)</f>
        <v>0</v>
      </c>
    </row>
    <row r="235" customFormat="false" ht="57.45" hidden="false" customHeight="false" outlineLevel="0" collapsed="false">
      <c r="A235" s="3" t="s">
        <v>521</v>
      </c>
      <c r="B235" s="4" t="s">
        <v>522</v>
      </c>
      <c r="C235" s="3" t="s">
        <v>520</v>
      </c>
      <c r="D235" s="3" t="n">
        <v>4</v>
      </c>
      <c r="E235" s="5"/>
      <c r="F235" s="6" t="n">
        <f aca="false">ROUND(D235*E235,2)</f>
        <v>0</v>
      </c>
      <c r="G235" s="6" t="n">
        <f aca="false">ROUND(F235*12,2)</f>
        <v>0</v>
      </c>
    </row>
    <row r="236" customFormat="false" ht="57.45" hidden="false" customHeight="false" outlineLevel="0" collapsed="false">
      <c r="A236" s="3" t="s">
        <v>523</v>
      </c>
      <c r="B236" s="4" t="s">
        <v>524</v>
      </c>
      <c r="C236" s="3" t="s">
        <v>520</v>
      </c>
      <c r="D236" s="3" t="n">
        <v>2</v>
      </c>
      <c r="E236" s="5"/>
      <c r="F236" s="6" t="n">
        <f aca="false">ROUND(D236*E236,2)</f>
        <v>0</v>
      </c>
      <c r="G236" s="6" t="n">
        <f aca="false">ROUND(F236*12,2)</f>
        <v>0</v>
      </c>
    </row>
    <row r="237" customFormat="false" ht="23.85" hidden="false" customHeight="false" outlineLevel="0" collapsed="false">
      <c r="A237" s="3" t="s">
        <v>525</v>
      </c>
      <c r="B237" s="4" t="s">
        <v>526</v>
      </c>
      <c r="C237" s="3" t="s">
        <v>97</v>
      </c>
      <c r="D237" s="3" t="n">
        <v>2</v>
      </c>
      <c r="E237" s="5"/>
      <c r="F237" s="6" t="n">
        <f aca="false">ROUND(D237*E237,2)</f>
        <v>0</v>
      </c>
      <c r="G237" s="6" t="n">
        <f aca="false">ROUND(F237*12,2)</f>
        <v>0</v>
      </c>
    </row>
    <row r="238" customFormat="false" ht="57.45" hidden="false" customHeight="false" outlineLevel="0" collapsed="false">
      <c r="A238" s="3" t="s">
        <v>527</v>
      </c>
      <c r="B238" s="4" t="s">
        <v>528</v>
      </c>
      <c r="C238" s="3" t="s">
        <v>529</v>
      </c>
      <c r="D238" s="3" t="n">
        <v>10</v>
      </c>
      <c r="E238" s="5"/>
      <c r="F238" s="6" t="n">
        <f aca="false">ROUND(D238*E238,2)</f>
        <v>0</v>
      </c>
      <c r="G238" s="6" t="n">
        <f aca="false">ROUND(F238*12,2)</f>
        <v>0</v>
      </c>
    </row>
    <row r="239" customFormat="false" ht="68.65" hidden="false" customHeight="false" outlineLevel="0" collapsed="false">
      <c r="A239" s="3" t="s">
        <v>530</v>
      </c>
      <c r="B239" s="4" t="s">
        <v>531</v>
      </c>
      <c r="C239" s="3" t="s">
        <v>532</v>
      </c>
      <c r="D239" s="3" t="n">
        <v>240</v>
      </c>
      <c r="E239" s="5"/>
      <c r="F239" s="6" t="n">
        <f aca="false">ROUND(D239*E239,2)</f>
        <v>0</v>
      </c>
      <c r="G239" s="6" t="n">
        <f aca="false">ROUND(F239*12,2)</f>
        <v>0</v>
      </c>
    </row>
    <row r="240" customFormat="false" ht="124.6" hidden="false" customHeight="false" outlineLevel="0" collapsed="false">
      <c r="A240" s="3" t="s">
        <v>533</v>
      </c>
      <c r="B240" s="4" t="s">
        <v>534</v>
      </c>
      <c r="C240" s="3" t="s">
        <v>535</v>
      </c>
      <c r="D240" s="3" t="n">
        <v>2</v>
      </c>
      <c r="E240" s="5"/>
      <c r="F240" s="6" t="n">
        <f aca="false">ROUND(D240*E240,2)</f>
        <v>0</v>
      </c>
      <c r="G240" s="6" t="n">
        <f aca="false">ROUND(F240*12,2)</f>
        <v>0</v>
      </c>
    </row>
    <row r="241" customFormat="false" ht="135.8" hidden="false" customHeight="false" outlineLevel="0" collapsed="false">
      <c r="A241" s="3" t="s">
        <v>536</v>
      </c>
      <c r="B241" s="4" t="s">
        <v>537</v>
      </c>
      <c r="C241" s="3" t="s">
        <v>297</v>
      </c>
      <c r="D241" s="3" t="n">
        <v>1</v>
      </c>
      <c r="E241" s="5"/>
      <c r="F241" s="6" t="n">
        <f aca="false">ROUND(D241*E241,2)</f>
        <v>0</v>
      </c>
      <c r="G241" s="6" t="n">
        <f aca="false">ROUND(F241*12,2)</f>
        <v>0</v>
      </c>
    </row>
    <row r="242" customFormat="false" ht="23.85" hidden="false" customHeight="false" outlineLevel="0" collapsed="false">
      <c r="A242" s="3" t="s">
        <v>538</v>
      </c>
      <c r="B242" s="4" t="s">
        <v>539</v>
      </c>
      <c r="C242" s="3" t="s">
        <v>540</v>
      </c>
      <c r="D242" s="3" t="n">
        <v>2</v>
      </c>
      <c r="E242" s="5"/>
      <c r="F242" s="6" t="n">
        <f aca="false">ROUND(D242*E242,2)</f>
        <v>0</v>
      </c>
      <c r="G242" s="6" t="n">
        <f aca="false">ROUND(F242*12,2)</f>
        <v>0</v>
      </c>
    </row>
    <row r="243" customFormat="false" ht="46.25" hidden="false" customHeight="false" outlineLevel="0" collapsed="false">
      <c r="A243" s="3" t="s">
        <v>541</v>
      </c>
      <c r="B243" s="4" t="s">
        <v>542</v>
      </c>
      <c r="C243" s="3" t="s">
        <v>532</v>
      </c>
      <c r="D243" s="3" t="n">
        <v>120</v>
      </c>
      <c r="E243" s="5"/>
      <c r="F243" s="6" t="n">
        <f aca="false">ROUND(D243*E243,2)</f>
        <v>0</v>
      </c>
      <c r="G243" s="6" t="n">
        <f aca="false">ROUND(F243*12,2)</f>
        <v>0</v>
      </c>
    </row>
    <row r="244" customFormat="false" ht="23.85" hidden="false" customHeight="false" outlineLevel="0" collapsed="false">
      <c r="A244" s="3" t="s">
        <v>543</v>
      </c>
      <c r="B244" s="4" t="s">
        <v>544</v>
      </c>
      <c r="C244" s="3" t="s">
        <v>540</v>
      </c>
      <c r="D244" s="3" t="n">
        <v>2</v>
      </c>
      <c r="E244" s="5"/>
      <c r="F244" s="6" t="n">
        <f aca="false">ROUND(D244*E244,2)</f>
        <v>0</v>
      </c>
      <c r="G244" s="6" t="n">
        <f aca="false">ROUND(F244*12,2)</f>
        <v>0</v>
      </c>
    </row>
    <row r="245" customFormat="false" ht="147" hidden="false" customHeight="false" outlineLevel="0" collapsed="false">
      <c r="A245" s="3" t="s">
        <v>545</v>
      </c>
      <c r="B245" s="4" t="s">
        <v>546</v>
      </c>
      <c r="C245" s="3" t="s">
        <v>547</v>
      </c>
      <c r="D245" s="3" t="n">
        <v>2</v>
      </c>
      <c r="E245" s="5"/>
      <c r="F245" s="6" t="n">
        <f aca="false">ROUND(D245*E245,2)</f>
        <v>0</v>
      </c>
      <c r="G245" s="6" t="n">
        <f aca="false">ROUND(F245*12,2)</f>
        <v>0</v>
      </c>
    </row>
    <row r="246" customFormat="false" ht="113.4" hidden="false" customHeight="false" outlineLevel="0" collapsed="false">
      <c r="A246" s="3" t="s">
        <v>548</v>
      </c>
      <c r="B246" s="4" t="s">
        <v>549</v>
      </c>
      <c r="C246" s="3" t="s">
        <v>550</v>
      </c>
      <c r="D246" s="3" t="n">
        <v>5</v>
      </c>
      <c r="E246" s="5"/>
      <c r="F246" s="6" t="n">
        <f aca="false">ROUND(D246*E246,2)</f>
        <v>0</v>
      </c>
      <c r="G246" s="6" t="n">
        <f aca="false">ROUND(F246*12,2)</f>
        <v>0</v>
      </c>
    </row>
    <row r="247" customFormat="false" ht="124.6" hidden="false" customHeight="false" outlineLevel="0" collapsed="false">
      <c r="A247" s="3" t="s">
        <v>551</v>
      </c>
      <c r="B247" s="4" t="s">
        <v>552</v>
      </c>
      <c r="C247" s="3" t="s">
        <v>553</v>
      </c>
      <c r="D247" s="3" t="n">
        <v>1</v>
      </c>
      <c r="E247" s="5"/>
      <c r="F247" s="6" t="n">
        <f aca="false">ROUND(D247*E247,2)</f>
        <v>0</v>
      </c>
      <c r="G247" s="6" t="n">
        <f aca="false">ROUND(F247*12,2)</f>
        <v>0</v>
      </c>
    </row>
    <row r="248" customFormat="false" ht="79.85" hidden="false" customHeight="false" outlineLevel="0" collapsed="false">
      <c r="A248" s="3" t="s">
        <v>554</v>
      </c>
      <c r="B248" s="4" t="s">
        <v>555</v>
      </c>
      <c r="C248" s="3" t="s">
        <v>556</v>
      </c>
      <c r="D248" s="3" t="n">
        <v>1</v>
      </c>
      <c r="E248" s="5"/>
      <c r="F248" s="6" t="n">
        <f aca="false">ROUND(D248*E248,2)</f>
        <v>0</v>
      </c>
      <c r="G248" s="6" t="n">
        <f aca="false">ROUND(F248*12,2)</f>
        <v>0</v>
      </c>
    </row>
    <row r="249" customFormat="false" ht="113.4" hidden="false" customHeight="false" outlineLevel="0" collapsed="false">
      <c r="A249" s="3" t="s">
        <v>557</v>
      </c>
      <c r="B249" s="4" t="s">
        <v>558</v>
      </c>
      <c r="C249" s="3" t="s">
        <v>411</v>
      </c>
      <c r="D249" s="3" t="n">
        <v>30</v>
      </c>
      <c r="E249" s="5"/>
      <c r="F249" s="6" t="n">
        <f aca="false">ROUND(D249*E249,2)</f>
        <v>0</v>
      </c>
      <c r="G249" s="6" t="n">
        <f aca="false">ROUND(F249*12,2)</f>
        <v>0</v>
      </c>
    </row>
    <row r="250" customFormat="false" ht="35.05" hidden="false" customHeight="false" outlineLevel="0" collapsed="false">
      <c r="A250" s="3" t="s">
        <v>559</v>
      </c>
      <c r="B250" s="4" t="s">
        <v>560</v>
      </c>
      <c r="C250" s="3" t="s">
        <v>53</v>
      </c>
      <c r="D250" s="3" t="n">
        <v>20</v>
      </c>
      <c r="E250" s="5"/>
      <c r="F250" s="6" t="n">
        <f aca="false">ROUND(D250*E250,2)</f>
        <v>0</v>
      </c>
      <c r="G250" s="6" t="n">
        <f aca="false">ROUND(F250*12,2)</f>
        <v>0</v>
      </c>
    </row>
    <row r="251" customFormat="false" ht="35.05" hidden="false" customHeight="false" outlineLevel="0" collapsed="false">
      <c r="A251" s="3" t="s">
        <v>561</v>
      </c>
      <c r="B251" s="4" t="s">
        <v>562</v>
      </c>
      <c r="C251" s="3" t="s">
        <v>53</v>
      </c>
      <c r="D251" s="3" t="n">
        <v>80</v>
      </c>
      <c r="E251" s="5"/>
      <c r="F251" s="6" t="n">
        <f aca="false">ROUND(D251*E251,2)</f>
        <v>0</v>
      </c>
      <c r="G251" s="6" t="n">
        <f aca="false">ROUND(F251*12,2)</f>
        <v>0</v>
      </c>
    </row>
    <row r="252" customFormat="false" ht="23.85" hidden="false" customHeight="false" outlineLevel="0" collapsed="false">
      <c r="A252" s="3" t="s">
        <v>563</v>
      </c>
      <c r="B252" s="4" t="s">
        <v>564</v>
      </c>
      <c r="C252" s="3" t="s">
        <v>532</v>
      </c>
      <c r="D252" s="3" t="n">
        <v>120</v>
      </c>
      <c r="E252" s="5"/>
      <c r="F252" s="6" t="n">
        <f aca="false">ROUND(D252*E252,2)</f>
        <v>0</v>
      </c>
      <c r="G252" s="6" t="n">
        <f aca="false">ROUND(F252*12,2)</f>
        <v>0</v>
      </c>
    </row>
    <row r="253" customFormat="false" ht="35.05" hidden="false" customHeight="false" outlineLevel="0" collapsed="false">
      <c r="A253" s="3" t="s">
        <v>565</v>
      </c>
      <c r="B253" s="4" t="s">
        <v>566</v>
      </c>
      <c r="C253" s="3" t="s">
        <v>532</v>
      </c>
      <c r="D253" s="3" t="n">
        <v>240</v>
      </c>
      <c r="E253" s="5"/>
      <c r="F253" s="6" t="n">
        <f aca="false">ROUND(D253*E253,2)</f>
        <v>0</v>
      </c>
      <c r="G253" s="6" t="n">
        <f aca="false">ROUND(F253*12,2)</f>
        <v>0</v>
      </c>
    </row>
    <row r="254" customFormat="false" ht="35.05" hidden="false" customHeight="false" outlineLevel="0" collapsed="false">
      <c r="A254" s="3" t="s">
        <v>567</v>
      </c>
      <c r="B254" s="4" t="s">
        <v>568</v>
      </c>
      <c r="C254" s="3" t="s">
        <v>532</v>
      </c>
      <c r="D254" s="3" t="n">
        <v>60</v>
      </c>
      <c r="E254" s="5"/>
      <c r="F254" s="6" t="n">
        <f aca="false">ROUND(D254*E254,2)</f>
        <v>0</v>
      </c>
      <c r="G254" s="6" t="n">
        <f aca="false">ROUND(F254*12,2)</f>
        <v>0</v>
      </c>
    </row>
    <row r="255" customFormat="false" ht="35.05" hidden="false" customHeight="false" outlineLevel="0" collapsed="false">
      <c r="A255" s="3" t="s">
        <v>569</v>
      </c>
      <c r="B255" s="4" t="s">
        <v>570</v>
      </c>
      <c r="C255" s="3" t="s">
        <v>532</v>
      </c>
      <c r="D255" s="3" t="n">
        <v>60</v>
      </c>
      <c r="E255" s="5"/>
      <c r="F255" s="6" t="n">
        <f aca="false">ROUND(D255*E255,2)</f>
        <v>0</v>
      </c>
      <c r="G255" s="6" t="n">
        <f aca="false">ROUND(F255*12,2)</f>
        <v>0</v>
      </c>
    </row>
    <row r="256" customFormat="false" ht="35.05" hidden="false" customHeight="false" outlineLevel="0" collapsed="false">
      <c r="A256" s="3" t="s">
        <v>571</v>
      </c>
      <c r="B256" s="4" t="s">
        <v>572</v>
      </c>
      <c r="C256" s="3" t="s">
        <v>532</v>
      </c>
      <c r="D256" s="3" t="n">
        <v>120</v>
      </c>
      <c r="E256" s="5"/>
      <c r="F256" s="6" t="n">
        <f aca="false">ROUND(D256*E256,2)</f>
        <v>0</v>
      </c>
      <c r="G256" s="6" t="n">
        <f aca="false">ROUND(F256*12,2)</f>
        <v>0</v>
      </c>
    </row>
    <row r="257" customFormat="false" ht="23.85" hidden="false" customHeight="false" outlineLevel="0" collapsed="false">
      <c r="A257" s="3" t="s">
        <v>573</v>
      </c>
      <c r="B257" s="4" t="s">
        <v>574</v>
      </c>
      <c r="C257" s="3" t="s">
        <v>575</v>
      </c>
      <c r="D257" s="3" t="n">
        <v>120</v>
      </c>
      <c r="E257" s="5"/>
      <c r="F257" s="6" t="n">
        <f aca="false">ROUND(D257*E257,2)</f>
        <v>0</v>
      </c>
      <c r="G257" s="6" t="n">
        <f aca="false">ROUND(F257*12,2)</f>
        <v>0</v>
      </c>
    </row>
    <row r="258" customFormat="false" ht="57.45" hidden="false" customHeight="false" outlineLevel="0" collapsed="false">
      <c r="A258" s="3" t="s">
        <v>576</v>
      </c>
      <c r="B258" s="4" t="s">
        <v>577</v>
      </c>
      <c r="C258" s="3" t="s">
        <v>532</v>
      </c>
      <c r="D258" s="3" t="n">
        <v>120</v>
      </c>
      <c r="E258" s="5"/>
      <c r="F258" s="6" t="n">
        <f aca="false">ROUND(D258*E258,2)</f>
        <v>0</v>
      </c>
      <c r="G258" s="6" t="n">
        <f aca="false">ROUND(F258*12,2)</f>
        <v>0</v>
      </c>
    </row>
    <row r="259" customFormat="false" ht="79.85" hidden="false" customHeight="false" outlineLevel="0" collapsed="false">
      <c r="A259" s="3" t="s">
        <v>578</v>
      </c>
      <c r="B259" s="4" t="s">
        <v>579</v>
      </c>
      <c r="C259" s="3" t="s">
        <v>580</v>
      </c>
      <c r="D259" s="3" t="n">
        <v>60</v>
      </c>
      <c r="E259" s="5"/>
      <c r="F259" s="6" t="n">
        <f aca="false">ROUND(D259*E259,2)</f>
        <v>0</v>
      </c>
      <c r="G259" s="6" t="n">
        <f aca="false">ROUND(F259*12,2)</f>
        <v>0</v>
      </c>
    </row>
    <row r="260" customFormat="false" ht="46.25" hidden="false" customHeight="false" outlineLevel="0" collapsed="false">
      <c r="A260" s="3" t="s">
        <v>581</v>
      </c>
      <c r="B260" s="4" t="s">
        <v>582</v>
      </c>
      <c r="C260" s="3" t="s">
        <v>194</v>
      </c>
      <c r="D260" s="3" t="n">
        <v>280</v>
      </c>
      <c r="E260" s="5"/>
      <c r="F260" s="6" t="n">
        <f aca="false">ROUND(D260*E260,2)</f>
        <v>0</v>
      </c>
      <c r="G260" s="6" t="n">
        <f aca="false">ROUND(F260*12,2)</f>
        <v>0</v>
      </c>
    </row>
    <row r="261" customFormat="false" ht="113.4" hidden="false" customHeight="false" outlineLevel="0" collapsed="false">
      <c r="A261" s="3" t="s">
        <v>583</v>
      </c>
      <c r="B261" s="4" t="s">
        <v>584</v>
      </c>
      <c r="C261" s="3" t="s">
        <v>585</v>
      </c>
      <c r="D261" s="3" t="n">
        <v>1</v>
      </c>
      <c r="E261" s="5"/>
      <c r="F261" s="6" t="n">
        <f aca="false">ROUND(D261*E261,2)</f>
        <v>0</v>
      </c>
      <c r="G261" s="6" t="n">
        <f aca="false">ROUND(F261*12,2)</f>
        <v>0</v>
      </c>
    </row>
    <row r="262" customFormat="false" ht="113.4" hidden="false" customHeight="false" outlineLevel="0" collapsed="false">
      <c r="A262" s="3" t="s">
        <v>586</v>
      </c>
      <c r="B262" s="4" t="s">
        <v>587</v>
      </c>
      <c r="C262" s="3" t="s">
        <v>585</v>
      </c>
      <c r="D262" s="3" t="n">
        <v>1</v>
      </c>
      <c r="E262" s="5"/>
      <c r="F262" s="6" t="n">
        <f aca="false">ROUND(D262*E262,2)</f>
        <v>0</v>
      </c>
      <c r="G262" s="6" t="n">
        <f aca="false">ROUND(F262*12,2)</f>
        <v>0</v>
      </c>
    </row>
    <row r="263" customFormat="false" ht="113.4" hidden="false" customHeight="false" outlineLevel="0" collapsed="false">
      <c r="A263" s="3" t="s">
        <v>588</v>
      </c>
      <c r="B263" s="4" t="s">
        <v>589</v>
      </c>
      <c r="C263" s="3" t="s">
        <v>585</v>
      </c>
      <c r="D263" s="3" t="n">
        <v>7</v>
      </c>
      <c r="E263" s="5"/>
      <c r="F263" s="6" t="n">
        <f aca="false">ROUND(D263*E263,2)</f>
        <v>0</v>
      </c>
      <c r="G263" s="6" t="n">
        <f aca="false">ROUND(F263*12,2)</f>
        <v>0</v>
      </c>
    </row>
    <row r="264" customFormat="false" ht="35.05" hidden="false" customHeight="false" outlineLevel="0" collapsed="false">
      <c r="A264" s="3" t="s">
        <v>590</v>
      </c>
      <c r="B264" s="4" t="s">
        <v>591</v>
      </c>
      <c r="C264" s="3" t="s">
        <v>592</v>
      </c>
      <c r="D264" s="3" t="n">
        <v>20</v>
      </c>
      <c r="E264" s="5"/>
      <c r="F264" s="6" t="n">
        <f aca="false">ROUND(D264*E264,2)</f>
        <v>0</v>
      </c>
      <c r="G264" s="6" t="n">
        <f aca="false">ROUND(F264*12,2)</f>
        <v>0</v>
      </c>
    </row>
    <row r="265" customFormat="false" ht="79.85" hidden="false" customHeight="false" outlineLevel="0" collapsed="false">
      <c r="A265" s="3" t="s">
        <v>593</v>
      </c>
      <c r="B265" s="4" t="s">
        <v>594</v>
      </c>
      <c r="C265" s="3" t="s">
        <v>595</v>
      </c>
      <c r="D265" s="3" t="n">
        <v>50</v>
      </c>
      <c r="E265" s="5"/>
      <c r="F265" s="6" t="n">
        <f aca="false">ROUND(D265*E265,2)</f>
        <v>0</v>
      </c>
      <c r="G265" s="6" t="n">
        <f aca="false">ROUND(F265*12,2)</f>
        <v>0</v>
      </c>
    </row>
    <row r="266" customFormat="false" ht="79.85" hidden="false" customHeight="false" outlineLevel="0" collapsed="false">
      <c r="A266" s="3" t="s">
        <v>596</v>
      </c>
      <c r="B266" s="4" t="s">
        <v>597</v>
      </c>
      <c r="C266" s="3" t="s">
        <v>338</v>
      </c>
      <c r="D266" s="3" t="n">
        <v>200</v>
      </c>
      <c r="E266" s="5"/>
      <c r="F266" s="6" t="n">
        <f aca="false">ROUND(D266*E266,2)</f>
        <v>0</v>
      </c>
      <c r="G266" s="6" t="n">
        <f aca="false">ROUND(F266*12,2)</f>
        <v>0</v>
      </c>
    </row>
    <row r="267" customFormat="false" ht="46.25" hidden="false" customHeight="false" outlineLevel="0" collapsed="false">
      <c r="A267" s="3" t="s">
        <v>598</v>
      </c>
      <c r="B267" s="2" t="s">
        <v>599</v>
      </c>
      <c r="C267" s="3" t="s">
        <v>600</v>
      </c>
      <c r="D267" s="3" t="n">
        <v>10</v>
      </c>
      <c r="E267" s="5"/>
      <c r="F267" s="6" t="n">
        <f aca="false">ROUND(D267*E267,2)</f>
        <v>0</v>
      </c>
      <c r="G267" s="6" t="n">
        <f aca="false">ROUND(F267*12,2)</f>
        <v>0</v>
      </c>
    </row>
    <row r="268" customFormat="false" ht="46.25" hidden="false" customHeight="false" outlineLevel="0" collapsed="false">
      <c r="A268" s="3" t="s">
        <v>601</v>
      </c>
      <c r="B268" s="2" t="s">
        <v>602</v>
      </c>
      <c r="C268" s="3" t="s">
        <v>600</v>
      </c>
      <c r="D268" s="3" t="n">
        <v>10</v>
      </c>
      <c r="E268" s="5"/>
      <c r="F268" s="6" t="n">
        <f aca="false">ROUND(D268*E268,2)</f>
        <v>0</v>
      </c>
      <c r="G268" s="6" t="n">
        <f aca="false">ROUND(F268*12,2)</f>
        <v>0</v>
      </c>
    </row>
    <row r="269" customFormat="false" ht="102.2" hidden="false" customHeight="false" outlineLevel="0" collapsed="false">
      <c r="A269" s="3" t="s">
        <v>603</v>
      </c>
      <c r="B269" s="4" t="s">
        <v>604</v>
      </c>
      <c r="C269" s="3" t="s">
        <v>600</v>
      </c>
      <c r="D269" s="3" t="n">
        <v>50</v>
      </c>
      <c r="E269" s="5"/>
      <c r="F269" s="6" t="n">
        <f aca="false">ROUND(D269*E269,2)</f>
        <v>0</v>
      </c>
      <c r="G269" s="6" t="n">
        <f aca="false">ROUND(F269*12,2)</f>
        <v>0</v>
      </c>
    </row>
    <row r="270" customFormat="false" ht="91" hidden="false" customHeight="false" outlineLevel="0" collapsed="false">
      <c r="A270" s="3" t="s">
        <v>605</v>
      </c>
      <c r="B270" s="4" t="s">
        <v>606</v>
      </c>
      <c r="C270" s="3" t="s">
        <v>600</v>
      </c>
      <c r="D270" s="3" t="n">
        <v>3</v>
      </c>
      <c r="E270" s="5"/>
      <c r="F270" s="6" t="n">
        <f aca="false">ROUND(D270*E270,2)</f>
        <v>0</v>
      </c>
      <c r="G270" s="6" t="n">
        <f aca="false">ROUND(F270*12,2)</f>
        <v>0</v>
      </c>
    </row>
    <row r="271" customFormat="false" ht="124.6" hidden="false" customHeight="false" outlineLevel="0" collapsed="false">
      <c r="A271" s="3" t="s">
        <v>607</v>
      </c>
      <c r="B271" s="4" t="s">
        <v>608</v>
      </c>
      <c r="C271" s="3" t="s">
        <v>600</v>
      </c>
      <c r="D271" s="3" t="n">
        <v>100</v>
      </c>
      <c r="E271" s="5"/>
      <c r="F271" s="6" t="n">
        <f aca="false">ROUND(D271*E271,2)</f>
        <v>0</v>
      </c>
      <c r="G271" s="6" t="n">
        <f aca="false">ROUND(F271*12,2)</f>
        <v>0</v>
      </c>
    </row>
    <row r="272" customFormat="false" ht="124.6" hidden="false" customHeight="false" outlineLevel="0" collapsed="false">
      <c r="A272" s="3" t="s">
        <v>609</v>
      </c>
      <c r="B272" s="4" t="s">
        <v>610</v>
      </c>
      <c r="C272" s="3" t="s">
        <v>600</v>
      </c>
      <c r="D272" s="3" t="n">
        <v>20</v>
      </c>
      <c r="E272" s="5"/>
      <c r="F272" s="6" t="n">
        <f aca="false">ROUND(D272*E272,2)</f>
        <v>0</v>
      </c>
      <c r="G272" s="6" t="n">
        <f aca="false">ROUND(F272*12,2)</f>
        <v>0</v>
      </c>
    </row>
    <row r="273" customFormat="false" ht="113.4" hidden="false" customHeight="false" outlineLevel="0" collapsed="false">
      <c r="A273" s="3" t="s">
        <v>611</v>
      </c>
      <c r="B273" s="4" t="s">
        <v>612</v>
      </c>
      <c r="C273" s="3" t="s">
        <v>600</v>
      </c>
      <c r="D273" s="3" t="n">
        <v>10</v>
      </c>
      <c r="E273" s="5"/>
      <c r="F273" s="6" t="n">
        <f aca="false">ROUND(D273*E273,2)</f>
        <v>0</v>
      </c>
      <c r="G273" s="6" t="n">
        <f aca="false">ROUND(F273*12,2)</f>
        <v>0</v>
      </c>
    </row>
    <row r="274" customFormat="false" ht="113.4" hidden="false" customHeight="false" outlineLevel="0" collapsed="false">
      <c r="A274" s="3" t="s">
        <v>613</v>
      </c>
      <c r="B274" s="4" t="s">
        <v>614</v>
      </c>
      <c r="C274" s="3" t="s">
        <v>600</v>
      </c>
      <c r="D274" s="3" t="n">
        <v>10</v>
      </c>
      <c r="E274" s="5"/>
      <c r="F274" s="6" t="n">
        <f aca="false">ROUND(D274*E274,2)</f>
        <v>0</v>
      </c>
      <c r="G274" s="6" t="n">
        <f aca="false">ROUND(F274*12,2)</f>
        <v>0</v>
      </c>
    </row>
    <row r="275" customFormat="false" ht="113.4" hidden="false" customHeight="false" outlineLevel="0" collapsed="false">
      <c r="A275" s="3" t="s">
        <v>615</v>
      </c>
      <c r="B275" s="4" t="s">
        <v>616</v>
      </c>
      <c r="C275" s="3" t="s">
        <v>600</v>
      </c>
      <c r="D275" s="3" t="n">
        <v>3</v>
      </c>
      <c r="E275" s="5"/>
      <c r="F275" s="6" t="n">
        <f aca="false">ROUND(D275*E275,2)</f>
        <v>0</v>
      </c>
      <c r="G275" s="6" t="n">
        <f aca="false">ROUND(F275*12,2)</f>
        <v>0</v>
      </c>
    </row>
    <row r="276" customFormat="false" ht="113.4" hidden="false" customHeight="false" outlineLevel="0" collapsed="false">
      <c r="A276" s="3" t="s">
        <v>617</v>
      </c>
      <c r="B276" s="4" t="s">
        <v>618</v>
      </c>
      <c r="C276" s="3" t="s">
        <v>619</v>
      </c>
      <c r="D276" s="3" t="n">
        <v>1</v>
      </c>
      <c r="E276" s="5"/>
      <c r="F276" s="6" t="n">
        <f aca="false">ROUND(D276*E276,2)</f>
        <v>0</v>
      </c>
      <c r="G276" s="6" t="n">
        <f aca="false">ROUND(F276*12,2)</f>
        <v>0</v>
      </c>
    </row>
    <row r="277" customFormat="false" ht="57.45" hidden="false" customHeight="false" outlineLevel="0" collapsed="false">
      <c r="A277" s="3" t="s">
        <v>620</v>
      </c>
      <c r="B277" s="4" t="s">
        <v>621</v>
      </c>
      <c r="C277" s="3" t="s">
        <v>619</v>
      </c>
      <c r="D277" s="3" t="n">
        <v>1</v>
      </c>
      <c r="E277" s="5"/>
      <c r="F277" s="6" t="n">
        <f aca="false">ROUND(D277*E277,2)</f>
        <v>0</v>
      </c>
      <c r="G277" s="6" t="n">
        <f aca="false">ROUND(F277*12,2)</f>
        <v>0</v>
      </c>
    </row>
    <row r="278" customFormat="false" ht="23.85" hidden="false" customHeight="false" outlineLevel="0" collapsed="false">
      <c r="A278" s="3" t="s">
        <v>622</v>
      </c>
      <c r="B278" s="4" t="s">
        <v>623</v>
      </c>
      <c r="C278" s="3" t="s">
        <v>532</v>
      </c>
      <c r="D278" s="3" t="n">
        <v>30</v>
      </c>
      <c r="E278" s="5"/>
      <c r="F278" s="6" t="n">
        <f aca="false">ROUND(D278*E278,2)</f>
        <v>0</v>
      </c>
      <c r="G278" s="6" t="n">
        <f aca="false">ROUND(F278*12,2)</f>
        <v>0</v>
      </c>
    </row>
    <row r="279" customFormat="false" ht="46.25" hidden="false" customHeight="false" outlineLevel="0" collapsed="false">
      <c r="A279" s="3" t="s">
        <v>624</v>
      </c>
      <c r="B279" s="4" t="s">
        <v>625</v>
      </c>
      <c r="C279" s="3" t="s">
        <v>97</v>
      </c>
      <c r="D279" s="3" t="n">
        <v>20</v>
      </c>
      <c r="E279" s="5"/>
      <c r="F279" s="6" t="n">
        <f aca="false">ROUND(D279*E279,2)</f>
        <v>0</v>
      </c>
      <c r="G279" s="6" t="n">
        <f aca="false">ROUND(F279*12,2)</f>
        <v>0</v>
      </c>
    </row>
    <row r="280" customFormat="false" ht="46.25" hidden="false" customHeight="false" outlineLevel="0" collapsed="false">
      <c r="A280" s="3" t="s">
        <v>626</v>
      </c>
      <c r="B280" s="4" t="s">
        <v>627</v>
      </c>
      <c r="C280" s="3" t="s">
        <v>256</v>
      </c>
      <c r="D280" s="3" t="n">
        <v>1</v>
      </c>
      <c r="E280" s="5"/>
      <c r="F280" s="6" t="n">
        <f aca="false">ROUND(D280*E280,2)</f>
        <v>0</v>
      </c>
      <c r="G280" s="6" t="n">
        <f aca="false">ROUND(F280*12,2)</f>
        <v>0</v>
      </c>
    </row>
    <row r="281" customFormat="false" ht="124.6" hidden="false" customHeight="false" outlineLevel="0" collapsed="false">
      <c r="A281" s="3" t="s">
        <v>628</v>
      </c>
      <c r="B281" s="4" t="s">
        <v>629</v>
      </c>
      <c r="C281" s="3" t="s">
        <v>97</v>
      </c>
      <c r="D281" s="3" t="n">
        <v>1</v>
      </c>
      <c r="E281" s="5"/>
      <c r="F281" s="6" t="n">
        <f aca="false">ROUND(D281*E281,2)</f>
        <v>0</v>
      </c>
      <c r="G281" s="6" t="n">
        <f aca="false">ROUND(F281*12,2)</f>
        <v>0</v>
      </c>
    </row>
    <row r="282" customFormat="false" ht="124.6" hidden="false" customHeight="false" outlineLevel="0" collapsed="false">
      <c r="A282" s="3" t="s">
        <v>630</v>
      </c>
      <c r="B282" s="4" t="s">
        <v>631</v>
      </c>
      <c r="C282" s="3" t="s">
        <v>632</v>
      </c>
      <c r="D282" s="3" t="n">
        <v>100</v>
      </c>
      <c r="E282" s="5"/>
      <c r="F282" s="6" t="n">
        <f aca="false">ROUND(D282*E282,2)</f>
        <v>0</v>
      </c>
      <c r="G282" s="6" t="n">
        <f aca="false">ROUND(F282*12,2)</f>
        <v>0</v>
      </c>
    </row>
    <row r="283" customFormat="false" ht="147" hidden="false" customHeight="false" outlineLevel="0" collapsed="false">
      <c r="A283" s="3" t="s">
        <v>633</v>
      </c>
      <c r="B283" s="4" t="s">
        <v>634</v>
      </c>
      <c r="C283" s="3" t="s">
        <v>76</v>
      </c>
      <c r="D283" s="3" t="n">
        <v>20</v>
      </c>
      <c r="E283" s="5"/>
      <c r="F283" s="6" t="n">
        <f aca="false">ROUND(D283*E283,2)</f>
        <v>0</v>
      </c>
      <c r="G283" s="6" t="n">
        <f aca="false">ROUND(F283*12,2)</f>
        <v>0</v>
      </c>
    </row>
    <row r="284" customFormat="false" ht="147" hidden="false" customHeight="false" outlineLevel="0" collapsed="false">
      <c r="A284" s="3" t="s">
        <v>635</v>
      </c>
      <c r="B284" s="4" t="s">
        <v>636</v>
      </c>
      <c r="C284" s="3" t="s">
        <v>632</v>
      </c>
      <c r="D284" s="3" t="n">
        <v>3</v>
      </c>
      <c r="E284" s="5"/>
      <c r="F284" s="6" t="n">
        <f aca="false">ROUND(D284*E284,2)</f>
        <v>0</v>
      </c>
      <c r="G284" s="6" t="n">
        <f aca="false">ROUND(F284*12,2)</f>
        <v>0</v>
      </c>
    </row>
    <row r="285" customFormat="false" ht="135.8" hidden="false" customHeight="false" outlineLevel="0" collapsed="false">
      <c r="A285" s="3" t="s">
        <v>637</v>
      </c>
      <c r="B285" s="4" t="s">
        <v>638</v>
      </c>
      <c r="C285" s="3" t="s">
        <v>76</v>
      </c>
      <c r="D285" s="3" t="n">
        <v>1</v>
      </c>
      <c r="E285" s="5"/>
      <c r="F285" s="6" t="n">
        <f aca="false">ROUND(D285*E285,2)</f>
        <v>0</v>
      </c>
      <c r="G285" s="6" t="n">
        <f aca="false">ROUND(F285*12,2)</f>
        <v>0</v>
      </c>
    </row>
    <row r="286" customFormat="false" ht="91" hidden="false" customHeight="false" outlineLevel="0" collapsed="false">
      <c r="A286" s="3" t="s">
        <v>639</v>
      </c>
      <c r="B286" s="4" t="s">
        <v>640</v>
      </c>
      <c r="C286" s="3" t="s">
        <v>76</v>
      </c>
      <c r="D286" s="3" t="n">
        <v>50</v>
      </c>
      <c r="E286" s="5"/>
      <c r="F286" s="6" t="n">
        <f aca="false">ROUND(D286*E286,2)</f>
        <v>0</v>
      </c>
      <c r="G286" s="6" t="n">
        <f aca="false">ROUND(F286*12,2)</f>
        <v>0</v>
      </c>
    </row>
    <row r="287" customFormat="false" ht="79.85" hidden="false" customHeight="false" outlineLevel="0" collapsed="false">
      <c r="A287" s="3" t="s">
        <v>641</v>
      </c>
      <c r="B287" s="4" t="s">
        <v>642</v>
      </c>
      <c r="C287" s="3" t="s">
        <v>194</v>
      </c>
      <c r="D287" s="3" t="n">
        <v>1</v>
      </c>
      <c r="E287" s="5"/>
      <c r="F287" s="6" t="n">
        <f aca="false">ROUND(D287*E287,2)</f>
        <v>0</v>
      </c>
      <c r="G287" s="6" t="n">
        <f aca="false">ROUND(F287*12,2)</f>
        <v>0</v>
      </c>
    </row>
    <row r="288" customFormat="false" ht="79.85" hidden="false" customHeight="false" outlineLevel="0" collapsed="false">
      <c r="A288" s="3" t="s">
        <v>643</v>
      </c>
      <c r="B288" s="4" t="s">
        <v>644</v>
      </c>
      <c r="C288" s="3" t="s">
        <v>256</v>
      </c>
      <c r="D288" s="3" t="n">
        <v>1</v>
      </c>
      <c r="E288" s="5"/>
      <c r="F288" s="6" t="n">
        <f aca="false">ROUND(D288*E288,2)</f>
        <v>0</v>
      </c>
      <c r="G288" s="6" t="n">
        <f aca="false">ROUND(F288*12,2)</f>
        <v>0</v>
      </c>
    </row>
    <row r="289" customFormat="false" ht="46.25" hidden="false" customHeight="false" outlineLevel="0" collapsed="false">
      <c r="A289" s="3" t="s">
        <v>645</v>
      </c>
      <c r="B289" s="4" t="s">
        <v>646</v>
      </c>
      <c r="C289" s="3" t="s">
        <v>153</v>
      </c>
      <c r="D289" s="3" t="n">
        <v>30</v>
      </c>
      <c r="E289" s="5"/>
      <c r="F289" s="6" t="n">
        <f aca="false">ROUND(D289*E289,2)</f>
        <v>0</v>
      </c>
      <c r="G289" s="6" t="n">
        <f aca="false">ROUND(F289*12,2)</f>
        <v>0</v>
      </c>
    </row>
    <row r="290" customFormat="false" ht="46.25" hidden="false" customHeight="false" outlineLevel="0" collapsed="false">
      <c r="A290" s="3" t="s">
        <v>647</v>
      </c>
      <c r="B290" s="4" t="s">
        <v>648</v>
      </c>
      <c r="C290" s="3" t="s">
        <v>153</v>
      </c>
      <c r="D290" s="3" t="n">
        <v>3</v>
      </c>
      <c r="E290" s="5"/>
      <c r="F290" s="6" t="n">
        <f aca="false">ROUND(D290*E290,2)</f>
        <v>0</v>
      </c>
      <c r="G290" s="6" t="n">
        <f aca="false">ROUND(F290*12,2)</f>
        <v>0</v>
      </c>
    </row>
    <row r="291" customFormat="false" ht="57.45" hidden="false" customHeight="false" outlineLevel="0" collapsed="false">
      <c r="A291" s="3" t="s">
        <v>649</v>
      </c>
      <c r="B291" s="4" t="s">
        <v>650</v>
      </c>
      <c r="C291" s="3" t="s">
        <v>97</v>
      </c>
      <c r="D291" s="3" t="n">
        <v>10</v>
      </c>
      <c r="E291" s="5"/>
      <c r="F291" s="6" t="n">
        <f aca="false">ROUND(D291*E291,2)</f>
        <v>0</v>
      </c>
      <c r="G291" s="6" t="n">
        <f aca="false">ROUND(F291*12,2)</f>
        <v>0</v>
      </c>
    </row>
    <row r="292" customFormat="false" ht="46.25" hidden="false" customHeight="false" outlineLevel="0" collapsed="false">
      <c r="A292" s="3" t="s">
        <v>651</v>
      </c>
      <c r="B292" s="4" t="s">
        <v>652</v>
      </c>
      <c r="C292" s="3" t="s">
        <v>153</v>
      </c>
      <c r="D292" s="3" t="n">
        <v>30</v>
      </c>
      <c r="E292" s="5"/>
      <c r="F292" s="6" t="n">
        <f aca="false">ROUND(D292*E292,2)</f>
        <v>0</v>
      </c>
      <c r="G292" s="6" t="n">
        <f aca="false">ROUND(F292*12,2)</f>
        <v>0</v>
      </c>
    </row>
    <row r="293" customFormat="false" ht="46.25" hidden="false" customHeight="false" outlineLevel="0" collapsed="false">
      <c r="A293" s="3" t="s">
        <v>653</v>
      </c>
      <c r="B293" s="4" t="s">
        <v>654</v>
      </c>
      <c r="C293" s="3" t="s">
        <v>153</v>
      </c>
      <c r="D293" s="3" t="n">
        <v>12</v>
      </c>
      <c r="E293" s="5"/>
      <c r="F293" s="6" t="n">
        <f aca="false">ROUND(D293*E293,2)</f>
        <v>0</v>
      </c>
      <c r="G293" s="6" t="n">
        <f aca="false">ROUND(F293*12,2)</f>
        <v>0</v>
      </c>
    </row>
    <row r="294" customFormat="false" ht="46.25" hidden="false" customHeight="false" outlineLevel="0" collapsed="false">
      <c r="A294" s="3" t="s">
        <v>655</v>
      </c>
      <c r="B294" s="4" t="s">
        <v>656</v>
      </c>
      <c r="C294" s="3" t="s">
        <v>657</v>
      </c>
      <c r="D294" s="3" t="n">
        <v>1</v>
      </c>
      <c r="E294" s="5"/>
      <c r="F294" s="6" t="n">
        <f aca="false">ROUND(D294*E294,2)</f>
        <v>0</v>
      </c>
      <c r="G294" s="6" t="n">
        <f aca="false">ROUND(F294*12,2)</f>
        <v>0</v>
      </c>
    </row>
    <row r="295" customFormat="false" ht="68.65" hidden="false" customHeight="false" outlineLevel="0" collapsed="false">
      <c r="A295" s="3" t="s">
        <v>658</v>
      </c>
      <c r="B295" s="2" t="s">
        <v>659</v>
      </c>
      <c r="C295" s="3" t="s">
        <v>53</v>
      </c>
      <c r="D295" s="3" t="n">
        <v>60</v>
      </c>
      <c r="E295" s="5"/>
      <c r="F295" s="6" t="n">
        <f aca="false">ROUND(D295*E295,2)</f>
        <v>0</v>
      </c>
      <c r="G295" s="6" t="n">
        <f aca="false">ROUND(F295*12,2)</f>
        <v>0</v>
      </c>
    </row>
    <row r="296" customFormat="false" ht="91" hidden="false" customHeight="false" outlineLevel="0" collapsed="false">
      <c r="A296" s="3" t="s">
        <v>660</v>
      </c>
      <c r="B296" s="4" t="s">
        <v>661</v>
      </c>
      <c r="C296" s="3" t="s">
        <v>53</v>
      </c>
      <c r="D296" s="3" t="n">
        <v>15</v>
      </c>
      <c r="E296" s="5"/>
      <c r="F296" s="6" t="n">
        <f aca="false">ROUND(D296*E296,2)</f>
        <v>0</v>
      </c>
      <c r="G296" s="6" t="n">
        <f aca="false">ROUND(F296*12,2)</f>
        <v>0</v>
      </c>
    </row>
    <row r="297" customFormat="false" ht="68.65" hidden="false" customHeight="false" outlineLevel="0" collapsed="false">
      <c r="A297" s="3" t="s">
        <v>662</v>
      </c>
      <c r="B297" s="4" t="s">
        <v>663</v>
      </c>
      <c r="C297" s="3" t="s">
        <v>472</v>
      </c>
      <c r="D297" s="3" t="n">
        <v>1</v>
      </c>
      <c r="E297" s="5"/>
      <c r="F297" s="6" t="n">
        <f aca="false">ROUND(D297*E297,2)</f>
        <v>0</v>
      </c>
      <c r="G297" s="6" t="n">
        <f aca="false">ROUND(F297*12,2)</f>
        <v>0</v>
      </c>
    </row>
    <row r="298" customFormat="false" ht="135.8" hidden="false" customHeight="false" outlineLevel="0" collapsed="false">
      <c r="A298" s="3" t="s">
        <v>664</v>
      </c>
      <c r="B298" s="4" t="s">
        <v>665</v>
      </c>
      <c r="C298" s="3" t="s">
        <v>58</v>
      </c>
      <c r="D298" s="3" t="n">
        <v>2</v>
      </c>
      <c r="E298" s="5"/>
      <c r="F298" s="6" t="n">
        <f aca="false">ROUND(D298*E298,2)</f>
        <v>0</v>
      </c>
      <c r="G298" s="6" t="n">
        <f aca="false">ROUND(F298*12,2)</f>
        <v>0</v>
      </c>
    </row>
    <row r="299" customFormat="false" ht="113.4" hidden="false" customHeight="false" outlineLevel="0" collapsed="false">
      <c r="A299" s="3" t="s">
        <v>666</v>
      </c>
      <c r="B299" s="4" t="s">
        <v>667</v>
      </c>
      <c r="C299" s="3" t="s">
        <v>76</v>
      </c>
      <c r="D299" s="3" t="n">
        <v>100</v>
      </c>
      <c r="E299" s="5"/>
      <c r="F299" s="6" t="n">
        <f aca="false">ROUND(D299*E299,2)</f>
        <v>0</v>
      </c>
      <c r="G299" s="6" t="n">
        <f aca="false">ROUND(F299*12,2)</f>
        <v>0</v>
      </c>
    </row>
    <row r="300" customFormat="false" ht="79.85" hidden="false" customHeight="false" outlineLevel="0" collapsed="false">
      <c r="A300" s="3" t="s">
        <v>668</v>
      </c>
      <c r="B300" s="4" t="s">
        <v>669</v>
      </c>
      <c r="C300" s="3" t="s">
        <v>670</v>
      </c>
      <c r="D300" s="3" t="n">
        <v>1</v>
      </c>
      <c r="E300" s="5"/>
      <c r="F300" s="6" t="n">
        <f aca="false">ROUND(D300*E300,2)</f>
        <v>0</v>
      </c>
      <c r="G300" s="6" t="n">
        <f aca="false">ROUND(F300*12,2)</f>
        <v>0</v>
      </c>
    </row>
    <row r="301" customFormat="false" ht="79.85" hidden="false" customHeight="false" outlineLevel="0" collapsed="false">
      <c r="A301" s="3" t="s">
        <v>671</v>
      </c>
      <c r="B301" s="4" t="s">
        <v>672</v>
      </c>
      <c r="C301" s="3" t="s">
        <v>670</v>
      </c>
      <c r="D301" s="3" t="n">
        <v>1</v>
      </c>
      <c r="E301" s="5"/>
      <c r="F301" s="6" t="n">
        <f aca="false">ROUND(D301*E301,2)</f>
        <v>0</v>
      </c>
      <c r="G301" s="6" t="n">
        <f aca="false">ROUND(F301*12,2)</f>
        <v>0</v>
      </c>
    </row>
    <row r="302" customFormat="false" ht="91" hidden="false" customHeight="false" outlineLevel="0" collapsed="false">
      <c r="A302" s="3" t="s">
        <v>673</v>
      </c>
      <c r="B302" s="4" t="s">
        <v>674</v>
      </c>
      <c r="C302" s="3" t="s">
        <v>675</v>
      </c>
      <c r="D302" s="3" t="n">
        <v>30</v>
      </c>
      <c r="E302" s="5"/>
      <c r="F302" s="6" t="n">
        <f aca="false">ROUND(D302*E302,2)</f>
        <v>0</v>
      </c>
      <c r="G302" s="6" t="n">
        <f aca="false">ROUND(F302*12,2)</f>
        <v>0</v>
      </c>
    </row>
    <row r="303" customFormat="false" ht="113.4" hidden="false" customHeight="false" outlineLevel="0" collapsed="false">
      <c r="A303" s="3" t="s">
        <v>676</v>
      </c>
      <c r="B303" s="4" t="s">
        <v>677</v>
      </c>
      <c r="C303" s="3" t="s">
        <v>678</v>
      </c>
      <c r="D303" s="3" t="n">
        <v>50</v>
      </c>
      <c r="E303" s="5"/>
      <c r="F303" s="6" t="n">
        <f aca="false">ROUND(D303*E303,2)</f>
        <v>0</v>
      </c>
      <c r="G303" s="6" t="n">
        <f aca="false">ROUND(F303*12,2)</f>
        <v>0</v>
      </c>
    </row>
    <row r="304" customFormat="false" ht="124.6" hidden="false" customHeight="false" outlineLevel="0" collapsed="false">
      <c r="A304" s="3" t="s">
        <v>679</v>
      </c>
      <c r="B304" s="4" t="s">
        <v>680</v>
      </c>
      <c r="C304" s="3" t="s">
        <v>678</v>
      </c>
      <c r="D304" s="3" t="n">
        <v>50</v>
      </c>
      <c r="E304" s="5"/>
      <c r="F304" s="6" t="n">
        <f aca="false">ROUND(D304*E304,2)</f>
        <v>0</v>
      </c>
      <c r="G304" s="6" t="n">
        <f aca="false">ROUND(F304*12,2)</f>
        <v>0</v>
      </c>
    </row>
    <row r="305" customFormat="false" ht="169.4" hidden="false" customHeight="false" outlineLevel="0" collapsed="false">
      <c r="A305" s="3" t="s">
        <v>681</v>
      </c>
      <c r="B305" s="4" t="s">
        <v>682</v>
      </c>
      <c r="C305" s="3" t="s">
        <v>678</v>
      </c>
      <c r="D305" s="3" t="n">
        <v>50</v>
      </c>
      <c r="E305" s="5"/>
      <c r="F305" s="6" t="n">
        <f aca="false">ROUND(D305*E305,2)</f>
        <v>0</v>
      </c>
      <c r="G305" s="6" t="n">
        <f aca="false">ROUND(F305*12,2)</f>
        <v>0</v>
      </c>
    </row>
    <row r="306" customFormat="false" ht="135.8" hidden="false" customHeight="false" outlineLevel="0" collapsed="false">
      <c r="A306" s="3" t="s">
        <v>683</v>
      </c>
      <c r="B306" s="4" t="s">
        <v>684</v>
      </c>
      <c r="C306" s="3" t="s">
        <v>678</v>
      </c>
      <c r="D306" s="3" t="n">
        <v>50</v>
      </c>
      <c r="E306" s="5"/>
      <c r="F306" s="6" t="n">
        <f aca="false">ROUND(D306*E306,2)</f>
        <v>0</v>
      </c>
      <c r="G306" s="6" t="n">
        <f aca="false">ROUND(F306*12,2)</f>
        <v>0</v>
      </c>
    </row>
    <row r="307" customFormat="false" ht="102.2" hidden="false" customHeight="false" outlineLevel="0" collapsed="false">
      <c r="A307" s="3" t="s">
        <v>685</v>
      </c>
      <c r="B307" s="4" t="s">
        <v>686</v>
      </c>
      <c r="C307" s="3" t="s">
        <v>678</v>
      </c>
      <c r="D307" s="3" t="n">
        <v>2</v>
      </c>
      <c r="E307" s="5"/>
      <c r="F307" s="6" t="n">
        <f aca="false">ROUND(D307*E307,2)</f>
        <v>0</v>
      </c>
      <c r="G307" s="6" t="n">
        <f aca="false">ROUND(F307*12,2)</f>
        <v>0</v>
      </c>
    </row>
    <row r="308" customFormat="false" ht="46.25" hidden="false" customHeight="false" outlineLevel="0" collapsed="false">
      <c r="A308" s="3" t="s">
        <v>687</v>
      </c>
      <c r="B308" s="4" t="s">
        <v>688</v>
      </c>
      <c r="C308" s="3" t="s">
        <v>50</v>
      </c>
      <c r="D308" s="3" t="n">
        <v>2</v>
      </c>
      <c r="E308" s="5"/>
      <c r="F308" s="6" t="n">
        <f aca="false">ROUND(D308*E308,2)</f>
        <v>0</v>
      </c>
      <c r="G308" s="6" t="n">
        <f aca="false">ROUND(F308*12,2)</f>
        <v>0</v>
      </c>
    </row>
    <row r="309" customFormat="false" ht="35.05" hidden="false" customHeight="false" outlineLevel="0" collapsed="false">
      <c r="A309" s="3" t="s">
        <v>689</v>
      </c>
      <c r="B309" s="4" t="s">
        <v>690</v>
      </c>
      <c r="C309" s="3" t="s">
        <v>97</v>
      </c>
      <c r="D309" s="3" t="n">
        <v>2</v>
      </c>
      <c r="E309" s="5"/>
      <c r="F309" s="6" t="n">
        <f aca="false">ROUND(D309*E309,2)</f>
        <v>0</v>
      </c>
      <c r="G309" s="6" t="n">
        <f aca="false">ROUND(F309*12,2)</f>
        <v>0</v>
      </c>
    </row>
    <row r="310" customFormat="false" ht="68.65" hidden="false" customHeight="false" outlineLevel="0" collapsed="false">
      <c r="A310" s="3" t="s">
        <v>691</v>
      </c>
      <c r="B310" s="4" t="s">
        <v>692</v>
      </c>
      <c r="C310" s="3" t="s">
        <v>693</v>
      </c>
      <c r="D310" s="3" t="n">
        <v>1</v>
      </c>
      <c r="E310" s="5"/>
      <c r="F310" s="6" t="n">
        <f aca="false">ROUND(D310*E310,2)</f>
        <v>0</v>
      </c>
      <c r="G310" s="6" t="n">
        <f aca="false">ROUND(F310*12,2)</f>
        <v>0</v>
      </c>
    </row>
    <row r="311" customFormat="false" ht="124.6" hidden="false" customHeight="false" outlineLevel="0" collapsed="false">
      <c r="A311" s="3" t="s">
        <v>694</v>
      </c>
      <c r="B311" s="4" t="s">
        <v>695</v>
      </c>
      <c r="C311" s="3" t="s">
        <v>600</v>
      </c>
      <c r="D311" s="3" t="n">
        <v>50</v>
      </c>
      <c r="E311" s="5"/>
      <c r="F311" s="6" t="n">
        <f aca="false">ROUND(D311*E311,2)</f>
        <v>0</v>
      </c>
      <c r="G311" s="6" t="n">
        <f aca="false">ROUND(F311*12,2)</f>
        <v>0</v>
      </c>
    </row>
    <row r="312" customFormat="false" ht="23.85" hidden="false" customHeight="false" outlineLevel="0" collapsed="false">
      <c r="A312" s="3" t="s">
        <v>696</v>
      </c>
      <c r="B312" s="4" t="s">
        <v>697</v>
      </c>
      <c r="C312" s="3" t="s">
        <v>532</v>
      </c>
      <c r="D312" s="3" t="n">
        <v>30</v>
      </c>
      <c r="E312" s="5"/>
      <c r="F312" s="6" t="n">
        <f aca="false">ROUND(D312*E312,2)</f>
        <v>0</v>
      </c>
      <c r="G312" s="6" t="n">
        <f aca="false">ROUND(F312*12,2)</f>
        <v>0</v>
      </c>
    </row>
    <row r="313" customFormat="false" ht="23.85" hidden="false" customHeight="false" outlineLevel="0" collapsed="false">
      <c r="A313" s="3" t="s">
        <v>698</v>
      </c>
      <c r="B313" s="4" t="s">
        <v>699</v>
      </c>
      <c r="C313" s="3" t="s">
        <v>532</v>
      </c>
      <c r="D313" s="3" t="n">
        <v>30</v>
      </c>
      <c r="E313" s="5"/>
      <c r="F313" s="6" t="n">
        <f aca="false">ROUND(D313*E313,2)</f>
        <v>0</v>
      </c>
      <c r="G313" s="6" t="n">
        <f aca="false">ROUND(F313*12,2)</f>
        <v>0</v>
      </c>
    </row>
    <row r="314" customFormat="false" ht="158.2" hidden="false" customHeight="false" outlineLevel="0" collapsed="false">
      <c r="A314" s="3" t="s">
        <v>700</v>
      </c>
      <c r="B314" s="4" t="s">
        <v>701</v>
      </c>
      <c r="C314" s="3" t="s">
        <v>76</v>
      </c>
      <c r="D314" s="3" t="n">
        <v>30</v>
      </c>
      <c r="E314" s="5"/>
      <c r="F314" s="6" t="n">
        <f aca="false">ROUND(D314*E314,2)</f>
        <v>0</v>
      </c>
      <c r="G314" s="6" t="n">
        <f aca="false">ROUND(F314*12,2)</f>
        <v>0</v>
      </c>
    </row>
    <row r="315" customFormat="false" ht="124.6" hidden="false" customHeight="false" outlineLevel="0" collapsed="false">
      <c r="A315" s="3" t="s">
        <v>702</v>
      </c>
      <c r="B315" s="4" t="s">
        <v>703</v>
      </c>
      <c r="C315" s="3" t="s">
        <v>76</v>
      </c>
      <c r="D315" s="3" t="n">
        <v>100</v>
      </c>
      <c r="E315" s="5"/>
      <c r="F315" s="6" t="n">
        <f aca="false">ROUND(D315*E315,2)</f>
        <v>0</v>
      </c>
      <c r="G315" s="6" t="n">
        <f aca="false">ROUND(F315*12,2)</f>
        <v>0</v>
      </c>
    </row>
    <row r="316" customFormat="false" ht="113.4" hidden="false" customHeight="false" outlineLevel="0" collapsed="false">
      <c r="A316" s="3" t="s">
        <v>704</v>
      </c>
      <c r="B316" s="4" t="s">
        <v>705</v>
      </c>
      <c r="C316" s="3" t="s">
        <v>76</v>
      </c>
      <c r="D316" s="3" t="n">
        <v>100</v>
      </c>
      <c r="E316" s="5"/>
      <c r="F316" s="6" t="n">
        <f aca="false">ROUND(D316*E316,2)</f>
        <v>0</v>
      </c>
      <c r="G316" s="6" t="n">
        <f aca="false">ROUND(F316*12,2)</f>
        <v>0</v>
      </c>
    </row>
    <row r="317" customFormat="false" ht="113.4" hidden="false" customHeight="false" outlineLevel="0" collapsed="false">
      <c r="A317" s="3" t="s">
        <v>706</v>
      </c>
      <c r="B317" s="4" t="s">
        <v>707</v>
      </c>
      <c r="C317" s="3" t="s">
        <v>76</v>
      </c>
      <c r="D317" s="3" t="n">
        <v>100</v>
      </c>
      <c r="E317" s="5"/>
      <c r="F317" s="6" t="n">
        <f aca="false">ROUND(D317*E317,2)</f>
        <v>0</v>
      </c>
      <c r="G317" s="6" t="n">
        <f aca="false">ROUND(F317*12,2)</f>
        <v>0</v>
      </c>
    </row>
    <row r="318" customFormat="false" ht="79.85" hidden="false" customHeight="false" outlineLevel="0" collapsed="false">
      <c r="A318" s="3" t="s">
        <v>708</v>
      </c>
      <c r="B318" s="4" t="s">
        <v>709</v>
      </c>
      <c r="C318" s="3" t="s">
        <v>710</v>
      </c>
      <c r="D318" s="3" t="n">
        <v>20</v>
      </c>
      <c r="E318" s="5"/>
      <c r="F318" s="6" t="n">
        <f aca="false">ROUND(D318*E318,2)</f>
        <v>0</v>
      </c>
      <c r="G318" s="6" t="n">
        <f aca="false">ROUND(F318*12,2)</f>
        <v>0</v>
      </c>
    </row>
    <row r="319" customFormat="false" ht="124.6" hidden="false" customHeight="false" outlineLevel="0" collapsed="false">
      <c r="A319" s="3" t="s">
        <v>711</v>
      </c>
      <c r="B319" s="4" t="s">
        <v>712</v>
      </c>
      <c r="C319" s="3" t="s">
        <v>710</v>
      </c>
      <c r="D319" s="3" t="n">
        <v>1</v>
      </c>
      <c r="E319" s="5"/>
      <c r="F319" s="6" t="n">
        <f aca="false">ROUND(D319*E319,2)</f>
        <v>0</v>
      </c>
      <c r="G319" s="6" t="n">
        <f aca="false">ROUND(F319*12,2)</f>
        <v>0</v>
      </c>
    </row>
    <row r="320" customFormat="false" ht="79.85" hidden="false" customHeight="false" outlineLevel="0" collapsed="false">
      <c r="A320" s="3" t="s">
        <v>713</v>
      </c>
      <c r="B320" s="4" t="s">
        <v>714</v>
      </c>
      <c r="C320" s="3" t="s">
        <v>710</v>
      </c>
      <c r="D320" s="3" t="n">
        <v>20</v>
      </c>
      <c r="E320" s="5"/>
      <c r="F320" s="6" t="n">
        <f aca="false">ROUND(D320*E320,2)</f>
        <v>0</v>
      </c>
      <c r="G320" s="6" t="n">
        <f aca="false">ROUND(F320*12,2)</f>
        <v>0</v>
      </c>
    </row>
    <row r="321" customFormat="false" ht="79.85" hidden="false" customHeight="false" outlineLevel="0" collapsed="false">
      <c r="A321" s="3" t="s">
        <v>715</v>
      </c>
      <c r="B321" s="4" t="s">
        <v>716</v>
      </c>
      <c r="C321" s="3" t="s">
        <v>297</v>
      </c>
      <c r="D321" s="3" t="n">
        <v>1</v>
      </c>
      <c r="E321" s="5"/>
      <c r="F321" s="6" t="n">
        <f aca="false">ROUND(D321*E321,2)</f>
        <v>0</v>
      </c>
      <c r="G321" s="6" t="n">
        <f aca="false">ROUND(F321*12,2)</f>
        <v>0</v>
      </c>
    </row>
    <row r="322" customFormat="false" ht="113.4" hidden="false" customHeight="false" outlineLevel="0" collapsed="false">
      <c r="A322" s="3" t="s">
        <v>717</v>
      </c>
      <c r="B322" s="4" t="s">
        <v>718</v>
      </c>
      <c r="C322" s="3" t="s">
        <v>710</v>
      </c>
      <c r="D322" s="3" t="n">
        <v>40</v>
      </c>
      <c r="E322" s="5"/>
      <c r="F322" s="6" t="n">
        <f aca="false">ROUND(D322*E322,2)</f>
        <v>0</v>
      </c>
      <c r="G322" s="6" t="n">
        <f aca="false">ROUND(F322*12,2)</f>
        <v>0</v>
      </c>
    </row>
    <row r="323" customFormat="false" ht="102.2" hidden="false" customHeight="false" outlineLevel="0" collapsed="false">
      <c r="A323" s="3" t="s">
        <v>719</v>
      </c>
      <c r="B323" s="4" t="s">
        <v>720</v>
      </c>
      <c r="C323" s="3" t="s">
        <v>710</v>
      </c>
      <c r="D323" s="3" t="n">
        <v>40</v>
      </c>
      <c r="E323" s="5"/>
      <c r="F323" s="6" t="n">
        <f aca="false">ROUND(D323*E323,2)</f>
        <v>0</v>
      </c>
      <c r="G323" s="6" t="n">
        <f aca="false">ROUND(F323*12,2)</f>
        <v>0</v>
      </c>
    </row>
    <row r="324" customFormat="false" ht="68.65" hidden="false" customHeight="false" outlineLevel="0" collapsed="false">
      <c r="A324" s="3" t="s">
        <v>721</v>
      </c>
      <c r="B324" s="4" t="s">
        <v>722</v>
      </c>
      <c r="C324" s="3" t="s">
        <v>53</v>
      </c>
      <c r="D324" s="3" t="n">
        <v>100</v>
      </c>
      <c r="E324" s="5"/>
      <c r="F324" s="6" t="n">
        <f aca="false">ROUND(D324*E324,2)</f>
        <v>0</v>
      </c>
      <c r="G324" s="6" t="n">
        <f aca="false">ROUND(F324*12,2)</f>
        <v>0</v>
      </c>
    </row>
    <row r="325" customFormat="false" ht="91" hidden="false" customHeight="false" outlineLevel="0" collapsed="false">
      <c r="A325" s="3" t="s">
        <v>723</v>
      </c>
      <c r="B325" s="4" t="s">
        <v>724</v>
      </c>
      <c r="C325" s="3" t="s">
        <v>194</v>
      </c>
      <c r="D325" s="3" t="n">
        <v>1</v>
      </c>
      <c r="E325" s="5"/>
      <c r="F325" s="6" t="n">
        <f aca="false">ROUND(D325*E325,2)</f>
        <v>0</v>
      </c>
      <c r="G325" s="6" t="n">
        <f aca="false">ROUND(F325*12,2)</f>
        <v>0</v>
      </c>
    </row>
    <row r="326" customFormat="false" ht="57.45" hidden="false" customHeight="false" outlineLevel="0" collapsed="false">
      <c r="A326" s="3" t="s">
        <v>725</v>
      </c>
      <c r="B326" s="4" t="s">
        <v>726</v>
      </c>
      <c r="C326" s="3" t="s">
        <v>53</v>
      </c>
      <c r="D326" s="3" t="n">
        <v>40</v>
      </c>
      <c r="E326" s="5"/>
      <c r="F326" s="6" t="n">
        <f aca="false">ROUND(D326*E326,2)</f>
        <v>0</v>
      </c>
      <c r="G326" s="6" t="n">
        <f aca="false">ROUND(F326*12,2)</f>
        <v>0</v>
      </c>
    </row>
    <row r="327" customFormat="false" ht="79.85" hidden="false" customHeight="false" outlineLevel="0" collapsed="false">
      <c r="A327" s="3" t="s">
        <v>727</v>
      </c>
      <c r="B327" s="4" t="s">
        <v>728</v>
      </c>
      <c r="C327" s="3" t="s">
        <v>194</v>
      </c>
      <c r="D327" s="3" t="n">
        <v>10</v>
      </c>
      <c r="E327" s="5"/>
      <c r="F327" s="6" t="n">
        <f aca="false">ROUND(D327*E327,2)</f>
        <v>0</v>
      </c>
      <c r="G327" s="6" t="n">
        <f aca="false">ROUND(F327*12,2)</f>
        <v>0</v>
      </c>
    </row>
    <row r="328" customFormat="false" ht="135.8" hidden="false" customHeight="false" outlineLevel="0" collapsed="false">
      <c r="A328" s="3" t="s">
        <v>729</v>
      </c>
      <c r="B328" s="4" t="s">
        <v>730</v>
      </c>
      <c r="C328" s="3" t="s">
        <v>58</v>
      </c>
      <c r="D328" s="3" t="n">
        <v>10</v>
      </c>
      <c r="E328" s="5"/>
      <c r="F328" s="6" t="n">
        <f aca="false">ROUND(D328*E328,2)</f>
        <v>0</v>
      </c>
      <c r="G328" s="6" t="n">
        <f aca="false">ROUND(F328*12,2)</f>
        <v>0</v>
      </c>
    </row>
    <row r="329" customFormat="false" ht="13.8" hidden="false" customHeight="true" outlineLevel="0" collapsed="false">
      <c r="A329" s="2" t="s">
        <v>731</v>
      </c>
      <c r="B329" s="2" t="n">
        <f aca="false">SUM(B21:B328)</f>
        <v>0</v>
      </c>
      <c r="C329" s="2" t="n">
        <f aca="false">SUM(C21:C328)</f>
        <v>0</v>
      </c>
      <c r="D329" s="2" t="n">
        <f aca="false">SUM(D21:D328)</f>
        <v>28497</v>
      </c>
      <c r="E329" s="2" t="n">
        <f aca="false">SUM(E21:E328)</f>
        <v>0</v>
      </c>
      <c r="F329" s="7" t="n">
        <f aca="false">ROUND(SUM(F21:F328),2)</f>
        <v>0</v>
      </c>
      <c r="G329" s="7" t="n">
        <f aca="false">ROUND(SUM(G21:G328),2)</f>
        <v>0</v>
      </c>
    </row>
    <row r="330" customFormat="false" ht="13.8" hidden="false" customHeight="false" outlineLevel="0" collapsed="false">
      <c r="A330" s="3"/>
      <c r="B330" s="3"/>
      <c r="C330" s="3"/>
      <c r="D330" s="3"/>
      <c r="E330" s="3"/>
      <c r="F330" s="3"/>
      <c r="G330" s="3"/>
    </row>
    <row r="331" customFormat="false" ht="24.25" hidden="false" customHeight="true" outlineLevel="0" collapsed="false">
      <c r="A331" s="2" t="s">
        <v>732</v>
      </c>
      <c r="B331" s="2"/>
      <c r="C331" s="2"/>
      <c r="D331" s="2"/>
      <c r="E331" s="2"/>
      <c r="F331" s="2"/>
      <c r="G331" s="2"/>
    </row>
    <row r="332" customFormat="false" ht="180.55" hidden="false" customHeight="false" outlineLevel="0" collapsed="false">
      <c r="A332" s="3" t="s">
        <v>2</v>
      </c>
      <c r="B332" s="3" t="s">
        <v>3</v>
      </c>
      <c r="C332" s="3" t="s">
        <v>4</v>
      </c>
      <c r="D332" s="3" t="s">
        <v>5</v>
      </c>
      <c r="E332" s="3" t="s">
        <v>6</v>
      </c>
      <c r="F332" s="3" t="s">
        <v>7</v>
      </c>
      <c r="G332" s="3" t="s">
        <v>8</v>
      </c>
    </row>
    <row r="333" customFormat="false" ht="13.8" hidden="false" customHeight="false" outlineLevel="0" collapsed="false">
      <c r="A333" s="3" t="s">
        <v>9</v>
      </c>
      <c r="B333" s="3" t="s">
        <v>10</v>
      </c>
      <c r="C333" s="3" t="s">
        <v>11</v>
      </c>
      <c r="D333" s="3" t="s">
        <v>12</v>
      </c>
      <c r="E333" s="3" t="s">
        <v>13</v>
      </c>
      <c r="F333" s="3" t="s">
        <v>14</v>
      </c>
      <c r="G333" s="3" t="s">
        <v>15</v>
      </c>
    </row>
    <row r="334" customFormat="false" ht="35.05" hidden="false" customHeight="false" outlineLevel="0" collapsed="false">
      <c r="A334" s="3" t="s">
        <v>733</v>
      </c>
      <c r="B334" s="3" t="s">
        <v>734</v>
      </c>
      <c r="C334" s="3" t="s">
        <v>76</v>
      </c>
      <c r="D334" s="3" t="n">
        <v>1</v>
      </c>
      <c r="E334" s="5"/>
      <c r="F334" s="6" t="n">
        <f aca="false">ROUND(D334*E334,2)</f>
        <v>0</v>
      </c>
      <c r="G334" s="6" t="n">
        <f aca="false">ROUND(F334*12,2)</f>
        <v>0</v>
      </c>
    </row>
    <row r="335" customFormat="false" ht="23.85" hidden="false" customHeight="false" outlineLevel="0" collapsed="false">
      <c r="A335" s="3" t="s">
        <v>735</v>
      </c>
      <c r="B335" s="3" t="s">
        <v>736</v>
      </c>
      <c r="C335" s="3" t="s">
        <v>76</v>
      </c>
      <c r="D335" s="3" t="n">
        <v>3</v>
      </c>
      <c r="E335" s="5"/>
      <c r="F335" s="6" t="n">
        <f aca="false">ROUND(D335*E335,2)</f>
        <v>0</v>
      </c>
      <c r="G335" s="6" t="n">
        <f aca="false">ROUND(F335*12,2)</f>
        <v>0</v>
      </c>
    </row>
    <row r="336" customFormat="false" ht="23.85" hidden="false" customHeight="false" outlineLevel="0" collapsed="false">
      <c r="A336" s="3" t="s">
        <v>737</v>
      </c>
      <c r="B336" s="3" t="s">
        <v>738</v>
      </c>
      <c r="C336" s="3" t="s">
        <v>76</v>
      </c>
      <c r="D336" s="3" t="n">
        <v>20</v>
      </c>
      <c r="E336" s="5"/>
      <c r="F336" s="6" t="n">
        <f aca="false">ROUND(D336*E336,2)</f>
        <v>0</v>
      </c>
      <c r="G336" s="6" t="n">
        <f aca="false">ROUND(F336*12,2)</f>
        <v>0</v>
      </c>
    </row>
    <row r="337" customFormat="false" ht="23.85" hidden="false" customHeight="false" outlineLevel="0" collapsed="false">
      <c r="A337" s="3" t="s">
        <v>739</v>
      </c>
      <c r="B337" s="3" t="s">
        <v>740</v>
      </c>
      <c r="C337" s="3" t="s">
        <v>76</v>
      </c>
      <c r="D337" s="3" t="n">
        <v>120</v>
      </c>
      <c r="E337" s="5"/>
      <c r="F337" s="6" t="n">
        <f aca="false">ROUND(D337*E337,2)</f>
        <v>0</v>
      </c>
      <c r="G337" s="6" t="n">
        <f aca="false">ROUND(F337*12,2)</f>
        <v>0</v>
      </c>
    </row>
    <row r="338" customFormat="false" ht="23.85" hidden="false" customHeight="false" outlineLevel="0" collapsed="false">
      <c r="A338" s="3" t="s">
        <v>741</v>
      </c>
      <c r="B338" s="3" t="s">
        <v>742</v>
      </c>
      <c r="C338" s="3" t="s">
        <v>76</v>
      </c>
      <c r="D338" s="3" t="n">
        <v>5</v>
      </c>
      <c r="E338" s="5"/>
      <c r="F338" s="6" t="n">
        <f aca="false">ROUND(D338*E338,2)</f>
        <v>0</v>
      </c>
      <c r="G338" s="6" t="n">
        <f aca="false">ROUND(F338*12,2)</f>
        <v>0</v>
      </c>
    </row>
    <row r="339" customFormat="false" ht="23.85" hidden="false" customHeight="false" outlineLevel="0" collapsed="false">
      <c r="A339" s="3" t="s">
        <v>743</v>
      </c>
      <c r="B339" s="3" t="s">
        <v>744</v>
      </c>
      <c r="C339" s="3" t="s">
        <v>76</v>
      </c>
      <c r="D339" s="3" t="n">
        <v>3</v>
      </c>
      <c r="E339" s="5"/>
      <c r="F339" s="6" t="n">
        <f aca="false">ROUND(D339*E339,2)</f>
        <v>0</v>
      </c>
      <c r="G339" s="6" t="n">
        <f aca="false">ROUND(F339*12,2)</f>
        <v>0</v>
      </c>
    </row>
    <row r="340" customFormat="false" ht="13.8" hidden="false" customHeight="false" outlineLevel="0" collapsed="false">
      <c r="A340" s="3" t="s">
        <v>745</v>
      </c>
      <c r="B340" s="3" t="s">
        <v>746</v>
      </c>
      <c r="C340" s="3" t="s">
        <v>76</v>
      </c>
      <c r="D340" s="3" t="n">
        <v>1</v>
      </c>
      <c r="E340" s="5"/>
      <c r="F340" s="6" t="n">
        <f aca="false">ROUND(D340*E340,2)</f>
        <v>0</v>
      </c>
      <c r="G340" s="6" t="n">
        <f aca="false">ROUND(F340*12,2)</f>
        <v>0</v>
      </c>
    </row>
    <row r="341" customFormat="false" ht="23.85" hidden="false" customHeight="false" outlineLevel="0" collapsed="false">
      <c r="A341" s="3" t="s">
        <v>747</v>
      </c>
      <c r="B341" s="3" t="s">
        <v>748</v>
      </c>
      <c r="C341" s="3" t="s">
        <v>76</v>
      </c>
      <c r="D341" s="3" t="n">
        <v>1</v>
      </c>
      <c r="E341" s="5"/>
      <c r="F341" s="6" t="n">
        <f aca="false">ROUND(D341*E341,2)</f>
        <v>0</v>
      </c>
      <c r="G341" s="6" t="n">
        <f aca="false">ROUND(F341*12,2)</f>
        <v>0</v>
      </c>
    </row>
    <row r="342" customFormat="false" ht="13.8" hidden="false" customHeight="false" outlineLevel="0" collapsed="false">
      <c r="A342" s="3" t="s">
        <v>749</v>
      </c>
      <c r="B342" s="3" t="s">
        <v>750</v>
      </c>
      <c r="C342" s="3" t="s">
        <v>76</v>
      </c>
      <c r="D342" s="3" t="n">
        <v>3</v>
      </c>
      <c r="E342" s="5"/>
      <c r="F342" s="6" t="n">
        <f aca="false">ROUND(D342*E342,2)</f>
        <v>0</v>
      </c>
      <c r="G342" s="6" t="n">
        <f aca="false">ROUND(F342*12,2)</f>
        <v>0</v>
      </c>
    </row>
    <row r="343" customFormat="false" ht="124.6" hidden="false" customHeight="false" outlineLevel="0" collapsed="false">
      <c r="A343" s="3" t="s">
        <v>751</v>
      </c>
      <c r="B343" s="3" t="s">
        <v>752</v>
      </c>
      <c r="C343" s="3" t="s">
        <v>76</v>
      </c>
      <c r="D343" s="3" t="n">
        <v>3</v>
      </c>
      <c r="E343" s="5"/>
      <c r="F343" s="6" t="n">
        <f aca="false">ROUND(D343*E343,2)</f>
        <v>0</v>
      </c>
      <c r="G343" s="6" t="n">
        <f aca="false">ROUND(F343*12,2)</f>
        <v>0</v>
      </c>
    </row>
    <row r="344" customFormat="false" ht="35.05" hidden="false" customHeight="false" outlineLevel="0" collapsed="false">
      <c r="A344" s="3" t="s">
        <v>753</v>
      </c>
      <c r="B344" s="3" t="s">
        <v>754</v>
      </c>
      <c r="C344" s="3" t="s">
        <v>76</v>
      </c>
      <c r="D344" s="3" t="n">
        <v>3</v>
      </c>
      <c r="E344" s="5"/>
      <c r="F344" s="6" t="n">
        <f aca="false">ROUND(D344*E344,2)</f>
        <v>0</v>
      </c>
      <c r="G344" s="6" t="n">
        <f aca="false">ROUND(F344*12,2)</f>
        <v>0</v>
      </c>
    </row>
    <row r="345" customFormat="false" ht="35.05" hidden="false" customHeight="false" outlineLevel="0" collapsed="false">
      <c r="A345" s="3" t="s">
        <v>755</v>
      </c>
      <c r="B345" s="3" t="s">
        <v>756</v>
      </c>
      <c r="C345" s="3" t="s">
        <v>76</v>
      </c>
      <c r="D345" s="3" t="n">
        <v>3</v>
      </c>
      <c r="E345" s="5"/>
      <c r="F345" s="6" t="n">
        <f aca="false">ROUND(D345*E345,2)</f>
        <v>0</v>
      </c>
      <c r="G345" s="6" t="n">
        <f aca="false">ROUND(F345*12,2)</f>
        <v>0</v>
      </c>
    </row>
    <row r="346" customFormat="false" ht="23.85" hidden="false" customHeight="false" outlineLevel="0" collapsed="false">
      <c r="A346" s="3" t="s">
        <v>757</v>
      </c>
      <c r="B346" s="3" t="s">
        <v>758</v>
      </c>
      <c r="C346" s="3" t="s">
        <v>76</v>
      </c>
      <c r="D346" s="3" t="n">
        <v>40</v>
      </c>
      <c r="E346" s="5"/>
      <c r="F346" s="6" t="n">
        <f aca="false">ROUND(D346*E346,2)</f>
        <v>0</v>
      </c>
      <c r="G346" s="6" t="n">
        <f aca="false">ROUND(F346*12,2)</f>
        <v>0</v>
      </c>
    </row>
    <row r="347" customFormat="false" ht="23.85" hidden="false" customHeight="false" outlineLevel="0" collapsed="false">
      <c r="A347" s="3" t="s">
        <v>759</v>
      </c>
      <c r="B347" s="3" t="s">
        <v>760</v>
      </c>
      <c r="C347" s="3" t="s">
        <v>76</v>
      </c>
      <c r="D347" s="3" t="n">
        <v>1</v>
      </c>
      <c r="E347" s="5"/>
      <c r="F347" s="6" t="n">
        <f aca="false">ROUND(D347*E347,2)</f>
        <v>0</v>
      </c>
      <c r="G347" s="6" t="n">
        <f aca="false">ROUND(F347*12,2)</f>
        <v>0</v>
      </c>
    </row>
    <row r="348" customFormat="false" ht="13.8" hidden="false" customHeight="false" outlineLevel="0" collapsed="false">
      <c r="A348" s="3" t="s">
        <v>761</v>
      </c>
      <c r="B348" s="3" t="s">
        <v>762</v>
      </c>
      <c r="C348" s="3" t="s">
        <v>76</v>
      </c>
      <c r="D348" s="3" t="n">
        <v>3</v>
      </c>
      <c r="E348" s="5"/>
      <c r="F348" s="6" t="n">
        <f aca="false">ROUND(D348*E348,2)</f>
        <v>0</v>
      </c>
      <c r="G348" s="6" t="n">
        <f aca="false">ROUND(F348*12,2)</f>
        <v>0</v>
      </c>
    </row>
    <row r="349" customFormat="false" ht="35.05" hidden="false" customHeight="false" outlineLevel="0" collapsed="false">
      <c r="A349" s="3" t="s">
        <v>763</v>
      </c>
      <c r="B349" s="3" t="s">
        <v>764</v>
      </c>
      <c r="C349" s="3" t="s">
        <v>76</v>
      </c>
      <c r="D349" s="3" t="n">
        <v>15</v>
      </c>
      <c r="E349" s="5"/>
      <c r="F349" s="6" t="n">
        <f aca="false">ROUND(D349*E349,2)</f>
        <v>0</v>
      </c>
      <c r="G349" s="6" t="n">
        <f aca="false">ROUND(F349*12,2)</f>
        <v>0</v>
      </c>
    </row>
    <row r="350" customFormat="false" ht="23.85" hidden="false" customHeight="false" outlineLevel="0" collapsed="false">
      <c r="A350" s="3" t="s">
        <v>765</v>
      </c>
      <c r="B350" s="3" t="s">
        <v>766</v>
      </c>
      <c r="C350" s="3" t="s">
        <v>76</v>
      </c>
      <c r="D350" s="3" t="n">
        <v>1</v>
      </c>
      <c r="E350" s="5"/>
      <c r="F350" s="6" t="n">
        <f aca="false">ROUND(D350*E350,2)</f>
        <v>0</v>
      </c>
      <c r="G350" s="6" t="n">
        <f aca="false">ROUND(F350*12,2)</f>
        <v>0</v>
      </c>
    </row>
    <row r="351" customFormat="false" ht="23.85" hidden="false" customHeight="false" outlineLevel="0" collapsed="false">
      <c r="A351" s="3" t="s">
        <v>767</v>
      </c>
      <c r="B351" s="3" t="s">
        <v>768</v>
      </c>
      <c r="C351" s="3" t="s">
        <v>76</v>
      </c>
      <c r="D351" s="3" t="n">
        <v>1</v>
      </c>
      <c r="E351" s="5"/>
      <c r="F351" s="6" t="n">
        <f aca="false">ROUND(D351*E351,2)</f>
        <v>0</v>
      </c>
      <c r="G351" s="6" t="n">
        <f aca="false">ROUND(F351*12,2)</f>
        <v>0</v>
      </c>
    </row>
    <row r="352" customFormat="false" ht="23.85" hidden="false" customHeight="false" outlineLevel="0" collapsed="false">
      <c r="A352" s="3" t="s">
        <v>769</v>
      </c>
      <c r="B352" s="3" t="s">
        <v>770</v>
      </c>
      <c r="C352" s="3" t="s">
        <v>76</v>
      </c>
      <c r="D352" s="3" t="n">
        <v>3</v>
      </c>
      <c r="E352" s="5"/>
      <c r="F352" s="6" t="n">
        <f aca="false">ROUND(D352*E352,2)</f>
        <v>0</v>
      </c>
      <c r="G352" s="6" t="n">
        <f aca="false">ROUND(F352*12,2)</f>
        <v>0</v>
      </c>
    </row>
    <row r="353" customFormat="false" ht="23.85" hidden="false" customHeight="false" outlineLevel="0" collapsed="false">
      <c r="A353" s="3" t="s">
        <v>771</v>
      </c>
      <c r="B353" s="3" t="s">
        <v>772</v>
      </c>
      <c r="C353" s="3" t="s">
        <v>76</v>
      </c>
      <c r="D353" s="3" t="n">
        <v>30</v>
      </c>
      <c r="E353" s="5"/>
      <c r="F353" s="6" t="n">
        <f aca="false">ROUND(D353*E353,2)</f>
        <v>0</v>
      </c>
      <c r="G353" s="6" t="n">
        <f aca="false">ROUND(F353*12,2)</f>
        <v>0</v>
      </c>
    </row>
    <row r="354" customFormat="false" ht="13.8" hidden="false" customHeight="false" outlineLevel="0" collapsed="false">
      <c r="A354" s="3" t="s">
        <v>773</v>
      </c>
      <c r="B354" s="3" t="s">
        <v>774</v>
      </c>
      <c r="C354" s="3" t="s">
        <v>76</v>
      </c>
      <c r="D354" s="3" t="n">
        <v>1</v>
      </c>
      <c r="E354" s="5"/>
      <c r="F354" s="6" t="n">
        <f aca="false">ROUND(D354*E354,2)</f>
        <v>0</v>
      </c>
      <c r="G354" s="6" t="n">
        <f aca="false">ROUND(F354*12,2)</f>
        <v>0</v>
      </c>
    </row>
    <row r="355" customFormat="false" ht="35.05" hidden="false" customHeight="false" outlineLevel="0" collapsed="false">
      <c r="A355" s="3" t="s">
        <v>775</v>
      </c>
      <c r="B355" s="3" t="s">
        <v>776</v>
      </c>
      <c r="C355" s="3" t="s">
        <v>76</v>
      </c>
      <c r="D355" s="3" t="n">
        <v>15</v>
      </c>
      <c r="E355" s="5"/>
      <c r="F355" s="6" t="n">
        <f aca="false">ROUND(D355*E355,2)</f>
        <v>0</v>
      </c>
      <c r="G355" s="6" t="n">
        <f aca="false">ROUND(F355*12,2)</f>
        <v>0</v>
      </c>
    </row>
    <row r="356" customFormat="false" ht="35.05" hidden="false" customHeight="false" outlineLevel="0" collapsed="false">
      <c r="A356" s="3" t="s">
        <v>777</v>
      </c>
      <c r="B356" s="3" t="s">
        <v>778</v>
      </c>
      <c r="C356" s="3" t="s">
        <v>76</v>
      </c>
      <c r="D356" s="3" t="n">
        <v>1</v>
      </c>
      <c r="E356" s="5"/>
      <c r="F356" s="6" t="n">
        <f aca="false">ROUND(D356*E356,2)</f>
        <v>0</v>
      </c>
      <c r="G356" s="6" t="n">
        <f aca="false">ROUND(F356*12,2)</f>
        <v>0</v>
      </c>
    </row>
    <row r="357" customFormat="false" ht="23.85" hidden="false" customHeight="false" outlineLevel="0" collapsed="false">
      <c r="A357" s="3" t="s">
        <v>779</v>
      </c>
      <c r="B357" s="3" t="s">
        <v>780</v>
      </c>
      <c r="C357" s="3" t="s">
        <v>76</v>
      </c>
      <c r="D357" s="3" t="n">
        <v>1</v>
      </c>
      <c r="E357" s="5"/>
      <c r="F357" s="6" t="n">
        <f aca="false">ROUND(D357*E357,2)</f>
        <v>0</v>
      </c>
      <c r="G357" s="6" t="n">
        <f aca="false">ROUND(F357*12,2)</f>
        <v>0</v>
      </c>
    </row>
    <row r="358" customFormat="false" ht="23.85" hidden="false" customHeight="false" outlineLevel="0" collapsed="false">
      <c r="A358" s="3" t="s">
        <v>781</v>
      </c>
      <c r="B358" s="3" t="s">
        <v>782</v>
      </c>
      <c r="C358" s="3" t="s">
        <v>76</v>
      </c>
      <c r="D358" s="3" t="n">
        <v>170</v>
      </c>
      <c r="E358" s="5"/>
      <c r="F358" s="6" t="n">
        <f aca="false">ROUND(D358*E358,2)</f>
        <v>0</v>
      </c>
      <c r="G358" s="6" t="n">
        <f aca="false">ROUND(F358*12,2)</f>
        <v>0</v>
      </c>
    </row>
    <row r="359" customFormat="false" ht="23.85" hidden="false" customHeight="false" outlineLevel="0" collapsed="false">
      <c r="A359" s="3" t="s">
        <v>783</v>
      </c>
      <c r="B359" s="3" t="s">
        <v>784</v>
      </c>
      <c r="C359" s="3" t="s">
        <v>76</v>
      </c>
      <c r="D359" s="3" t="n">
        <v>30</v>
      </c>
      <c r="E359" s="5"/>
      <c r="F359" s="6" t="n">
        <f aca="false">ROUND(D359*E359,2)</f>
        <v>0</v>
      </c>
      <c r="G359" s="6" t="n">
        <f aca="false">ROUND(F359*12,2)</f>
        <v>0</v>
      </c>
    </row>
    <row r="360" customFormat="false" ht="13.8" hidden="false" customHeight="false" outlineLevel="0" collapsed="false">
      <c r="A360" s="3" t="s">
        <v>785</v>
      </c>
      <c r="B360" s="3" t="s">
        <v>786</v>
      </c>
      <c r="C360" s="3" t="s">
        <v>76</v>
      </c>
      <c r="D360" s="3" t="n">
        <v>3</v>
      </c>
      <c r="E360" s="5"/>
      <c r="F360" s="6" t="n">
        <f aca="false">ROUND(D360*E360,2)</f>
        <v>0</v>
      </c>
      <c r="G360" s="6" t="n">
        <f aca="false">ROUND(F360*12,2)</f>
        <v>0</v>
      </c>
    </row>
    <row r="361" customFormat="false" ht="23.85" hidden="false" customHeight="false" outlineLevel="0" collapsed="false">
      <c r="A361" s="3" t="s">
        <v>787</v>
      </c>
      <c r="B361" s="3" t="s">
        <v>788</v>
      </c>
      <c r="C361" s="3" t="s">
        <v>76</v>
      </c>
      <c r="D361" s="3" t="n">
        <v>2</v>
      </c>
      <c r="E361" s="5"/>
      <c r="F361" s="6" t="n">
        <f aca="false">ROUND(D361*E361,2)</f>
        <v>0</v>
      </c>
      <c r="G361" s="6" t="n">
        <f aca="false">ROUND(F361*12,2)</f>
        <v>0</v>
      </c>
    </row>
    <row r="362" customFormat="false" ht="13.8" hidden="false" customHeight="false" outlineLevel="0" collapsed="false">
      <c r="A362" s="3" t="s">
        <v>789</v>
      </c>
      <c r="B362" s="3" t="s">
        <v>790</v>
      </c>
      <c r="C362" s="3" t="s">
        <v>76</v>
      </c>
      <c r="D362" s="3" t="n">
        <v>1</v>
      </c>
      <c r="E362" s="5"/>
      <c r="F362" s="6" t="n">
        <f aca="false">ROUND(D362*E362,2)</f>
        <v>0</v>
      </c>
      <c r="G362" s="6" t="n">
        <f aca="false">ROUND(F362*12,2)</f>
        <v>0</v>
      </c>
    </row>
    <row r="363" customFormat="false" ht="23.85" hidden="false" customHeight="false" outlineLevel="0" collapsed="false">
      <c r="A363" s="3" t="s">
        <v>791</v>
      </c>
      <c r="B363" s="3" t="s">
        <v>792</v>
      </c>
      <c r="C363" s="3" t="s">
        <v>76</v>
      </c>
      <c r="D363" s="3" t="n">
        <v>1</v>
      </c>
      <c r="E363" s="5"/>
      <c r="F363" s="6" t="n">
        <f aca="false">ROUND(D363*E363,2)</f>
        <v>0</v>
      </c>
      <c r="G363" s="6" t="n">
        <f aca="false">ROUND(F363*12,2)</f>
        <v>0</v>
      </c>
    </row>
    <row r="364" customFormat="false" ht="23.85" hidden="false" customHeight="false" outlineLevel="0" collapsed="false">
      <c r="A364" s="3" t="s">
        <v>793</v>
      </c>
      <c r="B364" s="3" t="s">
        <v>794</v>
      </c>
      <c r="C364" s="3" t="s">
        <v>76</v>
      </c>
      <c r="D364" s="3" t="n">
        <v>120</v>
      </c>
      <c r="E364" s="5"/>
      <c r="F364" s="6" t="n">
        <f aca="false">ROUND(D364*E364,2)</f>
        <v>0</v>
      </c>
      <c r="G364" s="6" t="n">
        <f aca="false">ROUND(F364*12,2)</f>
        <v>0</v>
      </c>
    </row>
    <row r="365" customFormat="false" ht="23.85" hidden="false" customHeight="false" outlineLevel="0" collapsed="false">
      <c r="A365" s="3" t="s">
        <v>795</v>
      </c>
      <c r="B365" s="3" t="s">
        <v>796</v>
      </c>
      <c r="C365" s="3" t="s">
        <v>76</v>
      </c>
      <c r="D365" s="3" t="n">
        <v>2</v>
      </c>
      <c r="E365" s="5"/>
      <c r="F365" s="6" t="n">
        <f aca="false">ROUND(D365*E365,2)</f>
        <v>0</v>
      </c>
      <c r="G365" s="6" t="n">
        <f aca="false">ROUND(F365*12,2)</f>
        <v>0</v>
      </c>
    </row>
    <row r="366" customFormat="false" ht="23.85" hidden="false" customHeight="false" outlineLevel="0" collapsed="false">
      <c r="A366" s="3" t="s">
        <v>797</v>
      </c>
      <c r="B366" s="3" t="s">
        <v>798</v>
      </c>
      <c r="C366" s="3" t="s">
        <v>76</v>
      </c>
      <c r="D366" s="3" t="n">
        <v>2</v>
      </c>
      <c r="E366" s="5"/>
      <c r="F366" s="6" t="n">
        <f aca="false">ROUND(D366*E366,2)</f>
        <v>0</v>
      </c>
      <c r="G366" s="6" t="n">
        <f aca="false">ROUND(F366*12,2)</f>
        <v>0</v>
      </c>
    </row>
    <row r="367" customFormat="false" ht="23.85" hidden="false" customHeight="false" outlineLevel="0" collapsed="false">
      <c r="A367" s="3" t="s">
        <v>799</v>
      </c>
      <c r="B367" s="3" t="s">
        <v>800</v>
      </c>
      <c r="C367" s="3" t="s">
        <v>76</v>
      </c>
      <c r="D367" s="3" t="n">
        <v>1</v>
      </c>
      <c r="E367" s="5"/>
      <c r="F367" s="6" t="n">
        <f aca="false">ROUND(D367*E367,2)</f>
        <v>0</v>
      </c>
      <c r="G367" s="6" t="n">
        <f aca="false">ROUND(F367*12,2)</f>
        <v>0</v>
      </c>
    </row>
    <row r="368" s="11" customFormat="true" ht="35.05" hidden="false" customHeight="false" outlineLevel="0" collapsed="false">
      <c r="A368" s="3" t="s">
        <v>801</v>
      </c>
      <c r="B368" s="3" t="s">
        <v>802</v>
      </c>
      <c r="C368" s="3" t="s">
        <v>76</v>
      </c>
      <c r="D368" s="3" t="n">
        <v>15</v>
      </c>
      <c r="E368" s="5"/>
      <c r="F368" s="6" t="n">
        <f aca="false">ROUND(D368*E368,2)</f>
        <v>0</v>
      </c>
      <c r="G368" s="6" t="n">
        <f aca="false">ROUND(F368*12,2)</f>
        <v>0</v>
      </c>
      <c r="H368" s="0"/>
      <c r="I368" s="0"/>
      <c r="J368" s="0"/>
      <c r="K368" s="0"/>
      <c r="L368" s="0"/>
      <c r="M368" s="0"/>
      <c r="N368" s="0"/>
      <c r="O368" s="0"/>
      <c r="P368" s="0"/>
      <c r="Q368" s="0"/>
      <c r="R368" s="0"/>
      <c r="S368" s="0"/>
      <c r="T368" s="0"/>
      <c r="U368" s="0"/>
      <c r="V368" s="0"/>
      <c r="W368" s="0"/>
      <c r="X368" s="0"/>
      <c r="Y368" s="0"/>
      <c r="Z368" s="0"/>
      <c r="AA368" s="0"/>
      <c r="AB368" s="0"/>
      <c r="AC368" s="0"/>
      <c r="AD368" s="0"/>
      <c r="AE368" s="0"/>
      <c r="AF368" s="0"/>
      <c r="AG368" s="0"/>
      <c r="AH368" s="0"/>
      <c r="AI368" s="0"/>
      <c r="AJ368" s="0"/>
      <c r="AK368" s="0"/>
      <c r="AL368" s="0"/>
      <c r="AM368" s="0"/>
      <c r="AN368" s="0"/>
      <c r="AO368" s="0"/>
      <c r="AP368" s="0"/>
      <c r="AQ368" s="0"/>
      <c r="AR368" s="0"/>
      <c r="AS368" s="0"/>
      <c r="AT368" s="0"/>
      <c r="AU368" s="0"/>
      <c r="AV368" s="0"/>
      <c r="AW368" s="0"/>
      <c r="AX368" s="0"/>
      <c r="AY368" s="0"/>
      <c r="AZ368" s="0"/>
      <c r="BA368" s="0"/>
      <c r="BB368" s="0"/>
      <c r="BC368" s="0"/>
      <c r="BD368" s="0"/>
      <c r="BE368" s="0"/>
      <c r="BF368" s="0"/>
      <c r="BG368" s="0"/>
      <c r="BH368" s="0"/>
      <c r="BI368" s="0"/>
      <c r="BJ368" s="0"/>
      <c r="BK368" s="0"/>
      <c r="BL368" s="0"/>
      <c r="BM368" s="0"/>
      <c r="BN368" s="0"/>
      <c r="BO368" s="0"/>
      <c r="BP368" s="0"/>
      <c r="BQ368" s="0"/>
      <c r="BR368" s="0"/>
      <c r="BS368" s="0"/>
      <c r="BT368" s="0"/>
      <c r="BU368" s="0"/>
      <c r="BV368" s="0"/>
      <c r="BW368" s="0"/>
      <c r="BX368" s="0"/>
      <c r="BY368" s="0"/>
      <c r="BZ368" s="0"/>
      <c r="CA368" s="0"/>
      <c r="CB368" s="0"/>
      <c r="CC368" s="0"/>
      <c r="CD368" s="0"/>
      <c r="CE368" s="0"/>
      <c r="CF368" s="0"/>
      <c r="CG368" s="0"/>
      <c r="CH368" s="0"/>
      <c r="CI368" s="0"/>
      <c r="CJ368" s="0"/>
      <c r="CK368" s="0"/>
      <c r="CL368" s="0"/>
      <c r="CM368" s="0"/>
      <c r="CN368" s="0"/>
      <c r="CO368" s="0"/>
      <c r="CP368" s="0"/>
      <c r="CQ368" s="0"/>
      <c r="CR368" s="0"/>
      <c r="CS368" s="0"/>
      <c r="CT368" s="0"/>
      <c r="CU368" s="0"/>
      <c r="CV368" s="0"/>
      <c r="CW368" s="0"/>
      <c r="CX368" s="0"/>
      <c r="CY368" s="0"/>
      <c r="CZ368" s="0"/>
      <c r="DA368" s="0"/>
      <c r="DB368" s="0"/>
      <c r="DC368" s="0"/>
      <c r="DD368" s="0"/>
      <c r="DE368" s="0"/>
      <c r="DF368" s="0"/>
      <c r="DG368" s="0"/>
      <c r="DH368" s="0"/>
      <c r="DI368" s="0"/>
      <c r="DJ368" s="0"/>
      <c r="DK368" s="0"/>
      <c r="DL368" s="0"/>
      <c r="DM368" s="0"/>
      <c r="DN368" s="0"/>
      <c r="DO368" s="0"/>
      <c r="DP368" s="0"/>
      <c r="DQ368" s="0"/>
      <c r="DR368" s="0"/>
      <c r="DS368" s="0"/>
      <c r="DT368" s="0"/>
      <c r="DU368" s="0"/>
      <c r="DV368" s="0"/>
      <c r="DW368" s="0"/>
      <c r="DX368" s="0"/>
      <c r="DY368" s="0"/>
      <c r="DZ368" s="0"/>
      <c r="EA368" s="0"/>
      <c r="EB368" s="0"/>
      <c r="EC368" s="0"/>
      <c r="ED368" s="0"/>
      <c r="EE368" s="0"/>
      <c r="EF368" s="0"/>
      <c r="EG368" s="0"/>
      <c r="EH368" s="0"/>
      <c r="EI368" s="0"/>
      <c r="EJ368" s="0"/>
      <c r="EK368" s="0"/>
      <c r="EL368" s="0"/>
      <c r="EM368" s="0"/>
      <c r="EN368" s="0"/>
      <c r="EO368" s="0"/>
      <c r="EP368" s="0"/>
      <c r="EQ368" s="0"/>
      <c r="ER368" s="0"/>
      <c r="ES368" s="0"/>
      <c r="ET368" s="0"/>
      <c r="EU368" s="0"/>
      <c r="EV368" s="0"/>
      <c r="EW368" s="0"/>
      <c r="EX368" s="0"/>
      <c r="EY368" s="0"/>
      <c r="EZ368" s="0"/>
      <c r="FA368" s="0"/>
      <c r="FB368" s="0"/>
      <c r="FC368" s="0"/>
      <c r="FD368" s="0"/>
      <c r="FE368" s="0"/>
      <c r="FF368" s="0"/>
      <c r="FG368" s="0"/>
      <c r="FH368" s="0"/>
      <c r="FI368" s="0"/>
      <c r="FJ368" s="0"/>
      <c r="FK368" s="0"/>
      <c r="FL368" s="0"/>
      <c r="FM368" s="0"/>
      <c r="FN368" s="0"/>
      <c r="FO368" s="0"/>
      <c r="FP368" s="0"/>
      <c r="FQ368" s="0"/>
      <c r="FR368" s="0"/>
      <c r="FS368" s="0"/>
      <c r="FT368" s="0"/>
      <c r="FU368" s="0"/>
      <c r="FV368" s="0"/>
      <c r="FW368" s="0"/>
      <c r="FX368" s="0"/>
      <c r="FY368" s="0"/>
      <c r="FZ368" s="0"/>
      <c r="GA368" s="0"/>
      <c r="GB368" s="0"/>
      <c r="GC368" s="0"/>
      <c r="GD368" s="0"/>
      <c r="GE368" s="0"/>
      <c r="GF368" s="0"/>
      <c r="GG368" s="0"/>
      <c r="GH368" s="0"/>
      <c r="GI368" s="0"/>
      <c r="GJ368" s="0"/>
      <c r="GK368" s="0"/>
      <c r="GL368" s="0"/>
      <c r="GM368" s="0"/>
      <c r="GN368" s="0"/>
      <c r="GO368" s="0"/>
      <c r="GP368" s="0"/>
      <c r="GQ368" s="0"/>
      <c r="GR368" s="0"/>
      <c r="GS368" s="0"/>
      <c r="GT368" s="0"/>
      <c r="GU368" s="0"/>
      <c r="GV368" s="0"/>
      <c r="GW368" s="0"/>
      <c r="GX368" s="0"/>
      <c r="GY368" s="0"/>
      <c r="GZ368" s="0"/>
      <c r="HA368" s="0"/>
      <c r="HB368" s="0"/>
      <c r="HC368" s="0"/>
      <c r="HD368" s="0"/>
      <c r="HE368" s="0"/>
      <c r="HF368" s="0"/>
      <c r="HG368" s="0"/>
      <c r="HH368" s="0"/>
      <c r="HI368" s="0"/>
      <c r="HJ368" s="0"/>
      <c r="HK368" s="0"/>
      <c r="HL368" s="0"/>
      <c r="HM368" s="0"/>
      <c r="HN368" s="0"/>
      <c r="HO368" s="0"/>
      <c r="HP368" s="0"/>
      <c r="HQ368" s="0"/>
      <c r="HR368" s="0"/>
      <c r="HS368" s="0"/>
      <c r="HT368" s="0"/>
      <c r="HU368" s="0"/>
      <c r="HV368" s="0"/>
      <c r="HW368" s="0"/>
      <c r="HX368" s="0"/>
      <c r="HY368" s="0"/>
      <c r="HZ368" s="0"/>
      <c r="IA368" s="0"/>
      <c r="IB368" s="0"/>
      <c r="IC368" s="0"/>
      <c r="ID368" s="0"/>
      <c r="IE368" s="0"/>
      <c r="IF368" s="0"/>
      <c r="IG368" s="0"/>
      <c r="IH368" s="0"/>
      <c r="II368" s="0"/>
      <c r="IJ368" s="0"/>
      <c r="IK368" s="0"/>
    </row>
    <row r="369" customFormat="false" ht="23.85" hidden="false" customHeight="false" outlineLevel="0" collapsed="false">
      <c r="A369" s="3" t="s">
        <v>803</v>
      </c>
      <c r="B369" s="3" t="s">
        <v>804</v>
      </c>
      <c r="C369" s="3" t="s">
        <v>76</v>
      </c>
      <c r="D369" s="3" t="n">
        <v>5</v>
      </c>
      <c r="E369" s="5"/>
      <c r="F369" s="6" t="n">
        <f aca="false">ROUND(D369*E369,2)</f>
        <v>0</v>
      </c>
      <c r="G369" s="6" t="n">
        <f aca="false">ROUND(F369*12,2)</f>
        <v>0</v>
      </c>
    </row>
    <row r="370" customFormat="false" ht="46.25" hidden="false" customHeight="false" outlineLevel="0" collapsed="false">
      <c r="A370" s="3" t="s">
        <v>805</v>
      </c>
      <c r="B370" s="3" t="s">
        <v>806</v>
      </c>
      <c r="C370" s="3" t="s">
        <v>76</v>
      </c>
      <c r="D370" s="3" t="n">
        <v>154</v>
      </c>
      <c r="E370" s="5"/>
      <c r="F370" s="6" t="n">
        <f aca="false">ROUND(D370*E370,2)</f>
        <v>0</v>
      </c>
      <c r="G370" s="6" t="n">
        <f aca="false">ROUND(F370*12,2)</f>
        <v>0</v>
      </c>
    </row>
    <row r="371" customFormat="false" ht="13.8" hidden="false" customHeight="false" outlineLevel="0" collapsed="false">
      <c r="A371" s="3" t="s">
        <v>807</v>
      </c>
      <c r="B371" s="3" t="s">
        <v>808</v>
      </c>
      <c r="C371" s="3" t="s">
        <v>76</v>
      </c>
      <c r="D371" s="3" t="n">
        <v>1</v>
      </c>
      <c r="E371" s="5"/>
      <c r="F371" s="6" t="n">
        <f aca="false">ROUND(D371*E371,2)</f>
        <v>0</v>
      </c>
      <c r="G371" s="6" t="n">
        <f aca="false">ROUND(F371*12,2)</f>
        <v>0</v>
      </c>
    </row>
    <row r="372" customFormat="false" ht="35.05" hidden="false" customHeight="false" outlineLevel="0" collapsed="false">
      <c r="A372" s="3" t="s">
        <v>809</v>
      </c>
      <c r="B372" s="3" t="s">
        <v>810</v>
      </c>
      <c r="C372" s="3" t="s">
        <v>76</v>
      </c>
      <c r="D372" s="3" t="n">
        <v>1</v>
      </c>
      <c r="E372" s="5"/>
      <c r="F372" s="6" t="n">
        <f aca="false">ROUND(D372*E372,2)</f>
        <v>0</v>
      </c>
      <c r="G372" s="6" t="n">
        <f aca="false">ROUND(F372*12,2)</f>
        <v>0</v>
      </c>
    </row>
    <row r="373" customFormat="false" ht="35.05" hidden="false" customHeight="false" outlineLevel="0" collapsed="false">
      <c r="A373" s="3" t="s">
        <v>811</v>
      </c>
      <c r="B373" s="3" t="s">
        <v>812</v>
      </c>
      <c r="C373" s="3" t="s">
        <v>76</v>
      </c>
      <c r="D373" s="3" t="n">
        <v>3</v>
      </c>
      <c r="E373" s="5"/>
      <c r="F373" s="6" t="n">
        <f aca="false">ROUND(D373*E373,2)</f>
        <v>0</v>
      </c>
      <c r="G373" s="6" t="n">
        <f aca="false">ROUND(F373*12,2)</f>
        <v>0</v>
      </c>
    </row>
    <row r="374" customFormat="false" ht="23.85" hidden="false" customHeight="false" outlineLevel="0" collapsed="false">
      <c r="A374" s="3" t="s">
        <v>813</v>
      </c>
      <c r="B374" s="3" t="s">
        <v>814</v>
      </c>
      <c r="C374" s="3" t="s">
        <v>76</v>
      </c>
      <c r="D374" s="3" t="n">
        <v>3</v>
      </c>
      <c r="E374" s="5"/>
      <c r="F374" s="6" t="n">
        <f aca="false">ROUND(D374*E374,2)</f>
        <v>0</v>
      </c>
      <c r="G374" s="6" t="n">
        <f aca="false">ROUND(F374*12,2)</f>
        <v>0</v>
      </c>
    </row>
    <row r="375" customFormat="false" ht="23.85" hidden="false" customHeight="false" outlineLevel="0" collapsed="false">
      <c r="A375" s="3" t="s">
        <v>815</v>
      </c>
      <c r="B375" s="3" t="s">
        <v>816</v>
      </c>
      <c r="C375" s="3" t="s">
        <v>76</v>
      </c>
      <c r="D375" s="3" t="n">
        <v>1</v>
      </c>
      <c r="E375" s="5"/>
      <c r="F375" s="6" t="n">
        <f aca="false">ROUND(D375*E375,2)</f>
        <v>0</v>
      </c>
      <c r="G375" s="6" t="n">
        <f aca="false">ROUND(F375*12,2)</f>
        <v>0</v>
      </c>
    </row>
    <row r="376" customFormat="false" ht="13.8" hidden="false" customHeight="false" outlineLevel="0" collapsed="false">
      <c r="A376" s="3" t="s">
        <v>817</v>
      </c>
      <c r="B376" s="3" t="s">
        <v>818</v>
      </c>
      <c r="C376" s="3" t="s">
        <v>76</v>
      </c>
      <c r="D376" s="3" t="n">
        <v>5</v>
      </c>
      <c r="E376" s="5"/>
      <c r="F376" s="6" t="n">
        <f aca="false">ROUND(D376*E376,2)</f>
        <v>0</v>
      </c>
      <c r="G376" s="6" t="n">
        <f aca="false">ROUND(F376*12,2)</f>
        <v>0</v>
      </c>
    </row>
    <row r="377" customFormat="false" ht="13.8" hidden="false" customHeight="false" outlineLevel="0" collapsed="false">
      <c r="A377" s="3" t="s">
        <v>819</v>
      </c>
      <c r="B377" s="3" t="s">
        <v>820</v>
      </c>
      <c r="C377" s="3" t="s">
        <v>76</v>
      </c>
      <c r="D377" s="3" t="n">
        <v>1</v>
      </c>
      <c r="E377" s="5"/>
      <c r="F377" s="6" t="n">
        <f aca="false">ROUND(D377*E377,2)</f>
        <v>0</v>
      </c>
      <c r="G377" s="6" t="n">
        <f aca="false">ROUND(F377*12,2)</f>
        <v>0</v>
      </c>
    </row>
    <row r="378" customFormat="false" ht="23.85" hidden="false" customHeight="false" outlineLevel="0" collapsed="false">
      <c r="A378" s="3" t="s">
        <v>821</v>
      </c>
      <c r="B378" s="3" t="s">
        <v>822</v>
      </c>
      <c r="C378" s="3" t="s">
        <v>76</v>
      </c>
      <c r="D378" s="3" t="n">
        <v>1</v>
      </c>
      <c r="E378" s="5"/>
      <c r="F378" s="6" t="n">
        <f aca="false">ROUND(D378*E378,2)</f>
        <v>0</v>
      </c>
      <c r="G378" s="6" t="n">
        <f aca="false">ROUND(F378*12,2)</f>
        <v>0</v>
      </c>
    </row>
    <row r="379" customFormat="false" ht="46.25" hidden="false" customHeight="false" outlineLevel="0" collapsed="false">
      <c r="A379" s="3" t="s">
        <v>823</v>
      </c>
      <c r="B379" s="3" t="s">
        <v>824</v>
      </c>
      <c r="C379" s="3" t="s">
        <v>76</v>
      </c>
      <c r="D379" s="3" t="n">
        <v>2</v>
      </c>
      <c r="E379" s="5"/>
      <c r="F379" s="6" t="n">
        <f aca="false">ROUND(D379*E379,2)</f>
        <v>0</v>
      </c>
      <c r="G379" s="6" t="n">
        <f aca="false">ROUND(F379*12,2)</f>
        <v>0</v>
      </c>
    </row>
    <row r="380" customFormat="false" ht="23.85" hidden="false" customHeight="false" outlineLevel="0" collapsed="false">
      <c r="A380" s="3" t="s">
        <v>825</v>
      </c>
      <c r="B380" s="3" t="s">
        <v>826</v>
      </c>
      <c r="C380" s="3" t="s">
        <v>76</v>
      </c>
      <c r="D380" s="3" t="n">
        <v>1</v>
      </c>
      <c r="E380" s="5"/>
      <c r="F380" s="6" t="n">
        <f aca="false">ROUND(D380*E380,2)</f>
        <v>0</v>
      </c>
      <c r="G380" s="6" t="n">
        <f aca="false">ROUND(F380*12,2)</f>
        <v>0</v>
      </c>
    </row>
    <row r="381" customFormat="false" ht="23.85" hidden="false" customHeight="false" outlineLevel="0" collapsed="false">
      <c r="A381" s="3" t="s">
        <v>827</v>
      </c>
      <c r="B381" s="3" t="s">
        <v>828</v>
      </c>
      <c r="C381" s="3" t="s">
        <v>76</v>
      </c>
      <c r="D381" s="3" t="n">
        <v>1</v>
      </c>
      <c r="E381" s="5"/>
      <c r="F381" s="6" t="n">
        <f aca="false">ROUND(D381*E381,2)</f>
        <v>0</v>
      </c>
      <c r="G381" s="6" t="n">
        <f aca="false">ROUND(F381*12,2)</f>
        <v>0</v>
      </c>
    </row>
    <row r="382" customFormat="false" ht="23.85" hidden="false" customHeight="false" outlineLevel="0" collapsed="false">
      <c r="A382" s="3" t="s">
        <v>829</v>
      </c>
      <c r="B382" s="3" t="s">
        <v>830</v>
      </c>
      <c r="C382" s="3" t="s">
        <v>76</v>
      </c>
      <c r="D382" s="3" t="n">
        <v>1</v>
      </c>
      <c r="E382" s="5"/>
      <c r="F382" s="6" t="n">
        <f aca="false">ROUND(D382*E382,2)</f>
        <v>0</v>
      </c>
      <c r="G382" s="6" t="n">
        <f aca="false">ROUND(F382*12,2)</f>
        <v>0</v>
      </c>
    </row>
    <row r="383" customFormat="false" ht="23.85" hidden="false" customHeight="false" outlineLevel="0" collapsed="false">
      <c r="A383" s="3" t="s">
        <v>831</v>
      </c>
      <c r="B383" s="3" t="s">
        <v>832</v>
      </c>
      <c r="C383" s="3" t="s">
        <v>76</v>
      </c>
      <c r="D383" s="3" t="n">
        <v>40</v>
      </c>
      <c r="E383" s="5"/>
      <c r="F383" s="6" t="n">
        <f aca="false">ROUND(D383*E383,2)</f>
        <v>0</v>
      </c>
      <c r="G383" s="6" t="n">
        <f aca="false">ROUND(F383*12,2)</f>
        <v>0</v>
      </c>
    </row>
    <row r="384" customFormat="false" ht="23.85" hidden="false" customHeight="false" outlineLevel="0" collapsed="false">
      <c r="A384" s="3" t="s">
        <v>833</v>
      </c>
      <c r="B384" s="3" t="s">
        <v>834</v>
      </c>
      <c r="C384" s="3" t="s">
        <v>76</v>
      </c>
      <c r="D384" s="3" t="n">
        <v>1</v>
      </c>
      <c r="E384" s="5"/>
      <c r="F384" s="6" t="n">
        <f aca="false">ROUND(D384*E384,2)</f>
        <v>0</v>
      </c>
      <c r="G384" s="6" t="n">
        <f aca="false">ROUND(F384*12,2)</f>
        <v>0</v>
      </c>
    </row>
    <row r="385" customFormat="false" ht="23.85" hidden="false" customHeight="false" outlineLevel="0" collapsed="false">
      <c r="A385" s="3" t="s">
        <v>835</v>
      </c>
      <c r="B385" s="3" t="s">
        <v>836</v>
      </c>
      <c r="C385" s="3" t="s">
        <v>76</v>
      </c>
      <c r="D385" s="3" t="n">
        <v>1</v>
      </c>
      <c r="E385" s="5"/>
      <c r="F385" s="6" t="n">
        <f aca="false">ROUND(D385*E385,2)</f>
        <v>0</v>
      </c>
      <c r="G385" s="6" t="n">
        <f aca="false">ROUND(F385*12,2)</f>
        <v>0</v>
      </c>
    </row>
    <row r="386" customFormat="false" ht="23.85" hidden="false" customHeight="false" outlineLevel="0" collapsed="false">
      <c r="A386" s="3" t="s">
        <v>837</v>
      </c>
      <c r="B386" s="3" t="s">
        <v>838</v>
      </c>
      <c r="C386" s="3" t="s">
        <v>76</v>
      </c>
      <c r="D386" s="3" t="n">
        <v>5</v>
      </c>
      <c r="E386" s="5"/>
      <c r="F386" s="6" t="n">
        <f aca="false">ROUND(D386*E386,2)</f>
        <v>0</v>
      </c>
      <c r="G386" s="6" t="n">
        <f aca="false">ROUND(F386*12,2)</f>
        <v>0</v>
      </c>
    </row>
    <row r="387" customFormat="false" ht="23.85" hidden="false" customHeight="false" outlineLevel="0" collapsed="false">
      <c r="A387" s="3" t="s">
        <v>839</v>
      </c>
      <c r="B387" s="3" t="s">
        <v>840</v>
      </c>
      <c r="C387" s="3" t="s">
        <v>76</v>
      </c>
      <c r="D387" s="3" t="n">
        <v>1</v>
      </c>
      <c r="E387" s="5"/>
      <c r="F387" s="6" t="n">
        <f aca="false">ROUND(D387*E387,2)</f>
        <v>0</v>
      </c>
      <c r="G387" s="6" t="n">
        <f aca="false">ROUND(F387*12,2)</f>
        <v>0</v>
      </c>
    </row>
    <row r="388" customFormat="false" ht="23.85" hidden="false" customHeight="false" outlineLevel="0" collapsed="false">
      <c r="A388" s="3" t="s">
        <v>841</v>
      </c>
      <c r="B388" s="3" t="s">
        <v>842</v>
      </c>
      <c r="C388" s="3" t="s">
        <v>76</v>
      </c>
      <c r="D388" s="3" t="n">
        <v>2</v>
      </c>
      <c r="E388" s="5"/>
      <c r="F388" s="6" t="n">
        <f aca="false">ROUND(D388*E388,2)</f>
        <v>0</v>
      </c>
      <c r="G388" s="6" t="n">
        <f aca="false">ROUND(F388*12,2)</f>
        <v>0</v>
      </c>
    </row>
    <row r="389" customFormat="false" ht="13.8" hidden="false" customHeight="false" outlineLevel="0" collapsed="false">
      <c r="A389" s="3" t="s">
        <v>843</v>
      </c>
      <c r="B389" s="3" t="s">
        <v>844</v>
      </c>
      <c r="C389" s="3" t="s">
        <v>76</v>
      </c>
      <c r="D389" s="3" t="n">
        <v>2</v>
      </c>
      <c r="E389" s="5"/>
      <c r="F389" s="6" t="n">
        <f aca="false">ROUND(D389*E389,2)</f>
        <v>0</v>
      </c>
      <c r="G389" s="6" t="n">
        <f aca="false">ROUND(F389*12,2)</f>
        <v>0</v>
      </c>
    </row>
    <row r="390" customFormat="false" ht="13.8" hidden="false" customHeight="false" outlineLevel="0" collapsed="false">
      <c r="A390" s="3" t="s">
        <v>845</v>
      </c>
      <c r="B390" s="3" t="s">
        <v>846</v>
      </c>
      <c r="C390" s="3" t="s">
        <v>76</v>
      </c>
      <c r="D390" s="3" t="n">
        <v>1</v>
      </c>
      <c r="E390" s="5"/>
      <c r="F390" s="6" t="n">
        <f aca="false">ROUND(D390*E390,2)</f>
        <v>0</v>
      </c>
      <c r="G390" s="6" t="n">
        <f aca="false">ROUND(F390*12,2)</f>
        <v>0</v>
      </c>
    </row>
    <row r="391" customFormat="false" ht="23.85" hidden="false" customHeight="false" outlineLevel="0" collapsed="false">
      <c r="A391" s="3" t="s">
        <v>847</v>
      </c>
      <c r="B391" s="3" t="s">
        <v>848</v>
      </c>
      <c r="C391" s="3" t="s">
        <v>76</v>
      </c>
      <c r="D391" s="3" t="n">
        <v>1</v>
      </c>
      <c r="E391" s="5"/>
      <c r="F391" s="6" t="n">
        <f aca="false">ROUND(D391*E391,2)</f>
        <v>0</v>
      </c>
      <c r="G391" s="6" t="n">
        <f aca="false">ROUND(F391*12,2)</f>
        <v>0</v>
      </c>
    </row>
    <row r="392" customFormat="false" ht="35.05" hidden="false" customHeight="false" outlineLevel="0" collapsed="false">
      <c r="A392" s="3" t="s">
        <v>849</v>
      </c>
      <c r="B392" s="3" t="s">
        <v>850</v>
      </c>
      <c r="C392" s="3" t="s">
        <v>76</v>
      </c>
      <c r="D392" s="3" t="n">
        <v>1</v>
      </c>
      <c r="E392" s="5"/>
      <c r="F392" s="6" t="n">
        <f aca="false">ROUND(D392*E392,2)</f>
        <v>0</v>
      </c>
      <c r="G392" s="6" t="n">
        <f aca="false">ROUND(F392*12,2)</f>
        <v>0</v>
      </c>
    </row>
    <row r="393" customFormat="false" ht="23.85" hidden="false" customHeight="false" outlineLevel="0" collapsed="false">
      <c r="A393" s="3" t="s">
        <v>851</v>
      </c>
      <c r="B393" s="3" t="s">
        <v>852</v>
      </c>
      <c r="C393" s="3" t="s">
        <v>76</v>
      </c>
      <c r="D393" s="3" t="n">
        <v>130</v>
      </c>
      <c r="E393" s="5"/>
      <c r="F393" s="6" t="n">
        <f aca="false">ROUND(D393*E393,2)</f>
        <v>0</v>
      </c>
      <c r="G393" s="6" t="n">
        <f aca="false">ROUND(F393*12,2)</f>
        <v>0</v>
      </c>
    </row>
    <row r="394" customFormat="false" ht="23.85" hidden="false" customHeight="false" outlineLevel="0" collapsed="false">
      <c r="A394" s="3" t="s">
        <v>853</v>
      </c>
      <c r="B394" s="3" t="s">
        <v>854</v>
      </c>
      <c r="C394" s="3" t="s">
        <v>76</v>
      </c>
      <c r="D394" s="3" t="n">
        <v>5</v>
      </c>
      <c r="E394" s="5"/>
      <c r="F394" s="6" t="n">
        <f aca="false">ROUND(D394*E394,2)</f>
        <v>0</v>
      </c>
      <c r="G394" s="6" t="n">
        <f aca="false">ROUND(F394*12,2)</f>
        <v>0</v>
      </c>
    </row>
    <row r="395" customFormat="false" ht="23.85" hidden="false" customHeight="false" outlineLevel="0" collapsed="false">
      <c r="A395" s="3" t="s">
        <v>855</v>
      </c>
      <c r="B395" s="3" t="s">
        <v>856</v>
      </c>
      <c r="C395" s="3" t="s">
        <v>76</v>
      </c>
      <c r="D395" s="3" t="n">
        <v>5</v>
      </c>
      <c r="E395" s="5"/>
      <c r="F395" s="6" t="n">
        <f aca="false">ROUND(D395*E395,2)</f>
        <v>0</v>
      </c>
      <c r="G395" s="6" t="n">
        <f aca="false">ROUND(F395*12,2)</f>
        <v>0</v>
      </c>
    </row>
    <row r="396" customFormat="false" ht="13.8" hidden="false" customHeight="true" outlineLevel="0" collapsed="false">
      <c r="A396" s="2" t="s">
        <v>857</v>
      </c>
      <c r="B396" s="2"/>
      <c r="C396" s="2"/>
      <c r="D396" s="2"/>
      <c r="E396" s="2"/>
      <c r="F396" s="7" t="n">
        <f aca="false">ROUND(SUM(F334:F395),2)</f>
        <v>0</v>
      </c>
      <c r="G396" s="7" t="n">
        <f aca="false">ROUND(SUM(G334:G395),2)</f>
        <v>0</v>
      </c>
    </row>
    <row r="397" customFormat="false" ht="13.8" hidden="false" customHeight="false" outlineLevel="0" collapsed="false">
      <c r="A397" s="3"/>
      <c r="B397" s="3"/>
      <c r="C397" s="3"/>
      <c r="D397" s="3"/>
      <c r="E397" s="3"/>
      <c r="F397" s="3"/>
      <c r="G397" s="3"/>
    </row>
    <row r="398" customFormat="false" ht="13.8" hidden="false" customHeight="true" outlineLevel="0" collapsed="false">
      <c r="A398" s="2" t="s">
        <v>858</v>
      </c>
      <c r="B398" s="2"/>
      <c r="C398" s="2"/>
      <c r="D398" s="2"/>
      <c r="E398" s="2"/>
      <c r="F398" s="2"/>
      <c r="G398" s="2"/>
    </row>
    <row r="399" customFormat="false" ht="191.75" hidden="false" customHeight="false" outlineLevel="0" collapsed="false">
      <c r="A399" s="3" t="s">
        <v>2</v>
      </c>
      <c r="B399" s="3" t="s">
        <v>3</v>
      </c>
      <c r="C399" s="3" t="s">
        <v>4</v>
      </c>
      <c r="D399" s="3" t="s">
        <v>5</v>
      </c>
      <c r="E399" s="3" t="s">
        <v>6</v>
      </c>
      <c r="F399" s="3" t="s">
        <v>7</v>
      </c>
      <c r="G399" s="3" t="s">
        <v>8</v>
      </c>
    </row>
    <row r="400" customFormat="false" ht="13.8" hidden="false" customHeight="false" outlineLevel="0" collapsed="false">
      <c r="A400" s="3" t="s">
        <v>9</v>
      </c>
      <c r="B400" s="3" t="s">
        <v>10</v>
      </c>
      <c r="C400" s="3" t="s">
        <v>11</v>
      </c>
      <c r="D400" s="3" t="s">
        <v>12</v>
      </c>
      <c r="E400" s="3" t="s">
        <v>13</v>
      </c>
      <c r="F400" s="3" t="s">
        <v>14</v>
      </c>
      <c r="G400" s="3" t="s">
        <v>15</v>
      </c>
    </row>
    <row r="401" customFormat="false" ht="61.15" hidden="false" customHeight="false" outlineLevel="0" collapsed="false">
      <c r="A401" s="3" t="s">
        <v>859</v>
      </c>
      <c r="B401" s="8" t="s">
        <v>860</v>
      </c>
      <c r="C401" s="3" t="s">
        <v>76</v>
      </c>
      <c r="D401" s="3" t="n">
        <v>5</v>
      </c>
      <c r="E401" s="5"/>
      <c r="F401" s="6" t="n">
        <f aca="false">ROUND(D401*E401,2)</f>
        <v>0</v>
      </c>
      <c r="G401" s="6" t="n">
        <f aca="false">ROUND(F401*12,2)</f>
        <v>0</v>
      </c>
    </row>
    <row r="402" customFormat="false" ht="61.15" hidden="false" customHeight="false" outlineLevel="0" collapsed="false">
      <c r="A402" s="3" t="s">
        <v>861</v>
      </c>
      <c r="B402" s="8" t="s">
        <v>862</v>
      </c>
      <c r="C402" s="3" t="s">
        <v>76</v>
      </c>
      <c r="D402" s="3" t="n">
        <v>5</v>
      </c>
      <c r="E402" s="5"/>
      <c r="F402" s="6" t="n">
        <f aca="false">ROUND(D402*E402,2)</f>
        <v>0</v>
      </c>
      <c r="G402" s="6" t="n">
        <f aca="false">ROUND(F402*12,2)</f>
        <v>0</v>
      </c>
    </row>
    <row r="403" customFormat="false" ht="61.15" hidden="false" customHeight="false" outlineLevel="0" collapsed="false">
      <c r="A403" s="3" t="s">
        <v>863</v>
      </c>
      <c r="B403" s="8" t="s">
        <v>864</v>
      </c>
      <c r="C403" s="3" t="s">
        <v>76</v>
      </c>
      <c r="D403" s="3" t="n">
        <v>70</v>
      </c>
      <c r="E403" s="5"/>
      <c r="F403" s="6" t="n">
        <f aca="false">ROUND(D403*E403,2)</f>
        <v>0</v>
      </c>
      <c r="G403" s="6" t="n">
        <f aca="false">ROUND(F403*12,2)</f>
        <v>0</v>
      </c>
    </row>
    <row r="404" customFormat="false" ht="57.45" hidden="false" customHeight="false" outlineLevel="0" collapsed="false">
      <c r="A404" s="3" t="s">
        <v>865</v>
      </c>
      <c r="B404" s="2" t="s">
        <v>866</v>
      </c>
      <c r="C404" s="3" t="s">
        <v>76</v>
      </c>
      <c r="D404" s="3" t="n">
        <v>70</v>
      </c>
      <c r="E404" s="5"/>
      <c r="F404" s="6" t="n">
        <f aca="false">ROUND(D404*E404,2)</f>
        <v>0</v>
      </c>
      <c r="G404" s="6" t="n">
        <f aca="false">ROUND(F404*12,2)</f>
        <v>0</v>
      </c>
    </row>
    <row r="405" customFormat="false" ht="13.8" hidden="false" customHeight="true" outlineLevel="0" collapsed="false">
      <c r="A405" s="2" t="s">
        <v>867</v>
      </c>
      <c r="B405" s="2"/>
      <c r="C405" s="2"/>
      <c r="D405" s="2"/>
      <c r="E405" s="2"/>
      <c r="F405" s="7" t="n">
        <f aca="false">ROUND(SUM(F401:F404),2)</f>
        <v>0</v>
      </c>
      <c r="G405" s="7" t="n">
        <f aca="false">ROUND(SUM(G401:G404),2)</f>
        <v>0</v>
      </c>
    </row>
    <row r="406" customFormat="false" ht="13.8" hidden="false" customHeight="false" outlineLevel="0" collapsed="false">
      <c r="A406" s="3"/>
      <c r="B406" s="3"/>
      <c r="C406" s="3"/>
      <c r="D406" s="3"/>
      <c r="E406" s="3"/>
      <c r="F406" s="3"/>
      <c r="G406" s="3"/>
    </row>
    <row r="407" customFormat="false" ht="13.8" hidden="false" customHeight="true" outlineLevel="0" collapsed="false">
      <c r="A407" s="2" t="s">
        <v>868</v>
      </c>
      <c r="B407" s="2"/>
      <c r="C407" s="2"/>
      <c r="D407" s="2"/>
      <c r="E407" s="2"/>
      <c r="F407" s="2"/>
      <c r="G407" s="2"/>
    </row>
    <row r="408" customFormat="false" ht="191.75" hidden="false" customHeight="false" outlineLevel="0" collapsed="false">
      <c r="A408" s="3" t="s">
        <v>2</v>
      </c>
      <c r="B408" s="3" t="s">
        <v>3</v>
      </c>
      <c r="C408" s="3" t="s">
        <v>4</v>
      </c>
      <c r="D408" s="3" t="s">
        <v>5</v>
      </c>
      <c r="E408" s="3" t="s">
        <v>6</v>
      </c>
      <c r="F408" s="3" t="s">
        <v>7</v>
      </c>
      <c r="G408" s="3" t="s">
        <v>8</v>
      </c>
    </row>
    <row r="409" customFormat="false" ht="13.8" hidden="false" customHeight="false" outlineLevel="0" collapsed="false">
      <c r="A409" s="3" t="s">
        <v>9</v>
      </c>
      <c r="B409" s="3" t="s">
        <v>10</v>
      </c>
      <c r="C409" s="3" t="s">
        <v>11</v>
      </c>
      <c r="D409" s="3" t="s">
        <v>12</v>
      </c>
      <c r="E409" s="3" t="s">
        <v>13</v>
      </c>
      <c r="F409" s="3" t="s">
        <v>14</v>
      </c>
      <c r="G409" s="3" t="s">
        <v>15</v>
      </c>
    </row>
    <row r="410" customFormat="false" ht="102.2" hidden="false" customHeight="false" outlineLevel="0" collapsed="false">
      <c r="A410" s="3" t="s">
        <v>869</v>
      </c>
      <c r="B410" s="2" t="s">
        <v>870</v>
      </c>
      <c r="C410" s="3" t="s">
        <v>76</v>
      </c>
      <c r="D410" s="3" t="n">
        <v>15</v>
      </c>
      <c r="E410" s="5"/>
      <c r="F410" s="6" t="n">
        <f aca="false">ROUND(D410*E410,2)</f>
        <v>0</v>
      </c>
      <c r="G410" s="6" t="n">
        <f aca="false">ROUND(F410*12,2)</f>
        <v>0</v>
      </c>
    </row>
    <row r="411" customFormat="false" ht="102.2" hidden="false" customHeight="false" outlineLevel="0" collapsed="false">
      <c r="A411" s="3" t="s">
        <v>871</v>
      </c>
      <c r="B411" s="2" t="s">
        <v>872</v>
      </c>
      <c r="C411" s="3" t="s">
        <v>76</v>
      </c>
      <c r="D411" s="3" t="n">
        <v>3</v>
      </c>
      <c r="E411" s="5"/>
      <c r="F411" s="6" t="n">
        <f aca="false">ROUND(D411*E411,2)</f>
        <v>0</v>
      </c>
      <c r="G411" s="6" t="n">
        <f aca="false">ROUND(F411*12,2)</f>
        <v>0</v>
      </c>
    </row>
    <row r="412" customFormat="false" ht="91" hidden="false" customHeight="false" outlineLevel="0" collapsed="false">
      <c r="A412" s="3" t="s">
        <v>873</v>
      </c>
      <c r="B412" s="2" t="s">
        <v>874</v>
      </c>
      <c r="C412" s="3" t="s">
        <v>76</v>
      </c>
      <c r="D412" s="3" t="n">
        <v>2</v>
      </c>
      <c r="E412" s="5"/>
      <c r="F412" s="6" t="n">
        <f aca="false">ROUND(D412*E412,2)</f>
        <v>0</v>
      </c>
      <c r="G412" s="6" t="n">
        <f aca="false">ROUND(F412*12,2)</f>
        <v>0</v>
      </c>
    </row>
    <row r="413" customFormat="false" ht="13.8" hidden="false" customHeight="true" outlineLevel="0" collapsed="false">
      <c r="A413" s="2" t="s">
        <v>875</v>
      </c>
      <c r="B413" s="2"/>
      <c r="C413" s="2"/>
      <c r="D413" s="2"/>
      <c r="E413" s="2"/>
      <c r="F413" s="7" t="n">
        <f aca="false">ROUND(SUM(F410:F412),2)</f>
        <v>0</v>
      </c>
      <c r="G413" s="7" t="n">
        <f aca="false">ROUND(SUM(G410:G412),2)</f>
        <v>0</v>
      </c>
    </row>
    <row r="414" customFormat="false" ht="13.8" hidden="false" customHeight="false" outlineLevel="0" collapsed="false">
      <c r="A414" s="3"/>
      <c r="B414" s="3"/>
      <c r="C414" s="3"/>
      <c r="D414" s="3"/>
      <c r="E414" s="3"/>
      <c r="F414" s="3"/>
      <c r="G414" s="3"/>
    </row>
    <row r="415" customFormat="false" ht="13.8" hidden="false" customHeight="true" outlineLevel="0" collapsed="false">
      <c r="A415" s="2" t="s">
        <v>876</v>
      </c>
      <c r="B415" s="2"/>
      <c r="C415" s="2"/>
      <c r="D415" s="2"/>
      <c r="E415" s="2"/>
      <c r="F415" s="2"/>
      <c r="G415" s="2"/>
    </row>
    <row r="416" customFormat="false" ht="46.25" hidden="false" customHeight="false" outlineLevel="0" collapsed="false">
      <c r="A416" s="3" t="s">
        <v>2</v>
      </c>
      <c r="B416" s="3" t="s">
        <v>3</v>
      </c>
      <c r="C416" s="3" t="s">
        <v>4</v>
      </c>
      <c r="D416" s="3" t="s">
        <v>5</v>
      </c>
      <c r="E416" s="3" t="s">
        <v>6</v>
      </c>
      <c r="F416" s="3" t="s">
        <v>7</v>
      </c>
      <c r="G416" s="3" t="s">
        <v>8</v>
      </c>
    </row>
    <row r="417" customFormat="false" ht="13.8" hidden="false" customHeight="false" outlineLevel="0" collapsed="false">
      <c r="A417" s="3" t="s">
        <v>9</v>
      </c>
      <c r="B417" s="3" t="s">
        <v>10</v>
      </c>
      <c r="C417" s="3" t="s">
        <v>11</v>
      </c>
      <c r="D417" s="3" t="s">
        <v>12</v>
      </c>
      <c r="E417" s="3" t="s">
        <v>13</v>
      </c>
      <c r="F417" s="3" t="s">
        <v>14</v>
      </c>
      <c r="G417" s="3" t="s">
        <v>15</v>
      </c>
    </row>
    <row r="418" customFormat="false" ht="23.85" hidden="false" customHeight="false" outlineLevel="0" collapsed="false">
      <c r="A418" s="3" t="s">
        <v>877</v>
      </c>
      <c r="B418" s="3" t="s">
        <v>878</v>
      </c>
      <c r="C418" s="3" t="s">
        <v>879</v>
      </c>
      <c r="D418" s="3" t="n">
        <v>1</v>
      </c>
      <c r="E418" s="5"/>
      <c r="F418" s="6" t="n">
        <f aca="false">ROUND(D418*E418,2)</f>
        <v>0</v>
      </c>
      <c r="G418" s="6" t="n">
        <f aca="false">ROUND(F418*12,2)</f>
        <v>0</v>
      </c>
    </row>
    <row r="419" customFormat="false" ht="13.8" hidden="false" customHeight="false" outlineLevel="0" collapsed="false">
      <c r="A419" s="3" t="s">
        <v>880</v>
      </c>
      <c r="B419" s="3" t="s">
        <v>881</v>
      </c>
      <c r="C419" s="3" t="s">
        <v>879</v>
      </c>
      <c r="D419" s="3" t="n">
        <v>1</v>
      </c>
      <c r="E419" s="5"/>
      <c r="F419" s="6" t="n">
        <f aca="false">ROUND(D419*E419,2)</f>
        <v>0</v>
      </c>
      <c r="G419" s="6" t="n">
        <f aca="false">ROUND(F419*12,2)</f>
        <v>0</v>
      </c>
    </row>
    <row r="420" customFormat="false" ht="13.8" hidden="false" customHeight="true" outlineLevel="0" collapsed="false">
      <c r="A420" s="2" t="s">
        <v>882</v>
      </c>
      <c r="B420" s="2"/>
      <c r="C420" s="2"/>
      <c r="D420" s="2"/>
      <c r="E420" s="2"/>
      <c r="F420" s="7" t="n">
        <f aca="false">ROUND(SUM(F418:F419),2)</f>
        <v>0</v>
      </c>
      <c r="G420" s="7" t="n">
        <f aca="false">ROUND(SUM(G418:G419),2)</f>
        <v>0</v>
      </c>
    </row>
    <row r="421" customFormat="false" ht="13.8" hidden="false" customHeight="false" outlineLevel="0" collapsed="false">
      <c r="A421" s="3"/>
      <c r="B421" s="3"/>
      <c r="C421" s="3"/>
      <c r="D421" s="3"/>
      <c r="E421" s="3"/>
      <c r="F421" s="3"/>
      <c r="G421" s="3"/>
    </row>
    <row r="422" customFormat="false" ht="13.8" hidden="false" customHeight="true" outlineLevel="0" collapsed="false">
      <c r="A422" s="4" t="s">
        <v>883</v>
      </c>
      <c r="B422" s="4"/>
      <c r="C422" s="4"/>
      <c r="D422" s="4"/>
      <c r="E422" s="4"/>
      <c r="F422" s="4"/>
      <c r="G422" s="4"/>
    </row>
    <row r="423" customFormat="false" ht="13.8" hidden="false" customHeight="false" outlineLevel="0" collapsed="false">
      <c r="A423" s="12"/>
      <c r="B423" s="9"/>
      <c r="C423" s="9"/>
      <c r="D423" s="9"/>
      <c r="E423" s="9"/>
      <c r="F423" s="9" t="s">
        <v>884</v>
      </c>
      <c r="G423" s="9" t="s">
        <v>885</v>
      </c>
    </row>
    <row r="424" customFormat="false" ht="24.25" hidden="false" customHeight="true" outlineLevel="0" collapsed="false">
      <c r="A424" s="13" t="s">
        <v>886</v>
      </c>
      <c r="B424" s="13"/>
      <c r="C424" s="13"/>
      <c r="D424" s="13"/>
      <c r="E424" s="13"/>
      <c r="F424" s="13"/>
      <c r="G424" s="14" t="n">
        <f aca="false">ROUND(F16+F329+F396+F405+F413+F420,2)</f>
        <v>0</v>
      </c>
    </row>
    <row r="425" customFormat="false" ht="13.8" hidden="false" customHeight="true" outlineLevel="0" collapsed="false">
      <c r="A425" s="15" t="s">
        <v>887</v>
      </c>
      <c r="B425" s="4" t="s">
        <v>888</v>
      </c>
      <c r="C425" s="4"/>
      <c r="D425" s="4"/>
      <c r="E425" s="4"/>
      <c r="F425" s="16"/>
      <c r="G425" s="17" t="n">
        <f aca="false">ROUND(F425*G424,2)</f>
        <v>0</v>
      </c>
    </row>
    <row r="426" customFormat="false" ht="24.25" hidden="false" customHeight="true" outlineLevel="0" collapsed="false">
      <c r="A426" s="9" t="s">
        <v>889</v>
      </c>
      <c r="B426" s="9"/>
      <c r="C426" s="9"/>
      <c r="D426" s="9"/>
      <c r="E426" s="9"/>
      <c r="F426" s="9"/>
      <c r="G426" s="17" t="n">
        <f aca="false">G424+G425</f>
        <v>0</v>
      </c>
    </row>
    <row r="427" customFormat="false" ht="13.8" hidden="false" customHeight="true" outlineLevel="0" collapsed="false">
      <c r="A427" s="15" t="s">
        <v>890</v>
      </c>
      <c r="B427" s="4" t="s">
        <v>891</v>
      </c>
      <c r="C427" s="4"/>
      <c r="D427" s="4"/>
      <c r="E427" s="4"/>
      <c r="F427" s="16"/>
      <c r="G427" s="17" t="n">
        <f aca="false">ROUND(F427*G426,2)</f>
        <v>0</v>
      </c>
    </row>
    <row r="428" customFormat="false" ht="24.25" hidden="false" customHeight="true" outlineLevel="0" collapsed="false">
      <c r="A428" s="9" t="s">
        <v>892</v>
      </c>
      <c r="B428" s="9"/>
      <c r="C428" s="9"/>
      <c r="D428" s="9"/>
      <c r="E428" s="9"/>
      <c r="F428" s="9"/>
      <c r="G428" s="17" t="n">
        <f aca="false">G424+G425+G427</f>
        <v>0</v>
      </c>
    </row>
    <row r="429" customFormat="false" ht="13.8" hidden="false" customHeight="true" outlineLevel="0" collapsed="false">
      <c r="A429" s="15" t="s">
        <v>893</v>
      </c>
      <c r="B429" s="4" t="s">
        <v>894</v>
      </c>
      <c r="C429" s="4"/>
      <c r="D429" s="4"/>
      <c r="E429" s="4"/>
      <c r="F429" s="4"/>
      <c r="G429" s="4"/>
    </row>
    <row r="430" customFormat="false" ht="13.8" hidden="false" customHeight="false" outlineLevel="0" collapsed="false">
      <c r="A430" s="12" t="s">
        <v>895</v>
      </c>
      <c r="B430" s="12" t="s">
        <v>896</v>
      </c>
      <c r="C430" s="12"/>
      <c r="D430" s="12"/>
      <c r="E430" s="12"/>
      <c r="F430" s="12"/>
      <c r="G430" s="12"/>
    </row>
    <row r="431" customFormat="false" ht="13.8" hidden="false" customHeight="true" outlineLevel="0" collapsed="false">
      <c r="A431" s="12"/>
      <c r="B431" s="9" t="s">
        <v>897</v>
      </c>
      <c r="C431" s="9"/>
      <c r="D431" s="9"/>
      <c r="E431" s="9"/>
      <c r="F431" s="16"/>
      <c r="G431" s="17" t="n">
        <f aca="false">ROUND(($G$428/(1-$F$439))*F431,2)</f>
        <v>0</v>
      </c>
    </row>
    <row r="432" customFormat="false" ht="13.8" hidden="false" customHeight="true" outlineLevel="0" collapsed="false">
      <c r="A432" s="12"/>
      <c r="B432" s="9" t="s">
        <v>898</v>
      </c>
      <c r="C432" s="9"/>
      <c r="D432" s="9"/>
      <c r="E432" s="9"/>
      <c r="F432" s="16"/>
      <c r="G432" s="17" t="n">
        <f aca="false">ROUND(($G$428/(1-$F$439))*F432,2)</f>
        <v>0</v>
      </c>
    </row>
    <row r="433" customFormat="false" ht="13.8" hidden="false" customHeight="false" outlineLevel="0" collapsed="false">
      <c r="A433" s="12"/>
      <c r="B433" s="12" t="s">
        <v>899</v>
      </c>
      <c r="C433" s="12"/>
      <c r="D433" s="12"/>
      <c r="E433" s="12"/>
      <c r="F433" s="16"/>
      <c r="G433" s="17" t="n">
        <f aca="false">ROUND(($G$428/(1-$F$439))*F433,2)</f>
        <v>0</v>
      </c>
    </row>
    <row r="434" customFormat="false" ht="13.8" hidden="false" customHeight="true" outlineLevel="0" collapsed="false">
      <c r="A434" s="12" t="s">
        <v>900</v>
      </c>
      <c r="B434" s="9" t="s">
        <v>901</v>
      </c>
      <c r="C434" s="9"/>
      <c r="D434" s="9"/>
      <c r="E434" s="9"/>
      <c r="F434" s="9"/>
      <c r="G434" s="9"/>
    </row>
    <row r="435" customFormat="false" ht="13.8" hidden="false" customHeight="true" outlineLevel="0" collapsed="false">
      <c r="A435" s="12"/>
      <c r="B435" s="9" t="s">
        <v>902</v>
      </c>
      <c r="C435" s="9"/>
      <c r="D435" s="9"/>
      <c r="E435" s="9"/>
      <c r="F435" s="18"/>
      <c r="G435" s="17" t="n">
        <f aca="false">ROUND(($G$428/(1-$F$439))*F435,2)</f>
        <v>0</v>
      </c>
    </row>
    <row r="436" customFormat="false" ht="13.8" hidden="false" customHeight="true" outlineLevel="0" collapsed="false">
      <c r="A436" s="12" t="s">
        <v>903</v>
      </c>
      <c r="B436" s="9" t="s">
        <v>904</v>
      </c>
      <c r="C436" s="9"/>
      <c r="D436" s="9"/>
      <c r="E436" s="9"/>
      <c r="F436" s="9"/>
      <c r="G436" s="9"/>
    </row>
    <row r="437" customFormat="false" ht="13.8" hidden="false" customHeight="true" outlineLevel="0" collapsed="false">
      <c r="A437" s="12"/>
      <c r="B437" s="9" t="s">
        <v>905</v>
      </c>
      <c r="C437" s="9"/>
      <c r="D437" s="9"/>
      <c r="E437" s="9"/>
      <c r="F437" s="16"/>
      <c r="G437" s="17" t="n">
        <f aca="false">ROUND(($G$428/(1-$F$439))*F437,2)</f>
        <v>0</v>
      </c>
    </row>
    <row r="438" customFormat="false" ht="13.8" hidden="false" customHeight="true" outlineLevel="0" collapsed="false">
      <c r="A438" s="12"/>
      <c r="B438" s="9" t="s">
        <v>906</v>
      </c>
      <c r="C438" s="9"/>
      <c r="D438" s="9"/>
      <c r="E438" s="9"/>
      <c r="F438" s="16"/>
      <c r="G438" s="17" t="n">
        <f aca="false">ROUND(($G$428/(1-$F$439))*F438,2)</f>
        <v>0</v>
      </c>
    </row>
    <row r="439" customFormat="false" ht="13.8" hidden="false" customHeight="false" outlineLevel="0" collapsed="false">
      <c r="A439" s="15" t="s">
        <v>907</v>
      </c>
      <c r="B439" s="15"/>
      <c r="C439" s="15"/>
      <c r="D439" s="15"/>
      <c r="E439" s="15"/>
      <c r="F439" s="19" t="n">
        <f aca="false">SUM(F431:F438)</f>
        <v>0</v>
      </c>
      <c r="G439" s="17" t="n">
        <f aca="false">ROUND(SUM(G431:G438),2)</f>
        <v>0</v>
      </c>
    </row>
    <row r="440" customFormat="false" ht="13.8" hidden="false" customHeight="false" outlineLevel="0" collapsed="false">
      <c r="A440" s="20" t="s">
        <v>908</v>
      </c>
      <c r="B440" s="20"/>
      <c r="C440" s="20"/>
      <c r="D440" s="20"/>
      <c r="E440" s="20"/>
      <c r="F440" s="20"/>
      <c r="G440" s="20"/>
    </row>
    <row r="441" customFormat="false" ht="13.8" hidden="false" customHeight="true" outlineLevel="0" collapsed="false">
      <c r="A441" s="2" t="s">
        <v>909</v>
      </c>
      <c r="B441" s="2"/>
      <c r="C441" s="2"/>
      <c r="D441" s="2"/>
      <c r="E441" s="2"/>
      <c r="F441" s="21" t="n">
        <f aca="false">ROUND(G425+G427+G439,2)</f>
        <v>0</v>
      </c>
      <c r="G441" s="21" t="n">
        <f aca="false">ROUND(F441*12,2)</f>
        <v>0</v>
      </c>
    </row>
    <row r="442" customFormat="false" ht="13.8" hidden="false" customHeight="false" outlineLevel="0" collapsed="false">
      <c r="A442" s="3"/>
      <c r="B442" s="3"/>
      <c r="C442" s="3"/>
      <c r="D442" s="3"/>
      <c r="E442" s="3"/>
      <c r="F442" s="3"/>
      <c r="G442" s="3"/>
    </row>
    <row r="443" customFormat="false" ht="24.25" hidden="false" customHeight="true" outlineLevel="0" collapsed="false">
      <c r="A443" s="2" t="s">
        <v>910</v>
      </c>
      <c r="B443" s="2"/>
      <c r="C443" s="2"/>
      <c r="D443" s="2"/>
      <c r="E443" s="2"/>
      <c r="F443" s="2"/>
      <c r="G443" s="7" t="n">
        <f aca="false">ROUND(F16+F329+F396+F405+F413+F420+F441,2)</f>
        <v>0</v>
      </c>
    </row>
    <row r="444" customFormat="false" ht="24.25" hidden="false" customHeight="true" outlineLevel="0" collapsed="false">
      <c r="A444" s="2" t="s">
        <v>911</v>
      </c>
      <c r="B444" s="2"/>
      <c r="C444" s="2"/>
      <c r="D444" s="2"/>
      <c r="E444" s="2"/>
      <c r="F444" s="2"/>
      <c r="G444" s="7" t="n">
        <f aca="false">ROUND(G16+G329+G396+G405+G413+G420+G441,2)</f>
        <v>0</v>
      </c>
    </row>
  </sheetData>
  <mergeCells count="42">
    <mergeCell ref="A1:G1"/>
    <mergeCell ref="A2:G2"/>
    <mergeCell ref="A16:E16"/>
    <mergeCell ref="A17:G17"/>
    <mergeCell ref="A18:G18"/>
    <mergeCell ref="A329:E329"/>
    <mergeCell ref="A330:G330"/>
    <mergeCell ref="A331:G331"/>
    <mergeCell ref="A396:E396"/>
    <mergeCell ref="A397:G397"/>
    <mergeCell ref="A398:G398"/>
    <mergeCell ref="A405:E405"/>
    <mergeCell ref="A406:G406"/>
    <mergeCell ref="A407:G407"/>
    <mergeCell ref="A413:E413"/>
    <mergeCell ref="A414:G414"/>
    <mergeCell ref="A415:G415"/>
    <mergeCell ref="A420:E420"/>
    <mergeCell ref="A421:G421"/>
    <mergeCell ref="A422:G422"/>
    <mergeCell ref="B423:E423"/>
    <mergeCell ref="A424:F424"/>
    <mergeCell ref="B425:E425"/>
    <mergeCell ref="A426:F426"/>
    <mergeCell ref="B427:E427"/>
    <mergeCell ref="A428:F428"/>
    <mergeCell ref="B429:G429"/>
    <mergeCell ref="B430:G430"/>
    <mergeCell ref="B431:E431"/>
    <mergeCell ref="B432:E432"/>
    <mergeCell ref="B433:E433"/>
    <mergeCell ref="B434:G434"/>
    <mergeCell ref="B435:E435"/>
    <mergeCell ref="B436:G436"/>
    <mergeCell ref="B437:E437"/>
    <mergeCell ref="B438:E438"/>
    <mergeCell ref="A439:E439"/>
    <mergeCell ref="A440:G440"/>
    <mergeCell ref="A441:E441"/>
    <mergeCell ref="A442:G442"/>
    <mergeCell ref="A443:F443"/>
    <mergeCell ref="A444:F444"/>
  </mergeCells>
  <printOptions headings="false" gridLines="false" gridLinesSet="true" horizontalCentered="true" verticalCentered="true"/>
  <pageMargins left="0" right="0" top="0.265277777777778" bottom="0.265277777777778" header="0" footer="0"/>
  <pageSetup paperSize="9" scale="82"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I117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76953125" defaultRowHeight="13.8" customHeight="true" zeroHeight="false" outlineLevelRow="0" outlineLevelCol="0"/>
  <cols>
    <col collapsed="false" customWidth="true" hidden="false" outlineLevel="0" max="1" min="1" style="22" width="5.57"/>
    <col collapsed="false" customWidth="true" hidden="false" outlineLevel="0" max="2" min="2" style="22" width="17.13"/>
    <col collapsed="false" customWidth="true" hidden="false" outlineLevel="0" max="3" min="3" style="22" width="13.29"/>
    <col collapsed="false" customWidth="true" hidden="false" outlineLevel="0" max="4" min="4" style="22" width="10.12"/>
    <col collapsed="false" customWidth="true" hidden="false" outlineLevel="0" max="5" min="5" style="22" width="12.42"/>
    <col collapsed="false" customWidth="true" hidden="false" outlineLevel="0" max="6" min="6" style="22" width="11.3"/>
    <col collapsed="false" customWidth="true" hidden="false" outlineLevel="0" max="7" min="7" style="22" width="9.85"/>
    <col collapsed="false" customWidth="true" hidden="false" outlineLevel="0" max="8" min="8" style="22" width="14.28"/>
    <col collapsed="false" customWidth="true" hidden="false" outlineLevel="0" max="9" min="9" style="23" width="10.85"/>
  </cols>
  <sheetData>
    <row r="1" customFormat="false" ht="47.25" hidden="false" customHeight="true" outlineLevel="0" collapsed="false">
      <c r="A1" s="24" t="s">
        <v>912</v>
      </c>
      <c r="B1" s="24"/>
      <c r="C1" s="24"/>
      <c r="D1" s="24"/>
      <c r="E1" s="24"/>
      <c r="F1" s="24"/>
      <c r="G1" s="24"/>
      <c r="H1" s="24"/>
      <c r="I1" s="24"/>
    </row>
    <row r="2" customFormat="false" ht="49.5" hidden="false" customHeight="true" outlineLevel="0" collapsed="false">
      <c r="A2" s="25" t="s">
        <v>913</v>
      </c>
      <c r="B2" s="25"/>
      <c r="C2" s="25"/>
      <c r="D2" s="25"/>
      <c r="E2" s="25"/>
      <c r="F2" s="25"/>
      <c r="G2" s="25"/>
      <c r="H2" s="25"/>
      <c r="I2" s="25"/>
    </row>
    <row r="3" customFormat="false" ht="15" hidden="false" customHeight="true" outlineLevel="0" collapsed="false">
      <c r="A3" s="26" t="s">
        <v>914</v>
      </c>
      <c r="B3" s="26"/>
      <c r="C3" s="26"/>
      <c r="D3" s="26"/>
      <c r="E3" s="26"/>
      <c r="F3" s="27" t="s">
        <v>915</v>
      </c>
      <c r="G3" s="27"/>
      <c r="H3" s="27"/>
      <c r="I3" s="27"/>
    </row>
    <row r="4" customFormat="false" ht="15" hidden="false" customHeight="true" outlineLevel="0" collapsed="false">
      <c r="A4" s="26" t="s">
        <v>916</v>
      </c>
      <c r="B4" s="26"/>
      <c r="C4" s="26"/>
      <c r="D4" s="26"/>
      <c r="E4" s="26"/>
      <c r="F4" s="27" t="s">
        <v>917</v>
      </c>
      <c r="G4" s="27"/>
      <c r="H4" s="27"/>
      <c r="I4" s="27"/>
    </row>
    <row r="5" customFormat="false" ht="15" hidden="false" customHeight="true" outlineLevel="0" collapsed="false">
      <c r="A5" s="28" t="s">
        <v>918</v>
      </c>
      <c r="B5" s="28"/>
      <c r="C5" s="28"/>
      <c r="D5" s="28"/>
      <c r="E5" s="28"/>
      <c r="F5" s="28"/>
      <c r="G5" s="28"/>
      <c r="H5" s="28"/>
      <c r="I5" s="28"/>
    </row>
    <row r="6" customFormat="false" ht="15" hidden="false" customHeight="true" outlineLevel="0" collapsed="false">
      <c r="A6" s="29" t="s">
        <v>919</v>
      </c>
      <c r="B6" s="29"/>
      <c r="C6" s="29"/>
      <c r="D6" s="29"/>
      <c r="E6" s="29"/>
      <c r="F6" s="29"/>
      <c r="G6" s="29"/>
      <c r="H6" s="29"/>
      <c r="I6" s="29"/>
    </row>
    <row r="7" customFormat="false" ht="15" hidden="false" customHeight="true" outlineLevel="0" collapsed="false">
      <c r="A7" s="30" t="s">
        <v>887</v>
      </c>
      <c r="B7" s="26" t="s">
        <v>920</v>
      </c>
      <c r="C7" s="26"/>
      <c r="D7" s="26"/>
      <c r="E7" s="26"/>
      <c r="F7" s="26"/>
      <c r="G7" s="26"/>
      <c r="H7" s="31" t="s">
        <v>921</v>
      </c>
      <c r="I7" s="31"/>
    </row>
    <row r="8" customFormat="false" ht="15" hidden="false" customHeight="true" outlineLevel="0" collapsed="false">
      <c r="A8" s="30" t="s">
        <v>890</v>
      </c>
      <c r="B8" s="26" t="s">
        <v>922</v>
      </c>
      <c r="C8" s="26"/>
      <c r="D8" s="26"/>
      <c r="E8" s="26"/>
      <c r="F8" s="26"/>
      <c r="G8" s="26"/>
      <c r="H8" s="32" t="s">
        <v>923</v>
      </c>
      <c r="I8" s="32"/>
    </row>
    <row r="9" customFormat="false" ht="26.25" hidden="false" customHeight="true" outlineLevel="0" collapsed="false">
      <c r="A9" s="30" t="s">
        <v>893</v>
      </c>
      <c r="B9" s="26" t="s">
        <v>924</v>
      </c>
      <c r="C9" s="26"/>
      <c r="D9" s="26"/>
      <c r="E9" s="26"/>
      <c r="F9" s="26"/>
      <c r="G9" s="26"/>
      <c r="H9" s="32" t="s">
        <v>925</v>
      </c>
      <c r="I9" s="32"/>
    </row>
    <row r="10" customFormat="false" ht="15" hidden="false" customHeight="true" outlineLevel="0" collapsed="false">
      <c r="A10" s="30" t="s">
        <v>926</v>
      </c>
      <c r="B10" s="26" t="s">
        <v>927</v>
      </c>
      <c r="C10" s="26"/>
      <c r="D10" s="26"/>
      <c r="E10" s="26"/>
      <c r="F10" s="26"/>
      <c r="G10" s="26"/>
      <c r="H10" s="32" t="n">
        <v>12</v>
      </c>
      <c r="I10" s="32"/>
    </row>
    <row r="11" customFormat="false" ht="13.8" hidden="false" customHeight="false" outlineLevel="0" collapsed="false">
      <c r="A11" s="33"/>
      <c r="B11" s="33"/>
      <c r="C11" s="33"/>
      <c r="D11" s="33"/>
      <c r="E11" s="33"/>
      <c r="F11" s="33"/>
      <c r="G11" s="33"/>
      <c r="H11" s="33"/>
      <c r="I11" s="33"/>
    </row>
    <row r="12" customFormat="false" ht="64.5" hidden="false" customHeight="true" outlineLevel="0" collapsed="false">
      <c r="A12" s="30" t="s">
        <v>928</v>
      </c>
      <c r="B12" s="30"/>
      <c r="C12" s="30"/>
      <c r="D12" s="30"/>
      <c r="E12" s="30"/>
      <c r="F12" s="30"/>
      <c r="G12" s="30"/>
      <c r="H12" s="30"/>
      <c r="I12" s="30"/>
    </row>
    <row r="13" customFormat="false" ht="15" hidden="false" customHeight="true" outlineLevel="0" collapsed="false">
      <c r="A13" s="29" t="s">
        <v>929</v>
      </c>
      <c r="B13" s="29"/>
      <c r="C13" s="29"/>
      <c r="D13" s="29"/>
      <c r="E13" s="29"/>
      <c r="F13" s="29"/>
      <c r="G13" s="29"/>
      <c r="H13" s="29"/>
      <c r="I13" s="29"/>
    </row>
    <row r="14" customFormat="false" ht="15" hidden="false" customHeight="true" outlineLevel="0" collapsed="false">
      <c r="A14" s="30" t="n">
        <v>1</v>
      </c>
      <c r="B14" s="26" t="s">
        <v>930</v>
      </c>
      <c r="C14" s="26"/>
      <c r="D14" s="26"/>
      <c r="E14" s="26"/>
      <c r="F14" s="26"/>
      <c r="G14" s="26"/>
      <c r="H14" s="34" t="s">
        <v>931</v>
      </c>
      <c r="I14" s="34"/>
    </row>
    <row r="15" customFormat="false" ht="15" hidden="false" customHeight="true" outlineLevel="0" collapsed="false">
      <c r="A15" s="30" t="n">
        <v>2</v>
      </c>
      <c r="B15" s="26" t="s">
        <v>932</v>
      </c>
      <c r="C15" s="26"/>
      <c r="D15" s="26"/>
      <c r="E15" s="26"/>
      <c r="F15" s="26"/>
      <c r="G15" s="26"/>
      <c r="H15" s="35" t="n">
        <v>1225.49</v>
      </c>
      <c r="I15" s="35"/>
    </row>
    <row r="16" customFormat="false" ht="30" hidden="false" customHeight="true" outlineLevel="0" collapsed="false">
      <c r="A16" s="30" t="n">
        <v>3</v>
      </c>
      <c r="B16" s="26" t="s">
        <v>933</v>
      </c>
      <c r="C16" s="26"/>
      <c r="D16" s="26"/>
      <c r="E16" s="26"/>
      <c r="F16" s="26"/>
      <c r="G16" s="26"/>
      <c r="H16" s="36"/>
      <c r="I16" s="36"/>
    </row>
    <row r="17" customFormat="false" ht="15" hidden="false" customHeight="true" outlineLevel="0" collapsed="false">
      <c r="A17" s="30" t="n">
        <v>4</v>
      </c>
      <c r="B17" s="26" t="s">
        <v>934</v>
      </c>
      <c r="C17" s="26"/>
      <c r="D17" s="26"/>
      <c r="E17" s="26"/>
      <c r="F17" s="26"/>
      <c r="G17" s="26"/>
      <c r="H17" s="37" t="n">
        <v>43466</v>
      </c>
      <c r="I17" s="37"/>
    </row>
    <row r="18" customFormat="false" ht="15" hidden="false" customHeight="true" outlineLevel="0" collapsed="false">
      <c r="A18" s="38" t="s">
        <v>935</v>
      </c>
      <c r="B18" s="38"/>
      <c r="C18" s="38"/>
      <c r="D18" s="38"/>
      <c r="E18" s="38"/>
      <c r="F18" s="38"/>
      <c r="G18" s="38"/>
      <c r="H18" s="38"/>
      <c r="I18" s="38"/>
    </row>
    <row r="19" customFormat="false" ht="15" hidden="false" customHeight="true" outlineLevel="0" collapsed="false">
      <c r="A19" s="38" t="s">
        <v>936</v>
      </c>
      <c r="B19" s="38"/>
      <c r="C19" s="38"/>
      <c r="D19" s="38"/>
      <c r="E19" s="38"/>
      <c r="F19" s="38"/>
      <c r="G19" s="38"/>
      <c r="H19" s="38"/>
      <c r="I19" s="38"/>
    </row>
    <row r="20" customFormat="false" ht="15" hidden="false" customHeight="true" outlineLevel="0" collapsed="false">
      <c r="A20" s="39" t="s">
        <v>937</v>
      </c>
      <c r="B20" s="39"/>
      <c r="C20" s="39"/>
      <c r="D20" s="39"/>
      <c r="E20" s="39"/>
      <c r="F20" s="39"/>
      <c r="G20" s="39"/>
      <c r="H20" s="39"/>
      <c r="I20" s="39"/>
    </row>
    <row r="21" customFormat="false" ht="38.25" hidden="false" customHeight="true" outlineLevel="0" collapsed="false">
      <c r="A21" s="40" t="n">
        <v>1</v>
      </c>
      <c r="B21" s="41" t="s">
        <v>938</v>
      </c>
      <c r="C21" s="41"/>
      <c r="D21" s="41"/>
      <c r="E21" s="41" t="s">
        <v>939</v>
      </c>
      <c r="F21" s="41" t="s">
        <v>940</v>
      </c>
      <c r="G21" s="41" t="s">
        <v>941</v>
      </c>
      <c r="H21" s="42" t="s">
        <v>942</v>
      </c>
      <c r="I21" s="40" t="s">
        <v>943</v>
      </c>
    </row>
    <row r="22" customFormat="false" ht="47.25" hidden="false" customHeight="true" outlineLevel="0" collapsed="false">
      <c r="A22" s="30" t="s">
        <v>887</v>
      </c>
      <c r="B22" s="26" t="s">
        <v>944</v>
      </c>
      <c r="C22" s="26"/>
      <c r="D22" s="26"/>
      <c r="E22" s="39" t="n">
        <v>21</v>
      </c>
      <c r="F22" s="39" t="n">
        <v>1</v>
      </c>
      <c r="G22" s="39" t="n">
        <v>220</v>
      </c>
      <c r="H22" s="43"/>
      <c r="I22" s="44" t="n">
        <f aca="false">H15</f>
        <v>1225.49</v>
      </c>
    </row>
    <row r="23" customFormat="false" ht="15" hidden="false" customHeight="true" outlineLevel="0" collapsed="false">
      <c r="A23" s="30" t="s">
        <v>890</v>
      </c>
      <c r="B23" s="45" t="s">
        <v>945</v>
      </c>
      <c r="C23" s="45"/>
      <c r="D23" s="45"/>
      <c r="E23" s="45"/>
      <c r="F23" s="45"/>
      <c r="G23" s="45"/>
      <c r="H23" s="46" t="n">
        <v>0.2</v>
      </c>
      <c r="I23" s="47" t="n">
        <f aca="false">ROUND(H23*I22,2)</f>
        <v>245.1</v>
      </c>
    </row>
    <row r="24" customFormat="false" ht="15" hidden="false" customHeight="true" outlineLevel="0" collapsed="false">
      <c r="A24" s="30" t="s">
        <v>893</v>
      </c>
      <c r="B24" s="28" t="s">
        <v>946</v>
      </c>
      <c r="C24" s="28"/>
      <c r="D24" s="28"/>
      <c r="E24" s="28"/>
      <c r="F24" s="28"/>
      <c r="G24" s="28"/>
      <c r="H24" s="28"/>
      <c r="I24" s="44"/>
    </row>
    <row r="25" customFormat="false" ht="15" hidden="false" customHeight="true" outlineLevel="0" collapsed="false">
      <c r="A25" s="48" t="s">
        <v>947</v>
      </c>
      <c r="B25" s="48"/>
      <c r="C25" s="48"/>
      <c r="D25" s="48"/>
      <c r="E25" s="48"/>
      <c r="F25" s="48"/>
      <c r="G25" s="48"/>
      <c r="H25" s="48"/>
      <c r="I25" s="49" t="n">
        <f aca="false">SUM(I22:I24)</f>
        <v>1470.59</v>
      </c>
    </row>
    <row r="26" customFormat="false" ht="15" hidden="false" customHeight="true" outlineLevel="0" collapsed="false">
      <c r="A26" s="50" t="s">
        <v>948</v>
      </c>
      <c r="B26" s="50"/>
      <c r="C26" s="50"/>
      <c r="D26" s="50"/>
      <c r="E26" s="50"/>
      <c r="F26" s="50"/>
      <c r="G26" s="50"/>
      <c r="H26" s="50"/>
      <c r="I26" s="50"/>
    </row>
    <row r="27" customFormat="false" ht="24" hidden="false" customHeight="true" outlineLevel="0" collapsed="false">
      <c r="A27" s="50" t="s">
        <v>949</v>
      </c>
      <c r="B27" s="50"/>
      <c r="C27" s="50"/>
      <c r="D27" s="50"/>
      <c r="E27" s="50"/>
      <c r="F27" s="50"/>
      <c r="G27" s="50"/>
      <c r="H27" s="50"/>
      <c r="I27" s="50"/>
    </row>
    <row r="28" customFormat="false" ht="25.5" hidden="false" customHeight="true" outlineLevel="0" collapsed="false">
      <c r="A28" s="51" t="s">
        <v>950</v>
      </c>
      <c r="B28" s="51"/>
      <c r="C28" s="51"/>
      <c r="D28" s="51"/>
      <c r="E28" s="51"/>
      <c r="F28" s="51"/>
      <c r="G28" s="51"/>
      <c r="H28" s="51"/>
      <c r="I28" s="51"/>
    </row>
    <row r="29" customFormat="false" ht="22.5" hidden="false" customHeight="true" outlineLevel="0" collapsed="false">
      <c r="A29" s="30" t="s">
        <v>951</v>
      </c>
      <c r="B29" s="30"/>
      <c r="C29" s="30"/>
      <c r="D29" s="30"/>
      <c r="E29" s="30"/>
      <c r="F29" s="30"/>
      <c r="G29" s="30"/>
      <c r="H29" s="30"/>
      <c r="I29" s="30"/>
    </row>
    <row r="30" customFormat="false" ht="24" hidden="false" customHeight="true" outlineLevel="0" collapsed="false">
      <c r="A30" s="52" t="s">
        <v>952</v>
      </c>
      <c r="B30" s="53" t="s">
        <v>953</v>
      </c>
      <c r="C30" s="53"/>
      <c r="D30" s="53"/>
      <c r="E30" s="53"/>
      <c r="F30" s="53"/>
      <c r="G30" s="53"/>
      <c r="H30" s="53" t="s">
        <v>884</v>
      </c>
      <c r="I30" s="53" t="s">
        <v>885</v>
      </c>
    </row>
    <row r="31" customFormat="false" ht="15" hidden="false" customHeight="true" outlineLevel="0" collapsed="false">
      <c r="A31" s="54" t="s">
        <v>887</v>
      </c>
      <c r="B31" s="26" t="s">
        <v>954</v>
      </c>
      <c r="C31" s="26"/>
      <c r="D31" s="26"/>
      <c r="E31" s="26"/>
      <c r="F31" s="26"/>
      <c r="G31" s="26"/>
      <c r="H31" s="55" t="n">
        <v>0.083333</v>
      </c>
      <c r="I31" s="56" t="n">
        <f aca="false">ROUND($I$25*H31,2)</f>
        <v>122.55</v>
      </c>
    </row>
    <row r="32" customFormat="false" ht="15" hidden="false" customHeight="true" outlineLevel="0" collapsed="false">
      <c r="A32" s="54" t="s">
        <v>890</v>
      </c>
      <c r="B32" s="26" t="s">
        <v>955</v>
      </c>
      <c r="C32" s="26"/>
      <c r="D32" s="26"/>
      <c r="E32" s="26"/>
      <c r="F32" s="26"/>
      <c r="G32" s="26"/>
      <c r="H32" s="55" t="n">
        <v>0.111111</v>
      </c>
      <c r="I32" s="56" t="n">
        <f aca="false">ROUND($I$25*H32,2)</f>
        <v>163.4</v>
      </c>
    </row>
    <row r="33" customFormat="false" ht="13.8" hidden="false" customHeight="false" outlineLevel="0" collapsed="false">
      <c r="A33" s="57" t="s">
        <v>956</v>
      </c>
      <c r="B33" s="57"/>
      <c r="C33" s="57"/>
      <c r="D33" s="57"/>
      <c r="E33" s="57"/>
      <c r="F33" s="57"/>
      <c r="G33" s="57"/>
      <c r="H33" s="58" t="n">
        <f aca="false">SUM(H31:H32)</f>
        <v>0.194444</v>
      </c>
      <c r="I33" s="59" t="n">
        <f aca="false">SUM(I31:I32)</f>
        <v>285.95</v>
      </c>
    </row>
    <row r="34" customFormat="false" ht="24" hidden="false" customHeight="true" outlineLevel="0" collapsed="false">
      <c r="A34" s="60" t="s">
        <v>957</v>
      </c>
      <c r="B34" s="60"/>
      <c r="C34" s="60"/>
      <c r="D34" s="60"/>
      <c r="E34" s="60"/>
      <c r="F34" s="60"/>
      <c r="G34" s="60"/>
      <c r="H34" s="60"/>
      <c r="I34" s="60"/>
    </row>
    <row r="35" customFormat="false" ht="24" hidden="false" customHeight="true" outlineLevel="0" collapsed="false">
      <c r="A35" s="60" t="s">
        <v>958</v>
      </c>
      <c r="B35" s="60"/>
      <c r="C35" s="60"/>
      <c r="D35" s="60"/>
      <c r="E35" s="60"/>
      <c r="F35" s="60"/>
      <c r="G35" s="60"/>
      <c r="H35" s="60"/>
      <c r="I35" s="60"/>
    </row>
    <row r="36" customFormat="false" ht="15" hidden="false" customHeight="true" outlineLevel="0" collapsed="false">
      <c r="A36" s="30" t="s">
        <v>959</v>
      </c>
      <c r="B36" s="30"/>
      <c r="C36" s="30"/>
      <c r="D36" s="30"/>
      <c r="E36" s="30"/>
      <c r="F36" s="30"/>
      <c r="G36" s="30"/>
      <c r="H36" s="30"/>
      <c r="I36" s="30"/>
    </row>
    <row r="37" customFormat="false" ht="15" hidden="false" customHeight="true" outlineLevel="0" collapsed="false">
      <c r="A37" s="52" t="s">
        <v>960</v>
      </c>
      <c r="B37" s="53" t="s">
        <v>961</v>
      </c>
      <c r="C37" s="53"/>
      <c r="D37" s="53"/>
      <c r="E37" s="53"/>
      <c r="F37" s="53"/>
      <c r="G37" s="53"/>
      <c r="H37" s="53" t="s">
        <v>884</v>
      </c>
      <c r="I37" s="53" t="s">
        <v>885</v>
      </c>
    </row>
    <row r="38" customFormat="false" ht="15" hidden="false" customHeight="true" outlineLevel="0" collapsed="false">
      <c r="A38" s="54" t="s">
        <v>887</v>
      </c>
      <c r="B38" s="26" t="s">
        <v>962</v>
      </c>
      <c r="C38" s="26"/>
      <c r="D38" s="26"/>
      <c r="E38" s="26"/>
      <c r="F38" s="26"/>
      <c r="G38" s="26"/>
      <c r="H38" s="61" t="n">
        <v>0.2</v>
      </c>
      <c r="I38" s="56" t="n">
        <f aca="false">ROUND(($I$25+$I$33)*H38,2)</f>
        <v>351.31</v>
      </c>
    </row>
    <row r="39" customFormat="false" ht="15" hidden="false" customHeight="true" outlineLevel="0" collapsed="false">
      <c r="A39" s="54" t="s">
        <v>890</v>
      </c>
      <c r="B39" s="26" t="s">
        <v>963</v>
      </c>
      <c r="C39" s="26"/>
      <c r="D39" s="26"/>
      <c r="E39" s="26"/>
      <c r="F39" s="26"/>
      <c r="G39" s="26"/>
      <c r="H39" s="61" t="n">
        <v>0.015</v>
      </c>
      <c r="I39" s="56" t="n">
        <f aca="false">ROUND(($I$25+$I$33)*H39,2)</f>
        <v>26.35</v>
      </c>
    </row>
    <row r="40" customFormat="false" ht="15" hidden="false" customHeight="true" outlineLevel="0" collapsed="false">
      <c r="A40" s="54" t="s">
        <v>893</v>
      </c>
      <c r="B40" s="26" t="s">
        <v>964</v>
      </c>
      <c r="C40" s="26"/>
      <c r="D40" s="26"/>
      <c r="E40" s="26"/>
      <c r="F40" s="26"/>
      <c r="G40" s="26"/>
      <c r="H40" s="61" t="n">
        <v>0.01</v>
      </c>
      <c r="I40" s="56" t="n">
        <f aca="false">ROUND(($I$25+$I$33)*H40,2)</f>
        <v>17.57</v>
      </c>
    </row>
    <row r="41" customFormat="false" ht="15" hidden="false" customHeight="true" outlineLevel="0" collapsed="false">
      <c r="A41" s="54" t="s">
        <v>926</v>
      </c>
      <c r="B41" s="26" t="s">
        <v>965</v>
      </c>
      <c r="C41" s="26"/>
      <c r="D41" s="26"/>
      <c r="E41" s="26"/>
      <c r="F41" s="26"/>
      <c r="G41" s="26"/>
      <c r="H41" s="61" t="n">
        <v>0.002</v>
      </c>
      <c r="I41" s="56" t="n">
        <f aca="false">ROUND(($I$25+$I$33)*H41,2)</f>
        <v>3.51</v>
      </c>
    </row>
    <row r="42" customFormat="false" ht="15" hidden="false" customHeight="true" outlineLevel="0" collapsed="false">
      <c r="A42" s="54" t="s">
        <v>966</v>
      </c>
      <c r="B42" s="26" t="s">
        <v>967</v>
      </c>
      <c r="C42" s="26"/>
      <c r="D42" s="26"/>
      <c r="E42" s="26"/>
      <c r="F42" s="26"/>
      <c r="G42" s="26"/>
      <c r="H42" s="61" t="n">
        <v>0.025</v>
      </c>
      <c r="I42" s="56" t="n">
        <f aca="false">ROUND(($I$25+$I$33)*H42,2)</f>
        <v>43.91</v>
      </c>
    </row>
    <row r="43" customFormat="false" ht="15" hidden="false" customHeight="true" outlineLevel="0" collapsed="false">
      <c r="A43" s="54" t="s">
        <v>968</v>
      </c>
      <c r="B43" s="26" t="s">
        <v>969</v>
      </c>
      <c r="C43" s="26"/>
      <c r="D43" s="26"/>
      <c r="E43" s="26"/>
      <c r="F43" s="26"/>
      <c r="G43" s="26"/>
      <c r="H43" s="62" t="n">
        <v>0.08</v>
      </c>
      <c r="I43" s="56" t="n">
        <f aca="false">ROUND(($I$25+$I$33)*H43,2)</f>
        <v>140.52</v>
      </c>
    </row>
    <row r="44" customFormat="false" ht="24" hidden="false" customHeight="true" outlineLevel="0" collapsed="false">
      <c r="A44" s="54" t="s">
        <v>970</v>
      </c>
      <c r="B44" s="26" t="s">
        <v>971</v>
      </c>
      <c r="C44" s="26"/>
      <c r="D44" s="63" t="s">
        <v>972</v>
      </c>
      <c r="E44" s="64" t="n">
        <v>0.03</v>
      </c>
      <c r="F44" s="63" t="s">
        <v>973</v>
      </c>
      <c r="G44" s="65" t="n">
        <v>1</v>
      </c>
      <c r="H44" s="55" t="n">
        <f aca="false">ROUND((E44*G44),6)</f>
        <v>0.03</v>
      </c>
      <c r="I44" s="56" t="n">
        <f aca="false">ROUND(($I$25+$I$33)*H44,2)</f>
        <v>52.7</v>
      </c>
    </row>
    <row r="45" customFormat="false" ht="15" hidden="false" customHeight="true" outlineLevel="0" collapsed="false">
      <c r="A45" s="54" t="s">
        <v>974</v>
      </c>
      <c r="B45" s="26" t="s">
        <v>975</v>
      </c>
      <c r="C45" s="26"/>
      <c r="D45" s="26"/>
      <c r="E45" s="26"/>
      <c r="F45" s="26"/>
      <c r="G45" s="26"/>
      <c r="H45" s="61" t="n">
        <v>0.006</v>
      </c>
      <c r="I45" s="56" t="n">
        <f aca="false">ROUND(($I$25+$I$33)*H45,2)</f>
        <v>10.54</v>
      </c>
    </row>
    <row r="46" customFormat="false" ht="13.8" hidden="false" customHeight="false" outlineLevel="0" collapsed="false">
      <c r="A46" s="57" t="s">
        <v>956</v>
      </c>
      <c r="B46" s="57"/>
      <c r="C46" s="57"/>
      <c r="D46" s="57"/>
      <c r="E46" s="57"/>
      <c r="F46" s="57"/>
      <c r="G46" s="57"/>
      <c r="H46" s="58" t="n">
        <f aca="false">SUM(H38:H45)</f>
        <v>0.368</v>
      </c>
      <c r="I46" s="59" t="n">
        <f aca="false">SUM(I38:I45)</f>
        <v>646.41</v>
      </c>
    </row>
    <row r="47" customFormat="false" ht="15" hidden="false" customHeight="true" outlineLevel="0" collapsed="false">
      <c r="A47" s="66" t="s">
        <v>976</v>
      </c>
      <c r="B47" s="66"/>
      <c r="C47" s="66"/>
      <c r="D47" s="66"/>
      <c r="E47" s="66"/>
      <c r="F47" s="66"/>
      <c r="G47" s="66"/>
      <c r="H47" s="66"/>
      <c r="I47" s="66"/>
    </row>
    <row r="48" customFormat="false" ht="15" hidden="false" customHeight="true" outlineLevel="0" collapsed="false">
      <c r="A48" s="66" t="s">
        <v>977</v>
      </c>
      <c r="B48" s="66"/>
      <c r="C48" s="66"/>
      <c r="D48" s="66"/>
      <c r="E48" s="66"/>
      <c r="F48" s="66"/>
      <c r="G48" s="66"/>
      <c r="H48" s="66"/>
      <c r="I48" s="66"/>
    </row>
    <row r="49" customFormat="false" ht="15" hidden="false" customHeight="true" outlineLevel="0" collapsed="false">
      <c r="A49" s="66" t="s">
        <v>978</v>
      </c>
      <c r="B49" s="66"/>
      <c r="C49" s="66"/>
      <c r="D49" s="66"/>
      <c r="E49" s="66"/>
      <c r="F49" s="66"/>
      <c r="G49" s="66"/>
      <c r="H49" s="66"/>
      <c r="I49" s="66"/>
    </row>
    <row r="50" customFormat="false" ht="15" hidden="false" customHeight="true" outlineLevel="0" collapsed="false">
      <c r="A50" s="30" t="s">
        <v>979</v>
      </c>
      <c r="B50" s="30"/>
      <c r="C50" s="30"/>
      <c r="D50" s="30"/>
      <c r="E50" s="30"/>
      <c r="F50" s="30"/>
      <c r="G50" s="30"/>
      <c r="H50" s="30"/>
      <c r="I50" s="30"/>
    </row>
    <row r="51" customFormat="false" ht="15" hidden="false" customHeight="true" outlineLevel="0" collapsed="false">
      <c r="A51" s="67" t="s">
        <v>980</v>
      </c>
      <c r="B51" s="68" t="s">
        <v>981</v>
      </c>
      <c r="C51" s="68"/>
      <c r="D51" s="68"/>
      <c r="E51" s="68"/>
      <c r="F51" s="68"/>
      <c r="G51" s="68"/>
      <c r="H51" s="53" t="s">
        <v>982</v>
      </c>
      <c r="I51" s="53" t="s">
        <v>885</v>
      </c>
    </row>
    <row r="52" customFormat="false" ht="15" hidden="false" customHeight="true" outlineLevel="0" collapsed="false">
      <c r="A52" s="69" t="s">
        <v>887</v>
      </c>
      <c r="B52" s="70" t="s">
        <v>983</v>
      </c>
      <c r="C52" s="70"/>
      <c r="D52" s="70"/>
      <c r="E52" s="70"/>
      <c r="F52" s="70"/>
      <c r="G52" s="70"/>
      <c r="H52" s="70"/>
      <c r="I52" s="71" t="n">
        <f aca="false">ROUND(((H54*H53*E22)-(I64*I22)),2)</f>
        <v>123.87</v>
      </c>
    </row>
    <row r="53" customFormat="false" ht="24" hidden="false" customHeight="true" outlineLevel="0" collapsed="false">
      <c r="A53" s="69"/>
      <c r="B53" s="70" t="s">
        <v>984</v>
      </c>
      <c r="C53" s="70"/>
      <c r="D53" s="70"/>
      <c r="E53" s="70"/>
      <c r="F53" s="70"/>
      <c r="G53" s="70"/>
      <c r="H53" s="72" t="n">
        <v>4.7</v>
      </c>
      <c r="I53" s="73" t="s">
        <v>985</v>
      </c>
    </row>
    <row r="54" customFormat="false" ht="15" hidden="false" customHeight="true" outlineLevel="0" collapsed="false">
      <c r="A54" s="69"/>
      <c r="B54" s="26" t="s">
        <v>986</v>
      </c>
      <c r="C54" s="26"/>
      <c r="D54" s="26"/>
      <c r="E54" s="26"/>
      <c r="F54" s="26"/>
      <c r="G54" s="26"/>
      <c r="H54" s="44" t="n">
        <v>2</v>
      </c>
      <c r="I54" s="73"/>
    </row>
    <row r="55" customFormat="false" ht="15" hidden="false" customHeight="true" outlineLevel="0" collapsed="false">
      <c r="A55" s="69" t="s">
        <v>890</v>
      </c>
      <c r="B55" s="74" t="s">
        <v>987</v>
      </c>
      <c r="C55" s="74"/>
      <c r="D55" s="74"/>
      <c r="E55" s="74"/>
      <c r="F55" s="74"/>
      <c r="G55" s="74"/>
      <c r="H55" s="74"/>
      <c r="I55" s="71" t="n">
        <f aca="false">ROUND(((E22*H56*(1-I65))),2)</f>
        <v>284.58</v>
      </c>
    </row>
    <row r="56" customFormat="false" ht="15" hidden="false" customHeight="true" outlineLevel="0" collapsed="false">
      <c r="A56" s="69"/>
      <c r="B56" s="74" t="s">
        <v>988</v>
      </c>
      <c r="C56" s="74"/>
      <c r="D56" s="74"/>
      <c r="E56" s="74"/>
      <c r="F56" s="74"/>
      <c r="G56" s="74"/>
      <c r="H56" s="75" t="n">
        <v>16.73</v>
      </c>
      <c r="I56" s="73" t="s">
        <v>985</v>
      </c>
    </row>
    <row r="57" customFormat="false" ht="15" hidden="false" customHeight="true" outlineLevel="0" collapsed="false">
      <c r="A57" s="69" t="s">
        <v>893</v>
      </c>
      <c r="B57" s="70" t="s">
        <v>989</v>
      </c>
      <c r="C57" s="70"/>
      <c r="D57" s="70"/>
      <c r="E57" s="70"/>
      <c r="F57" s="70"/>
      <c r="G57" s="70"/>
      <c r="H57" s="76"/>
      <c r="I57" s="71" t="n">
        <f aca="false">H57</f>
        <v>0</v>
      </c>
    </row>
    <row r="58" customFormat="false" ht="15" hidden="false" customHeight="true" outlineLevel="0" collapsed="false">
      <c r="A58" s="69" t="s">
        <v>926</v>
      </c>
      <c r="B58" s="70" t="s">
        <v>990</v>
      </c>
      <c r="C58" s="70"/>
      <c r="D58" s="70"/>
      <c r="E58" s="70"/>
      <c r="F58" s="70"/>
      <c r="G58" s="70"/>
      <c r="H58" s="77"/>
      <c r="I58" s="78" t="n">
        <f aca="false">H58</f>
        <v>0</v>
      </c>
    </row>
    <row r="59" customFormat="false" ht="15" hidden="false" customHeight="true" outlineLevel="0" collapsed="false">
      <c r="A59" s="69" t="s">
        <v>966</v>
      </c>
      <c r="B59" s="79" t="s">
        <v>991</v>
      </c>
      <c r="C59" s="79"/>
      <c r="D59" s="79"/>
      <c r="E59" s="79"/>
      <c r="F59" s="79"/>
      <c r="G59" s="79"/>
      <c r="H59" s="77" t="n">
        <v>15.02</v>
      </c>
      <c r="I59" s="71" t="n">
        <f aca="false">H59</f>
        <v>15.02</v>
      </c>
    </row>
    <row r="60" customFormat="false" ht="14.45" hidden="false" customHeight="true" outlineLevel="0" collapsed="false">
      <c r="A60" s="69" t="s">
        <v>968</v>
      </c>
      <c r="B60" s="79" t="s">
        <v>992</v>
      </c>
      <c r="C60" s="79"/>
      <c r="D60" s="79"/>
      <c r="E60" s="79"/>
      <c r="F60" s="79"/>
      <c r="G60" s="79"/>
      <c r="H60" s="77"/>
      <c r="I60" s="71" t="n">
        <f aca="false">H60</f>
        <v>0</v>
      </c>
    </row>
    <row r="61" customFormat="false" ht="15" hidden="false" customHeight="true" outlineLevel="0" collapsed="false">
      <c r="A61" s="80"/>
      <c r="B61" s="81" t="s">
        <v>993</v>
      </c>
      <c r="C61" s="81"/>
      <c r="D61" s="81"/>
      <c r="E61" s="81"/>
      <c r="F61" s="81"/>
      <c r="G61" s="81"/>
      <c r="H61" s="81"/>
      <c r="I61" s="59" t="n">
        <f aca="false">SUM(I52:I60)</f>
        <v>423.47</v>
      </c>
    </row>
    <row r="62" customFormat="false" ht="29.25" hidden="false" customHeight="true" outlineLevel="0" collapsed="false">
      <c r="A62" s="60" t="s">
        <v>994</v>
      </c>
      <c r="B62" s="60"/>
      <c r="C62" s="60"/>
      <c r="D62" s="60"/>
      <c r="E62" s="60"/>
      <c r="F62" s="60"/>
      <c r="G62" s="60"/>
      <c r="H62" s="60"/>
      <c r="I62" s="60"/>
    </row>
    <row r="63" customFormat="false" ht="15" hidden="false" customHeight="true" outlineLevel="0" collapsed="false">
      <c r="A63" s="66" t="s">
        <v>995</v>
      </c>
      <c r="B63" s="66"/>
      <c r="C63" s="66"/>
      <c r="D63" s="66"/>
      <c r="E63" s="66"/>
      <c r="F63" s="66"/>
      <c r="G63" s="66"/>
      <c r="H63" s="66"/>
      <c r="I63" s="66"/>
    </row>
    <row r="64" customFormat="false" ht="13.8" hidden="false" customHeight="false" outlineLevel="0" collapsed="false">
      <c r="A64" s="82" t="s">
        <v>996</v>
      </c>
      <c r="B64" s="82"/>
      <c r="C64" s="82"/>
      <c r="D64" s="82"/>
      <c r="E64" s="82"/>
      <c r="F64" s="82"/>
      <c r="G64" s="82"/>
      <c r="H64" s="83" t="s">
        <v>997</v>
      </c>
      <c r="I64" s="84" t="n">
        <v>0.06</v>
      </c>
    </row>
    <row r="65" customFormat="false" ht="13.8" hidden="false" customHeight="false" outlineLevel="0" collapsed="false">
      <c r="A65" s="82" t="s">
        <v>998</v>
      </c>
      <c r="B65" s="82"/>
      <c r="C65" s="82"/>
      <c r="D65" s="82"/>
      <c r="E65" s="82"/>
      <c r="F65" s="82"/>
      <c r="G65" s="82"/>
      <c r="H65" s="83" t="s">
        <v>997</v>
      </c>
      <c r="I65" s="84" t="n">
        <v>0.19</v>
      </c>
    </row>
    <row r="66" customFormat="false" ht="13.8" hidden="false" customHeight="false" outlineLevel="0" collapsed="false">
      <c r="A66" s="51" t="s">
        <v>999</v>
      </c>
      <c r="B66" s="51"/>
      <c r="C66" s="51"/>
      <c r="D66" s="51"/>
      <c r="E66" s="51"/>
      <c r="F66" s="51"/>
      <c r="G66" s="51"/>
      <c r="H66" s="51"/>
      <c r="I66" s="51"/>
    </row>
    <row r="67" customFormat="false" ht="24" hidden="false" customHeight="true" outlineLevel="0" collapsed="false">
      <c r="A67" s="85" t="n">
        <v>2</v>
      </c>
      <c r="B67" s="67" t="s">
        <v>1000</v>
      </c>
      <c r="C67" s="67"/>
      <c r="D67" s="67"/>
      <c r="E67" s="67"/>
      <c r="F67" s="67"/>
      <c r="G67" s="67"/>
      <c r="H67" s="67"/>
      <c r="I67" s="85" t="s">
        <v>885</v>
      </c>
    </row>
    <row r="68" customFormat="false" ht="13.8" hidden="false" customHeight="false" outlineLevel="0" collapsed="false">
      <c r="A68" s="86" t="s">
        <v>952</v>
      </c>
      <c r="B68" s="87" t="s">
        <v>953</v>
      </c>
      <c r="C68" s="87"/>
      <c r="D68" s="87"/>
      <c r="E68" s="87"/>
      <c r="F68" s="87"/>
      <c r="G68" s="87"/>
      <c r="H68" s="87"/>
      <c r="I68" s="56" t="n">
        <f aca="false">+I33</f>
        <v>285.95</v>
      </c>
    </row>
    <row r="69" customFormat="false" ht="13.8" hidden="false" customHeight="false" outlineLevel="0" collapsed="false">
      <c r="A69" s="86" t="s">
        <v>960</v>
      </c>
      <c r="B69" s="87" t="s">
        <v>1001</v>
      </c>
      <c r="C69" s="87"/>
      <c r="D69" s="87"/>
      <c r="E69" s="87"/>
      <c r="F69" s="87"/>
      <c r="G69" s="87"/>
      <c r="H69" s="87"/>
      <c r="I69" s="88" t="n">
        <f aca="false">+I46</f>
        <v>646.41</v>
      </c>
    </row>
    <row r="70" customFormat="false" ht="13.8" hidden="false" customHeight="false" outlineLevel="0" collapsed="false">
      <c r="A70" s="86" t="s">
        <v>980</v>
      </c>
      <c r="B70" s="87" t="s">
        <v>981</v>
      </c>
      <c r="C70" s="87"/>
      <c r="D70" s="87"/>
      <c r="E70" s="87"/>
      <c r="F70" s="87"/>
      <c r="G70" s="87"/>
      <c r="H70" s="87"/>
      <c r="I70" s="88" t="n">
        <f aca="false">+I61</f>
        <v>423.47</v>
      </c>
    </row>
    <row r="71" customFormat="false" ht="13.8" hidden="false" customHeight="false" outlineLevel="0" collapsed="false">
      <c r="A71" s="57" t="s">
        <v>956</v>
      </c>
      <c r="B71" s="57"/>
      <c r="C71" s="57"/>
      <c r="D71" s="57"/>
      <c r="E71" s="57"/>
      <c r="F71" s="57"/>
      <c r="G71" s="57"/>
      <c r="H71" s="57"/>
      <c r="I71" s="59" t="n">
        <f aca="false">SUM(I68:I70)</f>
        <v>1355.83</v>
      </c>
    </row>
    <row r="72" customFormat="false" ht="24" hidden="false" customHeight="true" outlineLevel="0" collapsed="false">
      <c r="A72" s="89" t="s">
        <v>1002</v>
      </c>
      <c r="B72" s="89"/>
      <c r="C72" s="89"/>
      <c r="D72" s="89"/>
      <c r="E72" s="89"/>
      <c r="F72" s="89"/>
      <c r="G72" s="89"/>
      <c r="H72" s="89"/>
      <c r="I72" s="89"/>
    </row>
    <row r="73" customFormat="false" ht="15" hidden="false" customHeight="true" outlineLevel="0" collapsed="false">
      <c r="A73" s="90" t="n">
        <v>3</v>
      </c>
      <c r="B73" s="90" t="s">
        <v>1003</v>
      </c>
      <c r="C73" s="90"/>
      <c r="D73" s="90"/>
      <c r="E73" s="90"/>
      <c r="F73" s="90"/>
      <c r="G73" s="90"/>
      <c r="H73" s="90"/>
      <c r="I73" s="90" t="s">
        <v>885</v>
      </c>
    </row>
    <row r="74" customFormat="false" ht="24" hidden="false" customHeight="true" outlineLevel="0" collapsed="false">
      <c r="A74" s="69" t="s">
        <v>887</v>
      </c>
      <c r="B74" s="91" t="s">
        <v>1004</v>
      </c>
      <c r="C74" s="91"/>
      <c r="D74" s="91"/>
      <c r="E74" s="91"/>
      <c r="F74" s="91"/>
      <c r="G74" s="91"/>
      <c r="H74" s="91"/>
      <c r="I74" s="56" t="n">
        <f aca="false">ROUND(($I$25/12)*(33/30)*I81,2)</f>
        <v>6.74</v>
      </c>
    </row>
    <row r="75" customFormat="false" ht="15" hidden="false" customHeight="true" outlineLevel="0" collapsed="false">
      <c r="A75" s="69" t="s">
        <v>890</v>
      </c>
      <c r="B75" s="87" t="s">
        <v>1005</v>
      </c>
      <c r="C75" s="87"/>
      <c r="D75" s="87"/>
      <c r="E75" s="87"/>
      <c r="F75" s="87"/>
      <c r="G75" s="87"/>
      <c r="H75" s="87"/>
      <c r="I75" s="56" t="n">
        <f aca="false">ROUND($H$43*I74,2)</f>
        <v>0.54</v>
      </c>
    </row>
    <row r="76" customFormat="false" ht="24" hidden="false" customHeight="true" outlineLevel="0" collapsed="false">
      <c r="A76" s="69" t="s">
        <v>893</v>
      </c>
      <c r="B76" s="26" t="s">
        <v>1006</v>
      </c>
      <c r="C76" s="26"/>
      <c r="D76" s="26"/>
      <c r="E76" s="26"/>
      <c r="F76" s="26"/>
      <c r="G76" s="26"/>
      <c r="H76" s="26"/>
      <c r="I76" s="56" t="n">
        <f aca="false">ROUND(($I$25+$I$33)*(40%+10%)*8%*I81,2)</f>
        <v>3.51</v>
      </c>
    </row>
    <row r="77" customFormat="false" ht="24" hidden="false" customHeight="true" outlineLevel="0" collapsed="false">
      <c r="A77" s="69" t="s">
        <v>926</v>
      </c>
      <c r="B77" s="26" t="s">
        <v>1007</v>
      </c>
      <c r="C77" s="26"/>
      <c r="D77" s="26"/>
      <c r="E77" s="26"/>
      <c r="F77" s="26"/>
      <c r="G77" s="26"/>
      <c r="H77" s="26"/>
      <c r="I77" s="56" t="n">
        <f aca="false">ROUND(((($I$25/30)*7)/$H$10),2)</f>
        <v>28.59</v>
      </c>
    </row>
    <row r="78" customFormat="false" ht="15" hidden="false" customHeight="true" outlineLevel="0" collapsed="false">
      <c r="A78" s="69" t="s">
        <v>966</v>
      </c>
      <c r="B78" s="92" t="s">
        <v>1008</v>
      </c>
      <c r="C78" s="92"/>
      <c r="D78" s="92"/>
      <c r="E78" s="92"/>
      <c r="F78" s="92"/>
      <c r="G78" s="92"/>
      <c r="H78" s="92"/>
      <c r="I78" s="56" t="n">
        <f aca="false">ROUND($H$46*I77,2)</f>
        <v>10.52</v>
      </c>
    </row>
    <row r="79" customFormat="false" ht="24" hidden="false" customHeight="true" outlineLevel="0" collapsed="false">
      <c r="A79" s="69" t="s">
        <v>968</v>
      </c>
      <c r="B79" s="26" t="s">
        <v>1009</v>
      </c>
      <c r="C79" s="26"/>
      <c r="D79" s="26"/>
      <c r="E79" s="26"/>
      <c r="F79" s="26"/>
      <c r="G79" s="26"/>
      <c r="H79" s="26"/>
      <c r="I79" s="56" t="n">
        <f aca="false">ROUND(($I$25+$I$33)*(40%+10%)*8%*100%,2)</f>
        <v>70.26</v>
      </c>
    </row>
    <row r="80" customFormat="false" ht="13.8" hidden="false" customHeight="false" outlineLevel="0" collapsed="false">
      <c r="A80" s="93" t="s">
        <v>956</v>
      </c>
      <c r="B80" s="93"/>
      <c r="C80" s="93"/>
      <c r="D80" s="93"/>
      <c r="E80" s="93"/>
      <c r="F80" s="93"/>
      <c r="G80" s="93"/>
      <c r="H80" s="93"/>
      <c r="I80" s="94" t="n">
        <f aca="false">SUM(I74:I79)</f>
        <v>120.16</v>
      </c>
    </row>
    <row r="81" customFormat="false" ht="35.25" hidden="false" customHeight="true" outlineLevel="0" collapsed="false">
      <c r="A81" s="95" t="s">
        <v>1010</v>
      </c>
      <c r="B81" s="95"/>
      <c r="C81" s="95"/>
      <c r="D81" s="95"/>
      <c r="E81" s="95"/>
      <c r="F81" s="95"/>
      <c r="G81" s="95"/>
      <c r="H81" s="83" t="s">
        <v>1011</v>
      </c>
      <c r="I81" s="84" t="n">
        <v>0.05</v>
      </c>
    </row>
    <row r="82" customFormat="false" ht="26.25" hidden="false" customHeight="true" outlineLevel="0" collapsed="false">
      <c r="A82" s="96" t="s">
        <v>1012</v>
      </c>
      <c r="B82" s="96"/>
      <c r="C82" s="96"/>
      <c r="D82" s="96"/>
      <c r="E82" s="96"/>
      <c r="F82" s="96"/>
      <c r="G82" s="96"/>
      <c r="H82" s="96"/>
      <c r="I82" s="96"/>
    </row>
    <row r="83" customFormat="false" ht="15" hidden="false" customHeight="true" outlineLevel="0" collapsed="false">
      <c r="A83" s="30" t="s">
        <v>1013</v>
      </c>
      <c r="B83" s="30"/>
      <c r="C83" s="30"/>
      <c r="D83" s="30"/>
      <c r="E83" s="30"/>
      <c r="F83" s="30"/>
      <c r="G83" s="30"/>
      <c r="H83" s="30"/>
      <c r="I83" s="30"/>
    </row>
    <row r="84" customFormat="false" ht="13.8" hidden="false" customHeight="false" outlineLevel="0" collapsed="false">
      <c r="A84" s="97" t="s">
        <v>1014</v>
      </c>
      <c r="B84" s="98" t="s">
        <v>1015</v>
      </c>
      <c r="C84" s="98"/>
      <c r="D84" s="98"/>
      <c r="E84" s="98"/>
      <c r="F84" s="98"/>
      <c r="G84" s="98"/>
      <c r="H84" s="98"/>
      <c r="I84" s="97" t="s">
        <v>885</v>
      </c>
    </row>
    <row r="85" customFormat="false" ht="15" hidden="false" customHeight="true" outlineLevel="0" collapsed="false">
      <c r="A85" s="86" t="s">
        <v>887</v>
      </c>
      <c r="B85" s="26" t="s">
        <v>1016</v>
      </c>
      <c r="C85" s="26"/>
      <c r="D85" s="26"/>
      <c r="E85" s="26"/>
      <c r="F85" s="26"/>
      <c r="G85" s="26"/>
      <c r="H85" s="26"/>
      <c r="I85" s="56" t="n">
        <v>0</v>
      </c>
    </row>
    <row r="86" customFormat="false" ht="13.8" hidden="false" customHeight="false" outlineLevel="0" collapsed="false">
      <c r="A86" s="86" t="s">
        <v>890</v>
      </c>
      <c r="B86" s="87" t="s">
        <v>1017</v>
      </c>
      <c r="C86" s="87"/>
      <c r="D86" s="87"/>
      <c r="E86" s="87"/>
      <c r="F86" s="87"/>
      <c r="G86" s="87"/>
      <c r="H86" s="87"/>
      <c r="I86" s="88" t="n">
        <f aca="false">ROUND((($I$25/30)*I95)/12,2)</f>
        <v>12.09</v>
      </c>
    </row>
    <row r="87" customFormat="false" ht="15" hidden="false" customHeight="true" outlineLevel="0" collapsed="false">
      <c r="A87" s="86" t="s">
        <v>893</v>
      </c>
      <c r="B87" s="87" t="s">
        <v>1018</v>
      </c>
      <c r="C87" s="87"/>
      <c r="D87" s="87"/>
      <c r="E87" s="87"/>
      <c r="F87" s="87"/>
      <c r="G87" s="87"/>
      <c r="H87" s="87"/>
      <c r="I87" s="88" t="n">
        <f aca="false">ROUND((($I$25/30)*5)/12*I96,2)</f>
        <v>0.31</v>
      </c>
    </row>
    <row r="88" customFormat="false" ht="15" hidden="false" customHeight="true" outlineLevel="0" collapsed="false">
      <c r="A88" s="86" t="s">
        <v>926</v>
      </c>
      <c r="B88" s="91" t="s">
        <v>1019</v>
      </c>
      <c r="C88" s="91"/>
      <c r="D88" s="91"/>
      <c r="E88" s="91"/>
      <c r="F88" s="91"/>
      <c r="G88" s="91"/>
      <c r="H88" s="91"/>
      <c r="I88" s="99" t="n">
        <f aca="false">ROUND(((($I$25/30)*15)/12)*I97,2)</f>
        <v>0.48</v>
      </c>
    </row>
    <row r="89" customFormat="false" ht="13.8" hidden="false" customHeight="false" outlineLevel="0" collapsed="false">
      <c r="A89" s="86" t="s">
        <v>966</v>
      </c>
      <c r="B89" s="87" t="s">
        <v>1020</v>
      </c>
      <c r="C89" s="87"/>
      <c r="D89" s="87"/>
      <c r="E89" s="87"/>
      <c r="F89" s="87"/>
      <c r="G89" s="87"/>
      <c r="H89" s="87"/>
      <c r="I89" s="88" t="n">
        <f aca="false">ROUND(((($I$25/30)*I98)/12),2)</f>
        <v>20.42</v>
      </c>
    </row>
    <row r="90" customFormat="false" ht="13.8" hidden="false" customHeight="false" outlineLevel="0" collapsed="false">
      <c r="A90" s="86" t="s">
        <v>968</v>
      </c>
      <c r="B90" s="87" t="s">
        <v>1021</v>
      </c>
      <c r="C90" s="87"/>
      <c r="D90" s="87"/>
      <c r="E90" s="87"/>
      <c r="F90" s="87"/>
      <c r="G90" s="87"/>
      <c r="H90" s="87"/>
      <c r="I90" s="99" t="n">
        <v>0</v>
      </c>
    </row>
    <row r="91" customFormat="false" ht="13.8" hidden="false" customHeight="false" outlineLevel="0" collapsed="false">
      <c r="A91" s="100" t="s">
        <v>1022</v>
      </c>
      <c r="B91" s="100"/>
      <c r="C91" s="100"/>
      <c r="D91" s="100"/>
      <c r="E91" s="100"/>
      <c r="F91" s="100"/>
      <c r="G91" s="100"/>
      <c r="H91" s="100"/>
      <c r="I91" s="101" t="n">
        <f aca="false">SUM(I85:I90)</f>
        <v>33.3</v>
      </c>
    </row>
    <row r="92" customFormat="false" ht="15" hidden="false" customHeight="true" outlineLevel="0" collapsed="false">
      <c r="A92" s="86" t="s">
        <v>970</v>
      </c>
      <c r="B92" s="26" t="s">
        <v>1023</v>
      </c>
      <c r="C92" s="26"/>
      <c r="D92" s="26"/>
      <c r="E92" s="26"/>
      <c r="F92" s="26"/>
      <c r="G92" s="26"/>
      <c r="H92" s="26"/>
      <c r="I92" s="102" t="n">
        <f aca="false">ROUND(H46*I91,2)</f>
        <v>12.25</v>
      </c>
    </row>
    <row r="93" customFormat="false" ht="13.8" hidden="false" customHeight="false" outlineLevel="0" collapsed="false">
      <c r="A93" s="100" t="s">
        <v>956</v>
      </c>
      <c r="B93" s="100"/>
      <c r="C93" s="100"/>
      <c r="D93" s="100"/>
      <c r="E93" s="100"/>
      <c r="F93" s="100"/>
      <c r="G93" s="100"/>
      <c r="H93" s="100"/>
      <c r="I93" s="103" t="n">
        <f aca="false">SUM(I91:I92)</f>
        <v>45.55</v>
      </c>
    </row>
    <row r="94" customFormat="false" ht="37.5" hidden="false" customHeight="true" outlineLevel="0" collapsed="false">
      <c r="A94" s="104" t="s">
        <v>1024</v>
      </c>
      <c r="B94" s="104"/>
      <c r="C94" s="104"/>
      <c r="D94" s="104"/>
      <c r="E94" s="104"/>
      <c r="F94" s="104"/>
      <c r="G94" s="104"/>
      <c r="H94" s="104"/>
      <c r="I94" s="104"/>
    </row>
    <row r="95" customFormat="false" ht="24" hidden="false" customHeight="true" outlineLevel="0" collapsed="false">
      <c r="A95" s="105" t="s">
        <v>1025</v>
      </c>
      <c r="B95" s="105"/>
      <c r="C95" s="105"/>
      <c r="D95" s="105"/>
      <c r="E95" s="105"/>
      <c r="F95" s="105"/>
      <c r="G95" s="105"/>
      <c r="H95" s="83" t="s">
        <v>1011</v>
      </c>
      <c r="I95" s="106" t="n">
        <v>2.96</v>
      </c>
    </row>
    <row r="96" customFormat="false" ht="24" hidden="false" customHeight="true" outlineLevel="0" collapsed="false">
      <c r="A96" s="105" t="s">
        <v>1026</v>
      </c>
      <c r="B96" s="105"/>
      <c r="C96" s="105"/>
      <c r="D96" s="105"/>
      <c r="E96" s="105"/>
      <c r="F96" s="105"/>
      <c r="G96" s="105"/>
      <c r="H96" s="83" t="s">
        <v>1011</v>
      </c>
      <c r="I96" s="107" t="n">
        <v>0.015</v>
      </c>
    </row>
    <row r="97" customFormat="false" ht="40.5" hidden="false" customHeight="true" outlineLevel="0" collapsed="false">
      <c r="A97" s="105" t="s">
        <v>1027</v>
      </c>
      <c r="B97" s="105"/>
      <c r="C97" s="105"/>
      <c r="D97" s="105"/>
      <c r="E97" s="105"/>
      <c r="F97" s="105"/>
      <c r="G97" s="105"/>
      <c r="H97" s="83" t="s">
        <v>1011</v>
      </c>
      <c r="I97" s="107" t="n">
        <v>0.0078</v>
      </c>
    </row>
    <row r="98" customFormat="false" ht="28.5" hidden="false" customHeight="true" outlineLevel="0" collapsed="false">
      <c r="A98" s="105" t="s">
        <v>1028</v>
      </c>
      <c r="B98" s="105"/>
      <c r="C98" s="105"/>
      <c r="D98" s="105"/>
      <c r="E98" s="105"/>
      <c r="F98" s="105"/>
      <c r="G98" s="105"/>
      <c r="H98" s="83" t="s">
        <v>1011</v>
      </c>
      <c r="I98" s="106" t="n">
        <v>5</v>
      </c>
    </row>
    <row r="99" customFormat="false" ht="15" hidden="false" customHeight="true" outlineLevel="0" collapsed="false">
      <c r="A99" s="30" t="s">
        <v>1029</v>
      </c>
      <c r="B99" s="30"/>
      <c r="C99" s="30"/>
      <c r="D99" s="30"/>
      <c r="E99" s="30"/>
      <c r="F99" s="30"/>
      <c r="G99" s="30"/>
      <c r="H99" s="30"/>
      <c r="I99" s="30"/>
    </row>
    <row r="100" customFormat="false" ht="13.8" hidden="false" customHeight="false" outlineLevel="0" collapsed="false">
      <c r="A100" s="98" t="s">
        <v>1030</v>
      </c>
      <c r="B100" s="98" t="s">
        <v>1031</v>
      </c>
      <c r="C100" s="98"/>
      <c r="D100" s="98"/>
      <c r="E100" s="98"/>
      <c r="F100" s="98"/>
      <c r="G100" s="98"/>
      <c r="H100" s="98"/>
      <c r="I100" s="98" t="s">
        <v>885</v>
      </c>
    </row>
    <row r="101" customFormat="false" ht="24" hidden="false" customHeight="true" outlineLevel="0" collapsed="false">
      <c r="A101" s="69" t="s">
        <v>887</v>
      </c>
      <c r="B101" s="91" t="s">
        <v>1032</v>
      </c>
      <c r="C101" s="91"/>
      <c r="D101" s="91"/>
      <c r="E101" s="91"/>
      <c r="F101" s="91"/>
      <c r="G101" s="91"/>
      <c r="H101" s="91"/>
      <c r="I101" s="56" t="n">
        <f aca="false">ROUND(((($I$25+$I$25/3)*4/12)/12)*I106,2)</f>
        <v>1.09</v>
      </c>
    </row>
    <row r="102" customFormat="false" ht="24" hidden="false" customHeight="true" outlineLevel="0" collapsed="false">
      <c r="A102" s="69" t="s">
        <v>890</v>
      </c>
      <c r="B102" s="26" t="s">
        <v>1033</v>
      </c>
      <c r="C102" s="26"/>
      <c r="D102" s="26"/>
      <c r="E102" s="26"/>
      <c r="F102" s="26"/>
      <c r="G102" s="26"/>
      <c r="H102" s="26"/>
      <c r="I102" s="56" t="n">
        <f aca="false">ROUND(+I101*H46,2)</f>
        <v>0.4</v>
      </c>
    </row>
    <row r="103" customFormat="false" ht="24" hidden="false" customHeight="true" outlineLevel="0" collapsed="false">
      <c r="A103" s="69" t="s">
        <v>893</v>
      </c>
      <c r="B103" s="26" t="s">
        <v>1034</v>
      </c>
      <c r="C103" s="26"/>
      <c r="D103" s="26"/>
      <c r="E103" s="26"/>
      <c r="F103" s="26"/>
      <c r="G103" s="26"/>
      <c r="H103" s="26"/>
      <c r="I103" s="56" t="n">
        <f aca="false">ROUND(((($I$25+$I$31)*4/12)*I106)*H46,2)</f>
        <v>3.91</v>
      </c>
    </row>
    <row r="104" customFormat="false" ht="15" hidden="false" customHeight="true" outlineLevel="0" collapsed="false">
      <c r="A104" s="69" t="s">
        <v>926</v>
      </c>
      <c r="B104" s="26" t="s">
        <v>946</v>
      </c>
      <c r="C104" s="26"/>
      <c r="D104" s="26"/>
      <c r="E104" s="26"/>
      <c r="F104" s="26"/>
      <c r="G104" s="26"/>
      <c r="H104" s="26"/>
      <c r="I104" s="56" t="n">
        <v>0</v>
      </c>
    </row>
    <row r="105" customFormat="false" ht="13.8" hidden="false" customHeight="false" outlineLevel="0" collapsed="false">
      <c r="A105" s="100" t="s">
        <v>956</v>
      </c>
      <c r="B105" s="100"/>
      <c r="C105" s="100"/>
      <c r="D105" s="100"/>
      <c r="E105" s="100"/>
      <c r="F105" s="100"/>
      <c r="G105" s="100"/>
      <c r="H105" s="100"/>
      <c r="I105" s="103" t="n">
        <f aca="false">SUM(I101:I104)</f>
        <v>5.4</v>
      </c>
    </row>
    <row r="106" customFormat="false" ht="35.25" hidden="false" customHeight="true" outlineLevel="0" collapsed="false">
      <c r="A106" s="104" t="s">
        <v>1035</v>
      </c>
      <c r="B106" s="104"/>
      <c r="C106" s="104"/>
      <c r="D106" s="104"/>
      <c r="E106" s="104"/>
      <c r="F106" s="104"/>
      <c r="G106" s="104"/>
      <c r="H106" s="83" t="s">
        <v>1011</v>
      </c>
      <c r="I106" s="84" t="n">
        <v>0.02</v>
      </c>
    </row>
    <row r="107" customFormat="false" ht="15" hidden="false" customHeight="true" outlineLevel="0" collapsed="false">
      <c r="A107" s="30" t="s">
        <v>1036</v>
      </c>
      <c r="B107" s="30"/>
      <c r="C107" s="30"/>
      <c r="D107" s="30"/>
      <c r="E107" s="30"/>
      <c r="F107" s="30"/>
      <c r="G107" s="30"/>
      <c r="H107" s="30"/>
      <c r="I107" s="30"/>
    </row>
    <row r="108" customFormat="false" ht="15" hidden="false" customHeight="true" outlineLevel="0" collapsed="false">
      <c r="A108" s="98" t="s">
        <v>1037</v>
      </c>
      <c r="B108" s="98" t="s">
        <v>1038</v>
      </c>
      <c r="C108" s="98"/>
      <c r="D108" s="98"/>
      <c r="E108" s="98"/>
      <c r="F108" s="98"/>
      <c r="G108" s="98"/>
      <c r="H108" s="98"/>
      <c r="I108" s="98" t="s">
        <v>885</v>
      </c>
    </row>
    <row r="109" customFormat="false" ht="15" hidden="false" customHeight="true" outlineLevel="0" collapsed="false">
      <c r="A109" s="69" t="s">
        <v>887</v>
      </c>
      <c r="B109" s="91" t="s">
        <v>1039</v>
      </c>
      <c r="C109" s="91"/>
      <c r="D109" s="91"/>
      <c r="E109" s="91"/>
      <c r="F109" s="91"/>
      <c r="G109" s="91"/>
      <c r="H109" s="91"/>
      <c r="I109" s="56" t="n">
        <v>0</v>
      </c>
    </row>
    <row r="110" customFormat="false" ht="13.8" hidden="false" customHeight="false" outlineLevel="0" collapsed="false">
      <c r="A110" s="100" t="s">
        <v>956</v>
      </c>
      <c r="B110" s="100"/>
      <c r="C110" s="100"/>
      <c r="D110" s="100"/>
      <c r="E110" s="100"/>
      <c r="F110" s="100"/>
      <c r="G110" s="100"/>
      <c r="H110" s="100"/>
      <c r="I110" s="103" t="n">
        <f aca="false">+I109</f>
        <v>0</v>
      </c>
    </row>
    <row r="111" customFormat="false" ht="24" hidden="false" customHeight="true" outlineLevel="0" collapsed="false">
      <c r="A111" s="104" t="s">
        <v>1040</v>
      </c>
      <c r="B111" s="104"/>
      <c r="C111" s="104"/>
      <c r="D111" s="104"/>
      <c r="E111" s="104"/>
      <c r="F111" s="104"/>
      <c r="G111" s="104"/>
      <c r="H111" s="104"/>
      <c r="I111" s="104"/>
    </row>
    <row r="112" customFormat="false" ht="13.8" hidden="false" customHeight="false" outlineLevel="0" collapsed="false">
      <c r="A112" s="108" t="s">
        <v>1041</v>
      </c>
      <c r="B112" s="108"/>
      <c r="C112" s="108"/>
      <c r="D112" s="108"/>
      <c r="E112" s="108"/>
      <c r="F112" s="108"/>
      <c r="G112" s="108"/>
      <c r="H112" s="108"/>
      <c r="I112" s="108"/>
    </row>
    <row r="113" customFormat="false" ht="15" hidden="false" customHeight="true" outlineLevel="0" collapsed="false">
      <c r="A113" s="98" t="n">
        <v>4</v>
      </c>
      <c r="B113" s="109" t="s">
        <v>1042</v>
      </c>
      <c r="C113" s="109"/>
      <c r="D113" s="109"/>
      <c r="E113" s="109"/>
      <c r="F113" s="109"/>
      <c r="G113" s="109"/>
      <c r="H113" s="109"/>
      <c r="I113" s="98" t="s">
        <v>885</v>
      </c>
    </row>
    <row r="114" customFormat="false" ht="15" hidden="false" customHeight="true" outlineLevel="0" collapsed="false">
      <c r="A114" s="69" t="s">
        <v>1014</v>
      </c>
      <c r="B114" s="26" t="s">
        <v>1015</v>
      </c>
      <c r="C114" s="26"/>
      <c r="D114" s="26"/>
      <c r="E114" s="26"/>
      <c r="F114" s="26"/>
      <c r="G114" s="26"/>
      <c r="H114" s="26"/>
      <c r="I114" s="71" t="n">
        <f aca="false">+I93</f>
        <v>45.55</v>
      </c>
    </row>
    <row r="115" customFormat="false" ht="15" hidden="false" customHeight="true" outlineLevel="0" collapsed="false">
      <c r="A115" s="69" t="s">
        <v>1030</v>
      </c>
      <c r="B115" s="26" t="s">
        <v>1043</v>
      </c>
      <c r="C115" s="26"/>
      <c r="D115" s="26"/>
      <c r="E115" s="26"/>
      <c r="F115" s="26"/>
      <c r="G115" s="26"/>
      <c r="H115" s="26"/>
      <c r="I115" s="71" t="n">
        <f aca="false">+I105</f>
        <v>5.4</v>
      </c>
    </row>
    <row r="116" customFormat="false" ht="15" hidden="false" customHeight="true" outlineLevel="0" collapsed="false">
      <c r="A116" s="69" t="s">
        <v>1037</v>
      </c>
      <c r="B116" s="26" t="s">
        <v>1038</v>
      </c>
      <c r="C116" s="26"/>
      <c r="D116" s="26"/>
      <c r="E116" s="26"/>
      <c r="F116" s="26"/>
      <c r="G116" s="26"/>
      <c r="H116" s="26"/>
      <c r="I116" s="71" t="n">
        <f aca="false">+I110</f>
        <v>0</v>
      </c>
    </row>
    <row r="117" customFormat="false" ht="13.8" hidden="false" customHeight="false" outlineLevel="0" collapsed="false">
      <c r="A117" s="100" t="s">
        <v>956</v>
      </c>
      <c r="B117" s="100"/>
      <c r="C117" s="100"/>
      <c r="D117" s="100"/>
      <c r="E117" s="100"/>
      <c r="F117" s="100"/>
      <c r="G117" s="100"/>
      <c r="H117" s="100"/>
      <c r="I117" s="103" t="n">
        <f aca="false">SUM(I114:I116)</f>
        <v>50.95</v>
      </c>
    </row>
    <row r="118" customFormat="false" ht="24" hidden="false" customHeight="true" outlineLevel="0" collapsed="false">
      <c r="A118" s="110" t="s">
        <v>1044</v>
      </c>
      <c r="B118" s="110"/>
      <c r="C118" s="110"/>
      <c r="D118" s="110"/>
      <c r="E118" s="110"/>
      <c r="F118" s="110"/>
      <c r="G118" s="110"/>
      <c r="H118" s="110"/>
      <c r="I118" s="110"/>
    </row>
    <row r="119" customFormat="false" ht="15" hidden="false" customHeight="true" outlineLevel="0" collapsed="false">
      <c r="A119" s="111" t="n">
        <v>5</v>
      </c>
      <c r="B119" s="112" t="s">
        <v>1045</v>
      </c>
      <c r="C119" s="112"/>
      <c r="D119" s="112"/>
      <c r="E119" s="112"/>
      <c r="F119" s="112"/>
      <c r="G119" s="112"/>
      <c r="H119" s="113" t="s">
        <v>982</v>
      </c>
      <c r="I119" s="111" t="s">
        <v>885</v>
      </c>
    </row>
    <row r="120" customFormat="false" ht="15" hidden="false" customHeight="true" outlineLevel="0" collapsed="false">
      <c r="A120" s="69" t="s">
        <v>887</v>
      </c>
      <c r="B120" s="70" t="s">
        <v>1046</v>
      </c>
      <c r="C120" s="70"/>
      <c r="D120" s="70"/>
      <c r="E120" s="70"/>
      <c r="F120" s="70"/>
      <c r="G120" s="70"/>
      <c r="H120" s="114" t="e">
        <f aca="false">#REF!</f>
        <v>#REF!</v>
      </c>
      <c r="I120" s="71" t="e">
        <f aca="false">H120</f>
        <v>#REF!</v>
      </c>
    </row>
    <row r="121" customFormat="false" ht="15" hidden="false" customHeight="true" outlineLevel="0" collapsed="false">
      <c r="A121" s="69" t="s">
        <v>890</v>
      </c>
      <c r="B121" s="70" t="s">
        <v>1047</v>
      </c>
      <c r="C121" s="70"/>
      <c r="D121" s="70"/>
      <c r="E121" s="70"/>
      <c r="F121" s="70"/>
      <c r="G121" s="70"/>
      <c r="H121" s="115" t="e">
        <f aca="false">#REF!</f>
        <v>#REF!</v>
      </c>
      <c r="I121" s="78" t="e">
        <f aca="false">H121</f>
        <v>#REF!</v>
      </c>
    </row>
    <row r="122" customFormat="false" ht="15" hidden="false" customHeight="true" outlineLevel="0" collapsed="false">
      <c r="A122" s="69" t="s">
        <v>893</v>
      </c>
      <c r="B122" s="70" t="s">
        <v>1048</v>
      </c>
      <c r="C122" s="70"/>
      <c r="D122" s="70"/>
      <c r="E122" s="70"/>
      <c r="F122" s="70"/>
      <c r="G122" s="70"/>
      <c r="H122" s="115" t="e">
        <f aca="false">#REF!</f>
        <v>#REF!</v>
      </c>
      <c r="I122" s="78" t="e">
        <f aca="false">H122</f>
        <v>#REF!</v>
      </c>
    </row>
    <row r="123" customFormat="false" ht="15" hidden="false" customHeight="true" outlineLevel="0" collapsed="false">
      <c r="A123" s="69" t="s">
        <v>926</v>
      </c>
      <c r="B123" s="79" t="s">
        <v>1049</v>
      </c>
      <c r="C123" s="79"/>
      <c r="D123" s="79"/>
      <c r="E123" s="79"/>
      <c r="F123" s="79"/>
      <c r="G123" s="79"/>
      <c r="H123" s="77"/>
      <c r="I123" s="78" t="n">
        <f aca="false">H123</f>
        <v>0</v>
      </c>
    </row>
    <row r="124" customFormat="false" ht="15" hidden="false" customHeight="true" outlineLevel="0" collapsed="false">
      <c r="A124" s="116" t="s">
        <v>1050</v>
      </c>
      <c r="B124" s="116"/>
      <c r="C124" s="116"/>
      <c r="D124" s="116"/>
      <c r="E124" s="116"/>
      <c r="F124" s="116"/>
      <c r="G124" s="116"/>
      <c r="H124" s="116"/>
      <c r="I124" s="117" t="e">
        <f aca="false">SUM(I120:I123)</f>
        <v>#REF!</v>
      </c>
    </row>
    <row r="125" customFormat="false" ht="24" hidden="false" customHeight="true" outlineLevel="0" collapsed="false">
      <c r="A125" s="118" t="s">
        <v>1051</v>
      </c>
      <c r="B125" s="118"/>
      <c r="C125" s="118"/>
      <c r="D125" s="118"/>
      <c r="E125" s="118"/>
      <c r="F125" s="118"/>
      <c r="G125" s="118"/>
      <c r="H125" s="118"/>
      <c r="I125" s="118"/>
    </row>
    <row r="126" customFormat="false" ht="13.8" hidden="false" customHeight="false" outlineLevel="0" collapsed="false">
      <c r="A126" s="119" t="n">
        <v>6</v>
      </c>
      <c r="B126" s="119" t="s">
        <v>1052</v>
      </c>
      <c r="C126" s="119"/>
      <c r="D126" s="119"/>
      <c r="E126" s="119"/>
      <c r="F126" s="119"/>
      <c r="G126" s="119"/>
      <c r="H126" s="119" t="s">
        <v>942</v>
      </c>
      <c r="I126" s="120" t="s">
        <v>885</v>
      </c>
    </row>
    <row r="127" customFormat="false" ht="39" hidden="false" customHeight="true" outlineLevel="0" collapsed="false">
      <c r="A127" s="121" t="s">
        <v>1053</v>
      </c>
      <c r="B127" s="121"/>
      <c r="C127" s="121"/>
      <c r="D127" s="121"/>
      <c r="E127" s="121"/>
      <c r="F127" s="121"/>
      <c r="G127" s="121"/>
      <c r="H127" s="122" t="s">
        <v>985</v>
      </c>
      <c r="I127" s="123" t="e">
        <f aca="false">+I25+I71+I80+I117+I124</f>
        <v>#REF!</v>
      </c>
    </row>
    <row r="128" customFormat="false" ht="13.8" hidden="false" customHeight="false" outlineLevel="0" collapsed="false">
      <c r="A128" s="69" t="s">
        <v>887</v>
      </c>
      <c r="B128" s="92" t="s">
        <v>1054</v>
      </c>
      <c r="C128" s="92"/>
      <c r="D128" s="92"/>
      <c r="E128" s="92"/>
      <c r="F128" s="92"/>
      <c r="G128" s="92"/>
      <c r="H128" s="124" t="n">
        <v>0.05</v>
      </c>
      <c r="I128" s="71" t="e">
        <f aca="false">ROUND(H128*I127,2)</f>
        <v>#REF!</v>
      </c>
    </row>
    <row r="129" customFormat="false" ht="39" hidden="false" customHeight="true" outlineLevel="0" collapsed="false">
      <c r="A129" s="121" t="s">
        <v>1055</v>
      </c>
      <c r="B129" s="121"/>
      <c r="C129" s="121"/>
      <c r="D129" s="121"/>
      <c r="E129" s="121"/>
      <c r="F129" s="121"/>
      <c r="G129" s="121"/>
      <c r="H129" s="125" t="s">
        <v>985</v>
      </c>
      <c r="I129" s="123" t="e">
        <f aca="false">+I127+I128</f>
        <v>#REF!</v>
      </c>
    </row>
    <row r="130" customFormat="false" ht="15" hidden="false" customHeight="true" outlineLevel="0" collapsed="false">
      <c r="A130" s="69" t="s">
        <v>890</v>
      </c>
      <c r="B130" s="92" t="s">
        <v>1056</v>
      </c>
      <c r="C130" s="92"/>
      <c r="D130" s="92"/>
      <c r="E130" s="92"/>
      <c r="F130" s="92"/>
      <c r="G130" s="92"/>
      <c r="H130" s="124" t="n">
        <v>0.1</v>
      </c>
      <c r="I130" s="71" t="e">
        <f aca="false">ROUND(H130*I129,2)</f>
        <v>#REF!</v>
      </c>
    </row>
    <row r="131" customFormat="false" ht="15" hidden="false" customHeight="true" outlineLevel="0" collapsed="false">
      <c r="A131" s="126" t="s">
        <v>1057</v>
      </c>
      <c r="B131" s="126"/>
      <c r="C131" s="126"/>
      <c r="D131" s="126"/>
      <c r="E131" s="126"/>
      <c r="F131" s="126"/>
      <c r="G131" s="126"/>
      <c r="H131" s="125" t="s">
        <v>985</v>
      </c>
      <c r="I131" s="123" t="e">
        <f aca="false">+I127+I128+I130</f>
        <v>#REF!</v>
      </c>
    </row>
    <row r="132" customFormat="false" ht="15" hidden="false" customHeight="true" outlineLevel="0" collapsed="false">
      <c r="A132" s="69" t="s">
        <v>893</v>
      </c>
      <c r="B132" s="92" t="s">
        <v>1058</v>
      </c>
      <c r="C132" s="92"/>
      <c r="D132" s="92"/>
      <c r="E132" s="92"/>
      <c r="F132" s="92"/>
      <c r="G132" s="92"/>
      <c r="H132" s="127" t="s">
        <v>985</v>
      </c>
      <c r="I132" s="73" t="s">
        <v>985</v>
      </c>
    </row>
    <row r="133" customFormat="false" ht="15" hidden="false" customHeight="true" outlineLevel="0" collapsed="false">
      <c r="A133" s="69"/>
      <c r="B133" s="92" t="s">
        <v>1059</v>
      </c>
      <c r="C133" s="92"/>
      <c r="D133" s="92"/>
      <c r="E133" s="92"/>
      <c r="F133" s="92"/>
      <c r="G133" s="92"/>
      <c r="H133" s="127" t="s">
        <v>985</v>
      </c>
      <c r="I133" s="73" t="s">
        <v>985</v>
      </c>
    </row>
    <row r="134" customFormat="false" ht="15" hidden="false" customHeight="true" outlineLevel="0" collapsed="false">
      <c r="A134" s="69"/>
      <c r="B134" s="128" t="s">
        <v>1060</v>
      </c>
      <c r="C134" s="128"/>
      <c r="D134" s="128"/>
      <c r="E134" s="128"/>
      <c r="F134" s="128"/>
      <c r="G134" s="128"/>
      <c r="H134" s="129" t="n">
        <v>0.076</v>
      </c>
      <c r="I134" s="71" t="e">
        <f aca="false">ROUND(($I$131/(1-$H$139))*H134,2)</f>
        <v>#REF!</v>
      </c>
    </row>
    <row r="135" customFormat="false" ht="15" hidden="false" customHeight="true" outlineLevel="0" collapsed="false">
      <c r="A135" s="69"/>
      <c r="B135" s="128" t="s">
        <v>1061</v>
      </c>
      <c r="C135" s="128"/>
      <c r="D135" s="128"/>
      <c r="E135" s="128"/>
      <c r="F135" s="128"/>
      <c r="G135" s="128"/>
      <c r="H135" s="129" t="n">
        <v>0.0165</v>
      </c>
      <c r="I135" s="71" t="e">
        <f aca="false">ROUND(($I$131/(1-$H$139))*H135,2)</f>
        <v>#REF!</v>
      </c>
    </row>
    <row r="136" customFormat="false" ht="15" hidden="false" customHeight="true" outlineLevel="0" collapsed="false">
      <c r="A136" s="69"/>
      <c r="B136" s="70" t="s">
        <v>1062</v>
      </c>
      <c r="C136" s="70"/>
      <c r="D136" s="70"/>
      <c r="E136" s="70"/>
      <c r="F136" s="70"/>
      <c r="G136" s="70"/>
      <c r="H136" s="130" t="s">
        <v>985</v>
      </c>
      <c r="I136" s="73" t="s">
        <v>985</v>
      </c>
    </row>
    <row r="137" customFormat="false" ht="15" hidden="false" customHeight="true" outlineLevel="0" collapsed="false">
      <c r="A137" s="69"/>
      <c r="B137" s="70" t="s">
        <v>1063</v>
      </c>
      <c r="C137" s="70"/>
      <c r="D137" s="70"/>
      <c r="E137" s="70"/>
      <c r="F137" s="70"/>
      <c r="G137" s="70"/>
      <c r="H137" s="130" t="s">
        <v>985</v>
      </c>
      <c r="I137" s="73" t="s">
        <v>985</v>
      </c>
    </row>
    <row r="138" customFormat="false" ht="15" hidden="false" customHeight="true" outlineLevel="0" collapsed="false">
      <c r="A138" s="69"/>
      <c r="B138" s="128" t="s">
        <v>1064</v>
      </c>
      <c r="C138" s="128"/>
      <c r="D138" s="128"/>
      <c r="E138" s="128"/>
      <c r="F138" s="128"/>
      <c r="G138" s="128"/>
      <c r="H138" s="129" t="n">
        <v>0.025</v>
      </c>
      <c r="I138" s="71" t="e">
        <f aca="false">ROUND(($I$131/(1-$H$139))*H138,2)</f>
        <v>#REF!</v>
      </c>
    </row>
    <row r="139" customFormat="false" ht="15" hidden="false" customHeight="true" outlineLevel="0" collapsed="false">
      <c r="A139" s="131" t="s">
        <v>907</v>
      </c>
      <c r="B139" s="131"/>
      <c r="C139" s="131"/>
      <c r="D139" s="131"/>
      <c r="E139" s="131"/>
      <c r="F139" s="131"/>
      <c r="G139" s="131"/>
      <c r="H139" s="132" t="n">
        <f aca="false">SUM(H134:H138)</f>
        <v>0.1175</v>
      </c>
      <c r="I139" s="133" t="e">
        <f aca="false">SUM(I134:I138)</f>
        <v>#REF!</v>
      </c>
    </row>
    <row r="140" customFormat="false" ht="13.8" hidden="false" customHeight="false" outlineLevel="0" collapsed="false">
      <c r="A140" s="134" t="s">
        <v>1065</v>
      </c>
      <c r="B140" s="134"/>
      <c r="C140" s="135" t="s">
        <v>1066</v>
      </c>
      <c r="D140" s="135"/>
      <c r="E140" s="135"/>
      <c r="F140" s="135"/>
      <c r="G140" s="135"/>
      <c r="H140" s="135"/>
      <c r="I140" s="135"/>
    </row>
    <row r="141" customFormat="false" ht="15" hidden="false" customHeight="true" outlineLevel="0" collapsed="false">
      <c r="A141" s="134"/>
      <c r="B141" s="134"/>
      <c r="C141" s="136" t="s">
        <v>1067</v>
      </c>
      <c r="D141" s="136"/>
      <c r="E141" s="136"/>
      <c r="F141" s="136"/>
      <c r="G141" s="136"/>
      <c r="H141" s="136"/>
      <c r="I141" s="136"/>
    </row>
    <row r="142" customFormat="false" ht="13.8" hidden="false" customHeight="false" outlineLevel="0" collapsed="false">
      <c r="A142" s="134"/>
      <c r="B142" s="134"/>
      <c r="C142" s="137" t="s">
        <v>1068</v>
      </c>
      <c r="D142" s="137"/>
      <c r="E142" s="137"/>
      <c r="F142" s="137"/>
      <c r="G142" s="137"/>
      <c r="H142" s="137"/>
      <c r="I142" s="137"/>
    </row>
    <row r="143" customFormat="false" ht="15" hidden="false" customHeight="true" outlineLevel="0" collapsed="false">
      <c r="A143" s="138" t="s">
        <v>1069</v>
      </c>
      <c r="B143" s="138"/>
      <c r="C143" s="138"/>
      <c r="D143" s="138"/>
      <c r="E143" s="138"/>
      <c r="F143" s="138"/>
      <c r="G143" s="138"/>
      <c r="H143" s="138"/>
      <c r="I143" s="139" t="e">
        <f aca="false">+I128+I130+I139</f>
        <v>#REF!</v>
      </c>
    </row>
    <row r="144" customFormat="false" ht="15" hidden="false" customHeight="true" outlineLevel="0" collapsed="false">
      <c r="A144" s="140" t="s">
        <v>1070</v>
      </c>
      <c r="B144" s="140"/>
      <c r="C144" s="140"/>
      <c r="D144" s="140"/>
      <c r="E144" s="140"/>
      <c r="F144" s="140"/>
      <c r="G144" s="140"/>
      <c r="H144" s="140"/>
      <c r="I144" s="140"/>
    </row>
    <row r="145" customFormat="false" ht="26.25" hidden="false" customHeight="true" outlineLevel="0" collapsed="false">
      <c r="A145" s="141" t="s">
        <v>1071</v>
      </c>
      <c r="B145" s="141"/>
      <c r="C145" s="141"/>
      <c r="D145" s="141"/>
      <c r="E145" s="141"/>
      <c r="F145" s="141"/>
      <c r="G145" s="141"/>
      <c r="H145" s="141"/>
      <c r="I145" s="142" t="s">
        <v>885</v>
      </c>
    </row>
    <row r="146" customFormat="false" ht="15" hidden="false" customHeight="true" outlineLevel="0" collapsed="false">
      <c r="A146" s="143" t="s">
        <v>887</v>
      </c>
      <c r="B146" s="144" t="s">
        <v>1072</v>
      </c>
      <c r="C146" s="144"/>
      <c r="D146" s="144"/>
      <c r="E146" s="144"/>
      <c r="F146" s="144"/>
      <c r="G146" s="144"/>
      <c r="H146" s="144"/>
      <c r="I146" s="78" t="n">
        <f aca="false">+I25</f>
        <v>1470.59</v>
      </c>
    </row>
    <row r="147" customFormat="false" ht="15" hidden="false" customHeight="true" outlineLevel="0" collapsed="false">
      <c r="A147" s="143" t="s">
        <v>890</v>
      </c>
      <c r="B147" s="144" t="s">
        <v>1073</v>
      </c>
      <c r="C147" s="144"/>
      <c r="D147" s="144"/>
      <c r="E147" s="144"/>
      <c r="F147" s="144"/>
      <c r="G147" s="144"/>
      <c r="H147" s="144"/>
      <c r="I147" s="78" t="n">
        <f aca="false">+I71</f>
        <v>1355.83</v>
      </c>
    </row>
    <row r="148" customFormat="false" ht="15" hidden="false" customHeight="true" outlineLevel="0" collapsed="false">
      <c r="A148" s="143" t="s">
        <v>893</v>
      </c>
      <c r="B148" s="144" t="s">
        <v>1074</v>
      </c>
      <c r="C148" s="144"/>
      <c r="D148" s="144"/>
      <c r="E148" s="144"/>
      <c r="F148" s="144"/>
      <c r="G148" s="144"/>
      <c r="H148" s="144"/>
      <c r="I148" s="78" t="n">
        <f aca="false">+I80</f>
        <v>120.16</v>
      </c>
    </row>
    <row r="149" customFormat="false" ht="15" hidden="false" customHeight="true" outlineLevel="0" collapsed="false">
      <c r="A149" s="143" t="s">
        <v>926</v>
      </c>
      <c r="B149" s="144" t="s">
        <v>1075</v>
      </c>
      <c r="C149" s="144"/>
      <c r="D149" s="144"/>
      <c r="E149" s="144"/>
      <c r="F149" s="144"/>
      <c r="G149" s="144"/>
      <c r="H149" s="144"/>
      <c r="I149" s="78" t="n">
        <f aca="false">+I117</f>
        <v>50.95</v>
      </c>
    </row>
    <row r="150" customFormat="false" ht="15" hidden="false" customHeight="true" outlineLevel="0" collapsed="false">
      <c r="A150" s="143" t="s">
        <v>966</v>
      </c>
      <c r="B150" s="144" t="s">
        <v>1076</v>
      </c>
      <c r="C150" s="144"/>
      <c r="D150" s="144"/>
      <c r="E150" s="144"/>
      <c r="F150" s="144"/>
      <c r="G150" s="144"/>
      <c r="H150" s="144"/>
      <c r="I150" s="78" t="e">
        <f aca="false">+I124</f>
        <v>#REF!</v>
      </c>
    </row>
    <row r="151" customFormat="false" ht="15" hidden="false" customHeight="true" outlineLevel="0" collapsed="false">
      <c r="A151" s="145" t="s">
        <v>1077</v>
      </c>
      <c r="B151" s="145"/>
      <c r="C151" s="145"/>
      <c r="D151" s="145"/>
      <c r="E151" s="145"/>
      <c r="F151" s="145"/>
      <c r="G151" s="145"/>
      <c r="H151" s="145"/>
      <c r="I151" s="146" t="e">
        <f aca="false">SUM(I146:I150)</f>
        <v>#REF!</v>
      </c>
    </row>
    <row r="152" customFormat="false" ht="15" hidden="false" customHeight="true" outlineLevel="0" collapsed="false">
      <c r="A152" s="143" t="s">
        <v>968</v>
      </c>
      <c r="B152" s="144" t="s">
        <v>1078</v>
      </c>
      <c r="C152" s="144"/>
      <c r="D152" s="144"/>
      <c r="E152" s="144"/>
      <c r="F152" s="144"/>
      <c r="G152" s="144"/>
      <c r="H152" s="144"/>
      <c r="I152" s="78" t="e">
        <f aca="false">+I143</f>
        <v>#REF!</v>
      </c>
    </row>
    <row r="153" customFormat="false" ht="15" hidden="false" customHeight="true" outlineLevel="0" collapsed="false">
      <c r="A153" s="145" t="s">
        <v>1079</v>
      </c>
      <c r="B153" s="145"/>
      <c r="C153" s="145"/>
      <c r="D153" s="145"/>
      <c r="E153" s="145"/>
      <c r="F153" s="145"/>
      <c r="G153" s="145"/>
      <c r="H153" s="145"/>
      <c r="I153" s="146" t="e">
        <f aca="false">SUM(I151:I152)</f>
        <v>#REF!</v>
      </c>
    </row>
    <row r="154" customFormat="false" ht="13.8" hidden="false" customHeight="false" outlineLevel="0" collapsed="false">
      <c r="A154" s="69"/>
      <c r="B154" s="69"/>
      <c r="C154" s="69"/>
      <c r="D154" s="69"/>
      <c r="E154" s="69"/>
      <c r="F154" s="69"/>
      <c r="G154" s="69"/>
      <c r="H154" s="69"/>
      <c r="I154" s="69"/>
    </row>
    <row r="155" customFormat="false" ht="15" hidden="false" customHeight="true" outlineLevel="0" collapsed="false">
      <c r="A155" s="33"/>
      <c r="B155" s="33"/>
      <c r="C155" s="33"/>
      <c r="D155" s="33"/>
      <c r="E155" s="33"/>
      <c r="F155" s="33"/>
      <c r="G155" s="33"/>
      <c r="H155" s="33"/>
      <c r="I155" s="33"/>
    </row>
    <row r="156" customFormat="false" ht="15" hidden="false" customHeight="true" outlineLevel="0" collapsed="false">
      <c r="A156" s="26" t="s">
        <v>1080</v>
      </c>
      <c r="B156" s="26"/>
      <c r="C156" s="26"/>
      <c r="D156" s="26"/>
      <c r="E156" s="26"/>
      <c r="F156" s="26"/>
      <c r="G156" s="147" t="e">
        <f aca="false">+I153*H165</f>
        <v>#REF!</v>
      </c>
      <c r="H156" s="147"/>
      <c r="I156" s="147"/>
    </row>
    <row r="157" customFormat="false" ht="13.8" hidden="false" customHeight="false" outlineLevel="0" collapsed="false">
      <c r="A157" s="33"/>
      <c r="B157" s="33"/>
      <c r="C157" s="33"/>
      <c r="D157" s="33"/>
      <c r="E157" s="33"/>
      <c r="F157" s="33"/>
      <c r="G157" s="33"/>
      <c r="H157" s="33"/>
      <c r="I157" s="33"/>
    </row>
    <row r="158" customFormat="false" ht="15" hidden="false" customHeight="true" outlineLevel="0" collapsed="false">
      <c r="A158" s="26" t="s">
        <v>1081</v>
      </c>
      <c r="B158" s="26"/>
      <c r="C158" s="26"/>
      <c r="D158" s="26"/>
      <c r="E158" s="26"/>
      <c r="F158" s="26"/>
      <c r="G158" s="27" t="n">
        <v>12</v>
      </c>
      <c r="H158" s="27"/>
      <c r="I158" s="27"/>
    </row>
    <row r="159" customFormat="false" ht="13.8" hidden="false" customHeight="false" outlineLevel="0" collapsed="false">
      <c r="A159" s="33"/>
      <c r="B159" s="33"/>
      <c r="C159" s="33"/>
      <c r="D159" s="33"/>
      <c r="E159" s="33"/>
      <c r="F159" s="33"/>
      <c r="G159" s="33"/>
      <c r="H159" s="33"/>
      <c r="I159" s="33"/>
    </row>
    <row r="160" customFormat="false" ht="24" hidden="false" customHeight="true" outlineLevel="0" collapsed="false">
      <c r="A160" s="148" t="s">
        <v>1082</v>
      </c>
      <c r="B160" s="148"/>
      <c r="C160" s="148"/>
      <c r="D160" s="148"/>
      <c r="E160" s="148"/>
      <c r="F160" s="148"/>
      <c r="G160" s="149" t="e">
        <f aca="false">G156*G158</f>
        <v>#REF!</v>
      </c>
      <c r="H160" s="149"/>
      <c r="I160" s="149"/>
    </row>
    <row r="161" customFormat="false" ht="13.8" hidden="false" customHeight="false" outlineLevel="0" collapsed="false">
      <c r="A161" s="33"/>
      <c r="B161" s="33"/>
      <c r="C161" s="33"/>
      <c r="D161" s="33"/>
      <c r="E161" s="33"/>
      <c r="F161" s="33"/>
      <c r="G161" s="33"/>
      <c r="H161" s="33"/>
      <c r="I161" s="33"/>
    </row>
    <row r="162" customFormat="false" ht="13.8" hidden="false" customHeight="false" outlineLevel="0" collapsed="false">
      <c r="A162" s="150" t="s">
        <v>1083</v>
      </c>
      <c r="B162" s="150"/>
      <c r="C162" s="150"/>
      <c r="D162" s="150"/>
      <c r="E162" s="150"/>
      <c r="F162" s="150"/>
      <c r="G162" s="150"/>
      <c r="H162" s="150"/>
      <c r="I162" s="150"/>
    </row>
    <row r="163" customFormat="false" ht="15" hidden="false" customHeight="true" outlineLevel="0" collapsed="false">
      <c r="A163" s="33" t="s">
        <v>1084</v>
      </c>
      <c r="B163" s="33"/>
      <c r="C163" s="33"/>
      <c r="D163" s="33"/>
      <c r="E163" s="33"/>
      <c r="F163" s="33"/>
      <c r="G163" s="33"/>
      <c r="H163" s="142" t="s">
        <v>1085</v>
      </c>
      <c r="I163" s="142"/>
    </row>
    <row r="164" customFormat="false" ht="13.8" hidden="false" customHeight="false" outlineLevel="0" collapsed="false">
      <c r="A164" s="33"/>
      <c r="B164" s="33"/>
      <c r="C164" s="33"/>
      <c r="D164" s="33"/>
      <c r="E164" s="33"/>
      <c r="F164" s="33"/>
      <c r="G164" s="33"/>
      <c r="H164" s="142"/>
      <c r="I164" s="142"/>
    </row>
    <row r="165" customFormat="false" ht="13.8" hidden="false" customHeight="false" outlineLevel="0" collapsed="false">
      <c r="A165" s="151" t="s">
        <v>1086</v>
      </c>
      <c r="B165" s="151"/>
      <c r="C165" s="151"/>
      <c r="D165" s="151"/>
      <c r="E165" s="151"/>
      <c r="F165" s="151"/>
      <c r="G165" s="151"/>
      <c r="H165" s="152" t="n">
        <v>2</v>
      </c>
      <c r="I165" s="152"/>
    </row>
    <row r="166" customFormat="false" ht="13.8" hidden="false" customHeight="false" outlineLevel="0" collapsed="false">
      <c r="A166" s="153"/>
      <c r="B166" s="153"/>
      <c r="C166" s="153"/>
      <c r="D166" s="153"/>
      <c r="E166" s="153"/>
      <c r="F166" s="153"/>
      <c r="G166" s="153"/>
      <c r="H166" s="154"/>
      <c r="I166" s="154"/>
    </row>
    <row r="167" customFormat="false" ht="13.8" hidden="false" customHeight="false" outlineLevel="0" collapsed="false">
      <c r="A167" s="155"/>
      <c r="B167" s="155"/>
      <c r="C167" s="155"/>
      <c r="D167" s="155"/>
      <c r="E167" s="155"/>
      <c r="F167" s="155"/>
      <c r="G167" s="155"/>
      <c r="H167" s="155"/>
      <c r="I167" s="155"/>
    </row>
    <row r="168" customFormat="false" ht="13.8" hidden="false" customHeight="false" outlineLevel="0" collapsed="false">
      <c r="A168" s="156"/>
      <c r="B168" s="156"/>
      <c r="C168" s="156"/>
      <c r="D168" s="156"/>
      <c r="E168" s="156"/>
      <c r="F168" s="156"/>
      <c r="G168" s="156"/>
      <c r="H168" s="156"/>
      <c r="I168" s="156"/>
    </row>
    <row r="169" customFormat="false" ht="13.8" hidden="false" customHeight="false" outlineLevel="0" collapsed="false">
      <c r="A169" s="157" t="s">
        <v>1087</v>
      </c>
      <c r="B169" s="157"/>
      <c r="C169" s="157"/>
      <c r="D169" s="157"/>
      <c r="E169" s="157"/>
      <c r="F169" s="157"/>
      <c r="G169" s="157"/>
      <c r="H169" s="157"/>
      <c r="I169" s="157"/>
    </row>
    <row r="170" customFormat="false" ht="15" hidden="false" customHeight="true" outlineLevel="0" collapsed="false">
      <c r="A170" s="142" t="s">
        <v>1088</v>
      </c>
      <c r="B170" s="142"/>
      <c r="C170" s="142"/>
      <c r="D170" s="142"/>
      <c r="E170" s="142"/>
      <c r="F170" s="142"/>
      <c r="G170" s="142"/>
      <c r="H170" s="142" t="s">
        <v>1089</v>
      </c>
      <c r="I170" s="142"/>
    </row>
    <row r="171" customFormat="false" ht="13.8" hidden="false" customHeight="false" outlineLevel="0" collapsed="false">
      <c r="A171" s="158"/>
      <c r="B171" s="158"/>
      <c r="C171" s="158"/>
      <c r="D171" s="158"/>
      <c r="E171" s="158"/>
      <c r="F171" s="158"/>
      <c r="G171" s="158"/>
      <c r="H171" s="30"/>
      <c r="I171" s="30"/>
    </row>
    <row r="172" customFormat="false" ht="13.8" hidden="false" customHeight="false" outlineLevel="0" collapsed="false">
      <c r="A172" s="159"/>
      <c r="B172" s="159"/>
      <c r="C172" s="159"/>
      <c r="D172" s="159"/>
      <c r="E172" s="159"/>
      <c r="F172" s="159"/>
      <c r="G172" s="159"/>
      <c r="H172" s="30"/>
      <c r="I172" s="30"/>
    </row>
    <row r="173" customFormat="false" ht="15" hidden="false" customHeight="true" outlineLevel="0" collapsed="false">
      <c r="A173" s="160" t="s">
        <v>1090</v>
      </c>
      <c r="B173" s="160"/>
      <c r="C173" s="160"/>
      <c r="D173" s="160"/>
      <c r="E173" s="160"/>
      <c r="F173" s="160"/>
      <c r="G173" s="160"/>
      <c r="H173" s="30"/>
      <c r="I173" s="30"/>
    </row>
    <row r="174" customFormat="false" ht="13.8" hidden="false" customHeight="false" outlineLevel="0" collapsed="false">
      <c r="A174" s="161"/>
      <c r="B174" s="161"/>
      <c r="C174" s="161"/>
      <c r="D174" s="161"/>
      <c r="E174" s="161"/>
      <c r="F174" s="161"/>
      <c r="G174" s="161"/>
      <c r="H174" s="161"/>
      <c r="I174" s="161"/>
    </row>
    <row r="175" customFormat="false" ht="13.8" hidden="false" customHeight="false" outlineLevel="0" collapsed="false">
      <c r="A175" s="161"/>
      <c r="B175" s="161"/>
      <c r="C175" s="161"/>
      <c r="D175" s="161"/>
      <c r="E175" s="161"/>
      <c r="F175" s="161"/>
      <c r="G175" s="161"/>
      <c r="H175" s="161"/>
      <c r="I175" s="161"/>
    </row>
    <row r="176" customFormat="false" ht="13.8" hidden="false" customHeight="false" outlineLevel="0" collapsed="false">
      <c r="A176" s="161"/>
      <c r="B176" s="161"/>
      <c r="C176" s="161"/>
      <c r="D176" s="161"/>
      <c r="E176" s="161"/>
      <c r="F176" s="161"/>
      <c r="G176" s="161"/>
      <c r="H176" s="161"/>
      <c r="I176" s="161"/>
    </row>
    <row r="177" customFormat="false" ht="13.8" hidden="false" customHeight="false" outlineLevel="0" collapsed="false">
      <c r="A177" s="161"/>
      <c r="B177" s="161"/>
      <c r="C177" s="161"/>
      <c r="D177" s="161"/>
      <c r="E177" s="161"/>
      <c r="F177" s="161"/>
      <c r="G177" s="161"/>
      <c r="H177" s="161"/>
      <c r="I177" s="161"/>
    </row>
    <row r="178" customFormat="false" ht="13.8" hidden="false" customHeight="false" outlineLevel="0" collapsed="false">
      <c r="A178" s="161"/>
      <c r="B178" s="161"/>
      <c r="C178" s="161"/>
      <c r="D178" s="161"/>
      <c r="E178" s="161"/>
      <c r="F178" s="161"/>
      <c r="G178" s="161"/>
      <c r="H178" s="161"/>
      <c r="I178" s="161"/>
    </row>
    <row r="179" customFormat="false" ht="13.8" hidden="false" customHeight="false" outlineLevel="0" collapsed="false">
      <c r="A179" s="161"/>
      <c r="B179" s="161"/>
      <c r="C179" s="161"/>
      <c r="D179" s="161"/>
      <c r="E179" s="161"/>
      <c r="F179" s="161"/>
      <c r="G179" s="161"/>
      <c r="H179" s="161"/>
      <c r="I179" s="161"/>
    </row>
    <row r="180" customFormat="false" ht="13.8" hidden="false" customHeight="false" outlineLevel="0" collapsed="false">
      <c r="A180" s="161"/>
      <c r="B180" s="161"/>
      <c r="C180" s="161"/>
      <c r="D180" s="161"/>
      <c r="E180" s="161"/>
      <c r="F180" s="161"/>
      <c r="G180" s="161"/>
      <c r="H180" s="161"/>
      <c r="I180" s="161"/>
    </row>
    <row r="181" customFormat="false" ht="13.8" hidden="false" customHeight="false" outlineLevel="0" collapsed="false">
      <c r="A181" s="161"/>
      <c r="B181" s="161"/>
      <c r="C181" s="161"/>
      <c r="D181" s="161"/>
      <c r="E181" s="161"/>
      <c r="F181" s="161"/>
      <c r="G181" s="161"/>
      <c r="H181" s="161"/>
      <c r="I181" s="161"/>
    </row>
    <row r="182" customFormat="false" ht="13.8" hidden="false" customHeight="false" outlineLevel="0" collapsed="false">
      <c r="A182" s="161"/>
      <c r="B182" s="161"/>
      <c r="C182" s="161"/>
      <c r="D182" s="161"/>
      <c r="E182" s="161"/>
      <c r="F182" s="161"/>
      <c r="G182" s="161"/>
      <c r="H182" s="161"/>
      <c r="I182" s="161"/>
    </row>
    <row r="183" customFormat="false" ht="13.8" hidden="false" customHeight="false" outlineLevel="0" collapsed="false">
      <c r="A183" s="161"/>
      <c r="B183" s="161"/>
      <c r="C183" s="161"/>
      <c r="D183" s="161"/>
      <c r="E183" s="161"/>
      <c r="F183" s="161"/>
      <c r="G183" s="161"/>
      <c r="H183" s="161"/>
      <c r="I183" s="161"/>
    </row>
    <row r="184" customFormat="false" ht="13.8" hidden="false" customHeight="false" outlineLevel="0" collapsed="false">
      <c r="A184" s="161"/>
      <c r="B184" s="161"/>
      <c r="C184" s="161"/>
      <c r="D184" s="161"/>
      <c r="E184" s="161"/>
      <c r="F184" s="161"/>
      <c r="G184" s="161"/>
      <c r="H184" s="161"/>
      <c r="I184" s="161"/>
    </row>
    <row r="185" customFormat="false" ht="13.8" hidden="false" customHeight="false" outlineLevel="0" collapsed="false">
      <c r="A185" s="161"/>
      <c r="B185" s="161"/>
      <c r="C185" s="161"/>
      <c r="D185" s="161"/>
      <c r="E185" s="161"/>
      <c r="F185" s="161"/>
      <c r="G185" s="161"/>
      <c r="H185" s="161"/>
      <c r="I185" s="161"/>
    </row>
    <row r="186" customFormat="false" ht="13.8" hidden="false" customHeight="false" outlineLevel="0" collapsed="false">
      <c r="A186" s="161"/>
      <c r="B186" s="161"/>
      <c r="C186" s="161"/>
      <c r="D186" s="161"/>
      <c r="E186" s="161"/>
      <c r="F186" s="161"/>
      <c r="G186" s="161"/>
      <c r="H186" s="161"/>
      <c r="I186" s="161"/>
    </row>
    <row r="187" customFormat="false" ht="13.8" hidden="false" customHeight="false" outlineLevel="0" collapsed="false">
      <c r="A187" s="161"/>
      <c r="B187" s="161"/>
      <c r="C187" s="161"/>
      <c r="D187" s="161"/>
      <c r="E187" s="161"/>
      <c r="F187" s="161"/>
      <c r="G187" s="161"/>
      <c r="H187" s="161"/>
      <c r="I187" s="161"/>
    </row>
    <row r="188" customFormat="false" ht="13.8" hidden="false" customHeight="false" outlineLevel="0" collapsed="false">
      <c r="A188" s="161"/>
      <c r="B188" s="161"/>
      <c r="C188" s="161"/>
      <c r="D188" s="161"/>
      <c r="E188" s="161"/>
      <c r="F188" s="161"/>
      <c r="G188" s="161"/>
      <c r="H188" s="161"/>
      <c r="I188" s="161"/>
    </row>
    <row r="189" customFormat="false" ht="13.8" hidden="false" customHeight="false" outlineLevel="0" collapsed="false">
      <c r="A189" s="161"/>
      <c r="B189" s="161"/>
      <c r="C189" s="161"/>
      <c r="D189" s="161"/>
      <c r="E189" s="161"/>
      <c r="F189" s="161"/>
      <c r="G189" s="161"/>
      <c r="H189" s="161"/>
      <c r="I189" s="161"/>
    </row>
    <row r="190" customFormat="false" ht="13.8" hidden="false" customHeight="false" outlineLevel="0" collapsed="false">
      <c r="A190" s="161"/>
      <c r="B190" s="161"/>
      <c r="C190" s="161"/>
      <c r="D190" s="161"/>
      <c r="E190" s="161"/>
      <c r="F190" s="161"/>
      <c r="G190" s="161"/>
      <c r="H190" s="161"/>
      <c r="I190" s="161"/>
    </row>
    <row r="191" customFormat="false" ht="13.8" hidden="false" customHeight="false" outlineLevel="0" collapsed="false">
      <c r="A191" s="161"/>
      <c r="B191" s="161"/>
      <c r="C191" s="161"/>
      <c r="D191" s="161"/>
      <c r="E191" s="161"/>
      <c r="F191" s="161"/>
      <c r="G191" s="161"/>
      <c r="H191" s="161"/>
      <c r="I191" s="161"/>
    </row>
    <row r="192" customFormat="false" ht="13.8" hidden="false" customHeight="false" outlineLevel="0" collapsed="false">
      <c r="A192" s="161"/>
      <c r="B192" s="161"/>
      <c r="C192" s="161"/>
      <c r="D192" s="161"/>
      <c r="E192" s="161"/>
      <c r="F192" s="161"/>
      <c r="G192" s="161"/>
      <c r="H192" s="161"/>
      <c r="I192" s="161"/>
    </row>
    <row r="193" customFormat="false" ht="13.8" hidden="false" customHeight="false" outlineLevel="0" collapsed="false">
      <c r="A193" s="161"/>
      <c r="B193" s="161"/>
      <c r="C193" s="161"/>
      <c r="D193" s="161"/>
      <c r="E193" s="161"/>
      <c r="F193" s="161"/>
      <c r="G193" s="161"/>
      <c r="H193" s="161"/>
      <c r="I193" s="161"/>
    </row>
    <row r="194" customFormat="false" ht="13.8" hidden="false" customHeight="false" outlineLevel="0" collapsed="false">
      <c r="A194" s="161"/>
      <c r="B194" s="161"/>
      <c r="C194" s="161"/>
      <c r="D194" s="161"/>
      <c r="E194" s="161"/>
      <c r="F194" s="161"/>
      <c r="G194" s="161"/>
      <c r="H194" s="161"/>
      <c r="I194" s="161"/>
    </row>
    <row r="195" customFormat="false" ht="13.8" hidden="false" customHeight="false" outlineLevel="0" collapsed="false">
      <c r="A195" s="161"/>
      <c r="B195" s="161"/>
      <c r="C195" s="161"/>
      <c r="D195" s="161"/>
      <c r="E195" s="161"/>
      <c r="F195" s="161"/>
      <c r="G195" s="161"/>
      <c r="H195" s="161"/>
      <c r="I195" s="161"/>
    </row>
    <row r="196" customFormat="false" ht="13.8" hidden="false" customHeight="false" outlineLevel="0" collapsed="false">
      <c r="A196" s="161"/>
      <c r="B196" s="161"/>
      <c r="C196" s="161"/>
      <c r="D196" s="161"/>
      <c r="E196" s="161"/>
      <c r="F196" s="161"/>
      <c r="G196" s="161"/>
      <c r="H196" s="161"/>
      <c r="I196" s="161"/>
    </row>
    <row r="197" customFormat="false" ht="13.8" hidden="false" customHeight="false" outlineLevel="0" collapsed="false">
      <c r="A197" s="161"/>
      <c r="B197" s="161"/>
      <c r="C197" s="161"/>
      <c r="D197" s="161"/>
      <c r="E197" s="161"/>
      <c r="F197" s="161"/>
      <c r="G197" s="161"/>
      <c r="H197" s="161"/>
      <c r="I197" s="161"/>
    </row>
    <row r="198" customFormat="false" ht="13.8" hidden="false" customHeight="false" outlineLevel="0" collapsed="false">
      <c r="A198" s="161"/>
      <c r="B198" s="161"/>
      <c r="C198" s="161"/>
      <c r="D198" s="161"/>
      <c r="E198" s="161"/>
      <c r="F198" s="161"/>
      <c r="G198" s="161"/>
      <c r="H198" s="161"/>
      <c r="I198" s="161"/>
    </row>
    <row r="199" customFormat="false" ht="13.8" hidden="false" customHeight="false" outlineLevel="0" collapsed="false">
      <c r="A199" s="161"/>
      <c r="B199" s="161"/>
      <c r="C199" s="161"/>
      <c r="D199" s="161"/>
      <c r="E199" s="161"/>
      <c r="F199" s="161"/>
      <c r="G199" s="161"/>
      <c r="H199" s="161"/>
      <c r="I199" s="161"/>
    </row>
    <row r="200" customFormat="false" ht="13.8" hidden="false" customHeight="false" outlineLevel="0" collapsed="false">
      <c r="A200" s="161"/>
      <c r="B200" s="161"/>
      <c r="C200" s="161"/>
      <c r="D200" s="161"/>
      <c r="E200" s="161"/>
      <c r="F200" s="161"/>
      <c r="G200" s="161"/>
      <c r="H200" s="161"/>
      <c r="I200" s="161"/>
    </row>
    <row r="201" customFormat="false" ht="13.8" hidden="false" customHeight="false" outlineLevel="0" collapsed="false">
      <c r="A201" s="161"/>
      <c r="B201" s="161"/>
      <c r="C201" s="161"/>
      <c r="D201" s="161"/>
      <c r="E201" s="161"/>
      <c r="F201" s="161"/>
      <c r="G201" s="161"/>
      <c r="H201" s="161"/>
      <c r="I201" s="161"/>
    </row>
    <row r="202" customFormat="false" ht="13.8" hidden="false" customHeight="false" outlineLevel="0" collapsed="false">
      <c r="A202" s="161"/>
      <c r="B202" s="161"/>
      <c r="C202" s="161"/>
      <c r="D202" s="161"/>
      <c r="E202" s="161"/>
      <c r="F202" s="161"/>
      <c r="G202" s="161"/>
      <c r="H202" s="161"/>
      <c r="I202" s="161"/>
    </row>
    <row r="203" customFormat="false" ht="13.8" hidden="false" customHeight="false" outlineLevel="0" collapsed="false">
      <c r="A203" s="161"/>
      <c r="B203" s="161"/>
      <c r="C203" s="161"/>
      <c r="D203" s="161"/>
      <c r="E203" s="161"/>
      <c r="F203" s="161"/>
      <c r="G203" s="161"/>
      <c r="H203" s="161"/>
      <c r="I203" s="161"/>
    </row>
    <row r="204" customFormat="false" ht="13.8" hidden="false" customHeight="false" outlineLevel="0" collapsed="false">
      <c r="A204" s="161"/>
      <c r="B204" s="161"/>
      <c r="C204" s="161"/>
      <c r="D204" s="161"/>
      <c r="E204" s="161"/>
      <c r="F204" s="161"/>
      <c r="G204" s="161"/>
      <c r="H204" s="161"/>
      <c r="I204" s="161"/>
    </row>
    <row r="205" customFormat="false" ht="13.8" hidden="false" customHeight="false" outlineLevel="0" collapsed="false">
      <c r="A205" s="161"/>
      <c r="B205" s="161"/>
      <c r="C205" s="161"/>
      <c r="D205" s="161"/>
      <c r="E205" s="161"/>
      <c r="F205" s="161"/>
      <c r="G205" s="161"/>
      <c r="H205" s="161"/>
      <c r="I205" s="161"/>
    </row>
    <row r="206" customFormat="false" ht="13.8" hidden="false" customHeight="false" outlineLevel="0" collapsed="false">
      <c r="A206" s="161"/>
      <c r="B206" s="161"/>
      <c r="C206" s="161"/>
      <c r="D206" s="161"/>
      <c r="E206" s="161"/>
      <c r="F206" s="161"/>
      <c r="G206" s="161"/>
      <c r="H206" s="161"/>
      <c r="I206" s="161"/>
    </row>
    <row r="207" customFormat="false" ht="13.8" hidden="false" customHeight="false" outlineLevel="0" collapsed="false">
      <c r="A207" s="161"/>
      <c r="B207" s="161"/>
      <c r="C207" s="161"/>
      <c r="D207" s="161"/>
      <c r="E207" s="161"/>
      <c r="F207" s="161"/>
      <c r="G207" s="161"/>
      <c r="H207" s="161"/>
      <c r="I207" s="161"/>
    </row>
    <row r="208" customFormat="false" ht="13.8" hidden="false" customHeight="false" outlineLevel="0" collapsed="false">
      <c r="A208" s="161"/>
      <c r="B208" s="161"/>
      <c r="C208" s="161"/>
      <c r="D208" s="161"/>
      <c r="E208" s="161"/>
      <c r="F208" s="161"/>
      <c r="G208" s="161"/>
      <c r="H208" s="161"/>
      <c r="I208" s="161"/>
    </row>
    <row r="209" customFormat="false" ht="13.8" hidden="false" customHeight="false" outlineLevel="0" collapsed="false">
      <c r="A209" s="161"/>
      <c r="B209" s="161"/>
      <c r="C209" s="161"/>
      <c r="D209" s="161"/>
      <c r="E209" s="161"/>
      <c r="F209" s="161"/>
      <c r="G209" s="161"/>
      <c r="H209" s="161"/>
      <c r="I209" s="161"/>
    </row>
    <row r="210" customFormat="false" ht="13.8" hidden="false" customHeight="false" outlineLevel="0" collapsed="false">
      <c r="A210" s="161"/>
      <c r="B210" s="161"/>
      <c r="C210" s="161"/>
      <c r="D210" s="161"/>
      <c r="E210" s="161"/>
      <c r="F210" s="161"/>
      <c r="G210" s="161"/>
      <c r="H210" s="161"/>
      <c r="I210" s="161"/>
    </row>
    <row r="211" customFormat="false" ht="13.8" hidden="false" customHeight="false" outlineLevel="0" collapsed="false">
      <c r="A211" s="161"/>
      <c r="B211" s="161"/>
      <c r="C211" s="161"/>
      <c r="D211" s="161"/>
      <c r="E211" s="161"/>
      <c r="F211" s="161"/>
      <c r="G211" s="161"/>
      <c r="H211" s="161"/>
      <c r="I211" s="161"/>
    </row>
    <row r="212" customFormat="false" ht="13.8" hidden="false" customHeight="false" outlineLevel="0" collapsed="false">
      <c r="A212" s="161"/>
      <c r="B212" s="161"/>
      <c r="C212" s="161"/>
      <c r="D212" s="161"/>
      <c r="E212" s="161"/>
      <c r="F212" s="161"/>
      <c r="G212" s="161"/>
      <c r="H212" s="161"/>
      <c r="I212" s="161"/>
    </row>
    <row r="213" customFormat="false" ht="13.8" hidden="false" customHeight="false" outlineLevel="0" collapsed="false">
      <c r="A213" s="161"/>
      <c r="B213" s="161"/>
      <c r="C213" s="161"/>
      <c r="D213" s="161"/>
      <c r="E213" s="161"/>
      <c r="F213" s="161"/>
      <c r="G213" s="161"/>
      <c r="H213" s="161"/>
      <c r="I213" s="161"/>
    </row>
    <row r="214" customFormat="false" ht="13.8" hidden="false" customHeight="false" outlineLevel="0" collapsed="false">
      <c r="A214" s="161"/>
      <c r="B214" s="161"/>
      <c r="C214" s="161"/>
      <c r="D214" s="161"/>
      <c r="E214" s="161"/>
      <c r="F214" s="161"/>
      <c r="G214" s="161"/>
      <c r="H214" s="161"/>
      <c r="I214" s="161"/>
    </row>
    <row r="215" customFormat="false" ht="13.8" hidden="false" customHeight="false" outlineLevel="0" collapsed="false">
      <c r="A215" s="161"/>
      <c r="B215" s="161"/>
      <c r="C215" s="161"/>
      <c r="D215" s="161"/>
      <c r="E215" s="161"/>
      <c r="F215" s="161"/>
      <c r="G215" s="161"/>
      <c r="H215" s="161"/>
      <c r="I215" s="161"/>
    </row>
    <row r="216" customFormat="false" ht="13.8" hidden="false" customHeight="false" outlineLevel="0" collapsed="false">
      <c r="A216" s="161"/>
      <c r="B216" s="161"/>
      <c r="C216" s="161"/>
      <c r="D216" s="161"/>
      <c r="E216" s="161"/>
      <c r="F216" s="161"/>
      <c r="G216" s="161"/>
      <c r="H216" s="161"/>
      <c r="I216" s="161"/>
    </row>
    <row r="217" customFormat="false" ht="13.8" hidden="false" customHeight="false" outlineLevel="0" collapsed="false">
      <c r="A217" s="161"/>
      <c r="B217" s="161"/>
      <c r="C217" s="161"/>
      <c r="D217" s="161"/>
      <c r="E217" s="161"/>
      <c r="F217" s="161"/>
      <c r="G217" s="161"/>
      <c r="H217" s="161"/>
      <c r="I217" s="161"/>
    </row>
    <row r="218" customFormat="false" ht="13.8" hidden="false" customHeight="false" outlineLevel="0" collapsed="false">
      <c r="A218" s="161"/>
      <c r="B218" s="161"/>
      <c r="C218" s="161"/>
      <c r="D218" s="161"/>
      <c r="E218" s="161"/>
      <c r="F218" s="161"/>
      <c r="G218" s="161"/>
      <c r="H218" s="161"/>
      <c r="I218" s="161"/>
    </row>
    <row r="219" customFormat="false" ht="13.8" hidden="false" customHeight="false" outlineLevel="0" collapsed="false">
      <c r="A219" s="161"/>
      <c r="B219" s="161"/>
      <c r="C219" s="161"/>
      <c r="D219" s="161"/>
      <c r="E219" s="161"/>
      <c r="F219" s="161"/>
      <c r="G219" s="161"/>
      <c r="H219" s="161"/>
      <c r="I219" s="161"/>
    </row>
    <row r="220" customFormat="false" ht="13.8" hidden="false" customHeight="false" outlineLevel="0" collapsed="false">
      <c r="A220" s="161"/>
      <c r="B220" s="161"/>
      <c r="C220" s="161"/>
      <c r="D220" s="161"/>
      <c r="E220" s="161"/>
      <c r="F220" s="161"/>
      <c r="G220" s="161"/>
      <c r="H220" s="161"/>
      <c r="I220" s="161"/>
    </row>
    <row r="221" customFormat="false" ht="13.8" hidden="false" customHeight="false" outlineLevel="0" collapsed="false">
      <c r="A221" s="161"/>
      <c r="B221" s="161"/>
      <c r="C221" s="161"/>
      <c r="D221" s="161"/>
      <c r="E221" s="161"/>
      <c r="F221" s="161"/>
      <c r="G221" s="161"/>
      <c r="H221" s="161"/>
      <c r="I221" s="161"/>
    </row>
    <row r="222" customFormat="false" ht="13.8" hidden="false" customHeight="false" outlineLevel="0" collapsed="false">
      <c r="A222" s="161"/>
      <c r="B222" s="161"/>
      <c r="C222" s="161"/>
      <c r="D222" s="161"/>
      <c r="E222" s="161"/>
      <c r="F222" s="161"/>
      <c r="G222" s="161"/>
      <c r="H222" s="161"/>
      <c r="I222" s="161"/>
    </row>
    <row r="223" customFormat="false" ht="13.8" hidden="false" customHeight="false" outlineLevel="0" collapsed="false">
      <c r="A223" s="161"/>
      <c r="B223" s="161"/>
      <c r="C223" s="161"/>
      <c r="D223" s="161"/>
      <c r="E223" s="161"/>
      <c r="F223" s="161"/>
      <c r="G223" s="161"/>
      <c r="H223" s="161"/>
      <c r="I223" s="161"/>
    </row>
    <row r="224" customFormat="false" ht="13.8" hidden="false" customHeight="false" outlineLevel="0" collapsed="false">
      <c r="A224" s="161"/>
      <c r="B224" s="161"/>
      <c r="C224" s="161"/>
      <c r="D224" s="161"/>
      <c r="E224" s="161"/>
      <c r="F224" s="161"/>
      <c r="G224" s="161"/>
      <c r="H224" s="161"/>
      <c r="I224" s="161"/>
    </row>
    <row r="225" customFormat="false" ht="13.8" hidden="false" customHeight="false" outlineLevel="0" collapsed="false">
      <c r="A225" s="161"/>
      <c r="B225" s="161"/>
      <c r="C225" s="161"/>
      <c r="D225" s="161"/>
      <c r="E225" s="161"/>
      <c r="F225" s="161"/>
      <c r="G225" s="161"/>
      <c r="H225" s="161"/>
      <c r="I225" s="161"/>
    </row>
    <row r="226" customFormat="false" ht="13.8" hidden="false" customHeight="false" outlineLevel="0" collapsed="false">
      <c r="A226" s="161"/>
      <c r="B226" s="161"/>
      <c r="C226" s="161"/>
      <c r="D226" s="161"/>
      <c r="E226" s="161"/>
      <c r="F226" s="161"/>
      <c r="G226" s="161"/>
      <c r="H226" s="161"/>
      <c r="I226" s="161"/>
    </row>
    <row r="227" customFormat="false" ht="13.8" hidden="false" customHeight="false" outlineLevel="0" collapsed="false">
      <c r="A227" s="161"/>
      <c r="B227" s="161"/>
      <c r="C227" s="161"/>
      <c r="D227" s="161"/>
      <c r="E227" s="161"/>
      <c r="F227" s="161"/>
      <c r="G227" s="161"/>
      <c r="H227" s="161"/>
      <c r="I227" s="161"/>
    </row>
    <row r="228" customFormat="false" ht="13.8" hidden="false" customHeight="false" outlineLevel="0" collapsed="false">
      <c r="A228" s="161"/>
      <c r="B228" s="161"/>
      <c r="C228" s="161"/>
      <c r="D228" s="161"/>
      <c r="E228" s="161"/>
      <c r="F228" s="161"/>
      <c r="G228" s="161"/>
      <c r="H228" s="161"/>
      <c r="I228" s="161"/>
    </row>
    <row r="229" customFormat="false" ht="13.8" hidden="false" customHeight="false" outlineLevel="0" collapsed="false">
      <c r="A229" s="161"/>
      <c r="B229" s="161"/>
      <c r="C229" s="161"/>
      <c r="D229" s="161"/>
      <c r="E229" s="161"/>
      <c r="F229" s="161"/>
      <c r="G229" s="161"/>
      <c r="H229" s="161"/>
      <c r="I229" s="161"/>
    </row>
    <row r="230" customFormat="false" ht="13.8" hidden="false" customHeight="false" outlineLevel="0" collapsed="false">
      <c r="A230" s="161"/>
      <c r="B230" s="161"/>
      <c r="C230" s="161"/>
      <c r="D230" s="161"/>
      <c r="E230" s="161"/>
      <c r="F230" s="161"/>
      <c r="G230" s="161"/>
      <c r="H230" s="161"/>
      <c r="I230" s="161"/>
    </row>
    <row r="231" customFormat="false" ht="13.8" hidden="false" customHeight="false" outlineLevel="0" collapsed="false">
      <c r="A231" s="161"/>
      <c r="B231" s="161"/>
      <c r="C231" s="161"/>
      <c r="D231" s="161"/>
      <c r="E231" s="161"/>
      <c r="F231" s="161"/>
      <c r="G231" s="161"/>
      <c r="H231" s="161"/>
      <c r="I231" s="161"/>
    </row>
    <row r="232" customFormat="false" ht="13.8" hidden="false" customHeight="false" outlineLevel="0" collapsed="false">
      <c r="A232" s="161"/>
      <c r="B232" s="161"/>
      <c r="C232" s="161"/>
      <c r="D232" s="161"/>
      <c r="E232" s="161"/>
      <c r="F232" s="161"/>
      <c r="G232" s="161"/>
      <c r="H232" s="161"/>
      <c r="I232" s="161"/>
    </row>
    <row r="233" customFormat="false" ht="13.8" hidden="false" customHeight="false" outlineLevel="0" collapsed="false">
      <c r="A233" s="161"/>
      <c r="B233" s="161"/>
      <c r="C233" s="161"/>
      <c r="D233" s="161"/>
      <c r="E233" s="161"/>
      <c r="F233" s="161"/>
      <c r="G233" s="161"/>
      <c r="H233" s="161"/>
      <c r="I233" s="161"/>
    </row>
    <row r="234" customFormat="false" ht="13.8" hidden="false" customHeight="false" outlineLevel="0" collapsed="false">
      <c r="A234" s="161"/>
      <c r="B234" s="161"/>
      <c r="C234" s="161"/>
      <c r="D234" s="161"/>
      <c r="E234" s="161"/>
      <c r="F234" s="161"/>
      <c r="G234" s="161"/>
      <c r="H234" s="161"/>
      <c r="I234" s="161"/>
    </row>
    <row r="235" customFormat="false" ht="13.8" hidden="false" customHeight="false" outlineLevel="0" collapsed="false">
      <c r="A235" s="161"/>
      <c r="B235" s="161"/>
      <c r="C235" s="161"/>
      <c r="D235" s="161"/>
      <c r="E235" s="161"/>
      <c r="F235" s="161"/>
      <c r="G235" s="161"/>
      <c r="H235" s="161"/>
      <c r="I235" s="161"/>
    </row>
    <row r="236" customFormat="false" ht="13.8" hidden="false" customHeight="false" outlineLevel="0" collapsed="false">
      <c r="A236" s="161"/>
      <c r="B236" s="161"/>
      <c r="C236" s="161"/>
      <c r="D236" s="161"/>
      <c r="E236" s="161"/>
      <c r="F236" s="161"/>
      <c r="G236" s="161"/>
      <c r="H236" s="161"/>
      <c r="I236" s="161"/>
    </row>
    <row r="237" customFormat="false" ht="13.8" hidden="false" customHeight="false" outlineLevel="0" collapsed="false">
      <c r="A237" s="161"/>
      <c r="B237" s="161"/>
      <c r="C237" s="161"/>
      <c r="D237" s="161"/>
      <c r="E237" s="161"/>
      <c r="F237" s="161"/>
      <c r="G237" s="161"/>
      <c r="H237" s="161"/>
      <c r="I237" s="161"/>
    </row>
    <row r="238" customFormat="false" ht="13.8" hidden="false" customHeight="false" outlineLevel="0" collapsed="false">
      <c r="A238" s="161"/>
      <c r="B238" s="161"/>
      <c r="C238" s="161"/>
      <c r="D238" s="161"/>
      <c r="E238" s="161"/>
      <c r="F238" s="161"/>
      <c r="G238" s="161"/>
      <c r="H238" s="161"/>
      <c r="I238" s="161"/>
    </row>
    <row r="239" customFormat="false" ht="13.8" hidden="false" customHeight="false" outlineLevel="0" collapsed="false">
      <c r="A239" s="161"/>
      <c r="B239" s="161"/>
      <c r="C239" s="161"/>
      <c r="D239" s="161"/>
      <c r="E239" s="161"/>
      <c r="F239" s="161"/>
      <c r="G239" s="161"/>
      <c r="H239" s="161"/>
      <c r="I239" s="161"/>
    </row>
    <row r="240" customFormat="false" ht="13.8" hidden="false" customHeight="false" outlineLevel="0" collapsed="false">
      <c r="A240" s="161"/>
      <c r="B240" s="161"/>
      <c r="C240" s="161"/>
      <c r="D240" s="161"/>
      <c r="E240" s="161"/>
      <c r="F240" s="161"/>
      <c r="G240" s="161"/>
      <c r="H240" s="161"/>
      <c r="I240" s="161"/>
    </row>
    <row r="241" customFormat="false" ht="13.8" hidden="false" customHeight="false" outlineLevel="0" collapsed="false">
      <c r="A241" s="161"/>
      <c r="B241" s="161"/>
      <c r="C241" s="161"/>
      <c r="D241" s="161"/>
      <c r="E241" s="161"/>
      <c r="F241" s="161"/>
      <c r="G241" s="161"/>
      <c r="H241" s="161"/>
      <c r="I241" s="161"/>
    </row>
    <row r="242" customFormat="false" ht="13.8" hidden="false" customHeight="false" outlineLevel="0" collapsed="false">
      <c r="A242" s="161"/>
      <c r="B242" s="161"/>
      <c r="C242" s="161"/>
      <c r="D242" s="161"/>
      <c r="E242" s="161"/>
      <c r="F242" s="161"/>
      <c r="G242" s="161"/>
      <c r="H242" s="161"/>
      <c r="I242" s="161"/>
    </row>
    <row r="243" customFormat="false" ht="13.8" hidden="false" customHeight="false" outlineLevel="0" collapsed="false">
      <c r="A243" s="161"/>
      <c r="B243" s="161"/>
      <c r="C243" s="161"/>
      <c r="D243" s="161"/>
      <c r="E243" s="161"/>
      <c r="F243" s="161"/>
      <c r="G243" s="161"/>
      <c r="H243" s="161"/>
      <c r="I243" s="161"/>
    </row>
    <row r="244" customFormat="false" ht="13.8" hidden="false" customHeight="false" outlineLevel="0" collapsed="false">
      <c r="A244" s="161"/>
      <c r="B244" s="161"/>
      <c r="C244" s="161"/>
      <c r="D244" s="161"/>
      <c r="E244" s="161"/>
      <c r="F244" s="161"/>
      <c r="G244" s="161"/>
      <c r="H244" s="161"/>
      <c r="I244" s="161"/>
    </row>
    <row r="245" customFormat="false" ht="13.8" hidden="false" customHeight="false" outlineLevel="0" collapsed="false">
      <c r="A245" s="161"/>
      <c r="B245" s="161"/>
      <c r="C245" s="161"/>
      <c r="D245" s="161"/>
      <c r="E245" s="161"/>
      <c r="F245" s="161"/>
      <c r="G245" s="161"/>
      <c r="H245" s="161"/>
      <c r="I245" s="161"/>
    </row>
    <row r="246" customFormat="false" ht="13.8" hidden="false" customHeight="false" outlineLevel="0" collapsed="false">
      <c r="A246" s="161"/>
      <c r="B246" s="161"/>
      <c r="C246" s="161"/>
      <c r="D246" s="161"/>
      <c r="E246" s="161"/>
      <c r="F246" s="161"/>
      <c r="G246" s="161"/>
      <c r="H246" s="161"/>
      <c r="I246" s="161"/>
    </row>
    <row r="247" customFormat="false" ht="13.8" hidden="false" customHeight="false" outlineLevel="0" collapsed="false">
      <c r="A247" s="161"/>
      <c r="B247" s="161"/>
      <c r="C247" s="161"/>
      <c r="D247" s="161"/>
      <c r="E247" s="161"/>
      <c r="F247" s="161"/>
      <c r="G247" s="161"/>
      <c r="H247" s="161"/>
      <c r="I247" s="161"/>
    </row>
    <row r="248" customFormat="false" ht="13.8" hidden="false" customHeight="false" outlineLevel="0" collapsed="false">
      <c r="A248" s="161"/>
      <c r="B248" s="161"/>
      <c r="C248" s="161"/>
      <c r="D248" s="161"/>
      <c r="E248" s="161"/>
      <c r="F248" s="161"/>
      <c r="G248" s="161"/>
      <c r="H248" s="161"/>
      <c r="I248" s="161"/>
    </row>
    <row r="249" customFormat="false" ht="13.8" hidden="false" customHeight="false" outlineLevel="0" collapsed="false">
      <c r="A249" s="161"/>
      <c r="B249" s="161"/>
      <c r="C249" s="161"/>
      <c r="D249" s="161"/>
      <c r="E249" s="161"/>
      <c r="F249" s="161"/>
      <c r="G249" s="161"/>
      <c r="H249" s="161"/>
      <c r="I249" s="161"/>
    </row>
    <row r="250" customFormat="false" ht="13.8" hidden="false" customHeight="false" outlineLevel="0" collapsed="false">
      <c r="A250" s="161"/>
      <c r="B250" s="161"/>
      <c r="C250" s="161"/>
      <c r="D250" s="161"/>
      <c r="E250" s="161"/>
      <c r="F250" s="161"/>
      <c r="G250" s="161"/>
      <c r="H250" s="161"/>
      <c r="I250" s="161"/>
    </row>
    <row r="251" customFormat="false" ht="13.8" hidden="false" customHeight="false" outlineLevel="0" collapsed="false">
      <c r="A251" s="161"/>
      <c r="B251" s="161"/>
      <c r="C251" s="161"/>
      <c r="D251" s="161"/>
      <c r="E251" s="161"/>
      <c r="F251" s="161"/>
      <c r="G251" s="161"/>
      <c r="H251" s="161"/>
      <c r="I251" s="161"/>
    </row>
    <row r="252" customFormat="false" ht="13.8" hidden="false" customHeight="false" outlineLevel="0" collapsed="false">
      <c r="A252" s="161"/>
      <c r="B252" s="161"/>
      <c r="C252" s="161"/>
      <c r="D252" s="161"/>
      <c r="E252" s="161"/>
      <c r="F252" s="161"/>
      <c r="G252" s="161"/>
      <c r="H252" s="161"/>
      <c r="I252" s="161"/>
    </row>
    <row r="253" customFormat="false" ht="13.8" hidden="false" customHeight="false" outlineLevel="0" collapsed="false">
      <c r="A253" s="161"/>
      <c r="B253" s="161"/>
      <c r="C253" s="161"/>
      <c r="D253" s="161"/>
      <c r="E253" s="161"/>
      <c r="F253" s="161"/>
      <c r="G253" s="161"/>
      <c r="H253" s="161"/>
      <c r="I253" s="161"/>
    </row>
    <row r="254" customFormat="false" ht="13.8" hidden="false" customHeight="false" outlineLevel="0" collapsed="false">
      <c r="A254" s="161"/>
      <c r="B254" s="161"/>
      <c r="C254" s="161"/>
      <c r="D254" s="161"/>
      <c r="E254" s="161"/>
      <c r="F254" s="161"/>
      <c r="G254" s="161"/>
      <c r="H254" s="161"/>
      <c r="I254" s="161"/>
    </row>
    <row r="255" customFormat="false" ht="13.8" hidden="false" customHeight="false" outlineLevel="0" collapsed="false">
      <c r="A255" s="161"/>
      <c r="B255" s="161"/>
      <c r="C255" s="161"/>
      <c r="D255" s="161"/>
      <c r="E255" s="161"/>
      <c r="F255" s="161"/>
      <c r="G255" s="161"/>
      <c r="H255" s="161"/>
      <c r="I255" s="161"/>
    </row>
    <row r="256" customFormat="false" ht="13.8" hidden="false" customHeight="false" outlineLevel="0" collapsed="false">
      <c r="A256" s="161"/>
      <c r="B256" s="161"/>
      <c r="C256" s="161"/>
      <c r="D256" s="161"/>
      <c r="E256" s="161"/>
      <c r="F256" s="161"/>
      <c r="G256" s="161"/>
      <c r="H256" s="161"/>
      <c r="I256" s="161"/>
    </row>
    <row r="257" customFormat="false" ht="13.8" hidden="false" customHeight="false" outlineLevel="0" collapsed="false">
      <c r="A257" s="161"/>
      <c r="B257" s="161"/>
      <c r="C257" s="161"/>
      <c r="D257" s="161"/>
      <c r="E257" s="161"/>
      <c r="F257" s="161"/>
      <c r="G257" s="161"/>
      <c r="H257" s="161"/>
      <c r="I257" s="161"/>
    </row>
    <row r="258" customFormat="false" ht="13.8" hidden="false" customHeight="false" outlineLevel="0" collapsed="false">
      <c r="A258" s="161"/>
      <c r="B258" s="161"/>
      <c r="C258" s="161"/>
      <c r="D258" s="161"/>
      <c r="E258" s="161"/>
      <c r="F258" s="161"/>
      <c r="G258" s="161"/>
      <c r="H258" s="161"/>
      <c r="I258" s="161"/>
    </row>
    <row r="259" customFormat="false" ht="13.8" hidden="false" customHeight="false" outlineLevel="0" collapsed="false">
      <c r="A259" s="161"/>
      <c r="B259" s="161"/>
      <c r="C259" s="161"/>
      <c r="D259" s="161"/>
      <c r="E259" s="161"/>
      <c r="F259" s="161"/>
      <c r="G259" s="161"/>
      <c r="H259" s="161"/>
      <c r="I259" s="161"/>
    </row>
    <row r="260" customFormat="false" ht="13.8" hidden="false" customHeight="false" outlineLevel="0" collapsed="false">
      <c r="A260" s="161"/>
      <c r="B260" s="161"/>
      <c r="C260" s="161"/>
      <c r="D260" s="161"/>
      <c r="E260" s="161"/>
      <c r="F260" s="161"/>
      <c r="G260" s="161"/>
      <c r="H260" s="161"/>
      <c r="I260" s="161"/>
    </row>
    <row r="261" customFormat="false" ht="13.8" hidden="false" customHeight="false" outlineLevel="0" collapsed="false">
      <c r="A261" s="161"/>
      <c r="B261" s="161"/>
      <c r="C261" s="161"/>
      <c r="D261" s="161"/>
      <c r="E261" s="161"/>
      <c r="F261" s="161"/>
      <c r="G261" s="161"/>
      <c r="H261" s="161"/>
      <c r="I261" s="161"/>
    </row>
    <row r="262" customFormat="false" ht="13.8" hidden="false" customHeight="false" outlineLevel="0" collapsed="false">
      <c r="A262" s="161"/>
      <c r="B262" s="161"/>
      <c r="C262" s="161"/>
      <c r="D262" s="161"/>
      <c r="E262" s="161"/>
      <c r="F262" s="161"/>
      <c r="G262" s="161"/>
      <c r="H262" s="161"/>
      <c r="I262" s="161"/>
    </row>
    <row r="263" customFormat="false" ht="13.8" hidden="false" customHeight="false" outlineLevel="0" collapsed="false">
      <c r="A263" s="161"/>
      <c r="B263" s="161"/>
      <c r="C263" s="161"/>
      <c r="D263" s="161"/>
      <c r="E263" s="161"/>
      <c r="F263" s="161"/>
      <c r="G263" s="161"/>
      <c r="H263" s="161"/>
      <c r="I263" s="161"/>
    </row>
    <row r="264" customFormat="false" ht="13.8" hidden="false" customHeight="false" outlineLevel="0" collapsed="false">
      <c r="A264" s="161"/>
      <c r="B264" s="161"/>
      <c r="C264" s="161"/>
      <c r="D264" s="161"/>
      <c r="E264" s="161"/>
      <c r="F264" s="161"/>
      <c r="G264" s="161"/>
      <c r="H264" s="161"/>
      <c r="I264" s="161"/>
    </row>
    <row r="265" customFormat="false" ht="13.8" hidden="false" customHeight="false" outlineLevel="0" collapsed="false">
      <c r="A265" s="161"/>
      <c r="B265" s="161"/>
      <c r="C265" s="161"/>
      <c r="D265" s="161"/>
      <c r="E265" s="161"/>
      <c r="F265" s="161"/>
      <c r="G265" s="161"/>
      <c r="H265" s="161"/>
      <c r="I265" s="161"/>
    </row>
    <row r="266" customFormat="false" ht="13.8" hidden="false" customHeight="false" outlineLevel="0" collapsed="false">
      <c r="A266" s="161"/>
      <c r="B266" s="161"/>
      <c r="C266" s="161"/>
      <c r="D266" s="161"/>
      <c r="E266" s="161"/>
      <c r="F266" s="161"/>
      <c r="G266" s="161"/>
      <c r="H266" s="161"/>
      <c r="I266" s="161"/>
    </row>
    <row r="267" customFormat="false" ht="13.8" hidden="false" customHeight="false" outlineLevel="0" collapsed="false">
      <c r="A267" s="161"/>
      <c r="B267" s="161"/>
      <c r="C267" s="161"/>
      <c r="D267" s="161"/>
      <c r="E267" s="161"/>
      <c r="F267" s="161"/>
      <c r="G267" s="161"/>
      <c r="H267" s="161"/>
      <c r="I267" s="161"/>
    </row>
    <row r="268" customFormat="false" ht="13.8" hidden="false" customHeight="false" outlineLevel="0" collapsed="false">
      <c r="A268" s="161"/>
      <c r="B268" s="161"/>
      <c r="C268" s="161"/>
      <c r="D268" s="161"/>
      <c r="E268" s="161"/>
      <c r="F268" s="161"/>
      <c r="G268" s="161"/>
      <c r="H268" s="161"/>
      <c r="I268" s="161"/>
    </row>
    <row r="269" customFormat="false" ht="13.8" hidden="false" customHeight="false" outlineLevel="0" collapsed="false">
      <c r="A269" s="161"/>
      <c r="B269" s="161"/>
      <c r="C269" s="161"/>
      <c r="D269" s="161"/>
      <c r="E269" s="161"/>
      <c r="F269" s="161"/>
      <c r="G269" s="161"/>
      <c r="H269" s="161"/>
      <c r="I269" s="161"/>
    </row>
    <row r="270" customFormat="false" ht="13.8" hidden="false" customHeight="false" outlineLevel="0" collapsed="false">
      <c r="A270" s="161"/>
      <c r="B270" s="161"/>
      <c r="C270" s="161"/>
      <c r="D270" s="161"/>
      <c r="E270" s="161"/>
      <c r="F270" s="161"/>
      <c r="G270" s="161"/>
      <c r="H270" s="161"/>
      <c r="I270" s="161"/>
    </row>
    <row r="271" customFormat="false" ht="13.8" hidden="false" customHeight="false" outlineLevel="0" collapsed="false">
      <c r="A271" s="161"/>
      <c r="B271" s="161"/>
      <c r="C271" s="161"/>
      <c r="D271" s="161"/>
      <c r="E271" s="161"/>
      <c r="F271" s="161"/>
      <c r="G271" s="161"/>
      <c r="H271" s="161"/>
      <c r="I271" s="161"/>
    </row>
    <row r="272" customFormat="false" ht="13.8" hidden="false" customHeight="false" outlineLevel="0" collapsed="false">
      <c r="A272" s="161"/>
      <c r="B272" s="161"/>
      <c r="C272" s="161"/>
      <c r="D272" s="161"/>
      <c r="E272" s="161"/>
      <c r="F272" s="161"/>
      <c r="G272" s="161"/>
      <c r="H272" s="161"/>
      <c r="I272" s="161"/>
    </row>
    <row r="273" customFormat="false" ht="13.8" hidden="false" customHeight="false" outlineLevel="0" collapsed="false">
      <c r="A273" s="161"/>
      <c r="B273" s="161"/>
      <c r="C273" s="161"/>
      <c r="D273" s="161"/>
      <c r="E273" s="161"/>
      <c r="F273" s="161"/>
      <c r="G273" s="161"/>
      <c r="H273" s="161"/>
      <c r="I273" s="161"/>
    </row>
    <row r="274" customFormat="false" ht="13.8" hidden="false" customHeight="false" outlineLevel="0" collapsed="false">
      <c r="A274" s="161"/>
      <c r="B274" s="161"/>
      <c r="C274" s="161"/>
      <c r="D274" s="161"/>
      <c r="E274" s="161"/>
      <c r="F274" s="161"/>
      <c r="G274" s="161"/>
      <c r="H274" s="161"/>
      <c r="I274" s="161"/>
    </row>
    <row r="275" customFormat="false" ht="13.8" hidden="false" customHeight="false" outlineLevel="0" collapsed="false">
      <c r="A275" s="161"/>
      <c r="B275" s="161"/>
      <c r="C275" s="161"/>
      <c r="D275" s="161"/>
      <c r="E275" s="161"/>
      <c r="F275" s="161"/>
      <c r="G275" s="161"/>
      <c r="H275" s="161"/>
      <c r="I275" s="161"/>
    </row>
    <row r="276" customFormat="false" ht="13.8" hidden="false" customHeight="false" outlineLevel="0" collapsed="false">
      <c r="A276" s="161"/>
      <c r="B276" s="161"/>
      <c r="C276" s="161"/>
      <c r="D276" s="161"/>
      <c r="E276" s="161"/>
      <c r="F276" s="161"/>
      <c r="G276" s="161"/>
      <c r="H276" s="161"/>
      <c r="I276" s="161"/>
    </row>
    <row r="277" customFormat="false" ht="13.8" hidden="false" customHeight="false" outlineLevel="0" collapsed="false">
      <c r="A277" s="161"/>
      <c r="B277" s="161"/>
      <c r="C277" s="161"/>
      <c r="D277" s="161"/>
      <c r="E277" s="161"/>
      <c r="F277" s="161"/>
      <c r="G277" s="161"/>
      <c r="H277" s="161"/>
      <c r="I277" s="161"/>
    </row>
    <row r="278" customFormat="false" ht="13.8" hidden="false" customHeight="false" outlineLevel="0" collapsed="false">
      <c r="A278" s="161"/>
      <c r="B278" s="161"/>
      <c r="C278" s="161"/>
      <c r="D278" s="161"/>
      <c r="E278" s="161"/>
      <c r="F278" s="161"/>
      <c r="G278" s="161"/>
      <c r="H278" s="161"/>
      <c r="I278" s="161"/>
    </row>
    <row r="279" customFormat="false" ht="13.8" hidden="false" customHeight="false" outlineLevel="0" collapsed="false">
      <c r="A279" s="161"/>
      <c r="B279" s="161"/>
      <c r="C279" s="161"/>
      <c r="D279" s="161"/>
      <c r="E279" s="161"/>
      <c r="F279" s="161"/>
      <c r="G279" s="161"/>
      <c r="H279" s="161"/>
      <c r="I279" s="161"/>
    </row>
    <row r="280" customFormat="false" ht="13.8" hidden="false" customHeight="false" outlineLevel="0" collapsed="false">
      <c r="A280" s="161"/>
      <c r="B280" s="161"/>
      <c r="C280" s="161"/>
      <c r="D280" s="161"/>
      <c r="E280" s="161"/>
      <c r="F280" s="161"/>
      <c r="G280" s="161"/>
      <c r="H280" s="161"/>
      <c r="I280" s="161"/>
    </row>
    <row r="281" customFormat="false" ht="13.8" hidden="false" customHeight="false" outlineLevel="0" collapsed="false">
      <c r="A281" s="161"/>
      <c r="B281" s="161"/>
      <c r="C281" s="161"/>
      <c r="D281" s="161"/>
      <c r="E281" s="161"/>
      <c r="F281" s="161"/>
      <c r="G281" s="161"/>
      <c r="H281" s="161"/>
      <c r="I281" s="161"/>
    </row>
    <row r="282" customFormat="false" ht="13.8" hidden="false" customHeight="false" outlineLevel="0" collapsed="false">
      <c r="A282" s="161"/>
      <c r="B282" s="161"/>
      <c r="C282" s="161"/>
      <c r="D282" s="161"/>
      <c r="E282" s="161"/>
      <c r="F282" s="161"/>
      <c r="G282" s="161"/>
      <c r="H282" s="161"/>
      <c r="I282" s="161"/>
    </row>
    <row r="283" customFormat="false" ht="13.8" hidden="false" customHeight="false" outlineLevel="0" collapsed="false">
      <c r="A283" s="161"/>
      <c r="B283" s="161"/>
      <c r="C283" s="161"/>
      <c r="D283" s="161"/>
      <c r="E283" s="161"/>
      <c r="F283" s="161"/>
      <c r="G283" s="161"/>
      <c r="H283" s="161"/>
      <c r="I283" s="161"/>
    </row>
    <row r="284" customFormat="false" ht="13.8" hidden="false" customHeight="false" outlineLevel="0" collapsed="false">
      <c r="A284" s="161"/>
      <c r="B284" s="161"/>
      <c r="C284" s="161"/>
      <c r="D284" s="161"/>
      <c r="E284" s="161"/>
      <c r="F284" s="161"/>
      <c r="G284" s="161"/>
      <c r="H284" s="161"/>
      <c r="I284" s="161"/>
    </row>
    <row r="285" customFormat="false" ht="13.8" hidden="false" customHeight="false" outlineLevel="0" collapsed="false">
      <c r="A285" s="161"/>
      <c r="B285" s="161"/>
      <c r="C285" s="161"/>
      <c r="D285" s="161"/>
      <c r="E285" s="161"/>
      <c r="F285" s="161"/>
      <c r="G285" s="161"/>
      <c r="H285" s="161"/>
      <c r="I285" s="161"/>
    </row>
    <row r="286" customFormat="false" ht="13.8" hidden="false" customHeight="false" outlineLevel="0" collapsed="false">
      <c r="A286" s="161"/>
      <c r="B286" s="161"/>
      <c r="C286" s="161"/>
      <c r="D286" s="161"/>
      <c r="E286" s="161"/>
      <c r="F286" s="161"/>
      <c r="G286" s="161"/>
      <c r="H286" s="161"/>
      <c r="I286" s="161"/>
    </row>
    <row r="287" customFormat="false" ht="13.8" hidden="false" customHeight="false" outlineLevel="0" collapsed="false">
      <c r="A287" s="161"/>
      <c r="B287" s="161"/>
      <c r="C287" s="161"/>
      <c r="D287" s="161"/>
      <c r="E287" s="161"/>
      <c r="F287" s="161"/>
      <c r="G287" s="161"/>
      <c r="H287" s="161"/>
      <c r="I287" s="161"/>
    </row>
    <row r="288" customFormat="false" ht="13.8" hidden="false" customHeight="false" outlineLevel="0" collapsed="false">
      <c r="A288" s="161"/>
      <c r="B288" s="161"/>
      <c r="C288" s="161"/>
      <c r="D288" s="161"/>
      <c r="E288" s="161"/>
      <c r="F288" s="161"/>
      <c r="G288" s="161"/>
      <c r="H288" s="161"/>
      <c r="I288" s="161"/>
    </row>
    <row r="289" customFormat="false" ht="13.8" hidden="false" customHeight="false" outlineLevel="0" collapsed="false">
      <c r="A289" s="161"/>
      <c r="B289" s="161"/>
      <c r="C289" s="161"/>
      <c r="D289" s="161"/>
      <c r="E289" s="161"/>
      <c r="F289" s="161"/>
      <c r="G289" s="161"/>
      <c r="H289" s="161"/>
      <c r="I289" s="161"/>
    </row>
    <row r="290" customFormat="false" ht="13.8" hidden="false" customHeight="false" outlineLevel="0" collapsed="false">
      <c r="A290" s="161"/>
      <c r="B290" s="161"/>
      <c r="C290" s="161"/>
      <c r="D290" s="161"/>
      <c r="E290" s="161"/>
      <c r="F290" s="161"/>
      <c r="G290" s="161"/>
      <c r="H290" s="161"/>
      <c r="I290" s="161"/>
    </row>
    <row r="291" customFormat="false" ht="13.8" hidden="false" customHeight="false" outlineLevel="0" collapsed="false">
      <c r="A291" s="161"/>
      <c r="B291" s="161"/>
      <c r="C291" s="161"/>
      <c r="D291" s="161"/>
      <c r="E291" s="161"/>
      <c r="F291" s="161"/>
      <c r="G291" s="161"/>
      <c r="H291" s="161"/>
      <c r="I291" s="161"/>
    </row>
    <row r="292" customFormat="false" ht="13.8" hidden="false" customHeight="false" outlineLevel="0" collapsed="false">
      <c r="A292" s="161"/>
      <c r="B292" s="161"/>
      <c r="C292" s="161"/>
      <c r="D292" s="161"/>
      <c r="E292" s="161"/>
      <c r="F292" s="161"/>
      <c r="G292" s="161"/>
      <c r="H292" s="161"/>
      <c r="I292" s="161"/>
    </row>
    <row r="293" customFormat="false" ht="13.8" hidden="false" customHeight="false" outlineLevel="0" collapsed="false">
      <c r="A293" s="161"/>
      <c r="B293" s="161"/>
      <c r="C293" s="161"/>
      <c r="D293" s="161"/>
      <c r="E293" s="161"/>
      <c r="F293" s="161"/>
      <c r="G293" s="161"/>
      <c r="H293" s="161"/>
      <c r="I293" s="161"/>
    </row>
    <row r="294" customFormat="false" ht="13.8" hidden="false" customHeight="false" outlineLevel="0" collapsed="false">
      <c r="A294" s="161"/>
      <c r="B294" s="161"/>
      <c r="C294" s="161"/>
      <c r="D294" s="161"/>
      <c r="E294" s="161"/>
      <c r="F294" s="161"/>
      <c r="G294" s="161"/>
      <c r="H294" s="161"/>
      <c r="I294" s="161"/>
    </row>
    <row r="295" customFormat="false" ht="13.8" hidden="false" customHeight="false" outlineLevel="0" collapsed="false">
      <c r="A295" s="161"/>
      <c r="B295" s="161"/>
      <c r="C295" s="161"/>
      <c r="D295" s="161"/>
      <c r="E295" s="161"/>
      <c r="F295" s="161"/>
      <c r="G295" s="161"/>
      <c r="H295" s="161"/>
      <c r="I295" s="161"/>
    </row>
    <row r="296" customFormat="false" ht="13.8" hidden="false" customHeight="false" outlineLevel="0" collapsed="false">
      <c r="A296" s="161"/>
      <c r="B296" s="161"/>
      <c r="C296" s="161"/>
      <c r="D296" s="161"/>
      <c r="E296" s="161"/>
      <c r="F296" s="161"/>
      <c r="G296" s="161"/>
      <c r="H296" s="161"/>
      <c r="I296" s="161"/>
    </row>
    <row r="297" customFormat="false" ht="13.8" hidden="false" customHeight="false" outlineLevel="0" collapsed="false">
      <c r="A297" s="161"/>
      <c r="B297" s="161"/>
      <c r="C297" s="161"/>
      <c r="D297" s="161"/>
      <c r="E297" s="161"/>
      <c r="F297" s="161"/>
      <c r="G297" s="161"/>
      <c r="H297" s="161"/>
      <c r="I297" s="161"/>
    </row>
    <row r="298" customFormat="false" ht="13.8" hidden="false" customHeight="false" outlineLevel="0" collapsed="false">
      <c r="A298" s="161"/>
      <c r="B298" s="161"/>
      <c r="C298" s="161"/>
      <c r="D298" s="161"/>
      <c r="E298" s="161"/>
      <c r="F298" s="161"/>
      <c r="G298" s="161"/>
      <c r="H298" s="161"/>
      <c r="I298" s="161"/>
    </row>
    <row r="299" customFormat="false" ht="13.8" hidden="false" customHeight="false" outlineLevel="0" collapsed="false">
      <c r="A299" s="161"/>
      <c r="B299" s="161"/>
      <c r="C299" s="161"/>
      <c r="D299" s="161"/>
      <c r="E299" s="161"/>
      <c r="F299" s="161"/>
      <c r="G299" s="161"/>
      <c r="H299" s="161"/>
      <c r="I299" s="161"/>
    </row>
    <row r="300" customFormat="false" ht="13.8" hidden="false" customHeight="false" outlineLevel="0" collapsed="false">
      <c r="A300" s="161"/>
      <c r="B300" s="161"/>
      <c r="C300" s="161"/>
      <c r="D300" s="161"/>
      <c r="E300" s="161"/>
      <c r="F300" s="161"/>
      <c r="G300" s="161"/>
      <c r="H300" s="161"/>
      <c r="I300" s="161"/>
    </row>
    <row r="301" customFormat="false" ht="13.8" hidden="false" customHeight="false" outlineLevel="0" collapsed="false">
      <c r="A301" s="161"/>
      <c r="B301" s="161"/>
      <c r="C301" s="161"/>
      <c r="D301" s="161"/>
      <c r="E301" s="161"/>
      <c r="F301" s="161"/>
      <c r="G301" s="161"/>
      <c r="H301" s="161"/>
      <c r="I301" s="161"/>
    </row>
    <row r="302" customFormat="false" ht="13.8" hidden="false" customHeight="false" outlineLevel="0" collapsed="false">
      <c r="A302" s="161"/>
      <c r="B302" s="161"/>
      <c r="C302" s="161"/>
      <c r="D302" s="161"/>
      <c r="E302" s="161"/>
      <c r="F302" s="161"/>
      <c r="G302" s="161"/>
      <c r="H302" s="161"/>
      <c r="I302" s="161"/>
    </row>
    <row r="303" customFormat="false" ht="13.8" hidden="false" customHeight="false" outlineLevel="0" collapsed="false">
      <c r="A303" s="161"/>
      <c r="B303" s="161"/>
      <c r="C303" s="161"/>
      <c r="D303" s="161"/>
      <c r="E303" s="161"/>
      <c r="F303" s="161"/>
      <c r="G303" s="161"/>
      <c r="H303" s="161"/>
      <c r="I303" s="161"/>
    </row>
    <row r="304" customFormat="false" ht="13.8" hidden="false" customHeight="false" outlineLevel="0" collapsed="false">
      <c r="A304" s="161"/>
      <c r="B304" s="161"/>
      <c r="C304" s="161"/>
      <c r="D304" s="161"/>
      <c r="E304" s="161"/>
      <c r="F304" s="161"/>
      <c r="G304" s="161"/>
      <c r="H304" s="161"/>
      <c r="I304" s="161"/>
    </row>
    <row r="305" customFormat="false" ht="13.8" hidden="false" customHeight="false" outlineLevel="0" collapsed="false">
      <c r="A305" s="161"/>
      <c r="B305" s="161"/>
      <c r="C305" s="161"/>
      <c r="D305" s="161"/>
      <c r="E305" s="161"/>
      <c r="F305" s="161"/>
      <c r="G305" s="161"/>
      <c r="H305" s="161"/>
      <c r="I305" s="161"/>
    </row>
    <row r="306" customFormat="false" ht="13.8" hidden="false" customHeight="false" outlineLevel="0" collapsed="false">
      <c r="A306" s="161"/>
      <c r="B306" s="161"/>
      <c r="C306" s="161"/>
      <c r="D306" s="161"/>
      <c r="E306" s="161"/>
      <c r="F306" s="161"/>
      <c r="G306" s="161"/>
      <c r="H306" s="161"/>
      <c r="I306" s="161"/>
    </row>
    <row r="307" customFormat="false" ht="13.8" hidden="false" customHeight="false" outlineLevel="0" collapsed="false">
      <c r="A307" s="161"/>
      <c r="B307" s="161"/>
      <c r="C307" s="161"/>
      <c r="D307" s="161"/>
      <c r="E307" s="161"/>
      <c r="F307" s="161"/>
      <c r="G307" s="161"/>
      <c r="H307" s="161"/>
      <c r="I307" s="161"/>
    </row>
    <row r="308" customFormat="false" ht="13.8" hidden="false" customHeight="false" outlineLevel="0" collapsed="false">
      <c r="A308" s="161"/>
      <c r="B308" s="161"/>
      <c r="C308" s="161"/>
      <c r="D308" s="161"/>
      <c r="E308" s="161"/>
      <c r="F308" s="161"/>
      <c r="G308" s="161"/>
      <c r="H308" s="161"/>
      <c r="I308" s="161"/>
    </row>
    <row r="309" customFormat="false" ht="13.8" hidden="false" customHeight="false" outlineLevel="0" collapsed="false">
      <c r="A309" s="161"/>
      <c r="B309" s="161"/>
      <c r="C309" s="161"/>
      <c r="D309" s="161"/>
      <c r="E309" s="161"/>
      <c r="F309" s="161"/>
      <c r="G309" s="161"/>
      <c r="H309" s="161"/>
      <c r="I309" s="161"/>
    </row>
    <row r="310" customFormat="false" ht="13.8" hidden="false" customHeight="false" outlineLevel="0" collapsed="false">
      <c r="A310" s="161"/>
      <c r="B310" s="161"/>
      <c r="C310" s="161"/>
      <c r="D310" s="161"/>
      <c r="E310" s="161"/>
      <c r="F310" s="161"/>
      <c r="G310" s="161"/>
      <c r="H310" s="161"/>
      <c r="I310" s="161"/>
    </row>
    <row r="311" customFormat="false" ht="13.8" hidden="false" customHeight="false" outlineLevel="0" collapsed="false">
      <c r="A311" s="161"/>
      <c r="B311" s="161"/>
      <c r="C311" s="161"/>
      <c r="D311" s="161"/>
      <c r="E311" s="161"/>
      <c r="F311" s="161"/>
      <c r="G311" s="161"/>
      <c r="H311" s="161"/>
      <c r="I311" s="161"/>
    </row>
    <row r="312" customFormat="false" ht="13.8" hidden="false" customHeight="false" outlineLevel="0" collapsed="false">
      <c r="A312" s="161"/>
      <c r="B312" s="161"/>
      <c r="C312" s="161"/>
      <c r="D312" s="161"/>
      <c r="E312" s="161"/>
      <c r="F312" s="161"/>
      <c r="G312" s="161"/>
      <c r="H312" s="161"/>
      <c r="I312" s="161"/>
    </row>
    <row r="313" customFormat="false" ht="13.8" hidden="false" customHeight="false" outlineLevel="0" collapsed="false">
      <c r="A313" s="161"/>
      <c r="B313" s="161"/>
      <c r="C313" s="161"/>
      <c r="D313" s="161"/>
      <c r="E313" s="161"/>
      <c r="F313" s="161"/>
      <c r="G313" s="161"/>
      <c r="H313" s="161"/>
      <c r="I313" s="161"/>
    </row>
    <row r="314" customFormat="false" ht="13.8" hidden="false" customHeight="false" outlineLevel="0" collapsed="false">
      <c r="A314" s="161"/>
      <c r="B314" s="161"/>
      <c r="C314" s="161"/>
      <c r="D314" s="161"/>
      <c r="E314" s="161"/>
      <c r="F314" s="161"/>
      <c r="G314" s="161"/>
      <c r="H314" s="161"/>
      <c r="I314" s="161"/>
    </row>
    <row r="315" customFormat="false" ht="13.8" hidden="false" customHeight="false" outlineLevel="0" collapsed="false">
      <c r="I315" s="22"/>
    </row>
    <row r="316" customFormat="false" ht="13.8" hidden="false" customHeight="false" outlineLevel="0" collapsed="false">
      <c r="I316" s="22"/>
    </row>
    <row r="317" customFormat="false" ht="13.8" hidden="false" customHeight="false" outlineLevel="0" collapsed="false">
      <c r="I317" s="22"/>
    </row>
    <row r="318" customFormat="false" ht="13.8" hidden="false" customHeight="false" outlineLevel="0" collapsed="false">
      <c r="I318" s="22"/>
    </row>
    <row r="319" customFormat="false" ht="13.8" hidden="false" customHeight="false" outlineLevel="0" collapsed="false">
      <c r="I319" s="22"/>
    </row>
    <row r="320" customFormat="false" ht="13.8" hidden="false" customHeight="false" outlineLevel="0" collapsed="false">
      <c r="I320" s="22"/>
    </row>
    <row r="321" customFormat="false" ht="13.8" hidden="false" customHeight="false" outlineLevel="0" collapsed="false">
      <c r="I321" s="22"/>
    </row>
    <row r="322" customFormat="false" ht="13.8" hidden="false" customHeight="false" outlineLevel="0" collapsed="false">
      <c r="I322" s="22"/>
    </row>
    <row r="323" customFormat="false" ht="13.8" hidden="false" customHeight="false" outlineLevel="0" collapsed="false">
      <c r="I323" s="22"/>
    </row>
    <row r="324" customFormat="false" ht="13.8" hidden="false" customHeight="false" outlineLevel="0" collapsed="false">
      <c r="I324" s="22"/>
    </row>
    <row r="325" customFormat="false" ht="13.8" hidden="false" customHeight="false" outlineLevel="0" collapsed="false">
      <c r="I325" s="22"/>
    </row>
    <row r="326" customFormat="false" ht="13.8" hidden="false" customHeight="false" outlineLevel="0" collapsed="false">
      <c r="I326" s="22"/>
    </row>
    <row r="327" customFormat="false" ht="13.8" hidden="false" customHeight="false" outlineLevel="0" collapsed="false">
      <c r="I327" s="22"/>
    </row>
    <row r="328" customFormat="false" ht="13.8" hidden="false" customHeight="false" outlineLevel="0" collapsed="false">
      <c r="I328" s="22"/>
    </row>
    <row r="329" customFormat="false" ht="13.8" hidden="false" customHeight="false" outlineLevel="0" collapsed="false">
      <c r="I329" s="22"/>
    </row>
    <row r="330" customFormat="false" ht="13.8" hidden="false" customHeight="false" outlineLevel="0" collapsed="false">
      <c r="I330" s="22"/>
    </row>
    <row r="331" customFormat="false" ht="13.8" hidden="false" customHeight="false" outlineLevel="0" collapsed="false">
      <c r="I331" s="22"/>
    </row>
    <row r="332" customFormat="false" ht="13.8" hidden="false" customHeight="false" outlineLevel="0" collapsed="false">
      <c r="I332" s="22"/>
    </row>
    <row r="333" customFormat="false" ht="13.8" hidden="false" customHeight="false" outlineLevel="0" collapsed="false">
      <c r="I333" s="22"/>
    </row>
    <row r="334" customFormat="false" ht="13.8" hidden="false" customHeight="false" outlineLevel="0" collapsed="false">
      <c r="I334" s="22"/>
    </row>
    <row r="335" customFormat="false" ht="13.8" hidden="false" customHeight="false" outlineLevel="0" collapsed="false">
      <c r="I335" s="22"/>
    </row>
    <row r="336" customFormat="false" ht="13.8" hidden="false" customHeight="false" outlineLevel="0" collapsed="false">
      <c r="I336" s="22"/>
    </row>
    <row r="337" customFormat="false" ht="13.8" hidden="false" customHeight="false" outlineLevel="0" collapsed="false">
      <c r="I337" s="22"/>
    </row>
    <row r="338" customFormat="false" ht="13.8" hidden="false" customHeight="false" outlineLevel="0" collapsed="false">
      <c r="I338" s="22"/>
    </row>
    <row r="339" customFormat="false" ht="13.8" hidden="false" customHeight="false" outlineLevel="0" collapsed="false">
      <c r="I339" s="22"/>
    </row>
    <row r="340" customFormat="false" ht="13.8" hidden="false" customHeight="false" outlineLevel="0" collapsed="false">
      <c r="I340" s="22"/>
    </row>
    <row r="341" customFormat="false" ht="13.8" hidden="false" customHeight="false" outlineLevel="0" collapsed="false">
      <c r="I341" s="22"/>
    </row>
    <row r="342" customFormat="false" ht="13.8" hidden="false" customHeight="false" outlineLevel="0" collapsed="false">
      <c r="I342" s="22"/>
    </row>
    <row r="343" customFormat="false" ht="13.8" hidden="false" customHeight="false" outlineLevel="0" collapsed="false">
      <c r="I343" s="22"/>
    </row>
    <row r="344" customFormat="false" ht="13.8" hidden="false" customHeight="false" outlineLevel="0" collapsed="false">
      <c r="I344" s="22"/>
    </row>
    <row r="345" customFormat="false" ht="13.8" hidden="false" customHeight="false" outlineLevel="0" collapsed="false">
      <c r="I345" s="22"/>
    </row>
    <row r="346" customFormat="false" ht="13.8" hidden="false" customHeight="false" outlineLevel="0" collapsed="false">
      <c r="I346" s="22"/>
    </row>
    <row r="347" customFormat="false" ht="13.8" hidden="false" customHeight="false" outlineLevel="0" collapsed="false">
      <c r="I347" s="22"/>
    </row>
    <row r="348" customFormat="false" ht="13.8" hidden="false" customHeight="false" outlineLevel="0" collapsed="false">
      <c r="I348" s="22"/>
    </row>
    <row r="349" customFormat="false" ht="13.8" hidden="false" customHeight="false" outlineLevel="0" collapsed="false">
      <c r="I349" s="22"/>
    </row>
    <row r="350" customFormat="false" ht="13.8" hidden="false" customHeight="false" outlineLevel="0" collapsed="false">
      <c r="I350" s="22"/>
    </row>
    <row r="351" customFormat="false" ht="13.8" hidden="false" customHeight="false" outlineLevel="0" collapsed="false">
      <c r="I351" s="22"/>
    </row>
    <row r="352" customFormat="false" ht="13.8" hidden="false" customHeight="false" outlineLevel="0" collapsed="false">
      <c r="I352" s="22"/>
    </row>
    <row r="353" customFormat="false" ht="13.8" hidden="false" customHeight="false" outlineLevel="0" collapsed="false">
      <c r="I353" s="22"/>
    </row>
    <row r="354" customFormat="false" ht="13.8" hidden="false" customHeight="false" outlineLevel="0" collapsed="false">
      <c r="I354" s="22"/>
    </row>
    <row r="355" customFormat="false" ht="13.8" hidden="false" customHeight="false" outlineLevel="0" collapsed="false">
      <c r="I355" s="22"/>
    </row>
    <row r="356" customFormat="false" ht="13.8" hidden="false" customHeight="false" outlineLevel="0" collapsed="false">
      <c r="I356" s="22"/>
    </row>
    <row r="357" customFormat="false" ht="13.8" hidden="false" customHeight="false" outlineLevel="0" collapsed="false">
      <c r="I357" s="22"/>
    </row>
    <row r="358" customFormat="false" ht="13.8" hidden="false" customHeight="false" outlineLevel="0" collapsed="false">
      <c r="I358" s="22"/>
    </row>
    <row r="359" customFormat="false" ht="13.8" hidden="false" customHeight="false" outlineLevel="0" collapsed="false">
      <c r="I359" s="22"/>
    </row>
    <row r="360" customFormat="false" ht="13.8" hidden="false" customHeight="false" outlineLevel="0" collapsed="false">
      <c r="I360" s="22"/>
    </row>
    <row r="361" customFormat="false" ht="13.8" hidden="false" customHeight="false" outlineLevel="0" collapsed="false">
      <c r="I361" s="22"/>
    </row>
    <row r="362" customFormat="false" ht="13.8" hidden="false" customHeight="false" outlineLevel="0" collapsed="false">
      <c r="I362" s="22"/>
    </row>
    <row r="363" customFormat="false" ht="13.8" hidden="false" customHeight="false" outlineLevel="0" collapsed="false">
      <c r="I363" s="22"/>
    </row>
    <row r="364" customFormat="false" ht="13.8" hidden="false" customHeight="false" outlineLevel="0" collapsed="false">
      <c r="I364" s="22"/>
    </row>
    <row r="365" customFormat="false" ht="13.8" hidden="false" customHeight="false" outlineLevel="0" collapsed="false">
      <c r="I365" s="22"/>
    </row>
    <row r="366" customFormat="false" ht="13.8" hidden="false" customHeight="false" outlineLevel="0" collapsed="false">
      <c r="I366" s="22"/>
    </row>
    <row r="367" customFormat="false" ht="13.8" hidden="false" customHeight="false" outlineLevel="0" collapsed="false">
      <c r="I367" s="22"/>
    </row>
    <row r="368" customFormat="false" ht="13.8" hidden="false" customHeight="false" outlineLevel="0" collapsed="false">
      <c r="I368" s="22"/>
    </row>
    <row r="369" customFormat="false" ht="13.8" hidden="false" customHeight="false" outlineLevel="0" collapsed="false">
      <c r="I369" s="22"/>
    </row>
    <row r="370" customFormat="false" ht="13.8" hidden="false" customHeight="false" outlineLevel="0" collapsed="false">
      <c r="I370" s="22"/>
    </row>
    <row r="371" customFormat="false" ht="13.8" hidden="false" customHeight="false" outlineLevel="0" collapsed="false">
      <c r="I371" s="22"/>
    </row>
    <row r="372" customFormat="false" ht="13.8" hidden="false" customHeight="false" outlineLevel="0" collapsed="false">
      <c r="I372" s="22"/>
    </row>
    <row r="373" customFormat="false" ht="13.8" hidden="false" customHeight="false" outlineLevel="0" collapsed="false">
      <c r="I373" s="22"/>
    </row>
    <row r="374" customFormat="false" ht="13.8" hidden="false" customHeight="false" outlineLevel="0" collapsed="false">
      <c r="I374" s="22"/>
    </row>
    <row r="375" customFormat="false" ht="13.8" hidden="false" customHeight="false" outlineLevel="0" collapsed="false">
      <c r="I375" s="22"/>
    </row>
    <row r="376" customFormat="false" ht="13.8" hidden="false" customHeight="false" outlineLevel="0" collapsed="false">
      <c r="I376" s="22"/>
    </row>
    <row r="377" customFormat="false" ht="13.8" hidden="false" customHeight="false" outlineLevel="0" collapsed="false">
      <c r="I377" s="22"/>
    </row>
    <row r="378" customFormat="false" ht="13.8" hidden="false" customHeight="false" outlineLevel="0" collapsed="false">
      <c r="I378" s="22"/>
    </row>
    <row r="379" customFormat="false" ht="13.8" hidden="false" customHeight="false" outlineLevel="0" collapsed="false">
      <c r="I379" s="22"/>
    </row>
    <row r="380" customFormat="false" ht="13.8" hidden="false" customHeight="false" outlineLevel="0" collapsed="false">
      <c r="I380" s="22"/>
    </row>
    <row r="381" customFormat="false" ht="13.8" hidden="false" customHeight="false" outlineLevel="0" collapsed="false">
      <c r="I381" s="22"/>
    </row>
    <row r="382" customFormat="false" ht="13.8" hidden="false" customHeight="false" outlineLevel="0" collapsed="false">
      <c r="I382" s="22"/>
    </row>
    <row r="383" customFormat="false" ht="13.8" hidden="false" customHeight="false" outlineLevel="0" collapsed="false">
      <c r="I383" s="22"/>
    </row>
    <row r="384" customFormat="false" ht="13.8" hidden="false" customHeight="false" outlineLevel="0" collapsed="false">
      <c r="I384" s="22"/>
    </row>
    <row r="385" customFormat="false" ht="13.8" hidden="false" customHeight="false" outlineLevel="0" collapsed="false">
      <c r="I385" s="22"/>
    </row>
    <row r="386" customFormat="false" ht="13.8" hidden="false" customHeight="false" outlineLevel="0" collapsed="false">
      <c r="I386" s="22"/>
    </row>
    <row r="387" customFormat="false" ht="13.8" hidden="false" customHeight="false" outlineLevel="0" collapsed="false">
      <c r="I387" s="22"/>
    </row>
    <row r="388" customFormat="false" ht="13.8" hidden="false" customHeight="false" outlineLevel="0" collapsed="false">
      <c r="I388" s="22"/>
    </row>
    <row r="389" customFormat="false" ht="13.8" hidden="false" customHeight="false" outlineLevel="0" collapsed="false">
      <c r="I389" s="22"/>
    </row>
    <row r="390" customFormat="false" ht="13.8" hidden="false" customHeight="false" outlineLevel="0" collapsed="false">
      <c r="I390" s="22"/>
    </row>
    <row r="391" customFormat="false" ht="13.8" hidden="false" customHeight="false" outlineLevel="0" collapsed="false">
      <c r="I391" s="22"/>
    </row>
    <row r="392" customFormat="false" ht="13.8" hidden="false" customHeight="false" outlineLevel="0" collapsed="false">
      <c r="I392" s="22"/>
    </row>
    <row r="393" customFormat="false" ht="13.8" hidden="false" customHeight="false" outlineLevel="0" collapsed="false">
      <c r="I393" s="22"/>
    </row>
    <row r="394" customFormat="false" ht="13.8" hidden="false" customHeight="false" outlineLevel="0" collapsed="false">
      <c r="I394" s="22"/>
    </row>
    <row r="395" customFormat="false" ht="13.8" hidden="false" customHeight="false" outlineLevel="0" collapsed="false">
      <c r="I395" s="22"/>
    </row>
    <row r="396" customFormat="false" ht="13.8" hidden="false" customHeight="false" outlineLevel="0" collapsed="false">
      <c r="I396" s="22"/>
    </row>
    <row r="397" customFormat="false" ht="13.8" hidden="false" customHeight="false" outlineLevel="0" collapsed="false">
      <c r="I397" s="22"/>
    </row>
    <row r="398" customFormat="false" ht="13.8" hidden="false" customHeight="false" outlineLevel="0" collapsed="false">
      <c r="I398" s="22"/>
    </row>
    <row r="399" customFormat="false" ht="13.8" hidden="false" customHeight="false" outlineLevel="0" collapsed="false">
      <c r="I399" s="22"/>
    </row>
    <row r="400" customFormat="false" ht="13.8" hidden="false" customHeight="false" outlineLevel="0" collapsed="false">
      <c r="I400" s="22"/>
    </row>
    <row r="401" customFormat="false" ht="13.8" hidden="false" customHeight="false" outlineLevel="0" collapsed="false">
      <c r="I401" s="22"/>
    </row>
    <row r="402" customFormat="false" ht="13.8" hidden="false" customHeight="false" outlineLevel="0" collapsed="false">
      <c r="I402" s="22"/>
    </row>
    <row r="403" customFormat="false" ht="13.8" hidden="false" customHeight="false" outlineLevel="0" collapsed="false">
      <c r="I403" s="22"/>
    </row>
    <row r="404" customFormat="false" ht="13.8" hidden="false" customHeight="false" outlineLevel="0" collapsed="false">
      <c r="I404" s="22"/>
    </row>
    <row r="405" customFormat="false" ht="13.8" hidden="false" customHeight="false" outlineLevel="0" collapsed="false">
      <c r="I405" s="22"/>
    </row>
    <row r="406" customFormat="false" ht="13.8" hidden="false" customHeight="false" outlineLevel="0" collapsed="false">
      <c r="I406" s="22"/>
    </row>
    <row r="407" customFormat="false" ht="13.8" hidden="false" customHeight="false" outlineLevel="0" collapsed="false">
      <c r="I407" s="22"/>
    </row>
    <row r="408" customFormat="false" ht="13.8" hidden="false" customHeight="false" outlineLevel="0" collapsed="false">
      <c r="I408" s="22"/>
    </row>
    <row r="409" customFormat="false" ht="13.8" hidden="false" customHeight="false" outlineLevel="0" collapsed="false">
      <c r="I409" s="22"/>
    </row>
    <row r="410" customFormat="false" ht="13.8" hidden="false" customHeight="false" outlineLevel="0" collapsed="false">
      <c r="I410" s="22"/>
    </row>
    <row r="411" customFormat="false" ht="13.8" hidden="false" customHeight="false" outlineLevel="0" collapsed="false">
      <c r="I411" s="22"/>
    </row>
    <row r="412" customFormat="false" ht="13.8" hidden="false" customHeight="false" outlineLevel="0" collapsed="false">
      <c r="I412" s="22"/>
    </row>
    <row r="413" customFormat="false" ht="13.8" hidden="false" customHeight="false" outlineLevel="0" collapsed="false">
      <c r="I413" s="22"/>
    </row>
    <row r="414" customFormat="false" ht="13.8" hidden="false" customHeight="false" outlineLevel="0" collapsed="false">
      <c r="I414" s="22"/>
    </row>
    <row r="415" customFormat="false" ht="13.8" hidden="false" customHeight="false" outlineLevel="0" collapsed="false">
      <c r="I415" s="22"/>
    </row>
    <row r="416" customFormat="false" ht="13.8" hidden="false" customHeight="false" outlineLevel="0" collapsed="false">
      <c r="I416" s="22"/>
    </row>
    <row r="417" customFormat="false" ht="13.8" hidden="false" customHeight="false" outlineLevel="0" collapsed="false">
      <c r="I417" s="22"/>
    </row>
    <row r="418" customFormat="false" ht="13.8" hidden="false" customHeight="false" outlineLevel="0" collapsed="false">
      <c r="I418" s="22"/>
    </row>
    <row r="419" customFormat="false" ht="13.8" hidden="false" customHeight="false" outlineLevel="0" collapsed="false">
      <c r="I419" s="22"/>
    </row>
    <row r="420" customFormat="false" ht="13.8" hidden="false" customHeight="false" outlineLevel="0" collapsed="false">
      <c r="I420" s="22"/>
    </row>
    <row r="421" customFormat="false" ht="13.8" hidden="false" customHeight="false" outlineLevel="0" collapsed="false">
      <c r="I421" s="22"/>
    </row>
    <row r="422" customFormat="false" ht="13.8" hidden="false" customHeight="false" outlineLevel="0" collapsed="false">
      <c r="I422" s="22"/>
    </row>
    <row r="423" customFormat="false" ht="13.8" hidden="false" customHeight="false" outlineLevel="0" collapsed="false">
      <c r="I423" s="22"/>
    </row>
    <row r="424" customFormat="false" ht="13.8" hidden="false" customHeight="false" outlineLevel="0" collapsed="false">
      <c r="I424" s="22"/>
    </row>
    <row r="425" customFormat="false" ht="13.8" hidden="false" customHeight="false" outlineLevel="0" collapsed="false">
      <c r="I425" s="22"/>
    </row>
    <row r="426" customFormat="false" ht="13.8" hidden="false" customHeight="false" outlineLevel="0" collapsed="false">
      <c r="I426" s="22"/>
    </row>
    <row r="427" customFormat="false" ht="13.8" hidden="false" customHeight="false" outlineLevel="0" collapsed="false">
      <c r="I427" s="22"/>
    </row>
    <row r="428" customFormat="false" ht="13.8" hidden="false" customHeight="false" outlineLevel="0" collapsed="false">
      <c r="I428" s="22"/>
    </row>
    <row r="429" customFormat="false" ht="13.8" hidden="false" customHeight="false" outlineLevel="0" collapsed="false">
      <c r="I429" s="22"/>
    </row>
    <row r="430" customFormat="false" ht="13.8" hidden="false" customHeight="false" outlineLevel="0" collapsed="false">
      <c r="I430" s="22"/>
    </row>
    <row r="431" customFormat="false" ht="13.8" hidden="false" customHeight="false" outlineLevel="0" collapsed="false">
      <c r="I431" s="22"/>
    </row>
    <row r="432" customFormat="false" ht="13.8" hidden="false" customHeight="false" outlineLevel="0" collapsed="false">
      <c r="I432" s="22"/>
    </row>
    <row r="433" customFormat="false" ht="13.8" hidden="false" customHeight="false" outlineLevel="0" collapsed="false">
      <c r="I433" s="22"/>
    </row>
    <row r="434" customFormat="false" ht="13.8" hidden="false" customHeight="false" outlineLevel="0" collapsed="false">
      <c r="I434" s="22"/>
    </row>
    <row r="435" customFormat="false" ht="13.8" hidden="false" customHeight="false" outlineLevel="0" collapsed="false">
      <c r="I435" s="22"/>
    </row>
    <row r="436" customFormat="false" ht="13.8" hidden="false" customHeight="false" outlineLevel="0" collapsed="false">
      <c r="I436" s="22"/>
    </row>
    <row r="437" customFormat="false" ht="13.8" hidden="false" customHeight="false" outlineLevel="0" collapsed="false">
      <c r="I437" s="22"/>
    </row>
    <row r="438" customFormat="false" ht="13.8" hidden="false" customHeight="false" outlineLevel="0" collapsed="false">
      <c r="I438" s="22"/>
    </row>
    <row r="439" customFormat="false" ht="13.8" hidden="false" customHeight="false" outlineLevel="0" collapsed="false">
      <c r="I439" s="22"/>
    </row>
    <row r="440" customFormat="false" ht="13.8" hidden="false" customHeight="false" outlineLevel="0" collapsed="false">
      <c r="I440" s="22"/>
    </row>
    <row r="441" customFormat="false" ht="13.8" hidden="false" customHeight="false" outlineLevel="0" collapsed="false">
      <c r="I441" s="22"/>
    </row>
    <row r="442" customFormat="false" ht="13.8" hidden="false" customHeight="false" outlineLevel="0" collapsed="false">
      <c r="I442" s="22"/>
    </row>
    <row r="443" customFormat="false" ht="13.8" hidden="false" customHeight="false" outlineLevel="0" collapsed="false">
      <c r="I443" s="22"/>
    </row>
    <row r="444" customFormat="false" ht="13.8" hidden="false" customHeight="false" outlineLevel="0" collapsed="false">
      <c r="I444" s="22"/>
    </row>
    <row r="445" customFormat="false" ht="13.8" hidden="false" customHeight="false" outlineLevel="0" collapsed="false">
      <c r="I445" s="22"/>
    </row>
    <row r="446" customFormat="false" ht="13.8" hidden="false" customHeight="false" outlineLevel="0" collapsed="false">
      <c r="I446" s="22"/>
    </row>
    <row r="447" customFormat="false" ht="13.8" hidden="false" customHeight="false" outlineLevel="0" collapsed="false">
      <c r="I447" s="22"/>
    </row>
    <row r="448" customFormat="false" ht="13.8" hidden="false" customHeight="false" outlineLevel="0" collapsed="false">
      <c r="I448" s="22"/>
    </row>
    <row r="449" customFormat="false" ht="13.8" hidden="false" customHeight="false" outlineLevel="0" collapsed="false">
      <c r="I449" s="22"/>
    </row>
    <row r="450" customFormat="false" ht="13.8" hidden="false" customHeight="false" outlineLevel="0" collapsed="false">
      <c r="I450" s="22"/>
    </row>
    <row r="451" customFormat="false" ht="13.8" hidden="false" customHeight="false" outlineLevel="0" collapsed="false">
      <c r="I451" s="22"/>
    </row>
    <row r="452" customFormat="false" ht="13.8" hidden="false" customHeight="false" outlineLevel="0" collapsed="false">
      <c r="I452" s="22"/>
    </row>
    <row r="453" customFormat="false" ht="13.8" hidden="false" customHeight="false" outlineLevel="0" collapsed="false">
      <c r="I453" s="22"/>
    </row>
    <row r="454" customFormat="false" ht="13.8" hidden="false" customHeight="false" outlineLevel="0" collapsed="false">
      <c r="I454" s="22"/>
    </row>
    <row r="455" customFormat="false" ht="13.8" hidden="false" customHeight="false" outlineLevel="0" collapsed="false">
      <c r="I455" s="22"/>
    </row>
    <row r="456" customFormat="false" ht="13.8" hidden="false" customHeight="false" outlineLevel="0" collapsed="false">
      <c r="I456" s="22"/>
    </row>
    <row r="457" customFormat="false" ht="13.8" hidden="false" customHeight="false" outlineLevel="0" collapsed="false">
      <c r="I457" s="22"/>
    </row>
    <row r="458" customFormat="false" ht="13.8" hidden="false" customHeight="false" outlineLevel="0" collapsed="false">
      <c r="I458" s="22"/>
    </row>
    <row r="459" customFormat="false" ht="13.8" hidden="false" customHeight="false" outlineLevel="0" collapsed="false">
      <c r="I459" s="22"/>
    </row>
    <row r="460" customFormat="false" ht="13.8" hidden="false" customHeight="false" outlineLevel="0" collapsed="false">
      <c r="I460" s="22"/>
    </row>
    <row r="461" customFormat="false" ht="13.8" hidden="false" customHeight="false" outlineLevel="0" collapsed="false">
      <c r="I461" s="22"/>
    </row>
    <row r="462" customFormat="false" ht="13.8" hidden="false" customHeight="false" outlineLevel="0" collapsed="false">
      <c r="I462" s="22"/>
    </row>
    <row r="463" customFormat="false" ht="13.8" hidden="false" customHeight="false" outlineLevel="0" collapsed="false">
      <c r="I463" s="22"/>
    </row>
    <row r="464" customFormat="false" ht="13.8" hidden="false" customHeight="false" outlineLevel="0" collapsed="false">
      <c r="I464" s="22"/>
    </row>
    <row r="465" customFormat="false" ht="13.8" hidden="false" customHeight="false" outlineLevel="0" collapsed="false">
      <c r="I465" s="22"/>
    </row>
    <row r="466" customFormat="false" ht="13.8" hidden="false" customHeight="false" outlineLevel="0" collapsed="false">
      <c r="I466" s="22"/>
    </row>
    <row r="467" customFormat="false" ht="13.8" hidden="false" customHeight="false" outlineLevel="0" collapsed="false">
      <c r="I467" s="22"/>
    </row>
    <row r="468" customFormat="false" ht="13.8" hidden="false" customHeight="false" outlineLevel="0" collapsed="false">
      <c r="I468" s="22"/>
    </row>
    <row r="469" customFormat="false" ht="13.8" hidden="false" customHeight="false" outlineLevel="0" collapsed="false">
      <c r="I469" s="22"/>
    </row>
    <row r="470" customFormat="false" ht="13.8" hidden="false" customHeight="false" outlineLevel="0" collapsed="false">
      <c r="I470" s="22"/>
    </row>
    <row r="471" customFormat="false" ht="13.8" hidden="false" customHeight="false" outlineLevel="0" collapsed="false">
      <c r="I471" s="22"/>
    </row>
    <row r="472" customFormat="false" ht="13.8" hidden="false" customHeight="false" outlineLevel="0" collapsed="false">
      <c r="I472" s="22"/>
    </row>
    <row r="473" customFormat="false" ht="13.8" hidden="false" customHeight="false" outlineLevel="0" collapsed="false">
      <c r="I473" s="22"/>
    </row>
    <row r="474" customFormat="false" ht="13.8" hidden="false" customHeight="false" outlineLevel="0" collapsed="false">
      <c r="I474" s="22"/>
    </row>
    <row r="475" customFormat="false" ht="13.8" hidden="false" customHeight="false" outlineLevel="0" collapsed="false">
      <c r="I475" s="22"/>
    </row>
    <row r="476" customFormat="false" ht="13.8" hidden="false" customHeight="false" outlineLevel="0" collapsed="false">
      <c r="I476" s="22"/>
    </row>
    <row r="477" customFormat="false" ht="13.8" hidden="false" customHeight="false" outlineLevel="0" collapsed="false">
      <c r="I477" s="22"/>
    </row>
    <row r="478" customFormat="false" ht="13.8" hidden="false" customHeight="false" outlineLevel="0" collapsed="false">
      <c r="I478" s="22"/>
    </row>
    <row r="479" customFormat="false" ht="13.8" hidden="false" customHeight="false" outlineLevel="0" collapsed="false">
      <c r="I479" s="22"/>
    </row>
    <row r="480" customFormat="false" ht="13.8" hidden="false" customHeight="false" outlineLevel="0" collapsed="false">
      <c r="I480" s="22"/>
    </row>
    <row r="481" customFormat="false" ht="13.8" hidden="false" customHeight="false" outlineLevel="0" collapsed="false">
      <c r="I481" s="22"/>
    </row>
    <row r="482" customFormat="false" ht="13.8" hidden="false" customHeight="false" outlineLevel="0" collapsed="false">
      <c r="I482" s="22"/>
    </row>
    <row r="483" customFormat="false" ht="13.8" hidden="false" customHeight="false" outlineLevel="0" collapsed="false">
      <c r="I483" s="22"/>
    </row>
    <row r="484" customFormat="false" ht="13.8" hidden="false" customHeight="false" outlineLevel="0" collapsed="false">
      <c r="I484" s="22"/>
    </row>
    <row r="485" customFormat="false" ht="13.8" hidden="false" customHeight="false" outlineLevel="0" collapsed="false">
      <c r="I485" s="22"/>
    </row>
    <row r="486" customFormat="false" ht="13.8" hidden="false" customHeight="false" outlineLevel="0" collapsed="false">
      <c r="I486" s="22"/>
    </row>
    <row r="487" customFormat="false" ht="13.8" hidden="false" customHeight="false" outlineLevel="0" collapsed="false">
      <c r="I487" s="22"/>
    </row>
    <row r="488" customFormat="false" ht="13.8" hidden="false" customHeight="false" outlineLevel="0" collapsed="false">
      <c r="I488" s="22"/>
    </row>
    <row r="489" customFormat="false" ht="13.8" hidden="false" customHeight="false" outlineLevel="0" collapsed="false">
      <c r="I489" s="22"/>
    </row>
    <row r="490" customFormat="false" ht="13.8" hidden="false" customHeight="false" outlineLevel="0" collapsed="false">
      <c r="I490" s="22"/>
    </row>
    <row r="491" customFormat="false" ht="13.8" hidden="false" customHeight="false" outlineLevel="0" collapsed="false">
      <c r="I491" s="22"/>
    </row>
    <row r="492" customFormat="false" ht="13.8" hidden="false" customHeight="false" outlineLevel="0" collapsed="false">
      <c r="I492" s="22"/>
    </row>
    <row r="493" customFormat="false" ht="13.8" hidden="false" customHeight="false" outlineLevel="0" collapsed="false">
      <c r="I493" s="22"/>
    </row>
    <row r="494" customFormat="false" ht="13.8" hidden="false" customHeight="false" outlineLevel="0" collapsed="false">
      <c r="I494" s="22"/>
    </row>
    <row r="495" customFormat="false" ht="13.8" hidden="false" customHeight="false" outlineLevel="0" collapsed="false">
      <c r="I495" s="22"/>
    </row>
    <row r="496" customFormat="false" ht="13.8" hidden="false" customHeight="false" outlineLevel="0" collapsed="false">
      <c r="I496" s="22"/>
    </row>
    <row r="497" customFormat="false" ht="13.8" hidden="false" customHeight="false" outlineLevel="0" collapsed="false">
      <c r="I497" s="22"/>
    </row>
    <row r="498" customFormat="false" ht="13.8" hidden="false" customHeight="false" outlineLevel="0" collapsed="false">
      <c r="I498" s="22"/>
    </row>
    <row r="499" customFormat="false" ht="13.8" hidden="false" customHeight="false" outlineLevel="0" collapsed="false">
      <c r="I499" s="22"/>
    </row>
    <row r="500" customFormat="false" ht="13.8" hidden="false" customHeight="false" outlineLevel="0" collapsed="false">
      <c r="I500" s="22"/>
    </row>
    <row r="501" customFormat="false" ht="13.8" hidden="false" customHeight="false" outlineLevel="0" collapsed="false">
      <c r="I501" s="22"/>
    </row>
    <row r="502" customFormat="false" ht="13.8" hidden="false" customHeight="false" outlineLevel="0" collapsed="false">
      <c r="I502" s="22"/>
    </row>
    <row r="503" customFormat="false" ht="13.8" hidden="false" customHeight="false" outlineLevel="0" collapsed="false">
      <c r="I503" s="22"/>
    </row>
    <row r="504" customFormat="false" ht="13.8" hidden="false" customHeight="false" outlineLevel="0" collapsed="false">
      <c r="I504" s="22"/>
    </row>
    <row r="505" customFormat="false" ht="13.8" hidden="false" customHeight="false" outlineLevel="0" collapsed="false">
      <c r="I505" s="22"/>
    </row>
    <row r="506" customFormat="false" ht="13.8" hidden="false" customHeight="false" outlineLevel="0" collapsed="false">
      <c r="I506" s="22"/>
    </row>
    <row r="507" customFormat="false" ht="13.8" hidden="false" customHeight="false" outlineLevel="0" collapsed="false">
      <c r="I507" s="22"/>
    </row>
    <row r="508" customFormat="false" ht="13.8" hidden="false" customHeight="false" outlineLevel="0" collapsed="false">
      <c r="I508" s="22"/>
    </row>
    <row r="509" customFormat="false" ht="13.8" hidden="false" customHeight="false" outlineLevel="0" collapsed="false">
      <c r="I509" s="22"/>
    </row>
    <row r="510" customFormat="false" ht="13.8" hidden="false" customHeight="false" outlineLevel="0" collapsed="false">
      <c r="I510" s="22"/>
    </row>
    <row r="511" customFormat="false" ht="13.8" hidden="false" customHeight="false" outlineLevel="0" collapsed="false">
      <c r="I511" s="22"/>
    </row>
    <row r="512" customFormat="false" ht="13.8" hidden="false" customHeight="false" outlineLevel="0" collapsed="false">
      <c r="I512" s="22"/>
    </row>
    <row r="513" customFormat="false" ht="13.8" hidden="false" customHeight="false" outlineLevel="0" collapsed="false">
      <c r="I513" s="22"/>
    </row>
    <row r="514" customFormat="false" ht="13.8" hidden="false" customHeight="false" outlineLevel="0" collapsed="false">
      <c r="I514" s="22"/>
    </row>
    <row r="515" customFormat="false" ht="13.8" hidden="false" customHeight="false" outlineLevel="0" collapsed="false">
      <c r="I515" s="22"/>
    </row>
    <row r="516" customFormat="false" ht="13.8" hidden="false" customHeight="false" outlineLevel="0" collapsed="false">
      <c r="I516" s="22"/>
    </row>
    <row r="517" customFormat="false" ht="13.8" hidden="false" customHeight="false" outlineLevel="0" collapsed="false">
      <c r="I517" s="22"/>
    </row>
    <row r="518" customFormat="false" ht="13.8" hidden="false" customHeight="false" outlineLevel="0" collapsed="false">
      <c r="I518" s="22"/>
    </row>
    <row r="519" customFormat="false" ht="13.8" hidden="false" customHeight="false" outlineLevel="0" collapsed="false">
      <c r="I519" s="22"/>
    </row>
    <row r="520" customFormat="false" ht="13.8" hidden="false" customHeight="false" outlineLevel="0" collapsed="false">
      <c r="I520" s="22"/>
    </row>
    <row r="521" customFormat="false" ht="13.8" hidden="false" customHeight="false" outlineLevel="0" collapsed="false">
      <c r="I521" s="22"/>
    </row>
    <row r="522" customFormat="false" ht="13.8" hidden="false" customHeight="false" outlineLevel="0" collapsed="false">
      <c r="I522" s="22"/>
    </row>
    <row r="523" customFormat="false" ht="13.8" hidden="false" customHeight="false" outlineLevel="0" collapsed="false">
      <c r="I523" s="22"/>
    </row>
    <row r="524" customFormat="false" ht="13.8" hidden="false" customHeight="false" outlineLevel="0" collapsed="false">
      <c r="I524" s="22"/>
    </row>
    <row r="525" customFormat="false" ht="13.8" hidden="false" customHeight="false" outlineLevel="0" collapsed="false">
      <c r="I525" s="22"/>
    </row>
    <row r="526" customFormat="false" ht="13.8" hidden="false" customHeight="false" outlineLevel="0" collapsed="false">
      <c r="I526" s="22"/>
    </row>
    <row r="527" customFormat="false" ht="13.8" hidden="false" customHeight="false" outlineLevel="0" collapsed="false">
      <c r="I527" s="22"/>
    </row>
    <row r="528" customFormat="false" ht="13.8" hidden="false" customHeight="false" outlineLevel="0" collapsed="false">
      <c r="I528" s="22"/>
    </row>
    <row r="529" customFormat="false" ht="13.8" hidden="false" customHeight="false" outlineLevel="0" collapsed="false">
      <c r="I529" s="22"/>
    </row>
    <row r="530" customFormat="false" ht="13.8" hidden="false" customHeight="false" outlineLevel="0" collapsed="false">
      <c r="I530" s="22"/>
    </row>
    <row r="531" customFormat="false" ht="13.8" hidden="false" customHeight="false" outlineLevel="0" collapsed="false">
      <c r="I531" s="22"/>
    </row>
    <row r="532" customFormat="false" ht="13.8" hidden="false" customHeight="false" outlineLevel="0" collapsed="false">
      <c r="I532" s="22"/>
    </row>
    <row r="533" customFormat="false" ht="13.8" hidden="false" customHeight="false" outlineLevel="0" collapsed="false">
      <c r="I533" s="22"/>
    </row>
    <row r="534" customFormat="false" ht="13.8" hidden="false" customHeight="false" outlineLevel="0" collapsed="false">
      <c r="I534" s="22"/>
    </row>
    <row r="535" customFormat="false" ht="13.8" hidden="false" customHeight="false" outlineLevel="0" collapsed="false">
      <c r="I535" s="22"/>
    </row>
    <row r="536" customFormat="false" ht="13.8" hidden="false" customHeight="false" outlineLevel="0" collapsed="false">
      <c r="I536" s="22"/>
    </row>
    <row r="537" customFormat="false" ht="13.8" hidden="false" customHeight="false" outlineLevel="0" collapsed="false">
      <c r="I537" s="22"/>
    </row>
    <row r="538" customFormat="false" ht="13.8" hidden="false" customHeight="false" outlineLevel="0" collapsed="false">
      <c r="I538" s="22"/>
    </row>
    <row r="539" customFormat="false" ht="13.8" hidden="false" customHeight="false" outlineLevel="0" collapsed="false">
      <c r="I539" s="22"/>
    </row>
    <row r="540" customFormat="false" ht="13.8" hidden="false" customHeight="false" outlineLevel="0" collapsed="false">
      <c r="I540" s="22"/>
    </row>
    <row r="541" customFormat="false" ht="13.8" hidden="false" customHeight="false" outlineLevel="0" collapsed="false">
      <c r="I541" s="22"/>
    </row>
    <row r="542" customFormat="false" ht="13.8" hidden="false" customHeight="false" outlineLevel="0" collapsed="false">
      <c r="I542" s="22"/>
    </row>
    <row r="543" customFormat="false" ht="13.8" hidden="false" customHeight="false" outlineLevel="0" collapsed="false">
      <c r="I543" s="22"/>
    </row>
    <row r="544" customFormat="false" ht="13.8" hidden="false" customHeight="false" outlineLevel="0" collapsed="false">
      <c r="I544" s="22"/>
    </row>
    <row r="545" customFormat="false" ht="13.8" hidden="false" customHeight="false" outlineLevel="0" collapsed="false">
      <c r="I545" s="22"/>
    </row>
    <row r="546" customFormat="false" ht="13.8" hidden="false" customHeight="false" outlineLevel="0" collapsed="false">
      <c r="I546" s="22"/>
    </row>
    <row r="547" customFormat="false" ht="13.8" hidden="false" customHeight="false" outlineLevel="0" collapsed="false">
      <c r="I547" s="22"/>
    </row>
    <row r="548" customFormat="false" ht="13.8" hidden="false" customHeight="false" outlineLevel="0" collapsed="false">
      <c r="I548" s="22"/>
    </row>
    <row r="549" customFormat="false" ht="13.8" hidden="false" customHeight="false" outlineLevel="0" collapsed="false">
      <c r="I549" s="22"/>
    </row>
    <row r="550" customFormat="false" ht="13.8" hidden="false" customHeight="false" outlineLevel="0" collapsed="false">
      <c r="I550" s="22"/>
    </row>
    <row r="551" customFormat="false" ht="13.8" hidden="false" customHeight="false" outlineLevel="0" collapsed="false">
      <c r="I551" s="22"/>
    </row>
    <row r="552" customFormat="false" ht="13.8" hidden="false" customHeight="false" outlineLevel="0" collapsed="false">
      <c r="I552" s="22"/>
    </row>
    <row r="553" customFormat="false" ht="13.8" hidden="false" customHeight="false" outlineLevel="0" collapsed="false">
      <c r="I553" s="22"/>
    </row>
    <row r="554" customFormat="false" ht="13.8" hidden="false" customHeight="false" outlineLevel="0" collapsed="false">
      <c r="I554" s="22"/>
    </row>
    <row r="555" customFormat="false" ht="13.8" hidden="false" customHeight="false" outlineLevel="0" collapsed="false">
      <c r="I555" s="22"/>
    </row>
    <row r="556" customFormat="false" ht="13.8" hidden="false" customHeight="false" outlineLevel="0" collapsed="false">
      <c r="I556" s="22"/>
    </row>
    <row r="557" customFormat="false" ht="13.8" hidden="false" customHeight="false" outlineLevel="0" collapsed="false">
      <c r="I557" s="22"/>
    </row>
    <row r="558" customFormat="false" ht="13.8" hidden="false" customHeight="false" outlineLevel="0" collapsed="false">
      <c r="I558" s="22"/>
    </row>
    <row r="559" customFormat="false" ht="13.8" hidden="false" customHeight="false" outlineLevel="0" collapsed="false">
      <c r="I559" s="22"/>
    </row>
    <row r="560" customFormat="false" ht="13.8" hidden="false" customHeight="false" outlineLevel="0" collapsed="false">
      <c r="I560" s="22"/>
    </row>
    <row r="561" customFormat="false" ht="13.8" hidden="false" customHeight="false" outlineLevel="0" collapsed="false">
      <c r="I561" s="22"/>
    </row>
    <row r="562" customFormat="false" ht="13.8" hidden="false" customHeight="false" outlineLevel="0" collapsed="false">
      <c r="I562" s="22"/>
    </row>
    <row r="563" customFormat="false" ht="13.8" hidden="false" customHeight="false" outlineLevel="0" collapsed="false">
      <c r="I563" s="22"/>
    </row>
    <row r="564" customFormat="false" ht="13.8" hidden="false" customHeight="false" outlineLevel="0" collapsed="false">
      <c r="I564" s="22"/>
    </row>
    <row r="565" customFormat="false" ht="13.8" hidden="false" customHeight="false" outlineLevel="0" collapsed="false">
      <c r="I565" s="22"/>
    </row>
    <row r="566" customFormat="false" ht="13.8" hidden="false" customHeight="false" outlineLevel="0" collapsed="false">
      <c r="I566" s="22"/>
    </row>
    <row r="567" customFormat="false" ht="13.8" hidden="false" customHeight="false" outlineLevel="0" collapsed="false">
      <c r="I567" s="22"/>
    </row>
    <row r="568" customFormat="false" ht="13.8" hidden="false" customHeight="false" outlineLevel="0" collapsed="false">
      <c r="I568" s="22"/>
    </row>
    <row r="569" customFormat="false" ht="13.8" hidden="false" customHeight="false" outlineLevel="0" collapsed="false">
      <c r="I569" s="22"/>
    </row>
    <row r="570" customFormat="false" ht="13.8" hidden="false" customHeight="false" outlineLevel="0" collapsed="false">
      <c r="I570" s="22"/>
    </row>
    <row r="571" customFormat="false" ht="13.8" hidden="false" customHeight="false" outlineLevel="0" collapsed="false">
      <c r="I571" s="22"/>
    </row>
    <row r="572" customFormat="false" ht="13.8" hidden="false" customHeight="false" outlineLevel="0" collapsed="false">
      <c r="I572" s="22"/>
    </row>
    <row r="573" customFormat="false" ht="13.8" hidden="false" customHeight="false" outlineLevel="0" collapsed="false">
      <c r="I573" s="22"/>
    </row>
    <row r="574" customFormat="false" ht="13.8" hidden="false" customHeight="false" outlineLevel="0" collapsed="false">
      <c r="I574" s="22"/>
    </row>
    <row r="575" customFormat="false" ht="13.8" hidden="false" customHeight="false" outlineLevel="0" collapsed="false">
      <c r="I575" s="22"/>
    </row>
    <row r="576" customFormat="false" ht="13.8" hidden="false" customHeight="false" outlineLevel="0" collapsed="false">
      <c r="I576" s="22"/>
    </row>
    <row r="577" customFormat="false" ht="13.8" hidden="false" customHeight="false" outlineLevel="0" collapsed="false">
      <c r="I577" s="22"/>
    </row>
    <row r="578" customFormat="false" ht="13.8" hidden="false" customHeight="false" outlineLevel="0" collapsed="false">
      <c r="I578" s="22"/>
    </row>
    <row r="579" customFormat="false" ht="13.8" hidden="false" customHeight="false" outlineLevel="0" collapsed="false">
      <c r="I579" s="22"/>
    </row>
    <row r="580" customFormat="false" ht="13.8" hidden="false" customHeight="false" outlineLevel="0" collapsed="false">
      <c r="I580" s="22"/>
    </row>
    <row r="581" customFormat="false" ht="13.8" hidden="false" customHeight="false" outlineLevel="0" collapsed="false">
      <c r="I581" s="22"/>
    </row>
    <row r="582" customFormat="false" ht="13.8" hidden="false" customHeight="false" outlineLevel="0" collapsed="false">
      <c r="I582" s="22"/>
    </row>
    <row r="583" customFormat="false" ht="13.8" hidden="false" customHeight="false" outlineLevel="0" collapsed="false">
      <c r="I583" s="22"/>
    </row>
    <row r="584" customFormat="false" ht="13.8" hidden="false" customHeight="false" outlineLevel="0" collapsed="false">
      <c r="I584" s="22"/>
    </row>
    <row r="585" customFormat="false" ht="13.8" hidden="false" customHeight="false" outlineLevel="0" collapsed="false">
      <c r="I585" s="22"/>
    </row>
    <row r="586" customFormat="false" ht="13.8" hidden="false" customHeight="false" outlineLevel="0" collapsed="false">
      <c r="I586" s="22"/>
    </row>
    <row r="587" customFormat="false" ht="13.8" hidden="false" customHeight="false" outlineLevel="0" collapsed="false">
      <c r="I587" s="22"/>
    </row>
    <row r="588" customFormat="false" ht="13.8" hidden="false" customHeight="false" outlineLevel="0" collapsed="false">
      <c r="I588" s="22"/>
    </row>
    <row r="589" customFormat="false" ht="13.8" hidden="false" customHeight="false" outlineLevel="0" collapsed="false">
      <c r="I589" s="22"/>
    </row>
    <row r="590" customFormat="false" ht="13.8" hidden="false" customHeight="false" outlineLevel="0" collapsed="false">
      <c r="I590" s="22"/>
    </row>
    <row r="591" customFormat="false" ht="13.8" hidden="false" customHeight="false" outlineLevel="0" collapsed="false">
      <c r="I591" s="22"/>
    </row>
    <row r="592" customFormat="false" ht="13.8" hidden="false" customHeight="false" outlineLevel="0" collapsed="false">
      <c r="I592" s="22"/>
    </row>
    <row r="593" customFormat="false" ht="13.8" hidden="false" customHeight="false" outlineLevel="0" collapsed="false">
      <c r="I593" s="22"/>
    </row>
    <row r="594" customFormat="false" ht="13.8" hidden="false" customHeight="false" outlineLevel="0" collapsed="false">
      <c r="I594" s="22"/>
    </row>
    <row r="595" customFormat="false" ht="13.8" hidden="false" customHeight="false" outlineLevel="0" collapsed="false">
      <c r="I595" s="22"/>
    </row>
    <row r="596" customFormat="false" ht="13.8" hidden="false" customHeight="false" outlineLevel="0" collapsed="false">
      <c r="I596" s="22"/>
    </row>
    <row r="597" customFormat="false" ht="13.8" hidden="false" customHeight="false" outlineLevel="0" collapsed="false">
      <c r="I597" s="22"/>
    </row>
    <row r="598" customFormat="false" ht="13.8" hidden="false" customHeight="false" outlineLevel="0" collapsed="false">
      <c r="I598" s="22"/>
    </row>
    <row r="599" customFormat="false" ht="13.8" hidden="false" customHeight="false" outlineLevel="0" collapsed="false">
      <c r="I599" s="22"/>
    </row>
    <row r="600" customFormat="false" ht="13.8" hidden="false" customHeight="false" outlineLevel="0" collapsed="false">
      <c r="I600" s="22"/>
    </row>
    <row r="601" customFormat="false" ht="13.8" hidden="false" customHeight="false" outlineLevel="0" collapsed="false">
      <c r="I601" s="22"/>
    </row>
    <row r="602" customFormat="false" ht="13.8" hidden="false" customHeight="false" outlineLevel="0" collapsed="false">
      <c r="I602" s="22"/>
    </row>
    <row r="603" customFormat="false" ht="13.8" hidden="false" customHeight="false" outlineLevel="0" collapsed="false">
      <c r="I603" s="22"/>
    </row>
    <row r="604" customFormat="false" ht="13.8" hidden="false" customHeight="false" outlineLevel="0" collapsed="false">
      <c r="I604" s="22"/>
    </row>
    <row r="605" customFormat="false" ht="13.8" hidden="false" customHeight="false" outlineLevel="0" collapsed="false">
      <c r="I605" s="22"/>
    </row>
    <row r="606" customFormat="false" ht="13.8" hidden="false" customHeight="false" outlineLevel="0" collapsed="false">
      <c r="I606" s="22"/>
    </row>
    <row r="607" customFormat="false" ht="13.8" hidden="false" customHeight="false" outlineLevel="0" collapsed="false">
      <c r="I607" s="22"/>
    </row>
    <row r="608" customFormat="false" ht="13.8" hidden="false" customHeight="false" outlineLevel="0" collapsed="false">
      <c r="I608" s="22"/>
    </row>
    <row r="609" customFormat="false" ht="13.8" hidden="false" customHeight="false" outlineLevel="0" collapsed="false">
      <c r="I609" s="22"/>
    </row>
    <row r="610" customFormat="false" ht="13.8" hidden="false" customHeight="false" outlineLevel="0" collapsed="false">
      <c r="I610" s="22"/>
    </row>
    <row r="611" customFormat="false" ht="13.8" hidden="false" customHeight="false" outlineLevel="0" collapsed="false">
      <c r="I611" s="22"/>
    </row>
    <row r="612" customFormat="false" ht="13.8" hidden="false" customHeight="false" outlineLevel="0" collapsed="false">
      <c r="I612" s="22"/>
    </row>
    <row r="613" customFormat="false" ht="13.8" hidden="false" customHeight="false" outlineLevel="0" collapsed="false">
      <c r="I613" s="22"/>
    </row>
    <row r="614" customFormat="false" ht="13.8" hidden="false" customHeight="false" outlineLevel="0" collapsed="false">
      <c r="I614" s="22"/>
    </row>
    <row r="615" customFormat="false" ht="13.8" hidden="false" customHeight="false" outlineLevel="0" collapsed="false">
      <c r="I615" s="22"/>
    </row>
    <row r="616" customFormat="false" ht="13.8" hidden="false" customHeight="false" outlineLevel="0" collapsed="false">
      <c r="I616" s="22"/>
    </row>
    <row r="617" customFormat="false" ht="13.8" hidden="false" customHeight="false" outlineLevel="0" collapsed="false">
      <c r="I617" s="22"/>
    </row>
    <row r="618" customFormat="false" ht="13.8" hidden="false" customHeight="false" outlineLevel="0" collapsed="false">
      <c r="I618" s="22"/>
    </row>
    <row r="619" customFormat="false" ht="13.8" hidden="false" customHeight="false" outlineLevel="0" collapsed="false">
      <c r="I619" s="22"/>
    </row>
    <row r="620" customFormat="false" ht="13.8" hidden="false" customHeight="false" outlineLevel="0" collapsed="false">
      <c r="I620" s="22"/>
    </row>
    <row r="621" customFormat="false" ht="13.8" hidden="false" customHeight="false" outlineLevel="0" collapsed="false">
      <c r="I621" s="22"/>
    </row>
    <row r="622" customFormat="false" ht="13.8" hidden="false" customHeight="false" outlineLevel="0" collapsed="false">
      <c r="I622" s="22"/>
    </row>
    <row r="623" customFormat="false" ht="13.8" hidden="false" customHeight="false" outlineLevel="0" collapsed="false">
      <c r="I623" s="22"/>
    </row>
    <row r="624" customFormat="false" ht="13.8" hidden="false" customHeight="false" outlineLevel="0" collapsed="false">
      <c r="I624" s="22"/>
    </row>
    <row r="625" customFormat="false" ht="13.8" hidden="false" customHeight="false" outlineLevel="0" collapsed="false">
      <c r="I625" s="22"/>
    </row>
    <row r="626" customFormat="false" ht="13.8" hidden="false" customHeight="false" outlineLevel="0" collapsed="false">
      <c r="I626" s="22"/>
    </row>
    <row r="627" customFormat="false" ht="13.8" hidden="false" customHeight="false" outlineLevel="0" collapsed="false">
      <c r="I627" s="22"/>
    </row>
    <row r="628" customFormat="false" ht="13.8" hidden="false" customHeight="false" outlineLevel="0" collapsed="false">
      <c r="I628" s="22"/>
    </row>
    <row r="629" customFormat="false" ht="13.8" hidden="false" customHeight="false" outlineLevel="0" collapsed="false">
      <c r="I629" s="22"/>
    </row>
    <row r="630" customFormat="false" ht="13.8" hidden="false" customHeight="false" outlineLevel="0" collapsed="false">
      <c r="I630" s="22"/>
    </row>
    <row r="631" customFormat="false" ht="13.8" hidden="false" customHeight="false" outlineLevel="0" collapsed="false">
      <c r="I631" s="22"/>
    </row>
    <row r="632" customFormat="false" ht="13.8" hidden="false" customHeight="false" outlineLevel="0" collapsed="false">
      <c r="I632" s="22"/>
    </row>
    <row r="633" customFormat="false" ht="13.8" hidden="false" customHeight="false" outlineLevel="0" collapsed="false">
      <c r="I633" s="22"/>
    </row>
    <row r="634" customFormat="false" ht="13.8" hidden="false" customHeight="false" outlineLevel="0" collapsed="false">
      <c r="I634" s="22"/>
    </row>
    <row r="635" customFormat="false" ht="13.8" hidden="false" customHeight="false" outlineLevel="0" collapsed="false">
      <c r="I635" s="22"/>
    </row>
    <row r="636" customFormat="false" ht="13.8" hidden="false" customHeight="false" outlineLevel="0" collapsed="false">
      <c r="I636" s="22"/>
    </row>
    <row r="637" customFormat="false" ht="13.8" hidden="false" customHeight="false" outlineLevel="0" collapsed="false">
      <c r="I637" s="22"/>
    </row>
    <row r="638" customFormat="false" ht="13.8" hidden="false" customHeight="false" outlineLevel="0" collapsed="false">
      <c r="I638" s="22"/>
    </row>
    <row r="639" customFormat="false" ht="13.8" hidden="false" customHeight="false" outlineLevel="0" collapsed="false">
      <c r="I639" s="22"/>
    </row>
    <row r="640" customFormat="false" ht="13.8" hidden="false" customHeight="false" outlineLevel="0" collapsed="false">
      <c r="I640" s="22"/>
    </row>
    <row r="641" customFormat="false" ht="13.8" hidden="false" customHeight="false" outlineLevel="0" collapsed="false">
      <c r="I641" s="22"/>
    </row>
    <row r="642" customFormat="false" ht="13.8" hidden="false" customHeight="false" outlineLevel="0" collapsed="false">
      <c r="I642" s="22"/>
    </row>
    <row r="643" customFormat="false" ht="13.8" hidden="false" customHeight="false" outlineLevel="0" collapsed="false">
      <c r="I643" s="22"/>
    </row>
    <row r="644" customFormat="false" ht="13.8" hidden="false" customHeight="false" outlineLevel="0" collapsed="false">
      <c r="I644" s="22"/>
    </row>
    <row r="645" customFormat="false" ht="13.8" hidden="false" customHeight="false" outlineLevel="0" collapsed="false">
      <c r="I645" s="22"/>
    </row>
    <row r="646" customFormat="false" ht="13.8" hidden="false" customHeight="false" outlineLevel="0" collapsed="false">
      <c r="I646" s="22"/>
    </row>
    <row r="647" customFormat="false" ht="13.8" hidden="false" customHeight="false" outlineLevel="0" collapsed="false">
      <c r="I647" s="22"/>
    </row>
    <row r="648" customFormat="false" ht="13.8" hidden="false" customHeight="false" outlineLevel="0" collapsed="false">
      <c r="I648" s="22"/>
    </row>
    <row r="649" customFormat="false" ht="13.8" hidden="false" customHeight="false" outlineLevel="0" collapsed="false">
      <c r="I649" s="22"/>
    </row>
    <row r="650" customFormat="false" ht="13.8" hidden="false" customHeight="false" outlineLevel="0" collapsed="false">
      <c r="I650" s="22"/>
    </row>
    <row r="651" customFormat="false" ht="13.8" hidden="false" customHeight="false" outlineLevel="0" collapsed="false">
      <c r="I651" s="22"/>
    </row>
    <row r="652" customFormat="false" ht="13.8" hidden="false" customHeight="false" outlineLevel="0" collapsed="false">
      <c r="I652" s="22"/>
    </row>
    <row r="653" customFormat="false" ht="13.8" hidden="false" customHeight="false" outlineLevel="0" collapsed="false">
      <c r="I653" s="22"/>
    </row>
    <row r="654" customFormat="false" ht="13.8" hidden="false" customHeight="false" outlineLevel="0" collapsed="false">
      <c r="I654" s="22"/>
    </row>
    <row r="655" customFormat="false" ht="13.8" hidden="false" customHeight="false" outlineLevel="0" collapsed="false">
      <c r="I655" s="22"/>
    </row>
    <row r="656" customFormat="false" ht="13.8" hidden="false" customHeight="false" outlineLevel="0" collapsed="false">
      <c r="I656" s="22"/>
    </row>
    <row r="657" customFormat="false" ht="13.8" hidden="false" customHeight="false" outlineLevel="0" collapsed="false">
      <c r="I657" s="22"/>
    </row>
    <row r="658" customFormat="false" ht="13.8" hidden="false" customHeight="false" outlineLevel="0" collapsed="false">
      <c r="I658" s="22"/>
    </row>
    <row r="659" customFormat="false" ht="13.8" hidden="false" customHeight="false" outlineLevel="0" collapsed="false">
      <c r="I659" s="22"/>
    </row>
    <row r="660" customFormat="false" ht="13.8" hidden="false" customHeight="false" outlineLevel="0" collapsed="false">
      <c r="I660" s="22"/>
    </row>
    <row r="661" customFormat="false" ht="13.8" hidden="false" customHeight="false" outlineLevel="0" collapsed="false">
      <c r="I661" s="22"/>
    </row>
    <row r="662" customFormat="false" ht="13.8" hidden="false" customHeight="false" outlineLevel="0" collapsed="false">
      <c r="I662" s="22"/>
    </row>
    <row r="663" customFormat="false" ht="13.8" hidden="false" customHeight="false" outlineLevel="0" collapsed="false">
      <c r="I663" s="22"/>
    </row>
    <row r="664" customFormat="false" ht="13.8" hidden="false" customHeight="false" outlineLevel="0" collapsed="false">
      <c r="I664" s="22"/>
    </row>
    <row r="665" customFormat="false" ht="13.8" hidden="false" customHeight="false" outlineLevel="0" collapsed="false">
      <c r="I665" s="22"/>
    </row>
    <row r="666" customFormat="false" ht="13.8" hidden="false" customHeight="false" outlineLevel="0" collapsed="false">
      <c r="I666" s="22"/>
    </row>
    <row r="667" customFormat="false" ht="13.8" hidden="false" customHeight="false" outlineLevel="0" collapsed="false">
      <c r="I667" s="22"/>
    </row>
    <row r="668" customFormat="false" ht="13.8" hidden="false" customHeight="false" outlineLevel="0" collapsed="false">
      <c r="I668" s="22"/>
    </row>
    <row r="669" customFormat="false" ht="13.8" hidden="false" customHeight="false" outlineLevel="0" collapsed="false">
      <c r="I669" s="22"/>
    </row>
    <row r="670" customFormat="false" ht="13.8" hidden="false" customHeight="false" outlineLevel="0" collapsed="false">
      <c r="I670" s="22"/>
    </row>
    <row r="671" customFormat="false" ht="13.8" hidden="false" customHeight="false" outlineLevel="0" collapsed="false">
      <c r="I671" s="22"/>
    </row>
    <row r="672" customFormat="false" ht="13.8" hidden="false" customHeight="false" outlineLevel="0" collapsed="false">
      <c r="I672" s="22"/>
    </row>
    <row r="673" customFormat="false" ht="13.8" hidden="false" customHeight="false" outlineLevel="0" collapsed="false">
      <c r="I673" s="22"/>
    </row>
    <row r="674" customFormat="false" ht="13.8" hidden="false" customHeight="false" outlineLevel="0" collapsed="false">
      <c r="I674" s="22"/>
    </row>
    <row r="675" customFormat="false" ht="13.8" hidden="false" customHeight="false" outlineLevel="0" collapsed="false">
      <c r="I675" s="22"/>
    </row>
    <row r="676" customFormat="false" ht="13.8" hidden="false" customHeight="false" outlineLevel="0" collapsed="false">
      <c r="I676" s="22"/>
    </row>
    <row r="677" customFormat="false" ht="13.8" hidden="false" customHeight="false" outlineLevel="0" collapsed="false">
      <c r="I677" s="22"/>
    </row>
    <row r="678" customFormat="false" ht="13.8" hidden="false" customHeight="false" outlineLevel="0" collapsed="false">
      <c r="I678" s="22"/>
    </row>
    <row r="679" customFormat="false" ht="13.8" hidden="false" customHeight="false" outlineLevel="0" collapsed="false">
      <c r="I679" s="22"/>
    </row>
    <row r="680" customFormat="false" ht="13.8" hidden="false" customHeight="false" outlineLevel="0" collapsed="false">
      <c r="I680" s="22"/>
    </row>
    <row r="681" customFormat="false" ht="13.8" hidden="false" customHeight="false" outlineLevel="0" collapsed="false">
      <c r="I681" s="22"/>
    </row>
    <row r="682" customFormat="false" ht="13.8" hidden="false" customHeight="false" outlineLevel="0" collapsed="false">
      <c r="I682" s="22"/>
    </row>
    <row r="683" customFormat="false" ht="13.8" hidden="false" customHeight="false" outlineLevel="0" collapsed="false">
      <c r="I683" s="22"/>
    </row>
    <row r="684" customFormat="false" ht="13.8" hidden="false" customHeight="false" outlineLevel="0" collapsed="false">
      <c r="I684" s="22"/>
    </row>
    <row r="685" customFormat="false" ht="13.8" hidden="false" customHeight="false" outlineLevel="0" collapsed="false">
      <c r="I685" s="22"/>
    </row>
    <row r="686" customFormat="false" ht="13.8" hidden="false" customHeight="false" outlineLevel="0" collapsed="false">
      <c r="I686" s="22"/>
    </row>
    <row r="687" customFormat="false" ht="13.8" hidden="false" customHeight="false" outlineLevel="0" collapsed="false">
      <c r="I687" s="22"/>
    </row>
    <row r="688" customFormat="false" ht="13.8" hidden="false" customHeight="false" outlineLevel="0" collapsed="false">
      <c r="I688" s="22"/>
    </row>
    <row r="689" customFormat="false" ht="13.8" hidden="false" customHeight="false" outlineLevel="0" collapsed="false">
      <c r="I689" s="22"/>
    </row>
    <row r="690" customFormat="false" ht="13.8" hidden="false" customHeight="false" outlineLevel="0" collapsed="false">
      <c r="I690" s="22"/>
    </row>
    <row r="691" customFormat="false" ht="13.8" hidden="false" customHeight="false" outlineLevel="0" collapsed="false">
      <c r="I691" s="22"/>
    </row>
    <row r="692" customFormat="false" ht="13.8" hidden="false" customHeight="false" outlineLevel="0" collapsed="false">
      <c r="I692" s="22"/>
    </row>
    <row r="693" customFormat="false" ht="13.8" hidden="false" customHeight="false" outlineLevel="0" collapsed="false">
      <c r="I693" s="22"/>
    </row>
    <row r="694" customFormat="false" ht="13.8" hidden="false" customHeight="false" outlineLevel="0" collapsed="false">
      <c r="I694" s="22"/>
    </row>
    <row r="695" customFormat="false" ht="13.8" hidden="false" customHeight="false" outlineLevel="0" collapsed="false">
      <c r="I695" s="22"/>
    </row>
    <row r="696" customFormat="false" ht="13.8" hidden="false" customHeight="false" outlineLevel="0" collapsed="false">
      <c r="I696" s="22"/>
    </row>
    <row r="697" customFormat="false" ht="13.8" hidden="false" customHeight="false" outlineLevel="0" collapsed="false">
      <c r="I697" s="22"/>
    </row>
    <row r="698" customFormat="false" ht="13.8" hidden="false" customHeight="false" outlineLevel="0" collapsed="false">
      <c r="I698" s="22"/>
    </row>
    <row r="699" customFormat="false" ht="13.8" hidden="false" customHeight="false" outlineLevel="0" collapsed="false">
      <c r="I699" s="22"/>
    </row>
    <row r="700" customFormat="false" ht="13.8" hidden="false" customHeight="false" outlineLevel="0" collapsed="false">
      <c r="I700" s="22"/>
    </row>
    <row r="701" customFormat="false" ht="13.8" hidden="false" customHeight="false" outlineLevel="0" collapsed="false">
      <c r="I701" s="22"/>
    </row>
    <row r="702" customFormat="false" ht="13.8" hidden="false" customHeight="false" outlineLevel="0" collapsed="false">
      <c r="I702" s="22"/>
    </row>
    <row r="703" customFormat="false" ht="13.8" hidden="false" customHeight="false" outlineLevel="0" collapsed="false">
      <c r="I703" s="22"/>
    </row>
    <row r="704" customFormat="false" ht="13.8" hidden="false" customHeight="false" outlineLevel="0" collapsed="false">
      <c r="I704" s="22"/>
    </row>
    <row r="705" customFormat="false" ht="13.8" hidden="false" customHeight="false" outlineLevel="0" collapsed="false">
      <c r="I705" s="22"/>
    </row>
    <row r="706" customFormat="false" ht="13.8" hidden="false" customHeight="false" outlineLevel="0" collapsed="false">
      <c r="I706" s="22"/>
    </row>
    <row r="707" customFormat="false" ht="13.8" hidden="false" customHeight="false" outlineLevel="0" collapsed="false">
      <c r="I707" s="22"/>
    </row>
    <row r="708" customFormat="false" ht="13.8" hidden="false" customHeight="false" outlineLevel="0" collapsed="false">
      <c r="I708" s="22"/>
    </row>
    <row r="709" customFormat="false" ht="13.8" hidden="false" customHeight="false" outlineLevel="0" collapsed="false">
      <c r="I709" s="22"/>
    </row>
    <row r="710" customFormat="false" ht="13.8" hidden="false" customHeight="false" outlineLevel="0" collapsed="false">
      <c r="I710" s="22"/>
    </row>
    <row r="711" customFormat="false" ht="13.8" hidden="false" customHeight="false" outlineLevel="0" collapsed="false">
      <c r="I711" s="22"/>
    </row>
    <row r="712" customFormat="false" ht="13.8" hidden="false" customHeight="false" outlineLevel="0" collapsed="false">
      <c r="I712" s="22"/>
    </row>
    <row r="713" customFormat="false" ht="13.8" hidden="false" customHeight="false" outlineLevel="0" collapsed="false">
      <c r="I713" s="22"/>
    </row>
    <row r="714" customFormat="false" ht="13.8" hidden="false" customHeight="false" outlineLevel="0" collapsed="false">
      <c r="I714" s="22"/>
    </row>
    <row r="715" customFormat="false" ht="13.8" hidden="false" customHeight="false" outlineLevel="0" collapsed="false">
      <c r="I715" s="22"/>
    </row>
    <row r="716" customFormat="false" ht="13.8" hidden="false" customHeight="false" outlineLevel="0" collapsed="false">
      <c r="I716" s="22"/>
    </row>
    <row r="717" customFormat="false" ht="13.8" hidden="false" customHeight="false" outlineLevel="0" collapsed="false">
      <c r="I717" s="22"/>
    </row>
    <row r="718" customFormat="false" ht="13.8" hidden="false" customHeight="false" outlineLevel="0" collapsed="false">
      <c r="I718" s="22"/>
    </row>
    <row r="719" customFormat="false" ht="13.8" hidden="false" customHeight="false" outlineLevel="0" collapsed="false">
      <c r="I719" s="22"/>
    </row>
    <row r="720" customFormat="false" ht="13.8" hidden="false" customHeight="false" outlineLevel="0" collapsed="false">
      <c r="I720" s="22"/>
    </row>
    <row r="721" customFormat="false" ht="13.8" hidden="false" customHeight="false" outlineLevel="0" collapsed="false">
      <c r="I721" s="22"/>
    </row>
    <row r="722" customFormat="false" ht="13.8" hidden="false" customHeight="false" outlineLevel="0" collapsed="false">
      <c r="I722" s="22"/>
    </row>
    <row r="723" customFormat="false" ht="13.8" hidden="false" customHeight="false" outlineLevel="0" collapsed="false">
      <c r="I723" s="22"/>
    </row>
    <row r="724" customFormat="false" ht="13.8" hidden="false" customHeight="false" outlineLevel="0" collapsed="false">
      <c r="I724" s="22"/>
    </row>
    <row r="725" customFormat="false" ht="13.8" hidden="false" customHeight="false" outlineLevel="0" collapsed="false">
      <c r="I725" s="22"/>
    </row>
    <row r="726" customFormat="false" ht="13.8" hidden="false" customHeight="false" outlineLevel="0" collapsed="false">
      <c r="I726" s="22"/>
    </row>
    <row r="727" customFormat="false" ht="13.8" hidden="false" customHeight="false" outlineLevel="0" collapsed="false">
      <c r="I727" s="22"/>
    </row>
    <row r="728" customFormat="false" ht="13.8" hidden="false" customHeight="false" outlineLevel="0" collapsed="false">
      <c r="I728" s="22"/>
    </row>
    <row r="729" customFormat="false" ht="13.8" hidden="false" customHeight="false" outlineLevel="0" collapsed="false">
      <c r="I729" s="22"/>
    </row>
    <row r="730" customFormat="false" ht="13.8" hidden="false" customHeight="false" outlineLevel="0" collapsed="false">
      <c r="I730" s="22"/>
    </row>
    <row r="731" customFormat="false" ht="13.8" hidden="false" customHeight="false" outlineLevel="0" collapsed="false">
      <c r="I731" s="22"/>
    </row>
    <row r="732" customFormat="false" ht="13.8" hidden="false" customHeight="false" outlineLevel="0" collapsed="false">
      <c r="I732" s="22"/>
    </row>
    <row r="733" customFormat="false" ht="13.8" hidden="false" customHeight="false" outlineLevel="0" collapsed="false">
      <c r="I733" s="22"/>
    </row>
    <row r="734" customFormat="false" ht="13.8" hidden="false" customHeight="false" outlineLevel="0" collapsed="false">
      <c r="I734" s="22"/>
    </row>
    <row r="735" customFormat="false" ht="13.8" hidden="false" customHeight="false" outlineLevel="0" collapsed="false">
      <c r="I735" s="22"/>
    </row>
    <row r="736" customFormat="false" ht="13.8" hidden="false" customHeight="false" outlineLevel="0" collapsed="false">
      <c r="I736" s="22"/>
    </row>
    <row r="737" customFormat="false" ht="13.8" hidden="false" customHeight="false" outlineLevel="0" collapsed="false">
      <c r="I737" s="22"/>
    </row>
    <row r="738" customFormat="false" ht="13.8" hidden="false" customHeight="false" outlineLevel="0" collapsed="false">
      <c r="I738" s="22"/>
    </row>
    <row r="739" customFormat="false" ht="13.8" hidden="false" customHeight="false" outlineLevel="0" collapsed="false">
      <c r="I739" s="22"/>
    </row>
    <row r="740" customFormat="false" ht="13.8" hidden="false" customHeight="false" outlineLevel="0" collapsed="false">
      <c r="I740" s="22"/>
    </row>
    <row r="741" customFormat="false" ht="13.8" hidden="false" customHeight="false" outlineLevel="0" collapsed="false">
      <c r="I741" s="22"/>
    </row>
    <row r="742" customFormat="false" ht="13.8" hidden="false" customHeight="false" outlineLevel="0" collapsed="false">
      <c r="I742" s="22"/>
    </row>
    <row r="743" customFormat="false" ht="13.8" hidden="false" customHeight="false" outlineLevel="0" collapsed="false">
      <c r="I743" s="22"/>
    </row>
    <row r="744" customFormat="false" ht="13.8" hidden="false" customHeight="false" outlineLevel="0" collapsed="false">
      <c r="I744" s="22"/>
    </row>
    <row r="745" customFormat="false" ht="13.8" hidden="false" customHeight="false" outlineLevel="0" collapsed="false">
      <c r="I745" s="22"/>
    </row>
    <row r="746" customFormat="false" ht="13.8" hidden="false" customHeight="false" outlineLevel="0" collapsed="false">
      <c r="I746" s="22"/>
    </row>
    <row r="747" customFormat="false" ht="13.8" hidden="false" customHeight="false" outlineLevel="0" collapsed="false">
      <c r="I747" s="22"/>
    </row>
    <row r="748" customFormat="false" ht="13.8" hidden="false" customHeight="false" outlineLevel="0" collapsed="false">
      <c r="I748" s="22"/>
    </row>
    <row r="749" customFormat="false" ht="13.8" hidden="false" customHeight="false" outlineLevel="0" collapsed="false">
      <c r="I749" s="22"/>
    </row>
    <row r="750" customFormat="false" ht="13.8" hidden="false" customHeight="false" outlineLevel="0" collapsed="false">
      <c r="I750" s="22"/>
    </row>
    <row r="751" customFormat="false" ht="13.8" hidden="false" customHeight="false" outlineLevel="0" collapsed="false">
      <c r="I751" s="22"/>
    </row>
    <row r="752" customFormat="false" ht="13.8" hidden="false" customHeight="false" outlineLevel="0" collapsed="false">
      <c r="I752" s="22"/>
    </row>
    <row r="753" customFormat="false" ht="13.8" hidden="false" customHeight="false" outlineLevel="0" collapsed="false">
      <c r="I753" s="22"/>
    </row>
    <row r="754" customFormat="false" ht="13.8" hidden="false" customHeight="false" outlineLevel="0" collapsed="false">
      <c r="I754" s="22"/>
    </row>
    <row r="755" customFormat="false" ht="13.8" hidden="false" customHeight="false" outlineLevel="0" collapsed="false">
      <c r="I755" s="22"/>
    </row>
    <row r="756" customFormat="false" ht="13.8" hidden="false" customHeight="false" outlineLevel="0" collapsed="false">
      <c r="I756" s="22"/>
    </row>
    <row r="757" customFormat="false" ht="13.8" hidden="false" customHeight="false" outlineLevel="0" collapsed="false">
      <c r="I757" s="22"/>
    </row>
    <row r="758" customFormat="false" ht="13.8" hidden="false" customHeight="false" outlineLevel="0" collapsed="false">
      <c r="I758" s="22"/>
    </row>
    <row r="759" customFormat="false" ht="13.8" hidden="false" customHeight="false" outlineLevel="0" collapsed="false">
      <c r="I759" s="22"/>
    </row>
    <row r="760" customFormat="false" ht="13.8" hidden="false" customHeight="false" outlineLevel="0" collapsed="false">
      <c r="I760" s="22"/>
    </row>
    <row r="761" customFormat="false" ht="13.8" hidden="false" customHeight="false" outlineLevel="0" collapsed="false">
      <c r="I761" s="22"/>
    </row>
    <row r="762" customFormat="false" ht="13.8" hidden="false" customHeight="false" outlineLevel="0" collapsed="false">
      <c r="I762" s="22"/>
    </row>
    <row r="763" customFormat="false" ht="13.8" hidden="false" customHeight="false" outlineLevel="0" collapsed="false">
      <c r="I763" s="22"/>
    </row>
    <row r="764" customFormat="false" ht="13.8" hidden="false" customHeight="false" outlineLevel="0" collapsed="false">
      <c r="I764" s="22"/>
    </row>
    <row r="765" customFormat="false" ht="13.8" hidden="false" customHeight="false" outlineLevel="0" collapsed="false">
      <c r="I765" s="22"/>
    </row>
    <row r="766" customFormat="false" ht="13.8" hidden="false" customHeight="false" outlineLevel="0" collapsed="false">
      <c r="I766" s="22"/>
    </row>
    <row r="767" customFormat="false" ht="13.8" hidden="false" customHeight="false" outlineLevel="0" collapsed="false">
      <c r="I767" s="22"/>
    </row>
    <row r="768" customFormat="false" ht="13.8" hidden="false" customHeight="false" outlineLevel="0" collapsed="false">
      <c r="I768" s="22"/>
    </row>
    <row r="769" customFormat="false" ht="13.8" hidden="false" customHeight="false" outlineLevel="0" collapsed="false">
      <c r="I769" s="22"/>
    </row>
    <row r="770" customFormat="false" ht="13.8" hidden="false" customHeight="false" outlineLevel="0" collapsed="false">
      <c r="I770" s="22"/>
    </row>
    <row r="771" customFormat="false" ht="13.8" hidden="false" customHeight="false" outlineLevel="0" collapsed="false">
      <c r="I771" s="22"/>
    </row>
    <row r="772" customFormat="false" ht="13.8" hidden="false" customHeight="false" outlineLevel="0" collapsed="false">
      <c r="I772" s="22"/>
    </row>
    <row r="773" customFormat="false" ht="13.8" hidden="false" customHeight="false" outlineLevel="0" collapsed="false">
      <c r="I773" s="22"/>
    </row>
    <row r="774" customFormat="false" ht="13.8" hidden="false" customHeight="false" outlineLevel="0" collapsed="false">
      <c r="I774" s="22"/>
    </row>
    <row r="775" customFormat="false" ht="13.8" hidden="false" customHeight="false" outlineLevel="0" collapsed="false">
      <c r="I775" s="22"/>
    </row>
    <row r="776" customFormat="false" ht="13.8" hidden="false" customHeight="false" outlineLevel="0" collapsed="false">
      <c r="I776" s="22"/>
    </row>
    <row r="777" customFormat="false" ht="13.8" hidden="false" customHeight="false" outlineLevel="0" collapsed="false">
      <c r="I777" s="22"/>
    </row>
    <row r="778" customFormat="false" ht="13.8" hidden="false" customHeight="false" outlineLevel="0" collapsed="false">
      <c r="I778" s="22"/>
    </row>
    <row r="779" customFormat="false" ht="13.8" hidden="false" customHeight="false" outlineLevel="0" collapsed="false">
      <c r="I779" s="22"/>
    </row>
    <row r="780" customFormat="false" ht="13.8" hidden="false" customHeight="false" outlineLevel="0" collapsed="false">
      <c r="I780" s="22"/>
    </row>
    <row r="781" customFormat="false" ht="13.8" hidden="false" customHeight="false" outlineLevel="0" collapsed="false">
      <c r="I781" s="22"/>
    </row>
    <row r="782" customFormat="false" ht="13.8" hidden="false" customHeight="false" outlineLevel="0" collapsed="false">
      <c r="I782" s="22"/>
    </row>
    <row r="783" customFormat="false" ht="13.8" hidden="false" customHeight="false" outlineLevel="0" collapsed="false">
      <c r="I783" s="22"/>
    </row>
    <row r="784" customFormat="false" ht="13.8" hidden="false" customHeight="false" outlineLevel="0" collapsed="false">
      <c r="I784" s="22"/>
    </row>
    <row r="785" customFormat="false" ht="13.8" hidden="false" customHeight="false" outlineLevel="0" collapsed="false">
      <c r="I785" s="22"/>
    </row>
    <row r="786" customFormat="false" ht="13.8" hidden="false" customHeight="false" outlineLevel="0" collapsed="false">
      <c r="I786" s="22"/>
    </row>
    <row r="787" customFormat="false" ht="13.8" hidden="false" customHeight="false" outlineLevel="0" collapsed="false">
      <c r="I787" s="22"/>
    </row>
    <row r="788" customFormat="false" ht="13.8" hidden="false" customHeight="false" outlineLevel="0" collapsed="false">
      <c r="I788" s="22"/>
    </row>
    <row r="789" customFormat="false" ht="13.8" hidden="false" customHeight="false" outlineLevel="0" collapsed="false">
      <c r="I789" s="22"/>
    </row>
    <row r="790" customFormat="false" ht="13.8" hidden="false" customHeight="false" outlineLevel="0" collapsed="false">
      <c r="I790" s="22"/>
    </row>
    <row r="791" customFormat="false" ht="13.8" hidden="false" customHeight="false" outlineLevel="0" collapsed="false">
      <c r="I791" s="22"/>
    </row>
    <row r="792" customFormat="false" ht="13.8" hidden="false" customHeight="false" outlineLevel="0" collapsed="false">
      <c r="I792" s="22"/>
    </row>
    <row r="793" customFormat="false" ht="13.8" hidden="false" customHeight="false" outlineLevel="0" collapsed="false">
      <c r="I793" s="22"/>
    </row>
    <row r="794" customFormat="false" ht="13.8" hidden="false" customHeight="false" outlineLevel="0" collapsed="false">
      <c r="I794" s="22"/>
    </row>
    <row r="795" customFormat="false" ht="13.8" hidden="false" customHeight="false" outlineLevel="0" collapsed="false">
      <c r="I795" s="22"/>
    </row>
    <row r="796" customFormat="false" ht="13.8" hidden="false" customHeight="false" outlineLevel="0" collapsed="false">
      <c r="I796" s="22"/>
    </row>
    <row r="797" customFormat="false" ht="13.8" hidden="false" customHeight="false" outlineLevel="0" collapsed="false">
      <c r="I797" s="22"/>
    </row>
    <row r="798" customFormat="false" ht="13.8" hidden="false" customHeight="false" outlineLevel="0" collapsed="false">
      <c r="I798" s="22"/>
    </row>
    <row r="799" customFormat="false" ht="13.8" hidden="false" customHeight="false" outlineLevel="0" collapsed="false">
      <c r="I799" s="22"/>
    </row>
    <row r="800" customFormat="false" ht="13.8" hidden="false" customHeight="false" outlineLevel="0" collapsed="false">
      <c r="I800" s="22"/>
    </row>
    <row r="801" customFormat="false" ht="13.8" hidden="false" customHeight="false" outlineLevel="0" collapsed="false">
      <c r="I801" s="22"/>
    </row>
    <row r="802" customFormat="false" ht="13.8" hidden="false" customHeight="false" outlineLevel="0" collapsed="false">
      <c r="I802" s="22"/>
    </row>
    <row r="803" customFormat="false" ht="13.8" hidden="false" customHeight="false" outlineLevel="0" collapsed="false">
      <c r="I803" s="22"/>
    </row>
    <row r="804" customFormat="false" ht="13.8" hidden="false" customHeight="false" outlineLevel="0" collapsed="false">
      <c r="I804" s="22"/>
    </row>
    <row r="805" customFormat="false" ht="13.8" hidden="false" customHeight="false" outlineLevel="0" collapsed="false">
      <c r="I805" s="22"/>
    </row>
    <row r="806" customFormat="false" ht="13.8" hidden="false" customHeight="false" outlineLevel="0" collapsed="false">
      <c r="I806" s="22"/>
    </row>
    <row r="807" customFormat="false" ht="13.8" hidden="false" customHeight="false" outlineLevel="0" collapsed="false">
      <c r="I807" s="22"/>
    </row>
    <row r="808" customFormat="false" ht="13.8" hidden="false" customHeight="false" outlineLevel="0" collapsed="false">
      <c r="I808" s="22"/>
    </row>
    <row r="809" customFormat="false" ht="13.8" hidden="false" customHeight="false" outlineLevel="0" collapsed="false">
      <c r="I809" s="22"/>
    </row>
    <row r="810" customFormat="false" ht="13.8" hidden="false" customHeight="false" outlineLevel="0" collapsed="false">
      <c r="I810" s="22"/>
    </row>
    <row r="811" customFormat="false" ht="13.8" hidden="false" customHeight="false" outlineLevel="0" collapsed="false">
      <c r="I811" s="22"/>
    </row>
    <row r="812" customFormat="false" ht="13.8" hidden="false" customHeight="false" outlineLevel="0" collapsed="false">
      <c r="I812" s="22"/>
    </row>
    <row r="813" customFormat="false" ht="13.8" hidden="false" customHeight="false" outlineLevel="0" collapsed="false">
      <c r="I813" s="22"/>
    </row>
    <row r="814" customFormat="false" ht="13.8" hidden="false" customHeight="false" outlineLevel="0" collapsed="false">
      <c r="I814" s="22"/>
    </row>
    <row r="815" customFormat="false" ht="13.8" hidden="false" customHeight="false" outlineLevel="0" collapsed="false">
      <c r="I815" s="22"/>
    </row>
    <row r="816" customFormat="false" ht="13.8" hidden="false" customHeight="false" outlineLevel="0" collapsed="false">
      <c r="I816" s="22"/>
    </row>
    <row r="817" customFormat="false" ht="13.8" hidden="false" customHeight="false" outlineLevel="0" collapsed="false">
      <c r="I817" s="22"/>
    </row>
    <row r="818" customFormat="false" ht="13.8" hidden="false" customHeight="false" outlineLevel="0" collapsed="false">
      <c r="I818" s="22"/>
    </row>
    <row r="819" customFormat="false" ht="13.8" hidden="false" customHeight="false" outlineLevel="0" collapsed="false">
      <c r="I819" s="22"/>
    </row>
    <row r="820" customFormat="false" ht="13.8" hidden="false" customHeight="false" outlineLevel="0" collapsed="false">
      <c r="I820" s="22"/>
    </row>
    <row r="821" customFormat="false" ht="13.8" hidden="false" customHeight="false" outlineLevel="0" collapsed="false">
      <c r="I821" s="22"/>
    </row>
    <row r="822" customFormat="false" ht="13.8" hidden="false" customHeight="false" outlineLevel="0" collapsed="false">
      <c r="I822" s="22"/>
    </row>
    <row r="823" customFormat="false" ht="13.8" hidden="false" customHeight="false" outlineLevel="0" collapsed="false">
      <c r="I823" s="22"/>
    </row>
    <row r="824" customFormat="false" ht="13.8" hidden="false" customHeight="false" outlineLevel="0" collapsed="false">
      <c r="I824" s="22"/>
    </row>
    <row r="825" customFormat="false" ht="13.8" hidden="false" customHeight="false" outlineLevel="0" collapsed="false">
      <c r="I825" s="22"/>
    </row>
    <row r="826" customFormat="false" ht="13.8" hidden="false" customHeight="false" outlineLevel="0" collapsed="false">
      <c r="I826" s="22"/>
    </row>
    <row r="827" customFormat="false" ht="13.8" hidden="false" customHeight="false" outlineLevel="0" collapsed="false">
      <c r="I827" s="22"/>
    </row>
    <row r="828" customFormat="false" ht="13.8" hidden="false" customHeight="false" outlineLevel="0" collapsed="false">
      <c r="I828" s="22"/>
    </row>
    <row r="829" customFormat="false" ht="13.8" hidden="false" customHeight="false" outlineLevel="0" collapsed="false">
      <c r="I829" s="22"/>
    </row>
    <row r="830" customFormat="false" ht="13.8" hidden="false" customHeight="false" outlineLevel="0" collapsed="false">
      <c r="I830" s="22"/>
    </row>
    <row r="831" customFormat="false" ht="13.8" hidden="false" customHeight="false" outlineLevel="0" collapsed="false">
      <c r="I831" s="22"/>
    </row>
    <row r="832" customFormat="false" ht="13.8" hidden="false" customHeight="false" outlineLevel="0" collapsed="false">
      <c r="I832" s="22"/>
    </row>
    <row r="833" customFormat="false" ht="13.8" hidden="false" customHeight="false" outlineLevel="0" collapsed="false">
      <c r="I833" s="22"/>
    </row>
    <row r="834" customFormat="false" ht="13.8" hidden="false" customHeight="false" outlineLevel="0" collapsed="false">
      <c r="I834" s="22"/>
    </row>
    <row r="835" customFormat="false" ht="13.8" hidden="false" customHeight="false" outlineLevel="0" collapsed="false">
      <c r="I835" s="22"/>
    </row>
    <row r="836" customFormat="false" ht="13.8" hidden="false" customHeight="false" outlineLevel="0" collapsed="false">
      <c r="I836" s="22"/>
    </row>
    <row r="837" customFormat="false" ht="13.8" hidden="false" customHeight="false" outlineLevel="0" collapsed="false">
      <c r="I837" s="22"/>
    </row>
    <row r="838" customFormat="false" ht="13.8" hidden="false" customHeight="false" outlineLevel="0" collapsed="false">
      <c r="I838" s="22"/>
    </row>
    <row r="839" customFormat="false" ht="13.8" hidden="false" customHeight="false" outlineLevel="0" collapsed="false">
      <c r="I839" s="22"/>
    </row>
    <row r="840" customFormat="false" ht="13.8" hidden="false" customHeight="false" outlineLevel="0" collapsed="false">
      <c r="I840" s="22"/>
    </row>
    <row r="841" customFormat="false" ht="13.8" hidden="false" customHeight="false" outlineLevel="0" collapsed="false">
      <c r="I841" s="22"/>
    </row>
    <row r="842" customFormat="false" ht="13.8" hidden="false" customHeight="false" outlineLevel="0" collapsed="false">
      <c r="I842" s="22"/>
    </row>
    <row r="843" customFormat="false" ht="13.8" hidden="false" customHeight="false" outlineLevel="0" collapsed="false">
      <c r="I843" s="22"/>
    </row>
    <row r="844" customFormat="false" ht="13.8" hidden="false" customHeight="false" outlineLevel="0" collapsed="false">
      <c r="I844" s="22"/>
    </row>
    <row r="845" customFormat="false" ht="13.8" hidden="false" customHeight="false" outlineLevel="0" collapsed="false">
      <c r="I845" s="22"/>
    </row>
    <row r="846" customFormat="false" ht="13.8" hidden="false" customHeight="false" outlineLevel="0" collapsed="false">
      <c r="I846" s="22"/>
    </row>
    <row r="847" customFormat="false" ht="13.8" hidden="false" customHeight="false" outlineLevel="0" collapsed="false">
      <c r="I847" s="22"/>
    </row>
    <row r="848" customFormat="false" ht="13.8" hidden="false" customHeight="false" outlineLevel="0" collapsed="false">
      <c r="I848" s="22"/>
    </row>
    <row r="849" customFormat="false" ht="13.8" hidden="false" customHeight="false" outlineLevel="0" collapsed="false">
      <c r="I849" s="22"/>
    </row>
    <row r="850" customFormat="false" ht="13.8" hidden="false" customHeight="false" outlineLevel="0" collapsed="false">
      <c r="I850" s="22"/>
    </row>
    <row r="851" customFormat="false" ht="13.8" hidden="false" customHeight="false" outlineLevel="0" collapsed="false">
      <c r="I851" s="22"/>
    </row>
    <row r="852" customFormat="false" ht="13.8" hidden="false" customHeight="false" outlineLevel="0" collapsed="false">
      <c r="I852" s="22"/>
    </row>
    <row r="853" customFormat="false" ht="13.8" hidden="false" customHeight="false" outlineLevel="0" collapsed="false">
      <c r="I853" s="22"/>
    </row>
    <row r="854" customFormat="false" ht="13.8" hidden="false" customHeight="false" outlineLevel="0" collapsed="false">
      <c r="I854" s="22"/>
    </row>
    <row r="855" customFormat="false" ht="13.8" hidden="false" customHeight="false" outlineLevel="0" collapsed="false">
      <c r="I855" s="22"/>
    </row>
    <row r="856" customFormat="false" ht="13.8" hidden="false" customHeight="false" outlineLevel="0" collapsed="false">
      <c r="I856" s="22"/>
    </row>
    <row r="857" customFormat="false" ht="13.8" hidden="false" customHeight="false" outlineLevel="0" collapsed="false">
      <c r="I857" s="22"/>
    </row>
    <row r="858" customFormat="false" ht="13.8" hidden="false" customHeight="false" outlineLevel="0" collapsed="false">
      <c r="I858" s="22"/>
    </row>
    <row r="859" customFormat="false" ht="13.8" hidden="false" customHeight="false" outlineLevel="0" collapsed="false">
      <c r="I859" s="22"/>
    </row>
    <row r="860" customFormat="false" ht="13.8" hidden="false" customHeight="false" outlineLevel="0" collapsed="false">
      <c r="I860" s="22"/>
    </row>
    <row r="861" customFormat="false" ht="13.8" hidden="false" customHeight="false" outlineLevel="0" collapsed="false">
      <c r="I861" s="22"/>
    </row>
    <row r="862" customFormat="false" ht="13.8" hidden="false" customHeight="false" outlineLevel="0" collapsed="false">
      <c r="I862" s="22"/>
    </row>
    <row r="863" customFormat="false" ht="13.8" hidden="false" customHeight="false" outlineLevel="0" collapsed="false">
      <c r="I863" s="22"/>
    </row>
    <row r="864" customFormat="false" ht="13.8" hidden="false" customHeight="false" outlineLevel="0" collapsed="false">
      <c r="I864" s="22"/>
    </row>
    <row r="865" customFormat="false" ht="13.8" hidden="false" customHeight="false" outlineLevel="0" collapsed="false">
      <c r="I865" s="22"/>
    </row>
    <row r="866" customFormat="false" ht="13.8" hidden="false" customHeight="false" outlineLevel="0" collapsed="false">
      <c r="I866" s="22"/>
    </row>
    <row r="867" customFormat="false" ht="13.8" hidden="false" customHeight="false" outlineLevel="0" collapsed="false">
      <c r="I867" s="22"/>
    </row>
    <row r="868" customFormat="false" ht="13.8" hidden="false" customHeight="false" outlineLevel="0" collapsed="false">
      <c r="I868" s="22"/>
    </row>
    <row r="869" customFormat="false" ht="13.8" hidden="false" customHeight="false" outlineLevel="0" collapsed="false">
      <c r="I869" s="22"/>
    </row>
    <row r="870" customFormat="false" ht="13.8" hidden="false" customHeight="false" outlineLevel="0" collapsed="false">
      <c r="I870" s="22"/>
    </row>
    <row r="871" customFormat="false" ht="13.8" hidden="false" customHeight="false" outlineLevel="0" collapsed="false">
      <c r="I871" s="22"/>
    </row>
    <row r="872" customFormat="false" ht="13.8" hidden="false" customHeight="false" outlineLevel="0" collapsed="false">
      <c r="I872" s="22"/>
    </row>
    <row r="873" customFormat="false" ht="13.8" hidden="false" customHeight="false" outlineLevel="0" collapsed="false">
      <c r="I873" s="22"/>
    </row>
    <row r="874" customFormat="false" ht="13.8" hidden="false" customHeight="false" outlineLevel="0" collapsed="false">
      <c r="I874" s="22"/>
    </row>
    <row r="875" customFormat="false" ht="13.8" hidden="false" customHeight="false" outlineLevel="0" collapsed="false">
      <c r="I875" s="22"/>
    </row>
    <row r="876" customFormat="false" ht="13.8" hidden="false" customHeight="false" outlineLevel="0" collapsed="false">
      <c r="I876" s="22"/>
    </row>
    <row r="877" customFormat="false" ht="13.8" hidden="false" customHeight="false" outlineLevel="0" collapsed="false">
      <c r="I877" s="22"/>
    </row>
    <row r="878" customFormat="false" ht="13.8" hidden="false" customHeight="false" outlineLevel="0" collapsed="false">
      <c r="I878" s="22"/>
    </row>
    <row r="879" customFormat="false" ht="13.8" hidden="false" customHeight="false" outlineLevel="0" collapsed="false">
      <c r="I879" s="22"/>
    </row>
    <row r="880" customFormat="false" ht="13.8" hidden="false" customHeight="false" outlineLevel="0" collapsed="false">
      <c r="I880" s="22"/>
    </row>
    <row r="881" customFormat="false" ht="13.8" hidden="false" customHeight="false" outlineLevel="0" collapsed="false">
      <c r="I881" s="22"/>
    </row>
    <row r="882" customFormat="false" ht="13.8" hidden="false" customHeight="false" outlineLevel="0" collapsed="false">
      <c r="I882" s="22"/>
    </row>
    <row r="883" customFormat="false" ht="13.8" hidden="false" customHeight="false" outlineLevel="0" collapsed="false">
      <c r="I883" s="22"/>
    </row>
    <row r="884" customFormat="false" ht="13.8" hidden="false" customHeight="false" outlineLevel="0" collapsed="false">
      <c r="I884" s="22"/>
    </row>
    <row r="885" customFormat="false" ht="13.8" hidden="false" customHeight="false" outlineLevel="0" collapsed="false">
      <c r="I885" s="22"/>
    </row>
    <row r="886" customFormat="false" ht="13.8" hidden="false" customHeight="false" outlineLevel="0" collapsed="false">
      <c r="I886" s="22"/>
    </row>
    <row r="887" customFormat="false" ht="13.8" hidden="false" customHeight="false" outlineLevel="0" collapsed="false">
      <c r="I887" s="22"/>
    </row>
    <row r="888" customFormat="false" ht="13.8" hidden="false" customHeight="false" outlineLevel="0" collapsed="false">
      <c r="I888" s="22"/>
    </row>
    <row r="889" customFormat="false" ht="13.8" hidden="false" customHeight="false" outlineLevel="0" collapsed="false">
      <c r="I889" s="22"/>
    </row>
    <row r="890" customFormat="false" ht="13.8" hidden="false" customHeight="false" outlineLevel="0" collapsed="false">
      <c r="I890" s="22"/>
    </row>
    <row r="891" customFormat="false" ht="13.8" hidden="false" customHeight="false" outlineLevel="0" collapsed="false">
      <c r="I891" s="22"/>
    </row>
    <row r="892" customFormat="false" ht="13.8" hidden="false" customHeight="false" outlineLevel="0" collapsed="false">
      <c r="I892" s="22"/>
    </row>
    <row r="893" customFormat="false" ht="13.8" hidden="false" customHeight="false" outlineLevel="0" collapsed="false">
      <c r="I893" s="22"/>
    </row>
    <row r="894" customFormat="false" ht="13.8" hidden="false" customHeight="false" outlineLevel="0" collapsed="false">
      <c r="I894" s="22"/>
    </row>
    <row r="895" customFormat="false" ht="13.8" hidden="false" customHeight="false" outlineLevel="0" collapsed="false">
      <c r="I895" s="22"/>
    </row>
    <row r="896" customFormat="false" ht="13.8" hidden="false" customHeight="false" outlineLevel="0" collapsed="false">
      <c r="I896" s="22"/>
    </row>
    <row r="897" customFormat="false" ht="13.8" hidden="false" customHeight="false" outlineLevel="0" collapsed="false">
      <c r="I897" s="22"/>
    </row>
    <row r="898" customFormat="false" ht="13.8" hidden="false" customHeight="false" outlineLevel="0" collapsed="false">
      <c r="I898" s="22"/>
    </row>
    <row r="899" customFormat="false" ht="13.8" hidden="false" customHeight="false" outlineLevel="0" collapsed="false">
      <c r="I899" s="22"/>
    </row>
    <row r="900" customFormat="false" ht="13.8" hidden="false" customHeight="false" outlineLevel="0" collapsed="false">
      <c r="I900" s="22"/>
    </row>
    <row r="901" customFormat="false" ht="13.8" hidden="false" customHeight="false" outlineLevel="0" collapsed="false">
      <c r="I901" s="22"/>
    </row>
    <row r="902" customFormat="false" ht="13.8" hidden="false" customHeight="false" outlineLevel="0" collapsed="false">
      <c r="I902" s="22"/>
    </row>
    <row r="903" customFormat="false" ht="13.8" hidden="false" customHeight="false" outlineLevel="0" collapsed="false">
      <c r="I903" s="22"/>
    </row>
    <row r="904" customFormat="false" ht="13.8" hidden="false" customHeight="false" outlineLevel="0" collapsed="false">
      <c r="I904" s="22"/>
    </row>
    <row r="905" customFormat="false" ht="13.8" hidden="false" customHeight="false" outlineLevel="0" collapsed="false">
      <c r="I905" s="22"/>
    </row>
    <row r="906" customFormat="false" ht="13.8" hidden="false" customHeight="false" outlineLevel="0" collapsed="false">
      <c r="I906" s="22"/>
    </row>
    <row r="907" customFormat="false" ht="13.8" hidden="false" customHeight="false" outlineLevel="0" collapsed="false">
      <c r="I907" s="22"/>
    </row>
    <row r="908" customFormat="false" ht="13.8" hidden="false" customHeight="false" outlineLevel="0" collapsed="false">
      <c r="I908" s="22"/>
    </row>
    <row r="909" customFormat="false" ht="13.8" hidden="false" customHeight="false" outlineLevel="0" collapsed="false">
      <c r="I909" s="22"/>
    </row>
    <row r="910" customFormat="false" ht="13.8" hidden="false" customHeight="false" outlineLevel="0" collapsed="false">
      <c r="I910" s="22"/>
    </row>
    <row r="911" customFormat="false" ht="13.8" hidden="false" customHeight="false" outlineLevel="0" collapsed="false">
      <c r="I911" s="22"/>
    </row>
    <row r="912" customFormat="false" ht="13.8" hidden="false" customHeight="false" outlineLevel="0" collapsed="false">
      <c r="I912" s="22"/>
    </row>
    <row r="913" customFormat="false" ht="13.8" hidden="false" customHeight="false" outlineLevel="0" collapsed="false">
      <c r="I913" s="22"/>
    </row>
    <row r="914" customFormat="false" ht="13.8" hidden="false" customHeight="false" outlineLevel="0" collapsed="false">
      <c r="I914" s="22"/>
    </row>
    <row r="915" customFormat="false" ht="13.8" hidden="false" customHeight="false" outlineLevel="0" collapsed="false">
      <c r="I915" s="22"/>
    </row>
    <row r="916" customFormat="false" ht="13.8" hidden="false" customHeight="false" outlineLevel="0" collapsed="false">
      <c r="I916" s="22"/>
    </row>
    <row r="917" customFormat="false" ht="13.8" hidden="false" customHeight="false" outlineLevel="0" collapsed="false">
      <c r="I917" s="22"/>
    </row>
    <row r="918" customFormat="false" ht="13.8" hidden="false" customHeight="false" outlineLevel="0" collapsed="false">
      <c r="I918" s="22"/>
    </row>
    <row r="919" customFormat="false" ht="13.8" hidden="false" customHeight="false" outlineLevel="0" collapsed="false">
      <c r="I919" s="22"/>
    </row>
    <row r="920" customFormat="false" ht="13.8" hidden="false" customHeight="false" outlineLevel="0" collapsed="false">
      <c r="I920" s="22"/>
    </row>
    <row r="921" customFormat="false" ht="13.8" hidden="false" customHeight="false" outlineLevel="0" collapsed="false">
      <c r="I921" s="22"/>
    </row>
    <row r="922" customFormat="false" ht="13.8" hidden="false" customHeight="false" outlineLevel="0" collapsed="false">
      <c r="I922" s="22"/>
    </row>
    <row r="923" customFormat="false" ht="13.8" hidden="false" customHeight="false" outlineLevel="0" collapsed="false">
      <c r="I923" s="22"/>
    </row>
    <row r="924" customFormat="false" ht="13.8" hidden="false" customHeight="false" outlineLevel="0" collapsed="false">
      <c r="I924" s="22"/>
    </row>
    <row r="925" customFormat="false" ht="13.8" hidden="false" customHeight="false" outlineLevel="0" collapsed="false">
      <c r="I925" s="22"/>
    </row>
    <row r="926" customFormat="false" ht="13.8" hidden="false" customHeight="false" outlineLevel="0" collapsed="false">
      <c r="I926" s="22"/>
    </row>
    <row r="927" customFormat="false" ht="13.8" hidden="false" customHeight="false" outlineLevel="0" collapsed="false">
      <c r="I927" s="22"/>
    </row>
    <row r="928" customFormat="false" ht="13.8" hidden="false" customHeight="false" outlineLevel="0" collapsed="false">
      <c r="I928" s="22"/>
    </row>
    <row r="929" customFormat="false" ht="13.8" hidden="false" customHeight="false" outlineLevel="0" collapsed="false">
      <c r="I929" s="22"/>
    </row>
    <row r="930" customFormat="false" ht="13.8" hidden="false" customHeight="false" outlineLevel="0" collapsed="false">
      <c r="I930" s="22"/>
    </row>
    <row r="931" customFormat="false" ht="13.8" hidden="false" customHeight="false" outlineLevel="0" collapsed="false">
      <c r="I931" s="22"/>
    </row>
    <row r="932" customFormat="false" ht="13.8" hidden="false" customHeight="false" outlineLevel="0" collapsed="false">
      <c r="I932" s="22"/>
    </row>
    <row r="933" customFormat="false" ht="13.8" hidden="false" customHeight="false" outlineLevel="0" collapsed="false">
      <c r="I933" s="22"/>
    </row>
    <row r="934" customFormat="false" ht="13.8" hidden="false" customHeight="false" outlineLevel="0" collapsed="false">
      <c r="I934" s="22"/>
    </row>
    <row r="935" customFormat="false" ht="13.8" hidden="false" customHeight="false" outlineLevel="0" collapsed="false">
      <c r="I935" s="22"/>
    </row>
    <row r="936" customFormat="false" ht="13.8" hidden="false" customHeight="false" outlineLevel="0" collapsed="false">
      <c r="I936" s="22"/>
    </row>
    <row r="937" customFormat="false" ht="13.8" hidden="false" customHeight="false" outlineLevel="0" collapsed="false">
      <c r="I937" s="22"/>
    </row>
    <row r="938" customFormat="false" ht="13.8" hidden="false" customHeight="false" outlineLevel="0" collapsed="false">
      <c r="I938" s="22"/>
    </row>
    <row r="939" customFormat="false" ht="13.8" hidden="false" customHeight="false" outlineLevel="0" collapsed="false">
      <c r="I939" s="22"/>
    </row>
    <row r="940" customFormat="false" ht="13.8" hidden="false" customHeight="false" outlineLevel="0" collapsed="false">
      <c r="I940" s="22"/>
    </row>
    <row r="941" customFormat="false" ht="13.8" hidden="false" customHeight="false" outlineLevel="0" collapsed="false">
      <c r="I941" s="22"/>
    </row>
    <row r="942" customFormat="false" ht="13.8" hidden="false" customHeight="false" outlineLevel="0" collapsed="false">
      <c r="I942" s="22"/>
    </row>
    <row r="943" customFormat="false" ht="13.8" hidden="false" customHeight="false" outlineLevel="0" collapsed="false">
      <c r="I943" s="22"/>
    </row>
    <row r="944" customFormat="false" ht="13.8" hidden="false" customHeight="false" outlineLevel="0" collapsed="false">
      <c r="I944" s="22"/>
    </row>
    <row r="945" customFormat="false" ht="13.8" hidden="false" customHeight="false" outlineLevel="0" collapsed="false">
      <c r="I945" s="22"/>
    </row>
    <row r="946" customFormat="false" ht="13.8" hidden="false" customHeight="false" outlineLevel="0" collapsed="false">
      <c r="I946" s="22"/>
    </row>
    <row r="947" customFormat="false" ht="13.8" hidden="false" customHeight="false" outlineLevel="0" collapsed="false">
      <c r="I947" s="22"/>
    </row>
    <row r="948" customFormat="false" ht="13.8" hidden="false" customHeight="false" outlineLevel="0" collapsed="false">
      <c r="I948" s="22"/>
    </row>
    <row r="949" customFormat="false" ht="13.8" hidden="false" customHeight="false" outlineLevel="0" collapsed="false">
      <c r="I949" s="22"/>
    </row>
    <row r="950" customFormat="false" ht="13.8" hidden="false" customHeight="false" outlineLevel="0" collapsed="false">
      <c r="I950" s="22"/>
    </row>
    <row r="951" customFormat="false" ht="13.8" hidden="false" customHeight="false" outlineLevel="0" collapsed="false">
      <c r="I951" s="22"/>
    </row>
    <row r="952" customFormat="false" ht="13.8" hidden="false" customHeight="false" outlineLevel="0" collapsed="false">
      <c r="I952" s="22"/>
    </row>
    <row r="953" customFormat="false" ht="13.8" hidden="false" customHeight="false" outlineLevel="0" collapsed="false">
      <c r="I953" s="22"/>
    </row>
    <row r="954" customFormat="false" ht="13.8" hidden="false" customHeight="false" outlineLevel="0" collapsed="false">
      <c r="I954" s="22"/>
    </row>
    <row r="955" customFormat="false" ht="13.8" hidden="false" customHeight="false" outlineLevel="0" collapsed="false">
      <c r="I955" s="22"/>
    </row>
    <row r="956" customFormat="false" ht="13.8" hidden="false" customHeight="false" outlineLevel="0" collapsed="false">
      <c r="I956" s="22"/>
    </row>
    <row r="957" customFormat="false" ht="13.8" hidden="false" customHeight="false" outlineLevel="0" collapsed="false">
      <c r="I957" s="22"/>
    </row>
    <row r="958" customFormat="false" ht="13.8" hidden="false" customHeight="false" outlineLevel="0" collapsed="false">
      <c r="I958" s="22"/>
    </row>
    <row r="959" customFormat="false" ht="13.8" hidden="false" customHeight="false" outlineLevel="0" collapsed="false">
      <c r="I959" s="22"/>
    </row>
    <row r="960" customFormat="false" ht="13.8" hidden="false" customHeight="false" outlineLevel="0" collapsed="false">
      <c r="I960" s="22"/>
    </row>
    <row r="961" customFormat="false" ht="13.8" hidden="false" customHeight="false" outlineLevel="0" collapsed="false">
      <c r="I961" s="22"/>
    </row>
    <row r="962" customFormat="false" ht="13.8" hidden="false" customHeight="false" outlineLevel="0" collapsed="false">
      <c r="I962" s="22"/>
    </row>
    <row r="963" customFormat="false" ht="13.8" hidden="false" customHeight="false" outlineLevel="0" collapsed="false">
      <c r="I963" s="22"/>
    </row>
    <row r="964" customFormat="false" ht="13.8" hidden="false" customHeight="false" outlineLevel="0" collapsed="false">
      <c r="I964" s="22"/>
    </row>
    <row r="965" customFormat="false" ht="13.8" hidden="false" customHeight="false" outlineLevel="0" collapsed="false">
      <c r="I965" s="22"/>
    </row>
    <row r="966" customFormat="false" ht="13.8" hidden="false" customHeight="false" outlineLevel="0" collapsed="false">
      <c r="I966" s="22"/>
    </row>
    <row r="967" customFormat="false" ht="13.8" hidden="false" customHeight="false" outlineLevel="0" collapsed="false">
      <c r="I967" s="22"/>
    </row>
    <row r="968" customFormat="false" ht="13.8" hidden="false" customHeight="false" outlineLevel="0" collapsed="false">
      <c r="I968" s="22"/>
    </row>
    <row r="969" customFormat="false" ht="13.8" hidden="false" customHeight="false" outlineLevel="0" collapsed="false">
      <c r="I969" s="22"/>
    </row>
    <row r="970" customFormat="false" ht="13.8" hidden="false" customHeight="false" outlineLevel="0" collapsed="false">
      <c r="I970" s="22"/>
    </row>
    <row r="971" customFormat="false" ht="13.8" hidden="false" customHeight="false" outlineLevel="0" collapsed="false">
      <c r="I971" s="22"/>
    </row>
    <row r="972" customFormat="false" ht="13.8" hidden="false" customHeight="false" outlineLevel="0" collapsed="false">
      <c r="I972" s="22"/>
    </row>
    <row r="973" customFormat="false" ht="13.8" hidden="false" customHeight="false" outlineLevel="0" collapsed="false">
      <c r="I973" s="22"/>
    </row>
    <row r="974" customFormat="false" ht="13.8" hidden="false" customHeight="false" outlineLevel="0" collapsed="false">
      <c r="I974" s="22"/>
    </row>
    <row r="975" customFormat="false" ht="13.8" hidden="false" customHeight="false" outlineLevel="0" collapsed="false">
      <c r="I975" s="22"/>
    </row>
    <row r="976" customFormat="false" ht="13.8" hidden="false" customHeight="false" outlineLevel="0" collapsed="false">
      <c r="I976" s="22"/>
    </row>
    <row r="977" customFormat="false" ht="13.8" hidden="false" customHeight="false" outlineLevel="0" collapsed="false">
      <c r="I977" s="22"/>
    </row>
    <row r="978" customFormat="false" ht="13.8" hidden="false" customHeight="false" outlineLevel="0" collapsed="false">
      <c r="I978" s="22"/>
    </row>
    <row r="979" customFormat="false" ht="13.8" hidden="false" customHeight="false" outlineLevel="0" collapsed="false">
      <c r="I979" s="22"/>
    </row>
    <row r="980" customFormat="false" ht="13.8" hidden="false" customHeight="false" outlineLevel="0" collapsed="false">
      <c r="I980" s="22"/>
    </row>
    <row r="981" customFormat="false" ht="13.8" hidden="false" customHeight="false" outlineLevel="0" collapsed="false">
      <c r="I981" s="22"/>
    </row>
    <row r="982" customFormat="false" ht="13.8" hidden="false" customHeight="false" outlineLevel="0" collapsed="false">
      <c r="I982" s="22"/>
    </row>
    <row r="983" customFormat="false" ht="13.8" hidden="false" customHeight="false" outlineLevel="0" collapsed="false">
      <c r="I983" s="22"/>
    </row>
    <row r="984" customFormat="false" ht="13.8" hidden="false" customHeight="false" outlineLevel="0" collapsed="false">
      <c r="I984" s="22"/>
    </row>
    <row r="985" customFormat="false" ht="13.8" hidden="false" customHeight="false" outlineLevel="0" collapsed="false">
      <c r="I985" s="22"/>
    </row>
    <row r="986" customFormat="false" ht="13.8" hidden="false" customHeight="false" outlineLevel="0" collapsed="false">
      <c r="I986" s="22"/>
    </row>
    <row r="987" customFormat="false" ht="13.8" hidden="false" customHeight="false" outlineLevel="0" collapsed="false">
      <c r="I987" s="22"/>
    </row>
    <row r="988" customFormat="false" ht="13.8" hidden="false" customHeight="false" outlineLevel="0" collapsed="false">
      <c r="I988" s="22"/>
    </row>
    <row r="989" customFormat="false" ht="13.8" hidden="false" customHeight="false" outlineLevel="0" collapsed="false">
      <c r="I989" s="22"/>
    </row>
    <row r="990" customFormat="false" ht="13.8" hidden="false" customHeight="false" outlineLevel="0" collapsed="false">
      <c r="I990" s="22"/>
    </row>
    <row r="991" customFormat="false" ht="13.8" hidden="false" customHeight="false" outlineLevel="0" collapsed="false">
      <c r="I991" s="22"/>
    </row>
    <row r="992" customFormat="false" ht="13.8" hidden="false" customHeight="false" outlineLevel="0" collapsed="false">
      <c r="I992" s="22"/>
    </row>
    <row r="993" customFormat="false" ht="13.8" hidden="false" customHeight="false" outlineLevel="0" collapsed="false">
      <c r="I993" s="22"/>
    </row>
    <row r="994" customFormat="false" ht="13.8" hidden="false" customHeight="false" outlineLevel="0" collapsed="false">
      <c r="I994" s="22"/>
    </row>
    <row r="995" customFormat="false" ht="13.8" hidden="false" customHeight="false" outlineLevel="0" collapsed="false">
      <c r="I995" s="22"/>
    </row>
    <row r="996" customFormat="false" ht="13.8" hidden="false" customHeight="false" outlineLevel="0" collapsed="false">
      <c r="I996" s="22"/>
    </row>
    <row r="997" customFormat="false" ht="13.8" hidden="false" customHeight="false" outlineLevel="0" collapsed="false">
      <c r="I997" s="22"/>
    </row>
    <row r="998" customFormat="false" ht="13.8" hidden="false" customHeight="false" outlineLevel="0" collapsed="false">
      <c r="I998" s="22"/>
    </row>
    <row r="999" customFormat="false" ht="13.8" hidden="false" customHeight="false" outlineLevel="0" collapsed="false">
      <c r="I999" s="22"/>
    </row>
    <row r="1000" customFormat="false" ht="13.8" hidden="false" customHeight="false" outlineLevel="0" collapsed="false">
      <c r="I1000" s="22"/>
    </row>
    <row r="1001" customFormat="false" ht="13.8" hidden="false" customHeight="false" outlineLevel="0" collapsed="false">
      <c r="I1001" s="22"/>
    </row>
    <row r="1002" customFormat="false" ht="13.8" hidden="false" customHeight="false" outlineLevel="0" collapsed="false">
      <c r="I1002" s="22"/>
    </row>
    <row r="1003" customFormat="false" ht="13.8" hidden="false" customHeight="false" outlineLevel="0" collapsed="false">
      <c r="I1003" s="22"/>
    </row>
    <row r="1004" customFormat="false" ht="13.8" hidden="false" customHeight="false" outlineLevel="0" collapsed="false">
      <c r="I1004" s="22"/>
    </row>
    <row r="1005" customFormat="false" ht="13.8" hidden="false" customHeight="false" outlineLevel="0" collapsed="false">
      <c r="I1005" s="22"/>
    </row>
    <row r="1006" customFormat="false" ht="13.8" hidden="false" customHeight="false" outlineLevel="0" collapsed="false">
      <c r="I1006" s="22"/>
    </row>
    <row r="1007" customFormat="false" ht="13.8" hidden="false" customHeight="false" outlineLevel="0" collapsed="false">
      <c r="I1007" s="22"/>
    </row>
    <row r="1008" customFormat="false" ht="13.8" hidden="false" customHeight="false" outlineLevel="0" collapsed="false">
      <c r="I1008" s="22"/>
    </row>
    <row r="1009" customFormat="false" ht="13.8" hidden="false" customHeight="false" outlineLevel="0" collapsed="false">
      <c r="I1009" s="22"/>
    </row>
    <row r="1010" customFormat="false" ht="13.8" hidden="false" customHeight="false" outlineLevel="0" collapsed="false">
      <c r="I1010" s="22"/>
    </row>
    <row r="1011" customFormat="false" ht="13.8" hidden="false" customHeight="false" outlineLevel="0" collapsed="false">
      <c r="I1011" s="22"/>
    </row>
    <row r="1012" customFormat="false" ht="13.8" hidden="false" customHeight="false" outlineLevel="0" collapsed="false">
      <c r="I1012" s="22"/>
    </row>
    <row r="1013" customFormat="false" ht="13.8" hidden="false" customHeight="false" outlineLevel="0" collapsed="false">
      <c r="I1013" s="22"/>
    </row>
    <row r="1014" customFormat="false" ht="13.8" hidden="false" customHeight="false" outlineLevel="0" collapsed="false">
      <c r="I1014" s="22"/>
    </row>
    <row r="1015" customFormat="false" ht="13.8" hidden="false" customHeight="false" outlineLevel="0" collapsed="false">
      <c r="I1015" s="22"/>
    </row>
    <row r="1016" customFormat="false" ht="13.8" hidden="false" customHeight="false" outlineLevel="0" collapsed="false">
      <c r="I1016" s="22"/>
    </row>
    <row r="1017" customFormat="false" ht="13.8" hidden="false" customHeight="false" outlineLevel="0" collapsed="false">
      <c r="I1017" s="22"/>
    </row>
    <row r="1018" customFormat="false" ht="13.8" hidden="false" customHeight="false" outlineLevel="0" collapsed="false">
      <c r="I1018" s="22"/>
    </row>
    <row r="1019" customFormat="false" ht="13.8" hidden="false" customHeight="false" outlineLevel="0" collapsed="false">
      <c r="I1019" s="22"/>
    </row>
    <row r="1020" customFormat="false" ht="13.8" hidden="false" customHeight="false" outlineLevel="0" collapsed="false">
      <c r="I1020" s="22"/>
    </row>
    <row r="1021" customFormat="false" ht="13.8" hidden="false" customHeight="false" outlineLevel="0" collapsed="false">
      <c r="I1021" s="22"/>
    </row>
    <row r="1022" customFormat="false" ht="13.8" hidden="false" customHeight="false" outlineLevel="0" collapsed="false">
      <c r="I1022" s="22"/>
    </row>
    <row r="1023" customFormat="false" ht="13.8" hidden="false" customHeight="false" outlineLevel="0" collapsed="false">
      <c r="I1023" s="22"/>
    </row>
    <row r="1024" customFormat="false" ht="13.8" hidden="false" customHeight="false" outlineLevel="0" collapsed="false">
      <c r="I1024" s="22"/>
    </row>
    <row r="1025" customFormat="false" ht="13.8" hidden="false" customHeight="false" outlineLevel="0" collapsed="false">
      <c r="I1025" s="22"/>
    </row>
    <row r="1026" customFormat="false" ht="13.8" hidden="false" customHeight="false" outlineLevel="0" collapsed="false">
      <c r="I1026" s="22"/>
    </row>
    <row r="1027" customFormat="false" ht="13.8" hidden="false" customHeight="false" outlineLevel="0" collapsed="false">
      <c r="I1027" s="22"/>
    </row>
    <row r="1028" customFormat="false" ht="13.8" hidden="false" customHeight="false" outlineLevel="0" collapsed="false">
      <c r="I1028" s="22"/>
    </row>
    <row r="1029" customFormat="false" ht="13.8" hidden="false" customHeight="false" outlineLevel="0" collapsed="false">
      <c r="I1029" s="22"/>
    </row>
    <row r="1030" customFormat="false" ht="13.8" hidden="false" customHeight="false" outlineLevel="0" collapsed="false">
      <c r="I1030" s="22"/>
    </row>
    <row r="1031" customFormat="false" ht="13.8" hidden="false" customHeight="false" outlineLevel="0" collapsed="false">
      <c r="I1031" s="22"/>
    </row>
    <row r="1032" customFormat="false" ht="13.8" hidden="false" customHeight="false" outlineLevel="0" collapsed="false">
      <c r="I1032" s="22"/>
    </row>
    <row r="1033" customFormat="false" ht="13.8" hidden="false" customHeight="false" outlineLevel="0" collapsed="false">
      <c r="I1033" s="22"/>
    </row>
    <row r="1034" customFormat="false" ht="13.8" hidden="false" customHeight="false" outlineLevel="0" collapsed="false">
      <c r="I1034" s="22"/>
    </row>
    <row r="1035" customFormat="false" ht="13.8" hidden="false" customHeight="false" outlineLevel="0" collapsed="false">
      <c r="I1035" s="22"/>
    </row>
    <row r="1036" customFormat="false" ht="13.8" hidden="false" customHeight="false" outlineLevel="0" collapsed="false">
      <c r="I1036" s="22"/>
    </row>
    <row r="1037" customFormat="false" ht="13.8" hidden="false" customHeight="false" outlineLevel="0" collapsed="false">
      <c r="I1037" s="22"/>
    </row>
    <row r="1038" customFormat="false" ht="13.8" hidden="false" customHeight="false" outlineLevel="0" collapsed="false">
      <c r="I1038" s="22"/>
    </row>
    <row r="1039" customFormat="false" ht="13.8" hidden="false" customHeight="false" outlineLevel="0" collapsed="false">
      <c r="I1039" s="22"/>
    </row>
    <row r="1040" customFormat="false" ht="13.8" hidden="false" customHeight="false" outlineLevel="0" collapsed="false">
      <c r="I1040" s="22"/>
    </row>
    <row r="1041" customFormat="false" ht="13.8" hidden="false" customHeight="false" outlineLevel="0" collapsed="false">
      <c r="I1041" s="22"/>
    </row>
    <row r="1042" customFormat="false" ht="13.8" hidden="false" customHeight="false" outlineLevel="0" collapsed="false">
      <c r="I1042" s="22"/>
    </row>
    <row r="1043" customFormat="false" ht="13.8" hidden="false" customHeight="false" outlineLevel="0" collapsed="false">
      <c r="I1043" s="22"/>
    </row>
    <row r="1044" customFormat="false" ht="13.8" hidden="false" customHeight="false" outlineLevel="0" collapsed="false">
      <c r="I1044" s="22"/>
    </row>
    <row r="1045" customFormat="false" ht="13.8" hidden="false" customHeight="false" outlineLevel="0" collapsed="false">
      <c r="I1045" s="22"/>
    </row>
    <row r="1046" customFormat="false" ht="13.8" hidden="false" customHeight="false" outlineLevel="0" collapsed="false">
      <c r="I1046" s="22"/>
    </row>
    <row r="1047" customFormat="false" ht="13.8" hidden="false" customHeight="false" outlineLevel="0" collapsed="false">
      <c r="I1047" s="22"/>
    </row>
    <row r="1048" customFormat="false" ht="13.8" hidden="false" customHeight="false" outlineLevel="0" collapsed="false">
      <c r="I1048" s="22"/>
    </row>
    <row r="1049" customFormat="false" ht="13.8" hidden="false" customHeight="false" outlineLevel="0" collapsed="false">
      <c r="I1049" s="22"/>
    </row>
    <row r="1050" customFormat="false" ht="13.8" hidden="false" customHeight="false" outlineLevel="0" collapsed="false">
      <c r="I1050" s="22"/>
    </row>
    <row r="1051" customFormat="false" ht="13.8" hidden="false" customHeight="false" outlineLevel="0" collapsed="false">
      <c r="I1051" s="22"/>
    </row>
    <row r="1052" customFormat="false" ht="13.8" hidden="false" customHeight="false" outlineLevel="0" collapsed="false">
      <c r="I1052" s="22"/>
    </row>
    <row r="1053" customFormat="false" ht="13.8" hidden="false" customHeight="false" outlineLevel="0" collapsed="false">
      <c r="I1053" s="22"/>
    </row>
    <row r="1054" customFormat="false" ht="13.8" hidden="false" customHeight="false" outlineLevel="0" collapsed="false">
      <c r="I1054" s="22"/>
    </row>
    <row r="1055" customFormat="false" ht="13.8" hidden="false" customHeight="false" outlineLevel="0" collapsed="false">
      <c r="I1055" s="22"/>
    </row>
    <row r="1056" customFormat="false" ht="13.8" hidden="false" customHeight="false" outlineLevel="0" collapsed="false">
      <c r="I1056" s="22"/>
    </row>
    <row r="1057" customFormat="false" ht="13.8" hidden="false" customHeight="false" outlineLevel="0" collapsed="false">
      <c r="I1057" s="22"/>
    </row>
    <row r="1058" customFormat="false" ht="13.8" hidden="false" customHeight="false" outlineLevel="0" collapsed="false">
      <c r="I1058" s="22"/>
    </row>
    <row r="1059" customFormat="false" ht="13.8" hidden="false" customHeight="false" outlineLevel="0" collapsed="false">
      <c r="I1059" s="22"/>
    </row>
    <row r="1060" customFormat="false" ht="13.8" hidden="false" customHeight="false" outlineLevel="0" collapsed="false">
      <c r="I1060" s="22"/>
    </row>
    <row r="1061" customFormat="false" ht="13.8" hidden="false" customHeight="false" outlineLevel="0" collapsed="false">
      <c r="I1061" s="22"/>
    </row>
    <row r="1062" customFormat="false" ht="13.8" hidden="false" customHeight="false" outlineLevel="0" collapsed="false">
      <c r="I1062" s="22"/>
    </row>
    <row r="1063" customFormat="false" ht="13.8" hidden="false" customHeight="false" outlineLevel="0" collapsed="false">
      <c r="I1063" s="22"/>
    </row>
    <row r="1064" customFormat="false" ht="13.8" hidden="false" customHeight="false" outlineLevel="0" collapsed="false">
      <c r="I1064" s="22"/>
    </row>
    <row r="1065" customFormat="false" ht="13.8" hidden="false" customHeight="false" outlineLevel="0" collapsed="false">
      <c r="I1065" s="22"/>
    </row>
    <row r="1066" customFormat="false" ht="13.8" hidden="false" customHeight="false" outlineLevel="0" collapsed="false">
      <c r="I1066" s="22"/>
    </row>
    <row r="1067" customFormat="false" ht="13.8" hidden="false" customHeight="false" outlineLevel="0" collapsed="false">
      <c r="I1067" s="22"/>
    </row>
    <row r="1068" customFormat="false" ht="13.8" hidden="false" customHeight="false" outlineLevel="0" collapsed="false">
      <c r="I1068" s="22"/>
    </row>
    <row r="1069" customFormat="false" ht="13.8" hidden="false" customHeight="false" outlineLevel="0" collapsed="false">
      <c r="I1069" s="22"/>
    </row>
    <row r="1070" customFormat="false" ht="13.8" hidden="false" customHeight="false" outlineLevel="0" collapsed="false">
      <c r="I1070" s="22"/>
    </row>
    <row r="1071" customFormat="false" ht="13.8" hidden="false" customHeight="false" outlineLevel="0" collapsed="false">
      <c r="I1071" s="22"/>
    </row>
    <row r="1072" customFormat="false" ht="13.8" hidden="false" customHeight="false" outlineLevel="0" collapsed="false">
      <c r="I1072" s="22"/>
    </row>
    <row r="1073" customFormat="false" ht="13.8" hidden="false" customHeight="false" outlineLevel="0" collapsed="false">
      <c r="I1073" s="22"/>
    </row>
    <row r="1074" customFormat="false" ht="13.8" hidden="false" customHeight="false" outlineLevel="0" collapsed="false">
      <c r="I1074" s="22"/>
    </row>
    <row r="1075" customFormat="false" ht="13.8" hidden="false" customHeight="false" outlineLevel="0" collapsed="false">
      <c r="I1075" s="22"/>
    </row>
    <row r="1076" customFormat="false" ht="13.8" hidden="false" customHeight="false" outlineLevel="0" collapsed="false">
      <c r="I1076" s="22"/>
    </row>
    <row r="1077" customFormat="false" ht="13.8" hidden="false" customHeight="false" outlineLevel="0" collapsed="false">
      <c r="I1077" s="22"/>
    </row>
    <row r="1078" customFormat="false" ht="13.8" hidden="false" customHeight="false" outlineLevel="0" collapsed="false">
      <c r="I1078" s="22"/>
    </row>
    <row r="1079" customFormat="false" ht="13.8" hidden="false" customHeight="false" outlineLevel="0" collapsed="false">
      <c r="I1079" s="22"/>
    </row>
    <row r="1080" customFormat="false" ht="13.8" hidden="false" customHeight="false" outlineLevel="0" collapsed="false">
      <c r="I1080" s="22"/>
    </row>
    <row r="1081" customFormat="false" ht="13.8" hidden="false" customHeight="false" outlineLevel="0" collapsed="false">
      <c r="I1081" s="22"/>
    </row>
    <row r="1082" customFormat="false" ht="13.8" hidden="false" customHeight="false" outlineLevel="0" collapsed="false">
      <c r="I1082" s="22"/>
    </row>
    <row r="1083" customFormat="false" ht="13.8" hidden="false" customHeight="false" outlineLevel="0" collapsed="false">
      <c r="I1083" s="22"/>
    </row>
    <row r="1084" customFormat="false" ht="13.8" hidden="false" customHeight="false" outlineLevel="0" collapsed="false">
      <c r="I1084" s="22"/>
    </row>
    <row r="1085" customFormat="false" ht="13.8" hidden="false" customHeight="false" outlineLevel="0" collapsed="false">
      <c r="I1085" s="22"/>
    </row>
    <row r="1086" customFormat="false" ht="13.8" hidden="false" customHeight="false" outlineLevel="0" collapsed="false">
      <c r="I1086" s="22"/>
    </row>
    <row r="1087" customFormat="false" ht="13.8" hidden="false" customHeight="false" outlineLevel="0" collapsed="false">
      <c r="I1087" s="22"/>
    </row>
    <row r="1088" customFormat="false" ht="13.8" hidden="false" customHeight="false" outlineLevel="0" collapsed="false">
      <c r="I1088" s="22"/>
    </row>
    <row r="1089" customFormat="false" ht="13.8" hidden="false" customHeight="false" outlineLevel="0" collapsed="false">
      <c r="I1089" s="22"/>
    </row>
    <row r="1090" customFormat="false" ht="13.8" hidden="false" customHeight="false" outlineLevel="0" collapsed="false">
      <c r="I1090" s="22"/>
    </row>
    <row r="1091" customFormat="false" ht="13.8" hidden="false" customHeight="false" outlineLevel="0" collapsed="false">
      <c r="I1091" s="22"/>
    </row>
    <row r="1092" customFormat="false" ht="13.8" hidden="false" customHeight="false" outlineLevel="0" collapsed="false">
      <c r="I1092" s="22"/>
    </row>
    <row r="1093" customFormat="false" ht="13.8" hidden="false" customHeight="false" outlineLevel="0" collapsed="false">
      <c r="I1093" s="22"/>
    </row>
    <row r="1094" customFormat="false" ht="13.8" hidden="false" customHeight="false" outlineLevel="0" collapsed="false">
      <c r="I1094" s="22"/>
    </row>
    <row r="1095" customFormat="false" ht="13.8" hidden="false" customHeight="false" outlineLevel="0" collapsed="false">
      <c r="I1095" s="22"/>
    </row>
    <row r="1096" customFormat="false" ht="13.8" hidden="false" customHeight="false" outlineLevel="0" collapsed="false">
      <c r="I1096" s="22"/>
    </row>
    <row r="1097" customFormat="false" ht="13.8" hidden="false" customHeight="false" outlineLevel="0" collapsed="false">
      <c r="I1097" s="22"/>
    </row>
    <row r="1098" customFormat="false" ht="13.8" hidden="false" customHeight="false" outlineLevel="0" collapsed="false">
      <c r="I1098" s="22"/>
    </row>
    <row r="1099" customFormat="false" ht="13.8" hidden="false" customHeight="false" outlineLevel="0" collapsed="false">
      <c r="I1099" s="22"/>
    </row>
    <row r="1100" customFormat="false" ht="13.8" hidden="false" customHeight="false" outlineLevel="0" collapsed="false">
      <c r="I1100" s="22"/>
    </row>
    <row r="1101" customFormat="false" ht="13.8" hidden="false" customHeight="false" outlineLevel="0" collapsed="false">
      <c r="I1101" s="22"/>
    </row>
    <row r="1102" customFormat="false" ht="13.8" hidden="false" customHeight="false" outlineLevel="0" collapsed="false">
      <c r="I1102" s="22"/>
    </row>
    <row r="1103" customFormat="false" ht="13.8" hidden="false" customHeight="false" outlineLevel="0" collapsed="false">
      <c r="I1103" s="22"/>
    </row>
    <row r="1104" customFormat="false" ht="13.8" hidden="false" customHeight="false" outlineLevel="0" collapsed="false">
      <c r="I1104" s="22"/>
    </row>
    <row r="1105" customFormat="false" ht="13.8" hidden="false" customHeight="false" outlineLevel="0" collapsed="false">
      <c r="I1105" s="22"/>
    </row>
    <row r="1106" customFormat="false" ht="13.8" hidden="false" customHeight="false" outlineLevel="0" collapsed="false">
      <c r="I1106" s="22"/>
    </row>
    <row r="1107" customFormat="false" ht="13.8" hidden="false" customHeight="false" outlineLevel="0" collapsed="false">
      <c r="I1107" s="22"/>
    </row>
    <row r="1108" customFormat="false" ht="13.8" hidden="false" customHeight="false" outlineLevel="0" collapsed="false">
      <c r="I1108" s="22"/>
    </row>
    <row r="1109" customFormat="false" ht="13.8" hidden="false" customHeight="false" outlineLevel="0" collapsed="false">
      <c r="I1109" s="22"/>
    </row>
    <row r="1110" customFormat="false" ht="13.8" hidden="false" customHeight="false" outlineLevel="0" collapsed="false">
      <c r="I1110" s="22"/>
    </row>
    <row r="1111" customFormat="false" ht="13.8" hidden="false" customHeight="false" outlineLevel="0" collapsed="false">
      <c r="I1111" s="22"/>
    </row>
    <row r="1112" customFormat="false" ht="13.8" hidden="false" customHeight="false" outlineLevel="0" collapsed="false">
      <c r="I1112" s="22"/>
    </row>
    <row r="1113" customFormat="false" ht="13.8" hidden="false" customHeight="false" outlineLevel="0" collapsed="false">
      <c r="I1113" s="22"/>
    </row>
    <row r="1114" customFormat="false" ht="13.8" hidden="false" customHeight="false" outlineLevel="0" collapsed="false">
      <c r="I1114" s="22"/>
    </row>
    <row r="1115" customFormat="false" ht="13.8" hidden="false" customHeight="false" outlineLevel="0" collapsed="false">
      <c r="I1115" s="22"/>
    </row>
    <row r="1116" customFormat="false" ht="13.8" hidden="false" customHeight="false" outlineLevel="0" collapsed="false">
      <c r="I1116" s="22"/>
    </row>
    <row r="1117" customFormat="false" ht="13.8" hidden="false" customHeight="false" outlineLevel="0" collapsed="false">
      <c r="I1117" s="22"/>
    </row>
    <row r="1118" customFormat="false" ht="13.8" hidden="false" customHeight="false" outlineLevel="0" collapsed="false">
      <c r="I1118" s="22"/>
    </row>
    <row r="1119" customFormat="false" ht="13.8" hidden="false" customHeight="false" outlineLevel="0" collapsed="false">
      <c r="I1119" s="22"/>
    </row>
    <row r="1120" customFormat="false" ht="13.8" hidden="false" customHeight="false" outlineLevel="0" collapsed="false">
      <c r="I1120" s="22"/>
    </row>
    <row r="1121" customFormat="false" ht="13.8" hidden="false" customHeight="false" outlineLevel="0" collapsed="false">
      <c r="I1121" s="22"/>
    </row>
    <row r="1122" customFormat="false" ht="13.8" hidden="false" customHeight="false" outlineLevel="0" collapsed="false">
      <c r="I1122" s="22"/>
    </row>
    <row r="1123" customFormat="false" ht="13.8" hidden="false" customHeight="false" outlineLevel="0" collapsed="false">
      <c r="I1123" s="22"/>
    </row>
    <row r="1124" customFormat="false" ht="13.8" hidden="false" customHeight="false" outlineLevel="0" collapsed="false">
      <c r="I1124" s="22"/>
    </row>
    <row r="1125" customFormat="false" ht="13.8" hidden="false" customHeight="false" outlineLevel="0" collapsed="false">
      <c r="I1125" s="22"/>
    </row>
    <row r="1126" customFormat="false" ht="13.8" hidden="false" customHeight="false" outlineLevel="0" collapsed="false">
      <c r="I1126" s="22"/>
    </row>
    <row r="1127" customFormat="false" ht="13.8" hidden="false" customHeight="false" outlineLevel="0" collapsed="false">
      <c r="I1127" s="22"/>
    </row>
    <row r="1128" customFormat="false" ht="13.8" hidden="false" customHeight="false" outlineLevel="0" collapsed="false">
      <c r="I1128" s="22"/>
    </row>
    <row r="1129" customFormat="false" ht="13.8" hidden="false" customHeight="false" outlineLevel="0" collapsed="false">
      <c r="I1129" s="22"/>
    </row>
    <row r="1130" customFormat="false" ht="13.8" hidden="false" customHeight="false" outlineLevel="0" collapsed="false">
      <c r="I1130" s="22"/>
    </row>
    <row r="1131" customFormat="false" ht="13.8" hidden="false" customHeight="false" outlineLevel="0" collapsed="false">
      <c r="I1131" s="22"/>
    </row>
    <row r="1132" customFormat="false" ht="13.8" hidden="false" customHeight="false" outlineLevel="0" collapsed="false">
      <c r="I1132" s="22"/>
    </row>
    <row r="1133" customFormat="false" ht="13.8" hidden="false" customHeight="false" outlineLevel="0" collapsed="false">
      <c r="I1133" s="22"/>
    </row>
    <row r="1134" customFormat="false" ht="13.8" hidden="false" customHeight="false" outlineLevel="0" collapsed="false">
      <c r="I1134" s="22"/>
    </row>
    <row r="1135" customFormat="false" ht="13.8" hidden="false" customHeight="false" outlineLevel="0" collapsed="false">
      <c r="I1135" s="22"/>
    </row>
    <row r="1136" customFormat="false" ht="13.8" hidden="false" customHeight="false" outlineLevel="0" collapsed="false">
      <c r="I1136" s="22"/>
    </row>
    <row r="1137" customFormat="false" ht="13.8" hidden="false" customHeight="false" outlineLevel="0" collapsed="false">
      <c r="I1137" s="22"/>
    </row>
    <row r="1138" customFormat="false" ht="13.8" hidden="false" customHeight="false" outlineLevel="0" collapsed="false">
      <c r="I1138" s="22"/>
    </row>
    <row r="1139" customFormat="false" ht="13.8" hidden="false" customHeight="false" outlineLevel="0" collapsed="false">
      <c r="I1139" s="22"/>
    </row>
    <row r="1140" customFormat="false" ht="13.8" hidden="false" customHeight="false" outlineLevel="0" collapsed="false">
      <c r="I1140" s="22"/>
    </row>
    <row r="1141" customFormat="false" ht="13.8" hidden="false" customHeight="false" outlineLevel="0" collapsed="false">
      <c r="I1141" s="22"/>
    </row>
    <row r="1142" customFormat="false" ht="13.8" hidden="false" customHeight="false" outlineLevel="0" collapsed="false">
      <c r="I1142" s="22"/>
    </row>
    <row r="1143" customFormat="false" ht="13.8" hidden="false" customHeight="false" outlineLevel="0" collapsed="false">
      <c r="I1143" s="22"/>
    </row>
    <row r="1144" customFormat="false" ht="13.8" hidden="false" customHeight="false" outlineLevel="0" collapsed="false">
      <c r="I1144" s="22"/>
    </row>
    <row r="1145" customFormat="false" ht="13.8" hidden="false" customHeight="false" outlineLevel="0" collapsed="false">
      <c r="I1145" s="22"/>
    </row>
    <row r="1146" customFormat="false" ht="13.8" hidden="false" customHeight="false" outlineLevel="0" collapsed="false">
      <c r="I1146" s="22"/>
    </row>
    <row r="1147" customFormat="false" ht="13.8" hidden="false" customHeight="false" outlineLevel="0" collapsed="false">
      <c r="I1147" s="22"/>
    </row>
    <row r="1148" customFormat="false" ht="13.8" hidden="false" customHeight="false" outlineLevel="0" collapsed="false">
      <c r="I1148" s="22"/>
    </row>
    <row r="1149" customFormat="false" ht="13.8" hidden="false" customHeight="false" outlineLevel="0" collapsed="false">
      <c r="I1149" s="22"/>
    </row>
    <row r="1150" customFormat="false" ht="13.8" hidden="false" customHeight="false" outlineLevel="0" collapsed="false">
      <c r="I1150" s="22"/>
    </row>
    <row r="1151" customFormat="false" ht="13.8" hidden="false" customHeight="false" outlineLevel="0" collapsed="false">
      <c r="I1151" s="22"/>
    </row>
    <row r="1152" customFormat="false" ht="13.8" hidden="false" customHeight="false" outlineLevel="0" collapsed="false">
      <c r="I1152" s="22"/>
    </row>
    <row r="1153" customFormat="false" ht="13.8" hidden="false" customHeight="false" outlineLevel="0" collapsed="false">
      <c r="I1153" s="22"/>
    </row>
    <row r="1154" customFormat="false" ht="13.8" hidden="false" customHeight="false" outlineLevel="0" collapsed="false">
      <c r="I1154" s="22"/>
    </row>
    <row r="1155" customFormat="false" ht="13.8" hidden="false" customHeight="false" outlineLevel="0" collapsed="false">
      <c r="I1155" s="22"/>
    </row>
    <row r="1156" customFormat="false" ht="13.8" hidden="false" customHeight="false" outlineLevel="0" collapsed="false">
      <c r="I1156" s="22"/>
    </row>
    <row r="1157" customFormat="false" ht="13.8" hidden="false" customHeight="false" outlineLevel="0" collapsed="false">
      <c r="I1157" s="22"/>
    </row>
    <row r="1158" customFormat="false" ht="13.8" hidden="false" customHeight="false" outlineLevel="0" collapsed="false">
      <c r="I1158" s="22"/>
    </row>
    <row r="1159" customFormat="false" ht="13.8" hidden="false" customHeight="false" outlineLevel="0" collapsed="false">
      <c r="I1159" s="22"/>
    </row>
    <row r="1160" customFormat="false" ht="13.8" hidden="false" customHeight="false" outlineLevel="0" collapsed="false">
      <c r="I1160" s="22"/>
    </row>
    <row r="1161" customFormat="false" ht="13.8" hidden="false" customHeight="false" outlineLevel="0" collapsed="false">
      <c r="I1161" s="22"/>
    </row>
    <row r="1162" customFormat="false" ht="13.8" hidden="false" customHeight="false" outlineLevel="0" collapsed="false">
      <c r="I1162" s="22"/>
    </row>
    <row r="1163" customFormat="false" ht="13.8" hidden="false" customHeight="false" outlineLevel="0" collapsed="false">
      <c r="I1163" s="22"/>
    </row>
    <row r="1164" customFormat="false" ht="13.8" hidden="false" customHeight="false" outlineLevel="0" collapsed="false">
      <c r="I1164" s="22"/>
    </row>
    <row r="1165" customFormat="false" ht="13.8" hidden="false" customHeight="false" outlineLevel="0" collapsed="false">
      <c r="I1165" s="22"/>
    </row>
    <row r="1166" customFormat="false" ht="13.8" hidden="false" customHeight="false" outlineLevel="0" collapsed="false">
      <c r="I1166" s="22"/>
    </row>
    <row r="1167" customFormat="false" ht="13.8" hidden="false" customHeight="false" outlineLevel="0" collapsed="false">
      <c r="I1167" s="22"/>
    </row>
    <row r="1168" customFormat="false" ht="13.8" hidden="false" customHeight="false" outlineLevel="0" collapsed="false">
      <c r="I1168" s="22"/>
    </row>
    <row r="1169" customFormat="false" ht="13.8" hidden="false" customHeight="false" outlineLevel="0" collapsed="false">
      <c r="I1169" s="22"/>
    </row>
    <row r="1170" customFormat="false" ht="13.8" hidden="false" customHeight="false" outlineLevel="0" collapsed="false">
      <c r="I1170" s="22"/>
    </row>
    <row r="1171" customFormat="false" ht="13.8" hidden="false" customHeight="false" outlineLevel="0" collapsed="false">
      <c r="I1171" s="22"/>
    </row>
    <row r="1172" customFormat="false" ht="13.8" hidden="false" customHeight="false" outlineLevel="0" collapsed="false">
      <c r="I1172" s="22"/>
    </row>
    <row r="1173" customFormat="false" ht="13.8" hidden="false" customHeight="false" outlineLevel="0" collapsed="false">
      <c r="I1173" s="22"/>
    </row>
  </sheetData>
  <mergeCells count="193">
    <mergeCell ref="A1:I1"/>
    <mergeCell ref="A2:I2"/>
    <mergeCell ref="A3:E3"/>
    <mergeCell ref="F3:I3"/>
    <mergeCell ref="A4:E4"/>
    <mergeCell ref="F4:I4"/>
    <mergeCell ref="A5:I5"/>
    <mergeCell ref="A6:I6"/>
    <mergeCell ref="B7:G7"/>
    <mergeCell ref="H7:I7"/>
    <mergeCell ref="B8:G8"/>
    <mergeCell ref="H8:I8"/>
    <mergeCell ref="B9:G9"/>
    <mergeCell ref="H9:I9"/>
    <mergeCell ref="B10:G10"/>
    <mergeCell ref="H10:I10"/>
    <mergeCell ref="A11:I11"/>
    <mergeCell ref="A12:I12"/>
    <mergeCell ref="A13:I13"/>
    <mergeCell ref="B14:G14"/>
    <mergeCell ref="H14:I14"/>
    <mergeCell ref="B15:G15"/>
    <mergeCell ref="H15:I15"/>
    <mergeCell ref="B16:G16"/>
    <mergeCell ref="H16:I16"/>
    <mergeCell ref="B17:G17"/>
    <mergeCell ref="H17:I17"/>
    <mergeCell ref="A18:I18"/>
    <mergeCell ref="A19:I19"/>
    <mergeCell ref="A20:I20"/>
    <mergeCell ref="B21:D21"/>
    <mergeCell ref="B22:D22"/>
    <mergeCell ref="B23:G23"/>
    <mergeCell ref="B24:H24"/>
    <mergeCell ref="A25:H25"/>
    <mergeCell ref="A26:I26"/>
    <mergeCell ref="A27:I27"/>
    <mergeCell ref="A28:I28"/>
    <mergeCell ref="A29:I29"/>
    <mergeCell ref="B30:G30"/>
    <mergeCell ref="B31:G31"/>
    <mergeCell ref="B32:G32"/>
    <mergeCell ref="A33:G33"/>
    <mergeCell ref="A34:I34"/>
    <mergeCell ref="A35:I35"/>
    <mergeCell ref="A36:I36"/>
    <mergeCell ref="B37:G37"/>
    <mergeCell ref="B38:G38"/>
    <mergeCell ref="B39:G39"/>
    <mergeCell ref="B40:G40"/>
    <mergeCell ref="B41:G41"/>
    <mergeCell ref="B42:G42"/>
    <mergeCell ref="B43:G43"/>
    <mergeCell ref="B44:C44"/>
    <mergeCell ref="B45:G45"/>
    <mergeCell ref="A46:G46"/>
    <mergeCell ref="A47:I47"/>
    <mergeCell ref="A48:I48"/>
    <mergeCell ref="A49:I49"/>
    <mergeCell ref="A50:I50"/>
    <mergeCell ref="B51:G51"/>
    <mergeCell ref="B52:H52"/>
    <mergeCell ref="B53:G53"/>
    <mergeCell ref="B54:G54"/>
    <mergeCell ref="B55:H55"/>
    <mergeCell ref="B56:G56"/>
    <mergeCell ref="B57:G57"/>
    <mergeCell ref="B58:G58"/>
    <mergeCell ref="B59:G59"/>
    <mergeCell ref="B60:G60"/>
    <mergeCell ref="B61:H61"/>
    <mergeCell ref="A62:I62"/>
    <mergeCell ref="A63:I63"/>
    <mergeCell ref="A64:G64"/>
    <mergeCell ref="A65:G65"/>
    <mergeCell ref="A66:I66"/>
    <mergeCell ref="B67:H67"/>
    <mergeCell ref="B68:H68"/>
    <mergeCell ref="B69:H69"/>
    <mergeCell ref="B70:H70"/>
    <mergeCell ref="A71:H71"/>
    <mergeCell ref="A72:I72"/>
    <mergeCell ref="B73:H73"/>
    <mergeCell ref="B74:H74"/>
    <mergeCell ref="B75:H75"/>
    <mergeCell ref="B76:H76"/>
    <mergeCell ref="B77:H77"/>
    <mergeCell ref="B78:H78"/>
    <mergeCell ref="B79:H79"/>
    <mergeCell ref="A80:H80"/>
    <mergeCell ref="A81:G81"/>
    <mergeCell ref="A82:I82"/>
    <mergeCell ref="A83:I83"/>
    <mergeCell ref="B84:H84"/>
    <mergeCell ref="B85:H85"/>
    <mergeCell ref="B86:H86"/>
    <mergeCell ref="B87:H87"/>
    <mergeCell ref="B88:H88"/>
    <mergeCell ref="B89:H89"/>
    <mergeCell ref="B90:H90"/>
    <mergeCell ref="A91:H91"/>
    <mergeCell ref="B92:H92"/>
    <mergeCell ref="A93:H93"/>
    <mergeCell ref="A94:I94"/>
    <mergeCell ref="A95:G95"/>
    <mergeCell ref="A96:G96"/>
    <mergeCell ref="A97:G97"/>
    <mergeCell ref="A98:G98"/>
    <mergeCell ref="A99:I99"/>
    <mergeCell ref="B100:H100"/>
    <mergeCell ref="B101:H101"/>
    <mergeCell ref="B102:H102"/>
    <mergeCell ref="B103:H103"/>
    <mergeCell ref="B104:H104"/>
    <mergeCell ref="A105:H105"/>
    <mergeCell ref="A106:G106"/>
    <mergeCell ref="A107:I107"/>
    <mergeCell ref="B108:H108"/>
    <mergeCell ref="B109:H109"/>
    <mergeCell ref="A110:H110"/>
    <mergeCell ref="A111:I111"/>
    <mergeCell ref="A112:I112"/>
    <mergeCell ref="B113:H113"/>
    <mergeCell ref="B114:H114"/>
    <mergeCell ref="B115:H115"/>
    <mergeCell ref="B116:H116"/>
    <mergeCell ref="A117:H117"/>
    <mergeCell ref="A118:I118"/>
    <mergeCell ref="B119:G119"/>
    <mergeCell ref="B120:G120"/>
    <mergeCell ref="B121:G121"/>
    <mergeCell ref="B122:G122"/>
    <mergeCell ref="B123:G123"/>
    <mergeCell ref="A124:H124"/>
    <mergeCell ref="A125:I125"/>
    <mergeCell ref="B126:G126"/>
    <mergeCell ref="A127:G127"/>
    <mergeCell ref="B128:G128"/>
    <mergeCell ref="A129:G129"/>
    <mergeCell ref="B130:G130"/>
    <mergeCell ref="A131:G131"/>
    <mergeCell ref="B132:G132"/>
    <mergeCell ref="B133:G133"/>
    <mergeCell ref="B134:G134"/>
    <mergeCell ref="B135:G135"/>
    <mergeCell ref="B136:G136"/>
    <mergeCell ref="B137:G137"/>
    <mergeCell ref="B138:G138"/>
    <mergeCell ref="A139:G139"/>
    <mergeCell ref="A140:B142"/>
    <mergeCell ref="C140:I140"/>
    <mergeCell ref="C141:I141"/>
    <mergeCell ref="C142:I142"/>
    <mergeCell ref="A143:H143"/>
    <mergeCell ref="A144:I144"/>
    <mergeCell ref="A145:H145"/>
    <mergeCell ref="B146:H146"/>
    <mergeCell ref="B147:H147"/>
    <mergeCell ref="B148:H148"/>
    <mergeCell ref="B149:H149"/>
    <mergeCell ref="B150:H150"/>
    <mergeCell ref="A151:H151"/>
    <mergeCell ref="B152:H152"/>
    <mergeCell ref="A153:H153"/>
    <mergeCell ref="A154:I154"/>
    <mergeCell ref="A155:I155"/>
    <mergeCell ref="A156:F156"/>
    <mergeCell ref="G156:I156"/>
    <mergeCell ref="A157:I157"/>
    <mergeCell ref="A158:F158"/>
    <mergeCell ref="G158:I158"/>
    <mergeCell ref="A159:I159"/>
    <mergeCell ref="A160:F160"/>
    <mergeCell ref="G160:I160"/>
    <mergeCell ref="A161:I161"/>
    <mergeCell ref="A162:I162"/>
    <mergeCell ref="A163:G164"/>
    <mergeCell ref="H163:I164"/>
    <mergeCell ref="A165:G165"/>
    <mergeCell ref="H165:I165"/>
    <mergeCell ref="A166:G166"/>
    <mergeCell ref="H166:I166"/>
    <mergeCell ref="A167:I167"/>
    <mergeCell ref="A168:I168"/>
    <mergeCell ref="A169:I169"/>
    <mergeCell ref="A170:G170"/>
    <mergeCell ref="H170:I170"/>
    <mergeCell ref="A171:G171"/>
    <mergeCell ref="H171:I171"/>
    <mergeCell ref="A172:G172"/>
    <mergeCell ref="H172:I172"/>
    <mergeCell ref="A173:G173"/>
    <mergeCell ref="H173:I173"/>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D8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76953125" defaultRowHeight="13.8" customHeight="true" zeroHeight="false" outlineLevelRow="0" outlineLevelCol="0"/>
  <cols>
    <col collapsed="false" customWidth="true" hidden="false" outlineLevel="0" max="1" min="1" style="162" width="34.59"/>
    <col collapsed="false" customWidth="true" hidden="false" outlineLevel="0" max="3" min="3" style="162" width="23.15"/>
    <col collapsed="false" customWidth="true" hidden="false" outlineLevel="0" max="4" min="4" style="162" width="27.3"/>
  </cols>
  <sheetData>
    <row r="1" customFormat="false" ht="14.4" hidden="false" customHeight="false" outlineLevel="0" collapsed="false">
      <c r="A1" s="163"/>
      <c r="B1" s="164"/>
      <c r="C1" s="164"/>
      <c r="D1" s="164"/>
    </row>
    <row r="2" customFormat="false" ht="15" hidden="false" customHeight="false" outlineLevel="0" collapsed="false">
      <c r="A2" s="165" t="s">
        <v>1091</v>
      </c>
      <c r="B2" s="165"/>
      <c r="C2" s="165"/>
      <c r="D2" s="165"/>
    </row>
    <row r="3" customFormat="false" ht="15" hidden="false" customHeight="false" outlineLevel="0" collapsed="false">
      <c r="A3" s="166" t="s">
        <v>1092</v>
      </c>
      <c r="B3" s="166"/>
      <c r="C3" s="166"/>
      <c r="D3" s="166"/>
    </row>
    <row r="4" customFormat="false" ht="18.75" hidden="false" customHeight="true" outlineLevel="0" collapsed="false">
      <c r="A4" s="163"/>
      <c r="B4" s="164"/>
      <c r="C4" s="164"/>
      <c r="D4" s="164"/>
    </row>
    <row r="5" customFormat="false" ht="14.4" hidden="false" customHeight="false" outlineLevel="0" collapsed="false">
      <c r="A5" s="167" t="s">
        <v>1093</v>
      </c>
      <c r="B5" s="167"/>
      <c r="C5" s="167"/>
      <c r="D5" s="167"/>
    </row>
    <row r="6" customFormat="false" ht="14.4" hidden="false" customHeight="false" outlineLevel="0" collapsed="false">
      <c r="A6" s="168"/>
      <c r="B6" s="164"/>
      <c r="C6" s="164"/>
      <c r="D6" s="164"/>
    </row>
    <row r="7" customFormat="false" ht="14.4" hidden="false" customHeight="false" outlineLevel="0" collapsed="false">
      <c r="A7" s="169" t="s">
        <v>1094</v>
      </c>
      <c r="B7" s="169"/>
      <c r="C7" s="169"/>
      <c r="D7" s="169"/>
    </row>
    <row r="8" customFormat="false" ht="14.4" hidden="false" customHeight="false" outlineLevel="0" collapsed="false">
      <c r="A8" s="168"/>
      <c r="B8" s="164"/>
      <c r="C8" s="164"/>
      <c r="D8" s="164"/>
    </row>
    <row r="9" customFormat="false" ht="14.4" hidden="false" customHeight="false" outlineLevel="0" collapsed="false">
      <c r="A9" s="170" t="s">
        <v>1095</v>
      </c>
      <c r="B9" s="171" t="s">
        <v>942</v>
      </c>
      <c r="C9" s="171" t="s">
        <v>1096</v>
      </c>
      <c r="D9" s="171" t="s">
        <v>1097</v>
      </c>
    </row>
    <row r="10" customFormat="false" ht="25.35" hidden="false" customHeight="false" outlineLevel="0" collapsed="false">
      <c r="A10" s="172" t="s">
        <v>1098</v>
      </c>
      <c r="B10" s="173"/>
      <c r="C10" s="173" t="s">
        <v>1099</v>
      </c>
      <c r="D10" s="173" t="s">
        <v>1100</v>
      </c>
    </row>
    <row r="11" customFormat="false" ht="14.4" hidden="false" customHeight="false" outlineLevel="0" collapsed="false">
      <c r="A11" s="168"/>
      <c r="B11" s="164"/>
      <c r="C11" s="164"/>
      <c r="D11" s="164"/>
    </row>
    <row r="12" customFormat="false" ht="14.4" hidden="false" customHeight="false" outlineLevel="0" collapsed="false">
      <c r="A12" s="169" t="s">
        <v>1101</v>
      </c>
      <c r="B12" s="169"/>
      <c r="C12" s="169"/>
      <c r="D12" s="169"/>
    </row>
    <row r="13" customFormat="false" ht="14.4" hidden="false" customHeight="false" outlineLevel="0" collapsed="false">
      <c r="A13" s="168"/>
      <c r="B13" s="164"/>
      <c r="C13" s="164"/>
      <c r="D13" s="164"/>
    </row>
    <row r="14" customFormat="false" ht="14.4" hidden="false" customHeight="false" outlineLevel="0" collapsed="false">
      <c r="A14" s="174" t="s">
        <v>1102</v>
      </c>
      <c r="B14" s="174"/>
      <c r="C14" s="174"/>
      <c r="D14" s="174"/>
    </row>
    <row r="15" customFormat="false" ht="14.4" hidden="false" customHeight="false" outlineLevel="0" collapsed="false">
      <c r="A15" s="175" t="s">
        <v>1095</v>
      </c>
      <c r="B15" s="171" t="s">
        <v>942</v>
      </c>
      <c r="C15" s="176" t="s">
        <v>1096</v>
      </c>
      <c r="D15" s="176" t="s">
        <v>1097</v>
      </c>
    </row>
    <row r="16" customFormat="false" ht="22.5" hidden="false" customHeight="true" outlineLevel="0" collapsed="false">
      <c r="A16" s="177" t="s">
        <v>1103</v>
      </c>
      <c r="B16" s="178" t="n">
        <v>8.333</v>
      </c>
      <c r="C16" s="179" t="s">
        <v>1104</v>
      </c>
      <c r="D16" s="180" t="s">
        <v>1105</v>
      </c>
    </row>
    <row r="17" customFormat="false" ht="22.5" hidden="false" customHeight="true" outlineLevel="0" collapsed="false">
      <c r="A17" s="181"/>
      <c r="B17" s="182"/>
      <c r="C17" s="181"/>
      <c r="D17" s="183"/>
    </row>
    <row r="18" customFormat="false" ht="14.4" hidden="false" customHeight="false" outlineLevel="0" collapsed="false">
      <c r="A18" s="174" t="s">
        <v>1106</v>
      </c>
      <c r="B18" s="174"/>
      <c r="C18" s="174"/>
      <c r="D18" s="174"/>
    </row>
    <row r="19" customFormat="false" ht="14.4" hidden="false" customHeight="false" outlineLevel="0" collapsed="false">
      <c r="A19" s="175" t="s">
        <v>1095</v>
      </c>
      <c r="B19" s="171" t="s">
        <v>942</v>
      </c>
      <c r="C19" s="176" t="s">
        <v>1096</v>
      </c>
      <c r="D19" s="176" t="s">
        <v>1097</v>
      </c>
    </row>
    <row r="20" customFormat="false" ht="18.75" hidden="false" customHeight="true" outlineLevel="0" collapsed="false">
      <c r="A20" s="177" t="s">
        <v>962</v>
      </c>
      <c r="B20" s="184" t="n">
        <v>20</v>
      </c>
      <c r="C20" s="185" t="s">
        <v>1107</v>
      </c>
      <c r="D20" s="185" t="s">
        <v>1108</v>
      </c>
    </row>
    <row r="21" customFormat="false" ht="25.35" hidden="false" customHeight="false" outlineLevel="0" collapsed="false">
      <c r="A21" s="177" t="s">
        <v>1109</v>
      </c>
      <c r="B21" s="184" t="n">
        <v>1.5</v>
      </c>
      <c r="C21" s="185" t="s">
        <v>1110</v>
      </c>
      <c r="D21" s="186" t="s">
        <v>1111</v>
      </c>
    </row>
    <row r="22" customFormat="false" ht="25.35" hidden="false" customHeight="false" outlineLevel="0" collapsed="false">
      <c r="A22" s="177" t="s">
        <v>1112</v>
      </c>
      <c r="B22" s="184" t="n">
        <v>1</v>
      </c>
      <c r="C22" s="185" t="s">
        <v>1113</v>
      </c>
      <c r="D22" s="186" t="s">
        <v>1111</v>
      </c>
    </row>
    <row r="23" customFormat="false" ht="25.35" hidden="false" customHeight="false" outlineLevel="0" collapsed="false">
      <c r="A23" s="177" t="s">
        <v>965</v>
      </c>
      <c r="B23" s="184" t="n">
        <v>0.2</v>
      </c>
      <c r="C23" s="185" t="s">
        <v>1114</v>
      </c>
      <c r="D23" s="186" t="s">
        <v>1111</v>
      </c>
    </row>
    <row r="24" customFormat="false" ht="25.35" hidden="false" customHeight="false" outlineLevel="0" collapsed="false">
      <c r="A24" s="177" t="s">
        <v>1115</v>
      </c>
      <c r="B24" s="184" t="n">
        <v>2.5</v>
      </c>
      <c r="C24" s="185" t="s">
        <v>1116</v>
      </c>
      <c r="D24" s="186" t="s">
        <v>1111</v>
      </c>
    </row>
    <row r="25" customFormat="false" ht="24" hidden="false" customHeight="true" outlineLevel="0" collapsed="false">
      <c r="A25" s="177" t="s">
        <v>969</v>
      </c>
      <c r="B25" s="184" t="n">
        <v>8</v>
      </c>
      <c r="C25" s="185" t="s">
        <v>1117</v>
      </c>
      <c r="D25" s="186" t="s">
        <v>1118</v>
      </c>
    </row>
    <row r="26" customFormat="false" ht="45.75" hidden="false" customHeight="true" outlineLevel="0" collapsed="false">
      <c r="A26" s="187" t="s">
        <v>1119</v>
      </c>
      <c r="B26" s="188" t="n">
        <v>3</v>
      </c>
      <c r="C26" s="187" t="s">
        <v>1120</v>
      </c>
      <c r="D26" s="186" t="s">
        <v>1121</v>
      </c>
    </row>
    <row r="27" customFormat="false" ht="25.35" hidden="false" customHeight="false" outlineLevel="0" collapsed="false">
      <c r="A27" s="187"/>
      <c r="B27" s="188"/>
      <c r="C27" s="187"/>
      <c r="D27" s="186" t="s">
        <v>1122</v>
      </c>
    </row>
    <row r="28" customFormat="false" ht="36" hidden="false" customHeight="true" outlineLevel="0" collapsed="false">
      <c r="A28" s="187"/>
      <c r="B28" s="188"/>
      <c r="C28" s="187"/>
      <c r="D28" s="186" t="s">
        <v>1111</v>
      </c>
    </row>
    <row r="29" customFormat="false" ht="25.35" hidden="false" customHeight="false" outlineLevel="0" collapsed="false">
      <c r="A29" s="177" t="s">
        <v>975</v>
      </c>
      <c r="B29" s="178" t="n">
        <v>0.6</v>
      </c>
      <c r="C29" s="185" t="s">
        <v>1123</v>
      </c>
      <c r="D29" s="186" t="s">
        <v>1111</v>
      </c>
    </row>
    <row r="30" customFormat="false" ht="14.4" hidden="false" customHeight="false" outlineLevel="0" collapsed="false">
      <c r="A30" s="168" t="s">
        <v>1124</v>
      </c>
      <c r="B30" s="164"/>
      <c r="C30" s="164"/>
      <c r="D30" s="164"/>
    </row>
    <row r="31" customFormat="false" ht="14.4" hidden="false" customHeight="false" outlineLevel="0" collapsed="false">
      <c r="A31" s="175" t="s">
        <v>1095</v>
      </c>
      <c r="B31" s="171" t="s">
        <v>942</v>
      </c>
      <c r="C31" s="189" t="s">
        <v>1096</v>
      </c>
      <c r="D31" s="189" t="s">
        <v>1097</v>
      </c>
    </row>
    <row r="32" customFormat="false" ht="25.35" hidden="false" customHeight="false" outlineLevel="0" collapsed="false">
      <c r="A32" s="177" t="s">
        <v>1125</v>
      </c>
      <c r="B32" s="173"/>
      <c r="C32" s="190" t="n">
        <v>4.8</v>
      </c>
      <c r="D32" s="185" t="s">
        <v>1126</v>
      </c>
    </row>
    <row r="33" customFormat="false" ht="14.4" hidden="false" customHeight="false" outlineLevel="0" collapsed="false">
      <c r="A33" s="172" t="s">
        <v>1127</v>
      </c>
      <c r="B33" s="191"/>
      <c r="C33" s="173" t="s">
        <v>1128</v>
      </c>
      <c r="D33" s="185"/>
    </row>
    <row r="34" customFormat="false" ht="25.35" hidden="false" customHeight="false" outlineLevel="0" collapsed="false">
      <c r="A34" s="172" t="s">
        <v>1129</v>
      </c>
      <c r="B34" s="191" t="n">
        <v>6</v>
      </c>
      <c r="C34" s="173" t="s">
        <v>1130</v>
      </c>
      <c r="D34" s="173" t="s">
        <v>1100</v>
      </c>
    </row>
    <row r="35" customFormat="false" ht="14.4" hidden="false" customHeight="false" outlineLevel="0" collapsed="false">
      <c r="A35" s="168"/>
      <c r="B35" s="192"/>
      <c r="C35" s="164"/>
      <c r="D35" s="164"/>
    </row>
    <row r="36" customFormat="false" ht="14.4" hidden="false" customHeight="false" outlineLevel="0" collapsed="false">
      <c r="A36" s="168" t="s">
        <v>1131</v>
      </c>
      <c r="B36" s="192"/>
      <c r="C36" s="164"/>
      <c r="D36" s="164"/>
    </row>
    <row r="37" customFormat="false" ht="14.4" hidden="false" customHeight="false" outlineLevel="0" collapsed="false">
      <c r="A37" s="175" t="s">
        <v>1095</v>
      </c>
      <c r="B37" s="171" t="s">
        <v>942</v>
      </c>
      <c r="C37" s="176" t="s">
        <v>1096</v>
      </c>
      <c r="D37" s="176" t="s">
        <v>1097</v>
      </c>
    </row>
    <row r="38" customFormat="false" ht="25.35" hidden="false" customHeight="false" outlineLevel="0" collapsed="false">
      <c r="A38" s="172" t="s">
        <v>1132</v>
      </c>
      <c r="B38" s="173"/>
      <c r="C38" s="193" t="n">
        <v>0</v>
      </c>
      <c r="D38" s="173" t="s">
        <v>1100</v>
      </c>
    </row>
    <row r="39" customFormat="false" ht="14.4" hidden="false" customHeight="false" outlineLevel="0" collapsed="false">
      <c r="A39" s="172" t="s">
        <v>1133</v>
      </c>
      <c r="B39" s="173"/>
      <c r="C39" s="173" t="s">
        <v>1134</v>
      </c>
      <c r="D39" s="173"/>
    </row>
    <row r="40" customFormat="false" ht="25.35" hidden="false" customHeight="false" outlineLevel="0" collapsed="false">
      <c r="A40" s="172" t="s">
        <v>1135</v>
      </c>
      <c r="B40" s="191" t="n">
        <v>20</v>
      </c>
      <c r="C40" s="194" t="s">
        <v>1136</v>
      </c>
      <c r="D40" s="173" t="s">
        <v>1100</v>
      </c>
    </row>
    <row r="41" customFormat="false" ht="14.4" hidden="false" customHeight="false" outlineLevel="0" collapsed="false">
      <c r="A41" s="163"/>
      <c r="B41" s="192"/>
      <c r="C41" s="164"/>
      <c r="D41" s="164"/>
    </row>
    <row r="42" customFormat="false" ht="14.4" hidden="false" customHeight="false" outlineLevel="0" collapsed="false">
      <c r="A42" s="168" t="s">
        <v>1137</v>
      </c>
      <c r="B42" s="192"/>
      <c r="C42" s="164"/>
      <c r="D42" s="164"/>
    </row>
    <row r="43" customFormat="false" ht="14.4" hidden="false" customHeight="false" outlineLevel="0" collapsed="false">
      <c r="A43" s="175" t="s">
        <v>1095</v>
      </c>
      <c r="B43" s="171" t="s">
        <v>942</v>
      </c>
      <c r="C43" s="176" t="s">
        <v>1096</v>
      </c>
      <c r="D43" s="176" t="s">
        <v>1097</v>
      </c>
    </row>
    <row r="44" customFormat="false" ht="33" hidden="false" customHeight="true" outlineLevel="0" collapsed="false">
      <c r="A44" s="177" t="s">
        <v>1138</v>
      </c>
      <c r="B44" s="195"/>
      <c r="C44" s="190"/>
      <c r="D44" s="173" t="s">
        <v>1100</v>
      </c>
    </row>
    <row r="45" customFormat="false" ht="25.35" hidden="false" customHeight="false" outlineLevel="0" collapsed="false">
      <c r="A45" s="172" t="s">
        <v>1139</v>
      </c>
      <c r="B45" s="173"/>
      <c r="C45" s="186"/>
      <c r="D45" s="173" t="s">
        <v>1100</v>
      </c>
    </row>
    <row r="46" customFormat="false" ht="25.35" hidden="false" customHeight="false" outlineLevel="0" collapsed="false">
      <c r="A46" s="172" t="s">
        <v>1140</v>
      </c>
      <c r="B46" s="173"/>
      <c r="C46" s="186"/>
      <c r="D46" s="173" t="s">
        <v>1100</v>
      </c>
    </row>
    <row r="47" customFormat="false" ht="14.4" hidden="false" customHeight="false" outlineLevel="0" collapsed="false">
      <c r="A47" s="163"/>
      <c r="B47" s="192"/>
      <c r="C47" s="164"/>
      <c r="D47" s="164"/>
    </row>
    <row r="48" customFormat="false" ht="14.4" hidden="false" customHeight="false" outlineLevel="0" collapsed="false">
      <c r="A48" s="196" t="s">
        <v>1141</v>
      </c>
      <c r="B48" s="196"/>
      <c r="C48" s="196"/>
      <c r="D48" s="196"/>
    </row>
    <row r="49" customFormat="false" ht="14.4" hidden="false" customHeight="false" outlineLevel="0" collapsed="false">
      <c r="A49" s="175" t="s">
        <v>1095</v>
      </c>
      <c r="B49" s="171" t="s">
        <v>942</v>
      </c>
      <c r="C49" s="176" t="s">
        <v>1096</v>
      </c>
      <c r="D49" s="176" t="s">
        <v>1097</v>
      </c>
    </row>
    <row r="50" customFormat="false" ht="25.35" hidden="false" customHeight="false" outlineLevel="0" collapsed="false">
      <c r="A50" s="177" t="s">
        <v>1142</v>
      </c>
      <c r="B50" s="178" t="n">
        <v>0.458</v>
      </c>
      <c r="C50" s="179" t="s">
        <v>1143</v>
      </c>
      <c r="D50" s="180" t="s">
        <v>1144</v>
      </c>
    </row>
    <row r="51" customFormat="false" ht="25.35" hidden="false" customHeight="false" outlineLevel="0" collapsed="false">
      <c r="A51" s="177" t="s">
        <v>1145</v>
      </c>
      <c r="B51" s="178" t="n">
        <v>0.16</v>
      </c>
      <c r="C51" s="179" t="s">
        <v>1146</v>
      </c>
      <c r="D51" s="179" t="s">
        <v>1147</v>
      </c>
    </row>
    <row r="52" customFormat="false" ht="14.4" hidden="false" customHeight="false" outlineLevel="0" collapsed="false">
      <c r="A52" s="177" t="s">
        <v>1148</v>
      </c>
      <c r="B52" s="178" t="n">
        <v>1.944</v>
      </c>
      <c r="C52" s="179" t="s">
        <v>1149</v>
      </c>
      <c r="D52" s="179" t="s">
        <v>1150</v>
      </c>
    </row>
    <row r="53" customFormat="false" ht="25.35" hidden="false" customHeight="false" outlineLevel="0" collapsed="false">
      <c r="A53" s="177" t="s">
        <v>1151</v>
      </c>
      <c r="B53" s="178" t="n">
        <v>3.2</v>
      </c>
      <c r="C53" s="179" t="s">
        <v>1152</v>
      </c>
      <c r="D53" s="179" t="s">
        <v>1147</v>
      </c>
    </row>
    <row r="54" customFormat="false" ht="39" hidden="false" customHeight="true" outlineLevel="0" collapsed="false">
      <c r="A54" s="197" t="s">
        <v>1153</v>
      </c>
      <c r="B54" s="197"/>
      <c r="C54" s="197"/>
      <c r="D54" s="197"/>
    </row>
    <row r="55" customFormat="false" ht="42" hidden="false" customHeight="true" outlineLevel="0" collapsed="false">
      <c r="A55" s="198" t="s">
        <v>1154</v>
      </c>
      <c r="B55" s="198"/>
      <c r="C55" s="198"/>
      <c r="D55" s="198"/>
    </row>
    <row r="56" customFormat="false" ht="25.5" hidden="false" customHeight="true" outlineLevel="0" collapsed="false">
      <c r="A56" s="198" t="s">
        <v>1155</v>
      </c>
      <c r="B56" s="198"/>
      <c r="C56" s="198"/>
      <c r="D56" s="198"/>
    </row>
    <row r="57" customFormat="false" ht="22.5" hidden="false" customHeight="true" outlineLevel="0" collapsed="false">
      <c r="A57" s="199" t="s">
        <v>1156</v>
      </c>
      <c r="B57" s="199"/>
      <c r="C57" s="199"/>
      <c r="D57" s="199"/>
    </row>
    <row r="58" customFormat="false" ht="14.4" hidden="false" customHeight="false" outlineLevel="0" collapsed="false">
      <c r="A58" s="163"/>
      <c r="B58" s="192"/>
      <c r="C58" s="164"/>
      <c r="D58" s="164"/>
    </row>
    <row r="59" customFormat="false" ht="14.4" hidden="false" customHeight="false" outlineLevel="0" collapsed="false">
      <c r="A59" s="196" t="s">
        <v>1157</v>
      </c>
      <c r="B59" s="196"/>
      <c r="C59" s="196"/>
      <c r="D59" s="196"/>
    </row>
    <row r="60" customFormat="false" ht="14.4" hidden="false" customHeight="false" outlineLevel="0" collapsed="false">
      <c r="A60" s="168"/>
      <c r="B60" s="192"/>
      <c r="C60" s="164"/>
      <c r="D60" s="164"/>
    </row>
    <row r="61" customFormat="false" ht="14.4" hidden="false" customHeight="false" outlineLevel="0" collapsed="false">
      <c r="A61" s="174" t="s">
        <v>1158</v>
      </c>
      <c r="B61" s="174"/>
      <c r="C61" s="174"/>
      <c r="D61" s="174"/>
    </row>
    <row r="62" customFormat="false" ht="14.4" hidden="false" customHeight="false" outlineLevel="0" collapsed="false">
      <c r="A62" s="175" t="s">
        <v>1095</v>
      </c>
      <c r="B62" s="171" t="s">
        <v>942</v>
      </c>
      <c r="C62" s="176" t="s">
        <v>1096</v>
      </c>
      <c r="D62" s="176" t="s">
        <v>1097</v>
      </c>
    </row>
    <row r="63" customFormat="false" ht="14.4" hidden="false" customHeight="false" outlineLevel="0" collapsed="false">
      <c r="A63" s="172" t="s">
        <v>1159</v>
      </c>
      <c r="B63" s="184" t="n">
        <v>11.11</v>
      </c>
      <c r="C63" s="186" t="s">
        <v>1160</v>
      </c>
      <c r="D63" s="185" t="s">
        <v>1161</v>
      </c>
    </row>
    <row r="64" customFormat="false" ht="14.4" hidden="false" customHeight="false" outlineLevel="0" collapsed="false">
      <c r="A64" s="172" t="s">
        <v>1162</v>
      </c>
      <c r="B64" s="184" t="n">
        <v>1.389</v>
      </c>
      <c r="C64" s="186" t="s">
        <v>1163</v>
      </c>
      <c r="D64" s="185" t="s">
        <v>1164</v>
      </c>
    </row>
    <row r="65" customFormat="false" ht="14.4" hidden="false" customHeight="false" outlineLevel="0" collapsed="false">
      <c r="A65" s="172" t="s">
        <v>1165</v>
      </c>
      <c r="B65" s="184" t="n">
        <v>0.021</v>
      </c>
      <c r="C65" s="186" t="s">
        <v>1166</v>
      </c>
      <c r="D65" s="185" t="s">
        <v>1167</v>
      </c>
    </row>
    <row r="66" customFormat="false" ht="14.4" hidden="false" customHeight="false" outlineLevel="0" collapsed="false">
      <c r="A66" s="172" t="s">
        <v>1168</v>
      </c>
      <c r="B66" s="184" t="n">
        <v>0.822</v>
      </c>
      <c r="C66" s="186" t="s">
        <v>1169</v>
      </c>
      <c r="D66" s="185" t="s">
        <v>1170</v>
      </c>
    </row>
    <row r="67" customFormat="false" ht="25.35" hidden="false" customHeight="false" outlineLevel="0" collapsed="false">
      <c r="A67" s="172" t="s">
        <v>1171</v>
      </c>
      <c r="B67" s="184" t="n">
        <v>0.032</v>
      </c>
      <c r="C67" s="186" t="s">
        <v>1172</v>
      </c>
      <c r="D67" s="185" t="s">
        <v>1173</v>
      </c>
    </row>
    <row r="68" customFormat="false" ht="13.4" hidden="false" customHeight="false" outlineLevel="0" collapsed="false">
      <c r="A68" s="200" t="s">
        <v>1174</v>
      </c>
      <c r="B68" s="200"/>
      <c r="C68" s="200"/>
      <c r="D68" s="200"/>
    </row>
    <row r="69" customFormat="false" ht="21" hidden="false" customHeight="true" outlineLevel="0" collapsed="false">
      <c r="A69" s="199" t="s">
        <v>1175</v>
      </c>
      <c r="B69" s="199"/>
      <c r="C69" s="199"/>
      <c r="D69" s="199"/>
    </row>
    <row r="70" customFormat="false" ht="22.5" hidden="false" customHeight="true" outlineLevel="0" collapsed="false">
      <c r="A70" s="198" t="s">
        <v>1176</v>
      </c>
      <c r="B70" s="198"/>
      <c r="C70" s="198"/>
      <c r="D70" s="198"/>
    </row>
    <row r="71" customFormat="false" ht="20.25" hidden="false" customHeight="true" outlineLevel="0" collapsed="false">
      <c r="A71" s="198" t="s">
        <v>1177</v>
      </c>
      <c r="B71" s="198"/>
      <c r="C71" s="198"/>
      <c r="D71" s="198"/>
    </row>
    <row r="72" customFormat="false" ht="14.4" hidden="false" customHeight="false" outlineLevel="0" collapsed="false">
      <c r="A72" s="163"/>
      <c r="B72" s="192"/>
      <c r="C72" s="164"/>
      <c r="D72" s="164"/>
    </row>
    <row r="73" customFormat="false" ht="14.4" hidden="false" customHeight="false" outlineLevel="0" collapsed="false">
      <c r="A73" s="174" t="s">
        <v>1178</v>
      </c>
      <c r="B73" s="174"/>
      <c r="C73" s="174"/>
      <c r="D73" s="174"/>
    </row>
    <row r="74" customFormat="false" ht="14.4" hidden="false" customHeight="false" outlineLevel="0" collapsed="false">
      <c r="A74" s="175" t="s">
        <v>1095</v>
      </c>
      <c r="B74" s="171" t="s">
        <v>942</v>
      </c>
      <c r="C74" s="176" t="s">
        <v>1096</v>
      </c>
      <c r="D74" s="176" t="s">
        <v>1097</v>
      </c>
    </row>
    <row r="75" customFormat="false" ht="25.35" hidden="false" customHeight="false" outlineLevel="0" collapsed="false">
      <c r="A75" s="177" t="s">
        <v>1179</v>
      </c>
      <c r="B75" s="178" t="n">
        <v>0.074</v>
      </c>
      <c r="C75" s="179" t="s">
        <v>1180</v>
      </c>
      <c r="D75" s="179" t="s">
        <v>1181</v>
      </c>
    </row>
    <row r="76" customFormat="false" ht="13.4" hidden="false" customHeight="false" outlineLevel="0" collapsed="false">
      <c r="A76" s="200" t="s">
        <v>1182</v>
      </c>
      <c r="B76" s="200"/>
      <c r="C76" s="200"/>
      <c r="D76" s="200"/>
    </row>
    <row r="77" customFormat="false" ht="14.4" hidden="false" customHeight="false" outlineLevel="0" collapsed="false">
      <c r="A77" s="163"/>
      <c r="B77" s="192"/>
      <c r="C77" s="164"/>
      <c r="D77" s="164"/>
    </row>
    <row r="78" customFormat="false" ht="14.4" hidden="false" customHeight="false" outlineLevel="0" collapsed="false">
      <c r="A78" s="196" t="s">
        <v>1183</v>
      </c>
      <c r="B78" s="196"/>
      <c r="C78" s="196"/>
      <c r="D78" s="196"/>
    </row>
    <row r="79" customFormat="false" ht="14.4" hidden="false" customHeight="false" outlineLevel="0" collapsed="false">
      <c r="A79" s="201"/>
      <c r="B79" s="201"/>
      <c r="C79" s="201"/>
      <c r="D79" s="201"/>
    </row>
    <row r="80" customFormat="false" ht="14.4" hidden="false" customHeight="false" outlineLevel="0" collapsed="false">
      <c r="A80" s="199"/>
      <c r="B80" s="199"/>
      <c r="C80" s="199"/>
      <c r="D80" s="199"/>
    </row>
    <row r="81" customFormat="false" ht="13.8" hidden="false" customHeight="false" outlineLevel="0" collapsed="false">
      <c r="A81" s="202"/>
      <c r="B81" s="202"/>
      <c r="C81" s="202"/>
      <c r="D81" s="202"/>
    </row>
    <row r="82" customFormat="false" ht="13.8" hidden="false" customHeight="false" outlineLevel="0" collapsed="false">
      <c r="A82" s="202"/>
      <c r="B82" s="202"/>
      <c r="C82" s="202"/>
      <c r="D82" s="202"/>
    </row>
  </sheetData>
  <mergeCells count="25">
    <mergeCell ref="A2:D2"/>
    <mergeCell ref="A3:D3"/>
    <mergeCell ref="A5:D5"/>
    <mergeCell ref="A7:D7"/>
    <mergeCell ref="A12:D12"/>
    <mergeCell ref="A14:D14"/>
    <mergeCell ref="A18:D18"/>
    <mergeCell ref="A26:A28"/>
    <mergeCell ref="B26:B28"/>
    <mergeCell ref="C26:C28"/>
    <mergeCell ref="A48:D48"/>
    <mergeCell ref="A54:D54"/>
    <mergeCell ref="A55:D55"/>
    <mergeCell ref="A56:D56"/>
    <mergeCell ref="A57:D57"/>
    <mergeCell ref="A59:D59"/>
    <mergeCell ref="A61:D61"/>
    <mergeCell ref="A68:D68"/>
    <mergeCell ref="A69:D69"/>
    <mergeCell ref="A70:D70"/>
    <mergeCell ref="A71:D71"/>
    <mergeCell ref="A73:D73"/>
    <mergeCell ref="A76:D76"/>
    <mergeCell ref="A78:D78"/>
    <mergeCell ref="A80:D80"/>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T104857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27" activeCellId="0" sqref="C27"/>
    </sheetView>
  </sheetViews>
  <sheetFormatPr defaultColWidth="11.53515625" defaultRowHeight="13.8" customHeight="true" zeroHeight="false" outlineLevelRow="0" outlineLevelCol="0"/>
  <cols>
    <col collapsed="false" customWidth="false" hidden="false" outlineLevel="0" max="1" min="1" style="203" width="11.53"/>
    <col collapsed="false" customWidth="true" hidden="false" outlineLevel="0" max="2" min="2" style="203" width="46.19"/>
    <col collapsed="false" customWidth="true" hidden="false" outlineLevel="0" max="3" min="3" style="203" width="13.63"/>
    <col collapsed="false" customWidth="false" hidden="false" outlineLevel="0" max="16384" min="4" style="203" width="11.53"/>
  </cols>
  <sheetData>
    <row r="1" customFormat="false" ht="46.25" hidden="false" customHeight="true" outlineLevel="0" collapsed="false">
      <c r="A1" s="204" t="s">
        <v>1184</v>
      </c>
      <c r="B1" s="204"/>
      <c r="C1" s="204"/>
      <c r="D1" s="204"/>
      <c r="E1" s="204"/>
      <c r="F1" s="204"/>
      <c r="G1" s="204"/>
      <c r="H1" s="204"/>
      <c r="I1" s="204"/>
      <c r="J1" s="204"/>
      <c r="K1" s="204"/>
      <c r="L1" s="204"/>
    </row>
    <row r="2" customFormat="false" ht="16.15" hidden="false" customHeight="false" outlineLevel="0" collapsed="false">
      <c r="A2" s="205" t="s">
        <v>1185</v>
      </c>
      <c r="B2" s="205"/>
      <c r="C2" s="205"/>
      <c r="D2" s="205"/>
      <c r="E2" s="205"/>
      <c r="F2" s="205"/>
      <c r="G2" s="205"/>
      <c r="H2" s="205"/>
      <c r="I2" s="205"/>
      <c r="J2" s="205"/>
      <c r="K2" s="205"/>
      <c r="L2" s="205"/>
    </row>
    <row r="3" customFormat="false" ht="16.15" hidden="false" customHeight="true" outlineLevel="0" collapsed="false">
      <c r="A3" s="206" t="s">
        <v>1186</v>
      </c>
      <c r="B3" s="206"/>
      <c r="C3" s="206"/>
      <c r="D3" s="206"/>
      <c r="E3" s="206"/>
      <c r="F3" s="206"/>
      <c r="G3" s="206"/>
      <c r="H3" s="206"/>
      <c r="I3" s="206"/>
      <c r="J3" s="206"/>
      <c r="K3" s="206"/>
      <c r="L3" s="206"/>
    </row>
    <row r="4" customFormat="false" ht="13.8" hidden="false" customHeight="false" outlineLevel="0" collapsed="false">
      <c r="A4" s="207"/>
      <c r="B4" s="208"/>
      <c r="C4" s="208"/>
      <c r="D4" s="208"/>
      <c r="E4" s="208"/>
      <c r="F4" s="208"/>
    </row>
    <row r="5" customFormat="false" ht="13.8" hidden="false" customHeight="false" outlineLevel="0" collapsed="false">
      <c r="A5" s="209" t="s">
        <v>1187</v>
      </c>
      <c r="B5" s="209"/>
      <c r="C5" s="209"/>
      <c r="D5" s="209"/>
      <c r="E5" s="209"/>
      <c r="F5" s="209"/>
    </row>
    <row r="6" customFormat="false" ht="45.75" hidden="false" customHeight="true" outlineLevel="0" collapsed="false">
      <c r="A6" s="210" t="s">
        <v>1188</v>
      </c>
      <c r="B6" s="210"/>
      <c r="C6" s="210"/>
      <c r="D6" s="210"/>
      <c r="E6" s="210"/>
      <c r="F6" s="210"/>
      <c r="G6" s="210"/>
      <c r="H6" s="210"/>
      <c r="I6" s="210"/>
      <c r="J6" s="210"/>
      <c r="K6" s="210"/>
      <c r="L6" s="210"/>
    </row>
    <row r="7" customFormat="false" ht="13.8" hidden="false" customHeight="false" outlineLevel="0" collapsed="false">
      <c r="A7" s="211" t="s">
        <v>1189</v>
      </c>
      <c r="B7" s="211"/>
      <c r="C7" s="211"/>
      <c r="D7" s="211"/>
      <c r="E7" s="211"/>
      <c r="F7" s="211"/>
      <c r="G7" s="211"/>
      <c r="H7" s="211"/>
      <c r="I7" s="211"/>
      <c r="J7" s="211"/>
      <c r="K7" s="211"/>
      <c r="L7" s="211"/>
    </row>
    <row r="8" customFormat="false" ht="13.8" hidden="false" customHeight="false" outlineLevel="0" collapsed="false">
      <c r="A8" s="211" t="s">
        <v>1190</v>
      </c>
      <c r="B8" s="211"/>
      <c r="C8" s="211"/>
      <c r="D8" s="211"/>
      <c r="E8" s="211"/>
      <c r="F8" s="211"/>
      <c r="G8" s="211"/>
      <c r="H8" s="211"/>
      <c r="I8" s="211"/>
      <c r="J8" s="211"/>
      <c r="K8" s="211"/>
      <c r="L8" s="211"/>
    </row>
    <row r="9" customFormat="false" ht="13.8" hidden="false" customHeight="false" outlineLevel="0" collapsed="false">
      <c r="A9" s="212"/>
      <c r="B9" s="212"/>
      <c r="C9" s="212"/>
      <c r="D9" s="212"/>
      <c r="E9" s="212"/>
      <c r="F9" s="212"/>
    </row>
    <row r="10" customFormat="false" ht="13.8" hidden="false" customHeight="false" outlineLevel="0" collapsed="false">
      <c r="A10" s="209" t="s">
        <v>1191</v>
      </c>
      <c r="B10" s="209"/>
      <c r="C10" s="209"/>
      <c r="D10" s="209"/>
      <c r="E10" s="209"/>
      <c r="F10" s="209"/>
    </row>
    <row r="11" customFormat="false" ht="13.8" hidden="false" customHeight="false" outlineLevel="0" collapsed="false">
      <c r="A11" s="213"/>
      <c r="B11" s="208"/>
      <c r="C11" s="208"/>
      <c r="D11" s="208"/>
      <c r="E11" s="208"/>
      <c r="F11" s="208"/>
    </row>
    <row r="12" customFormat="false" ht="13.8" hidden="false" customHeight="false" outlineLevel="0" collapsed="false">
      <c r="A12" s="209" t="s">
        <v>1192</v>
      </c>
      <c r="B12" s="209"/>
      <c r="C12" s="209"/>
      <c r="D12" s="209"/>
      <c r="E12" s="209"/>
      <c r="F12" s="209"/>
    </row>
    <row r="13" customFormat="false" ht="34.8" hidden="false" customHeight="false" outlineLevel="0" collapsed="false">
      <c r="A13" s="214" t="s">
        <v>1193</v>
      </c>
      <c r="B13" s="214" t="s">
        <v>1194</v>
      </c>
      <c r="C13" s="214" t="s">
        <v>1195</v>
      </c>
      <c r="D13" s="214" t="s">
        <v>1196</v>
      </c>
      <c r="E13" s="214" t="s">
        <v>1197</v>
      </c>
      <c r="F13" s="214" t="s">
        <v>1198</v>
      </c>
    </row>
    <row r="14" customFormat="false" ht="97" hidden="false" customHeight="false" outlineLevel="0" collapsed="false">
      <c r="A14" s="215" t="n">
        <v>6</v>
      </c>
      <c r="B14" s="216" t="s">
        <v>1199</v>
      </c>
      <c r="C14" s="217"/>
      <c r="D14" s="218" t="s">
        <v>1200</v>
      </c>
      <c r="E14" s="219" t="n">
        <f aca="false">C14*A14</f>
        <v>0</v>
      </c>
      <c r="F14" s="219" t="n">
        <f aca="false">E14/D14</f>
        <v>0</v>
      </c>
    </row>
    <row r="15" customFormat="false" ht="108.95" hidden="false" customHeight="false" outlineLevel="0" collapsed="false">
      <c r="A15" s="215" t="n">
        <v>6</v>
      </c>
      <c r="B15" s="216" t="s">
        <v>1201</v>
      </c>
      <c r="C15" s="217"/>
      <c r="D15" s="218" t="s">
        <v>1200</v>
      </c>
      <c r="E15" s="219" t="n">
        <f aca="false">C15*A15</f>
        <v>0</v>
      </c>
      <c r="F15" s="219" t="n">
        <f aca="false">E15/D15</f>
        <v>0</v>
      </c>
    </row>
    <row r="16" customFormat="false" ht="108.95" hidden="false" customHeight="false" outlineLevel="0" collapsed="false">
      <c r="A16" s="215" t="n">
        <v>24</v>
      </c>
      <c r="B16" s="216" t="s">
        <v>1202</v>
      </c>
      <c r="C16" s="217"/>
      <c r="D16" s="218" t="s">
        <v>1200</v>
      </c>
      <c r="E16" s="219" t="n">
        <f aca="false">C16*A16</f>
        <v>0</v>
      </c>
      <c r="F16" s="219" t="n">
        <f aca="false">E16/D16</f>
        <v>0</v>
      </c>
    </row>
    <row r="17" customFormat="false" ht="97" hidden="false" customHeight="false" outlineLevel="0" collapsed="false">
      <c r="A17" s="215" t="n">
        <v>12</v>
      </c>
      <c r="B17" s="216" t="s">
        <v>1203</v>
      </c>
      <c r="C17" s="217"/>
      <c r="D17" s="218" t="s">
        <v>1200</v>
      </c>
      <c r="E17" s="219" t="n">
        <f aca="false">C17*A17</f>
        <v>0</v>
      </c>
      <c r="F17" s="219" t="n">
        <f aca="false">E17/D17</f>
        <v>0</v>
      </c>
    </row>
    <row r="18" customFormat="false" ht="73.1" hidden="false" customHeight="false" outlineLevel="0" collapsed="false">
      <c r="A18" s="215" t="n">
        <v>30</v>
      </c>
      <c r="B18" s="216" t="s">
        <v>1204</v>
      </c>
      <c r="C18" s="217"/>
      <c r="D18" s="218" t="s">
        <v>1200</v>
      </c>
      <c r="E18" s="219" t="n">
        <f aca="false">C18*A18</f>
        <v>0</v>
      </c>
      <c r="F18" s="219" t="n">
        <f aca="false">E18/D18</f>
        <v>0</v>
      </c>
    </row>
    <row r="19" customFormat="false" ht="25.35" hidden="false" customHeight="false" outlineLevel="0" collapsed="false">
      <c r="A19" s="215" t="n">
        <v>1</v>
      </c>
      <c r="B19" s="216" t="s">
        <v>1205</v>
      </c>
      <c r="C19" s="217"/>
      <c r="D19" s="218" t="s">
        <v>1200</v>
      </c>
      <c r="E19" s="219" t="n">
        <f aca="false">C19*A19</f>
        <v>0</v>
      </c>
      <c r="F19" s="219" t="n">
        <f aca="false">E19/D19</f>
        <v>0</v>
      </c>
    </row>
    <row r="20" customFormat="false" ht="15" hidden="false" customHeight="false" outlineLevel="0" collapsed="false">
      <c r="A20" s="215"/>
      <c r="B20" s="220"/>
      <c r="C20" s="217"/>
      <c r="D20" s="221"/>
      <c r="E20" s="222"/>
      <c r="F20" s="222"/>
    </row>
    <row r="21" customFormat="false" ht="15" hidden="false" customHeight="false" outlineLevel="0" collapsed="false">
      <c r="A21" s="215"/>
      <c r="B21" s="220"/>
      <c r="C21" s="217"/>
      <c r="D21" s="221"/>
      <c r="E21" s="222"/>
      <c r="F21" s="222"/>
    </row>
    <row r="22" customFormat="false" ht="13.8" hidden="false" customHeight="true" outlineLevel="0" collapsed="false">
      <c r="A22" s="223" t="s">
        <v>1206</v>
      </c>
      <c r="B22" s="223"/>
      <c r="C22" s="223"/>
      <c r="D22" s="223"/>
      <c r="E22" s="223"/>
      <c r="F22" s="224" t="n">
        <f aca="false">SUM(F14:F21)</f>
        <v>0</v>
      </c>
    </row>
    <row r="25" customFormat="false" ht="13.8" hidden="false" customHeight="false" outlineLevel="0" collapsed="false">
      <c r="A25" s="209" t="s">
        <v>1207</v>
      </c>
      <c r="B25" s="209"/>
      <c r="C25" s="209"/>
      <c r="D25" s="209"/>
      <c r="E25" s="209"/>
      <c r="F25" s="209"/>
    </row>
    <row r="26" customFormat="false" ht="25.85" hidden="false" customHeight="true" outlineLevel="0" collapsed="false">
      <c r="A26" s="214" t="s">
        <v>1193</v>
      </c>
      <c r="B26" s="214" t="s">
        <v>1194</v>
      </c>
      <c r="C26" s="214" t="s">
        <v>1208</v>
      </c>
      <c r="D26" s="214" t="s">
        <v>1209</v>
      </c>
      <c r="E26" s="214" t="s">
        <v>1197</v>
      </c>
      <c r="F26" s="214" t="s">
        <v>1198</v>
      </c>
      <c r="G26" s="214" t="s">
        <v>1210</v>
      </c>
      <c r="H26" s="214" t="s">
        <v>1211</v>
      </c>
      <c r="I26" s="214"/>
      <c r="J26" s="214"/>
      <c r="K26" s="214"/>
      <c r="L26" s="214"/>
    </row>
    <row r="27" customFormat="false" ht="97" hidden="false" customHeight="false" outlineLevel="0" collapsed="false">
      <c r="A27" s="225" t="n">
        <v>1</v>
      </c>
      <c r="B27" s="216" t="s">
        <v>1212</v>
      </c>
      <c r="C27" s="217"/>
      <c r="D27" s="218" t="s">
        <v>1200</v>
      </c>
      <c r="E27" s="226" t="n">
        <f aca="false">A27*C27</f>
        <v>0</v>
      </c>
      <c r="F27" s="226" t="n">
        <f aca="false">E27/D27</f>
        <v>0</v>
      </c>
      <c r="G27" s="227" t="n">
        <v>45</v>
      </c>
      <c r="H27" s="228" t="n">
        <f aca="false">F27/G27</f>
        <v>0</v>
      </c>
      <c r="I27" s="228"/>
      <c r="J27" s="228"/>
      <c r="K27" s="228"/>
      <c r="L27" s="228"/>
    </row>
    <row r="28" customFormat="false" ht="23.85" hidden="false" customHeight="true" outlineLevel="0" collapsed="false">
      <c r="A28" s="223" t="s">
        <v>1206</v>
      </c>
      <c r="B28" s="223"/>
      <c r="C28" s="223"/>
      <c r="D28" s="223"/>
      <c r="E28" s="223"/>
      <c r="F28" s="223"/>
      <c r="G28" s="223"/>
      <c r="H28" s="223"/>
      <c r="I28" s="223"/>
      <c r="J28" s="223"/>
      <c r="K28" s="223"/>
      <c r="L28" s="224" t="n">
        <f aca="false">H27</f>
        <v>0</v>
      </c>
    </row>
    <row r="30" customFormat="false" ht="13.8" hidden="false" customHeight="true" outlineLevel="0" collapsed="false">
      <c r="A30" s="223" t="s">
        <v>1213</v>
      </c>
      <c r="B30" s="223"/>
      <c r="C30" s="223"/>
      <c r="D30" s="223"/>
      <c r="E30" s="223"/>
      <c r="F30" s="223"/>
      <c r="G30" s="223"/>
      <c r="H30" s="223"/>
      <c r="I30" s="223"/>
      <c r="J30" s="223"/>
      <c r="K30" s="223"/>
      <c r="L30" s="224" t="n">
        <f aca="false">F22+L28</f>
        <v>0</v>
      </c>
    </row>
    <row r="31" customFormat="false" ht="13.8" hidden="false" customHeight="false" outlineLevel="0" collapsed="false">
      <c r="A31" s="229"/>
      <c r="B31" s="229"/>
      <c r="C31" s="229"/>
      <c r="D31" s="162"/>
      <c r="E31" s="162"/>
      <c r="F31" s="162"/>
      <c r="M31" s="162"/>
      <c r="N31" s="162"/>
      <c r="O31" s="162"/>
      <c r="P31" s="162"/>
      <c r="Q31" s="162"/>
      <c r="R31" s="162"/>
      <c r="S31" s="162"/>
      <c r="T31" s="162"/>
    </row>
    <row r="32" customFormat="false" ht="13.8" hidden="false" customHeight="false" outlineLevel="0" collapsed="false">
      <c r="A32" s="213"/>
      <c r="B32" s="208"/>
      <c r="C32" s="208"/>
      <c r="D32" s="208"/>
      <c r="E32" s="208"/>
      <c r="F32" s="208"/>
    </row>
    <row r="1048576" customFormat="false" ht="12.8" hidden="false" customHeight="false" outlineLevel="0" collapsed="false"/>
  </sheetData>
  <mergeCells count="15">
    <mergeCell ref="A1:L1"/>
    <mergeCell ref="A2:L2"/>
    <mergeCell ref="A3:L3"/>
    <mergeCell ref="A5:F5"/>
    <mergeCell ref="A6:L6"/>
    <mergeCell ref="A7:L7"/>
    <mergeCell ref="A8:L8"/>
    <mergeCell ref="A10:F10"/>
    <mergeCell ref="A12:F12"/>
    <mergeCell ref="A22:E22"/>
    <mergeCell ref="A25:F25"/>
    <mergeCell ref="H26:L26"/>
    <mergeCell ref="H27:L27"/>
    <mergeCell ref="A28:K28"/>
    <mergeCell ref="A30:K30"/>
  </mergeCells>
  <printOptions headings="false" gridLines="false" gridLinesSet="true" horizontalCentered="false" verticalCentered="false"/>
  <pageMargins left="0.7875" right="0.7875" top="1.05277777777778" bottom="1.05277777777778" header="0.7875" footer="0.7875"/>
  <pageSetup paperSize="9" scale="70" fitToWidth="1" fitToHeight="1" pageOrder="downThenOver" orientation="landscape"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2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1.53515625" defaultRowHeight="12.8" customHeight="true" zeroHeight="false" outlineLevelRow="0" outlineLevelCol="0"/>
  <cols>
    <col collapsed="false" customWidth="false" hidden="false" outlineLevel="0" max="1" min="1" style="203" width="11.53"/>
    <col collapsed="false" customWidth="true" hidden="false" outlineLevel="0" max="2" min="2" style="203" width="45.44"/>
    <col collapsed="false" customWidth="false" hidden="false" outlineLevel="0" max="16384" min="3" style="203" width="11.53"/>
  </cols>
  <sheetData>
    <row r="1" customFormat="false" ht="46.25" hidden="false" customHeight="true" outlineLevel="0" collapsed="false">
      <c r="A1" s="204" t="s">
        <v>1184</v>
      </c>
      <c r="B1" s="204"/>
      <c r="C1" s="204"/>
      <c r="D1" s="204"/>
      <c r="E1" s="204"/>
      <c r="F1" s="204"/>
      <c r="G1" s="162"/>
      <c r="H1" s="162"/>
      <c r="I1" s="162"/>
    </row>
    <row r="2" customFormat="false" ht="16.15" hidden="false" customHeight="false" outlineLevel="0" collapsed="false">
      <c r="A2" s="230" t="s">
        <v>1185</v>
      </c>
      <c r="B2" s="230"/>
      <c r="C2" s="230"/>
      <c r="D2" s="230"/>
      <c r="E2" s="230"/>
      <c r="F2" s="230"/>
    </row>
    <row r="3" customFormat="false" ht="28.25" hidden="false" customHeight="true" outlineLevel="0" collapsed="false">
      <c r="A3" s="231" t="s">
        <v>1214</v>
      </c>
      <c r="B3" s="231"/>
      <c r="C3" s="231"/>
      <c r="D3" s="231"/>
      <c r="E3" s="232"/>
      <c r="F3" s="233"/>
    </row>
    <row r="4" customFormat="false" ht="13.8" hidden="false" customHeight="false" outlineLevel="0" collapsed="false">
      <c r="A4" s="207"/>
      <c r="B4" s="208"/>
      <c r="C4" s="208"/>
      <c r="D4" s="208"/>
      <c r="E4" s="208"/>
      <c r="F4" s="208"/>
    </row>
    <row r="5" customFormat="false" ht="13.8" hidden="false" customHeight="false" outlineLevel="0" collapsed="false">
      <c r="A5" s="209" t="s">
        <v>1187</v>
      </c>
      <c r="B5" s="209"/>
      <c r="C5" s="209"/>
      <c r="D5" s="209"/>
      <c r="E5" s="209"/>
      <c r="F5" s="209"/>
    </row>
    <row r="6" customFormat="false" ht="45.75" hidden="false" customHeight="true" outlineLevel="0" collapsed="false">
      <c r="A6" s="210" t="s">
        <v>1188</v>
      </c>
      <c r="B6" s="210"/>
      <c r="C6" s="210"/>
      <c r="D6" s="210"/>
      <c r="E6" s="210"/>
      <c r="F6" s="210"/>
    </row>
    <row r="7" customFormat="false" ht="13.8" hidden="false" customHeight="false" outlineLevel="0" collapsed="false">
      <c r="A7" s="211" t="s">
        <v>1189</v>
      </c>
      <c r="B7" s="211"/>
      <c r="C7" s="211"/>
      <c r="D7" s="211"/>
      <c r="E7" s="211"/>
      <c r="F7" s="211"/>
    </row>
    <row r="8" customFormat="false" ht="34.8" hidden="false" customHeight="true" outlineLevel="0" collapsed="false">
      <c r="A8" s="210" t="s">
        <v>1215</v>
      </c>
      <c r="B8" s="210"/>
      <c r="C8" s="210"/>
      <c r="D8" s="210"/>
      <c r="E8" s="210"/>
      <c r="F8" s="210"/>
    </row>
    <row r="9" customFormat="false" ht="13.8" hidden="false" customHeight="false" outlineLevel="0" collapsed="false">
      <c r="A9" s="211" t="s">
        <v>1190</v>
      </c>
      <c r="B9" s="211"/>
      <c r="C9" s="211"/>
      <c r="D9" s="211"/>
      <c r="E9" s="211"/>
      <c r="F9" s="211"/>
    </row>
    <row r="10" customFormat="false" ht="13.8" hidden="false" customHeight="false" outlineLevel="0" collapsed="false">
      <c r="A10" s="212"/>
      <c r="B10" s="212"/>
      <c r="C10" s="212"/>
      <c r="D10" s="212"/>
      <c r="E10" s="212"/>
      <c r="F10" s="212"/>
    </row>
    <row r="11" customFormat="false" ht="13.8" hidden="false" customHeight="false" outlineLevel="0" collapsed="false">
      <c r="A11" s="209" t="s">
        <v>1216</v>
      </c>
      <c r="B11" s="209"/>
      <c r="C11" s="209"/>
      <c r="D11" s="209"/>
      <c r="E11" s="209"/>
      <c r="F11" s="209"/>
    </row>
    <row r="12" customFormat="false" ht="13.8" hidden="false" customHeight="false" outlineLevel="0" collapsed="false">
      <c r="A12" s="213"/>
      <c r="B12" s="208"/>
      <c r="C12" s="208"/>
      <c r="D12" s="208"/>
      <c r="E12" s="208"/>
      <c r="F12" s="208"/>
    </row>
    <row r="13" customFormat="false" ht="13.8" hidden="false" customHeight="false" outlineLevel="0" collapsed="false">
      <c r="A13" s="209" t="s">
        <v>1217</v>
      </c>
      <c r="B13" s="209"/>
      <c r="C13" s="209"/>
      <c r="D13" s="209"/>
      <c r="E13" s="209"/>
      <c r="F13" s="209"/>
    </row>
    <row r="14" customFormat="false" ht="23.85" hidden="false" customHeight="false" outlineLevel="0" collapsed="false">
      <c r="A14" s="214" t="s">
        <v>1193</v>
      </c>
      <c r="B14" s="214" t="s">
        <v>1194</v>
      </c>
      <c r="C14" s="214" t="s">
        <v>1195</v>
      </c>
      <c r="D14" s="214" t="s">
        <v>1218</v>
      </c>
      <c r="E14" s="214" t="s">
        <v>1197</v>
      </c>
      <c r="F14" s="214" t="s">
        <v>1198</v>
      </c>
    </row>
    <row r="15" customFormat="false" ht="97" hidden="false" customHeight="false" outlineLevel="0" collapsed="false">
      <c r="A15" s="215" t="n">
        <v>1</v>
      </c>
      <c r="B15" s="216" t="s">
        <v>1219</v>
      </c>
      <c r="C15" s="217"/>
      <c r="D15" s="218" t="s">
        <v>1200</v>
      </c>
      <c r="E15" s="219" t="n">
        <f aca="false">C15*A15</f>
        <v>0</v>
      </c>
      <c r="F15" s="219" t="n">
        <f aca="false">E15/D15</f>
        <v>0</v>
      </c>
    </row>
    <row r="16" customFormat="false" ht="108.95" hidden="false" customHeight="false" outlineLevel="0" collapsed="false">
      <c r="A16" s="215" t="n">
        <f aca="false">2*1</f>
        <v>2</v>
      </c>
      <c r="B16" s="216" t="s">
        <v>1220</v>
      </c>
      <c r="C16" s="217"/>
      <c r="D16" s="218" t="s">
        <v>1200</v>
      </c>
      <c r="E16" s="219" t="n">
        <f aca="false">C16*A16</f>
        <v>0</v>
      </c>
      <c r="F16" s="219" t="n">
        <f aca="false">E16/D16</f>
        <v>0</v>
      </c>
    </row>
    <row r="17" customFormat="false" ht="97" hidden="false" customHeight="false" outlineLevel="0" collapsed="false">
      <c r="A17" s="215" t="n">
        <v>3</v>
      </c>
      <c r="B17" s="216" t="s">
        <v>1221</v>
      </c>
      <c r="C17" s="217"/>
      <c r="D17" s="218" t="s">
        <v>1200</v>
      </c>
      <c r="E17" s="219" t="n">
        <f aca="false">C17*A17</f>
        <v>0</v>
      </c>
      <c r="F17" s="219" t="n">
        <f aca="false">E17/D17</f>
        <v>0</v>
      </c>
    </row>
    <row r="18" customFormat="false" ht="73.1" hidden="false" customHeight="false" outlineLevel="0" collapsed="false">
      <c r="A18" s="215" t="n">
        <v>0</v>
      </c>
      <c r="B18" s="216" t="s">
        <v>1222</v>
      </c>
      <c r="C18" s="217"/>
      <c r="D18" s="218" t="s">
        <v>1200</v>
      </c>
      <c r="E18" s="219" t="n">
        <f aca="false">C18*A18</f>
        <v>0</v>
      </c>
      <c r="F18" s="219" t="n">
        <f aca="false">E18/D18</f>
        <v>0</v>
      </c>
    </row>
    <row r="19" customFormat="false" ht="73.1" hidden="false" customHeight="false" outlineLevel="0" collapsed="false">
      <c r="A19" s="215" t="n">
        <v>0</v>
      </c>
      <c r="B19" s="216" t="s">
        <v>1223</v>
      </c>
      <c r="C19" s="217"/>
      <c r="D19" s="218" t="s">
        <v>1200</v>
      </c>
      <c r="E19" s="219"/>
      <c r="F19" s="219" t="n">
        <f aca="false">E19/D19</f>
        <v>0</v>
      </c>
    </row>
    <row r="20" customFormat="false" ht="97" hidden="false" customHeight="false" outlineLevel="0" collapsed="false">
      <c r="A20" s="215" t="n">
        <v>1</v>
      </c>
      <c r="B20" s="216" t="s">
        <v>1224</v>
      </c>
      <c r="C20" s="217"/>
      <c r="D20" s="218" t="s">
        <v>1200</v>
      </c>
      <c r="E20" s="219" t="n">
        <f aca="false">C20*A20</f>
        <v>0</v>
      </c>
      <c r="F20" s="219" t="n">
        <f aca="false">E20/D20</f>
        <v>0</v>
      </c>
    </row>
    <row r="21" customFormat="false" ht="108.95" hidden="false" customHeight="false" outlineLevel="0" collapsed="false">
      <c r="A21" s="215" t="n">
        <v>12</v>
      </c>
      <c r="B21" s="216" t="s">
        <v>1225</v>
      </c>
      <c r="C21" s="217"/>
      <c r="D21" s="218" t="s">
        <v>1200</v>
      </c>
      <c r="E21" s="219" t="n">
        <f aca="false">C21*A21</f>
        <v>0</v>
      </c>
      <c r="F21" s="219" t="n">
        <f aca="false">E21/D21</f>
        <v>0</v>
      </c>
    </row>
    <row r="22" customFormat="false" ht="85.05" hidden="false" customHeight="false" outlineLevel="0" collapsed="false">
      <c r="A22" s="215" t="n">
        <v>1</v>
      </c>
      <c r="B22" s="216" t="s">
        <v>1226</v>
      </c>
      <c r="C22" s="217"/>
      <c r="D22" s="218" t="s">
        <v>1200</v>
      </c>
      <c r="E22" s="219" t="n">
        <f aca="false">C22*A22</f>
        <v>0</v>
      </c>
      <c r="F22" s="219" t="n">
        <f aca="false">E22/D22</f>
        <v>0</v>
      </c>
    </row>
    <row r="23" customFormat="false" ht="120.85" hidden="false" customHeight="false" outlineLevel="0" collapsed="false">
      <c r="A23" s="215" t="n">
        <v>4</v>
      </c>
      <c r="B23" s="216" t="s">
        <v>1227</v>
      </c>
      <c r="C23" s="217"/>
      <c r="D23" s="218" t="s">
        <v>1200</v>
      </c>
      <c r="E23" s="219" t="n">
        <f aca="false">C23*A23</f>
        <v>0</v>
      </c>
      <c r="F23" s="219" t="n">
        <f aca="false">E23/D23</f>
        <v>0</v>
      </c>
    </row>
    <row r="24" customFormat="false" ht="85.05" hidden="false" customHeight="false" outlineLevel="0" collapsed="false">
      <c r="A24" s="215" t="n">
        <v>12</v>
      </c>
      <c r="B24" s="216" t="s">
        <v>1228</v>
      </c>
      <c r="C24" s="217"/>
      <c r="D24" s="218" t="s">
        <v>1200</v>
      </c>
      <c r="E24" s="219" t="n">
        <f aca="false">C24*A24</f>
        <v>0</v>
      </c>
      <c r="F24" s="219" t="n">
        <f aca="false">E24/D24</f>
        <v>0</v>
      </c>
    </row>
    <row r="25" customFormat="false" ht="85.05" hidden="false" customHeight="false" outlineLevel="0" collapsed="false">
      <c r="A25" s="215" t="n">
        <v>12</v>
      </c>
      <c r="B25" s="216" t="s">
        <v>1229</v>
      </c>
      <c r="C25" s="217"/>
      <c r="D25" s="218" t="s">
        <v>1200</v>
      </c>
      <c r="E25" s="219" t="n">
        <f aca="false">C25*A25</f>
        <v>0</v>
      </c>
      <c r="F25" s="219" t="n">
        <f aca="false">E25/D25</f>
        <v>0</v>
      </c>
    </row>
    <row r="26" customFormat="false" ht="85.05" hidden="false" customHeight="false" outlineLevel="0" collapsed="false">
      <c r="A26" s="215" t="n">
        <v>0</v>
      </c>
      <c r="B26" s="216" t="s">
        <v>1230</v>
      </c>
      <c r="C26" s="217"/>
      <c r="D26" s="218" t="s">
        <v>1200</v>
      </c>
      <c r="E26" s="219" t="n">
        <f aca="false">C26*A26</f>
        <v>0</v>
      </c>
      <c r="F26" s="219" t="n">
        <f aca="false">E26/D26</f>
        <v>0</v>
      </c>
    </row>
    <row r="27" customFormat="false" ht="156.7" hidden="false" customHeight="false" outlineLevel="0" collapsed="false">
      <c r="A27" s="215" t="n">
        <v>60</v>
      </c>
      <c r="B27" s="216" t="s">
        <v>1231</v>
      </c>
      <c r="C27" s="217"/>
      <c r="D27" s="218" t="s">
        <v>1200</v>
      </c>
      <c r="E27" s="219" t="n">
        <f aca="false">C27*A27</f>
        <v>0</v>
      </c>
      <c r="F27" s="219" t="n">
        <f aca="false">E27/D27</f>
        <v>0</v>
      </c>
    </row>
    <row r="28" customFormat="false" ht="108.95" hidden="false" customHeight="false" outlineLevel="0" collapsed="false">
      <c r="A28" s="215" t="n">
        <v>6</v>
      </c>
      <c r="B28" s="216" t="s">
        <v>1232</v>
      </c>
      <c r="C28" s="217"/>
      <c r="D28" s="218" t="s">
        <v>1200</v>
      </c>
      <c r="E28" s="219" t="n">
        <f aca="false">C28*A28</f>
        <v>0</v>
      </c>
      <c r="F28" s="219" t="n">
        <f aca="false">E28/D28</f>
        <v>0</v>
      </c>
    </row>
    <row r="29" customFormat="false" ht="15" hidden="false" customHeight="false" outlineLevel="0" collapsed="false">
      <c r="A29" s="215"/>
      <c r="B29" s="220"/>
      <c r="C29" s="217"/>
      <c r="D29" s="221"/>
      <c r="E29" s="222"/>
      <c r="F29" s="222"/>
    </row>
    <row r="30" customFormat="false" ht="15" hidden="false" customHeight="false" outlineLevel="0" collapsed="false">
      <c r="A30" s="215"/>
      <c r="B30" s="220"/>
      <c r="C30" s="217"/>
      <c r="D30" s="221"/>
      <c r="E30" s="222"/>
      <c r="F30" s="222"/>
    </row>
    <row r="31" customFormat="false" ht="13.8" hidden="false" customHeight="true" outlineLevel="0" collapsed="false">
      <c r="A31" s="223" t="s">
        <v>1206</v>
      </c>
      <c r="B31" s="223"/>
      <c r="C31" s="223"/>
      <c r="D31" s="223"/>
      <c r="E31" s="223"/>
      <c r="F31" s="224" t="n">
        <f aca="false">SUM(F15:F28)</f>
        <v>0</v>
      </c>
    </row>
    <row r="32" customFormat="false" ht="13.8" hidden="false" customHeight="true" outlineLevel="0" collapsed="false">
      <c r="A32" s="223" t="s">
        <v>1233</v>
      </c>
      <c r="B32" s="223"/>
      <c r="C32" s="223"/>
      <c r="D32" s="223"/>
      <c r="E32" s="223"/>
      <c r="F32" s="224" t="n">
        <f aca="false">ROUND(F31/1,2)</f>
        <v>0</v>
      </c>
    </row>
    <row r="33" customFormat="false" ht="13.8" hidden="false" customHeight="false" outlineLevel="0" collapsed="false"/>
    <row r="34" customFormat="false" ht="13.8" hidden="false" customHeight="false" outlineLevel="0" collapsed="false"/>
    <row r="35" customFormat="false" ht="13.8" hidden="false" customHeight="false" outlineLevel="0" collapsed="false">
      <c r="A35" s="209" t="s">
        <v>1234</v>
      </c>
      <c r="B35" s="209"/>
      <c r="C35" s="209"/>
      <c r="D35" s="209"/>
      <c r="E35" s="209"/>
      <c r="F35" s="209"/>
    </row>
    <row r="36" customFormat="false" ht="23.85" hidden="false" customHeight="false" outlineLevel="0" collapsed="false">
      <c r="A36" s="214" t="s">
        <v>1193</v>
      </c>
      <c r="B36" s="214" t="s">
        <v>1194</v>
      </c>
      <c r="C36" s="214" t="s">
        <v>1195</v>
      </c>
      <c r="D36" s="214" t="s">
        <v>1218</v>
      </c>
      <c r="E36" s="214" t="s">
        <v>1197</v>
      </c>
      <c r="F36" s="214" t="s">
        <v>1198</v>
      </c>
    </row>
    <row r="37" customFormat="false" ht="97" hidden="false" customHeight="false" outlineLevel="0" collapsed="false">
      <c r="A37" s="215" t="n">
        <v>1</v>
      </c>
      <c r="B37" s="216" t="s">
        <v>1219</v>
      </c>
      <c r="C37" s="217"/>
      <c r="D37" s="218" t="s">
        <v>1200</v>
      </c>
      <c r="E37" s="219" t="n">
        <f aca="false">C37*A37</f>
        <v>0</v>
      </c>
      <c r="F37" s="219" t="n">
        <f aca="false">E37/D37</f>
        <v>0</v>
      </c>
    </row>
    <row r="38" customFormat="false" ht="108.95" hidden="false" customHeight="false" outlineLevel="0" collapsed="false">
      <c r="A38" s="215" t="n">
        <v>3</v>
      </c>
      <c r="B38" s="216" t="s">
        <v>1220</v>
      </c>
      <c r="C38" s="217"/>
      <c r="D38" s="218" t="s">
        <v>1200</v>
      </c>
      <c r="E38" s="219" t="n">
        <f aca="false">C38*A38</f>
        <v>0</v>
      </c>
      <c r="F38" s="219" t="n">
        <f aca="false">E38/D38</f>
        <v>0</v>
      </c>
    </row>
    <row r="39" customFormat="false" ht="97" hidden="false" customHeight="false" outlineLevel="0" collapsed="false">
      <c r="A39" s="215" t="n">
        <v>3</v>
      </c>
      <c r="B39" s="216" t="s">
        <v>1221</v>
      </c>
      <c r="C39" s="217"/>
      <c r="D39" s="218" t="s">
        <v>1200</v>
      </c>
      <c r="E39" s="219" t="n">
        <f aca="false">C39*A39</f>
        <v>0</v>
      </c>
      <c r="F39" s="219" t="n">
        <f aca="false">E39/D39</f>
        <v>0</v>
      </c>
    </row>
    <row r="40" customFormat="false" ht="73.1" hidden="false" customHeight="false" outlineLevel="0" collapsed="false">
      <c r="A40" s="215" t="n">
        <v>0</v>
      </c>
      <c r="B40" s="216" t="s">
        <v>1222</v>
      </c>
      <c r="C40" s="217"/>
      <c r="D40" s="218" t="s">
        <v>1200</v>
      </c>
      <c r="E40" s="219" t="n">
        <f aca="false">C40*A40</f>
        <v>0</v>
      </c>
      <c r="F40" s="219" t="n">
        <f aca="false">E40/D40</f>
        <v>0</v>
      </c>
    </row>
    <row r="41" customFormat="false" ht="73.1" hidden="false" customHeight="false" outlineLevel="0" collapsed="false">
      <c r="A41" s="215" t="n">
        <v>0</v>
      </c>
      <c r="B41" s="216" t="s">
        <v>1223</v>
      </c>
      <c r="C41" s="217"/>
      <c r="D41" s="218" t="s">
        <v>1200</v>
      </c>
      <c r="E41" s="219"/>
      <c r="F41" s="219" t="n">
        <f aca="false">E41/D41</f>
        <v>0</v>
      </c>
    </row>
    <row r="42" customFormat="false" ht="97" hidden="false" customHeight="false" outlineLevel="0" collapsed="false">
      <c r="A42" s="215" t="n">
        <v>0</v>
      </c>
      <c r="B42" s="216" t="s">
        <v>1224</v>
      </c>
      <c r="C42" s="217"/>
      <c r="D42" s="218" t="s">
        <v>1200</v>
      </c>
      <c r="E42" s="219" t="n">
        <f aca="false">C42*A42</f>
        <v>0</v>
      </c>
      <c r="F42" s="219" t="n">
        <f aca="false">E42/D42</f>
        <v>0</v>
      </c>
    </row>
    <row r="43" customFormat="false" ht="108.95" hidden="false" customHeight="false" outlineLevel="0" collapsed="false">
      <c r="A43" s="215" t="n">
        <v>0</v>
      </c>
      <c r="B43" s="216" t="s">
        <v>1225</v>
      </c>
      <c r="C43" s="217"/>
      <c r="D43" s="218" t="s">
        <v>1200</v>
      </c>
      <c r="E43" s="219" t="n">
        <f aca="false">C43*A43</f>
        <v>0</v>
      </c>
      <c r="F43" s="219" t="n">
        <f aca="false">E43/D43</f>
        <v>0</v>
      </c>
    </row>
    <row r="44" customFormat="false" ht="85.05" hidden="false" customHeight="false" outlineLevel="0" collapsed="false">
      <c r="A44" s="215" t="n">
        <v>12</v>
      </c>
      <c r="B44" s="216" t="s">
        <v>1226</v>
      </c>
      <c r="C44" s="217"/>
      <c r="D44" s="218" t="s">
        <v>1200</v>
      </c>
      <c r="E44" s="219" t="n">
        <f aca="false">C44*A44</f>
        <v>0</v>
      </c>
      <c r="F44" s="219" t="n">
        <f aca="false">E44/D44</f>
        <v>0</v>
      </c>
    </row>
    <row r="45" customFormat="false" ht="120.85" hidden="false" customHeight="false" outlineLevel="0" collapsed="false">
      <c r="A45" s="215" t="n">
        <v>2</v>
      </c>
      <c r="B45" s="216" t="s">
        <v>1227</v>
      </c>
      <c r="C45" s="217"/>
      <c r="D45" s="218" t="s">
        <v>1200</v>
      </c>
      <c r="E45" s="219" t="n">
        <f aca="false">C45*A45</f>
        <v>0</v>
      </c>
      <c r="F45" s="219" t="n">
        <f aca="false">E45/D45</f>
        <v>0</v>
      </c>
    </row>
    <row r="46" customFormat="false" ht="85.05" hidden="false" customHeight="false" outlineLevel="0" collapsed="false">
      <c r="A46" s="215" t="n">
        <v>12</v>
      </c>
      <c r="B46" s="216" t="s">
        <v>1228</v>
      </c>
      <c r="C46" s="217"/>
      <c r="D46" s="218" t="s">
        <v>1200</v>
      </c>
      <c r="E46" s="219" t="n">
        <f aca="false">C46*A46</f>
        <v>0</v>
      </c>
      <c r="F46" s="219" t="n">
        <f aca="false">E46/D46</f>
        <v>0</v>
      </c>
    </row>
    <row r="47" customFormat="false" ht="85.05" hidden="false" customHeight="false" outlineLevel="0" collapsed="false">
      <c r="A47" s="215" t="n">
        <v>12</v>
      </c>
      <c r="B47" s="216" t="s">
        <v>1229</v>
      </c>
      <c r="C47" s="217"/>
      <c r="D47" s="218" t="s">
        <v>1200</v>
      </c>
      <c r="E47" s="219" t="n">
        <f aca="false">C47*A47</f>
        <v>0</v>
      </c>
      <c r="F47" s="219" t="n">
        <f aca="false">E47/D47</f>
        <v>0</v>
      </c>
    </row>
    <row r="48" customFormat="false" ht="85.05" hidden="false" customHeight="false" outlineLevel="0" collapsed="false">
      <c r="A48" s="215" t="n">
        <v>12</v>
      </c>
      <c r="B48" s="216" t="s">
        <v>1230</v>
      </c>
      <c r="C48" s="217"/>
      <c r="D48" s="218" t="s">
        <v>1200</v>
      </c>
      <c r="E48" s="219" t="n">
        <f aca="false">C48*A48</f>
        <v>0</v>
      </c>
      <c r="F48" s="219" t="n">
        <f aca="false">E48/D48</f>
        <v>0</v>
      </c>
    </row>
    <row r="49" customFormat="false" ht="156.7" hidden="false" customHeight="false" outlineLevel="0" collapsed="false">
      <c r="A49" s="215" t="n">
        <f aca="false">60*1</f>
        <v>60</v>
      </c>
      <c r="B49" s="216" t="s">
        <v>1231</v>
      </c>
      <c r="C49" s="217"/>
      <c r="D49" s="218" t="s">
        <v>1200</v>
      </c>
      <c r="E49" s="219" t="n">
        <f aca="false">C49*A49</f>
        <v>0</v>
      </c>
      <c r="F49" s="219" t="n">
        <f aca="false">E49/D49</f>
        <v>0</v>
      </c>
    </row>
    <row r="50" customFormat="false" ht="108.95" hidden="false" customHeight="false" outlineLevel="0" collapsed="false">
      <c r="A50" s="215" t="n">
        <v>1</v>
      </c>
      <c r="B50" s="216" t="s">
        <v>1232</v>
      </c>
      <c r="C50" s="217"/>
      <c r="D50" s="218" t="s">
        <v>1200</v>
      </c>
      <c r="E50" s="219" t="n">
        <f aca="false">C50*A50</f>
        <v>0</v>
      </c>
      <c r="F50" s="219" t="n">
        <f aca="false">E50/D50</f>
        <v>0</v>
      </c>
    </row>
    <row r="51" customFormat="false" ht="15" hidden="false" customHeight="false" outlineLevel="0" collapsed="false">
      <c r="A51" s="215"/>
      <c r="B51" s="220"/>
      <c r="C51" s="217"/>
      <c r="D51" s="221"/>
      <c r="E51" s="222"/>
      <c r="F51" s="222"/>
    </row>
    <row r="52" customFormat="false" ht="15" hidden="false" customHeight="false" outlineLevel="0" collapsed="false">
      <c r="A52" s="215"/>
      <c r="B52" s="220"/>
      <c r="C52" s="217"/>
      <c r="D52" s="221"/>
      <c r="E52" s="222"/>
      <c r="F52" s="222"/>
    </row>
    <row r="53" customFormat="false" ht="13.8" hidden="false" customHeight="true" outlineLevel="0" collapsed="false">
      <c r="A53" s="223" t="s">
        <v>1206</v>
      </c>
      <c r="B53" s="223"/>
      <c r="C53" s="223"/>
      <c r="D53" s="223"/>
      <c r="E53" s="223"/>
      <c r="F53" s="224" t="n">
        <f aca="false">SUM(F37:F50)</f>
        <v>0</v>
      </c>
    </row>
    <row r="54" customFormat="false" ht="13.8" hidden="false" customHeight="true" outlineLevel="0" collapsed="false">
      <c r="A54" s="223" t="s">
        <v>1235</v>
      </c>
      <c r="B54" s="223"/>
      <c r="C54" s="223"/>
      <c r="D54" s="223"/>
      <c r="E54" s="223"/>
      <c r="F54" s="224" t="n">
        <f aca="false">ROUND(F53/1,2)</f>
        <v>0</v>
      </c>
    </row>
    <row r="55" customFormat="false" ht="13.8" hidden="false" customHeight="false" outlineLevel="0" collapsed="false"/>
    <row r="56" customFormat="false" ht="13.8" hidden="false" customHeight="false" outlineLevel="0" collapsed="false"/>
    <row r="57" customFormat="false" ht="13.8" hidden="false" customHeight="false" outlineLevel="0" collapsed="false">
      <c r="A57" s="209" t="s">
        <v>1236</v>
      </c>
      <c r="B57" s="209"/>
      <c r="C57" s="209"/>
      <c r="D57" s="209"/>
      <c r="E57" s="209"/>
      <c r="F57" s="209"/>
    </row>
    <row r="58" customFormat="false" ht="23.85" hidden="false" customHeight="false" outlineLevel="0" collapsed="false">
      <c r="A58" s="214" t="s">
        <v>1193</v>
      </c>
      <c r="B58" s="214" t="s">
        <v>1194</v>
      </c>
      <c r="C58" s="214" t="s">
        <v>1195</v>
      </c>
      <c r="D58" s="214" t="s">
        <v>1218</v>
      </c>
      <c r="E58" s="214" t="s">
        <v>1197</v>
      </c>
      <c r="F58" s="214" t="s">
        <v>1198</v>
      </c>
    </row>
    <row r="59" customFormat="false" ht="97" hidden="false" customHeight="false" outlineLevel="0" collapsed="false">
      <c r="A59" s="215" t="n">
        <v>1</v>
      </c>
      <c r="B59" s="216" t="s">
        <v>1219</v>
      </c>
      <c r="C59" s="217"/>
      <c r="D59" s="218" t="s">
        <v>1200</v>
      </c>
      <c r="E59" s="219" t="n">
        <f aca="false">C59*A59</f>
        <v>0</v>
      </c>
      <c r="F59" s="219" t="n">
        <f aca="false">E59/D59</f>
        <v>0</v>
      </c>
    </row>
    <row r="60" customFormat="false" ht="108.95" hidden="false" customHeight="false" outlineLevel="0" collapsed="false">
      <c r="A60" s="215" t="n">
        <v>3</v>
      </c>
      <c r="B60" s="216" t="s">
        <v>1220</v>
      </c>
      <c r="C60" s="217"/>
      <c r="D60" s="218" t="s">
        <v>1200</v>
      </c>
      <c r="E60" s="219" t="n">
        <f aca="false">C60*A60</f>
        <v>0</v>
      </c>
      <c r="F60" s="219" t="n">
        <f aca="false">E60/D60</f>
        <v>0</v>
      </c>
    </row>
    <row r="61" customFormat="false" ht="97" hidden="false" customHeight="false" outlineLevel="0" collapsed="false">
      <c r="A61" s="215" t="n">
        <v>3</v>
      </c>
      <c r="B61" s="216" t="s">
        <v>1221</v>
      </c>
      <c r="C61" s="217"/>
      <c r="D61" s="218" t="s">
        <v>1200</v>
      </c>
      <c r="E61" s="219" t="n">
        <f aca="false">C61*A61</f>
        <v>0</v>
      </c>
      <c r="F61" s="219" t="n">
        <f aca="false">E61/D61</f>
        <v>0</v>
      </c>
    </row>
    <row r="62" customFormat="false" ht="73.1" hidden="false" customHeight="false" outlineLevel="0" collapsed="false">
      <c r="A62" s="215" t="n">
        <v>0</v>
      </c>
      <c r="B62" s="216" t="s">
        <v>1222</v>
      </c>
      <c r="C62" s="217"/>
      <c r="D62" s="218" t="s">
        <v>1200</v>
      </c>
      <c r="E62" s="219" t="n">
        <f aca="false">C62*A62</f>
        <v>0</v>
      </c>
      <c r="F62" s="219" t="n">
        <f aca="false">E62/D62</f>
        <v>0</v>
      </c>
    </row>
    <row r="63" customFormat="false" ht="73.1" hidden="false" customHeight="false" outlineLevel="0" collapsed="false">
      <c r="A63" s="215" t="n">
        <v>0</v>
      </c>
      <c r="B63" s="216" t="s">
        <v>1223</v>
      </c>
      <c r="C63" s="217"/>
      <c r="D63" s="218" t="s">
        <v>1200</v>
      </c>
      <c r="E63" s="219"/>
      <c r="F63" s="219" t="n">
        <f aca="false">E63/D63</f>
        <v>0</v>
      </c>
    </row>
    <row r="64" customFormat="false" ht="97" hidden="false" customHeight="false" outlineLevel="0" collapsed="false">
      <c r="A64" s="215" t="n">
        <v>1</v>
      </c>
      <c r="B64" s="216" t="s">
        <v>1224</v>
      </c>
      <c r="C64" s="217"/>
      <c r="D64" s="218" t="s">
        <v>1200</v>
      </c>
      <c r="E64" s="219" t="n">
        <f aca="false">C64*A64</f>
        <v>0</v>
      </c>
      <c r="F64" s="219" t="n">
        <f aca="false">E64/D64</f>
        <v>0</v>
      </c>
    </row>
    <row r="65" customFormat="false" ht="108.95" hidden="false" customHeight="false" outlineLevel="0" collapsed="false">
      <c r="A65" s="215" t="n">
        <v>12</v>
      </c>
      <c r="B65" s="216" t="s">
        <v>1225</v>
      </c>
      <c r="C65" s="217"/>
      <c r="D65" s="218" t="s">
        <v>1200</v>
      </c>
      <c r="E65" s="219" t="n">
        <f aca="false">C65*A65</f>
        <v>0</v>
      </c>
      <c r="F65" s="219" t="n">
        <f aca="false">E65/D65</f>
        <v>0</v>
      </c>
    </row>
    <row r="66" customFormat="false" ht="85.05" hidden="false" customHeight="false" outlineLevel="0" collapsed="false">
      <c r="A66" s="215" t="n">
        <v>1</v>
      </c>
      <c r="B66" s="216" t="s">
        <v>1226</v>
      </c>
      <c r="C66" s="217"/>
      <c r="D66" s="218" t="s">
        <v>1200</v>
      </c>
      <c r="E66" s="219" t="n">
        <f aca="false">C66*A66</f>
        <v>0</v>
      </c>
      <c r="F66" s="219" t="n">
        <f aca="false">E66/D66</f>
        <v>0</v>
      </c>
    </row>
    <row r="67" customFormat="false" ht="120.85" hidden="false" customHeight="false" outlineLevel="0" collapsed="false">
      <c r="A67" s="215" t="n">
        <v>4</v>
      </c>
      <c r="B67" s="216" t="s">
        <v>1227</v>
      </c>
      <c r="C67" s="217"/>
      <c r="D67" s="218" t="s">
        <v>1200</v>
      </c>
      <c r="E67" s="219" t="n">
        <f aca="false">C67*A67</f>
        <v>0</v>
      </c>
      <c r="F67" s="219" t="n">
        <f aca="false">E67/D67</f>
        <v>0</v>
      </c>
    </row>
    <row r="68" customFormat="false" ht="85.05" hidden="false" customHeight="false" outlineLevel="0" collapsed="false">
      <c r="A68" s="215" t="n">
        <v>12</v>
      </c>
      <c r="B68" s="216" t="s">
        <v>1228</v>
      </c>
      <c r="C68" s="217"/>
      <c r="D68" s="218" t="s">
        <v>1200</v>
      </c>
      <c r="E68" s="219" t="n">
        <f aca="false">C68*A68</f>
        <v>0</v>
      </c>
      <c r="F68" s="219" t="n">
        <f aca="false">E68/D68</f>
        <v>0</v>
      </c>
    </row>
    <row r="69" customFormat="false" ht="85.05" hidden="false" customHeight="false" outlineLevel="0" collapsed="false">
      <c r="A69" s="215" t="n">
        <v>12</v>
      </c>
      <c r="B69" s="216" t="s">
        <v>1229</v>
      </c>
      <c r="C69" s="217"/>
      <c r="D69" s="218" t="s">
        <v>1200</v>
      </c>
      <c r="E69" s="219" t="n">
        <f aca="false">C69*A69</f>
        <v>0</v>
      </c>
      <c r="F69" s="219" t="n">
        <f aca="false">E69/D69</f>
        <v>0</v>
      </c>
    </row>
    <row r="70" customFormat="false" ht="85.05" hidden="false" customHeight="false" outlineLevel="0" collapsed="false">
      <c r="A70" s="215" t="n">
        <v>0</v>
      </c>
      <c r="B70" s="216" t="s">
        <v>1230</v>
      </c>
      <c r="C70" s="217"/>
      <c r="D70" s="218" t="s">
        <v>1200</v>
      </c>
      <c r="E70" s="219" t="n">
        <f aca="false">C70*A70</f>
        <v>0</v>
      </c>
      <c r="F70" s="219" t="n">
        <f aca="false">E70/D70</f>
        <v>0</v>
      </c>
    </row>
    <row r="71" customFormat="false" ht="156.7" hidden="false" customHeight="false" outlineLevel="0" collapsed="false">
      <c r="A71" s="215" t="n">
        <v>60</v>
      </c>
      <c r="B71" s="216" t="s">
        <v>1231</v>
      </c>
      <c r="C71" s="217"/>
      <c r="D71" s="218" t="s">
        <v>1200</v>
      </c>
      <c r="E71" s="219" t="n">
        <f aca="false">C71*A71</f>
        <v>0</v>
      </c>
      <c r="F71" s="219" t="n">
        <f aca="false">E71/D71</f>
        <v>0</v>
      </c>
    </row>
    <row r="72" customFormat="false" ht="108.95" hidden="false" customHeight="false" outlineLevel="0" collapsed="false">
      <c r="A72" s="215" t="n">
        <v>6</v>
      </c>
      <c r="B72" s="216" t="s">
        <v>1232</v>
      </c>
      <c r="C72" s="217"/>
      <c r="D72" s="218" t="s">
        <v>1200</v>
      </c>
      <c r="E72" s="219" t="n">
        <f aca="false">C72*A72</f>
        <v>0</v>
      </c>
      <c r="F72" s="219" t="n">
        <f aca="false">E72/D72</f>
        <v>0</v>
      </c>
    </row>
    <row r="73" customFormat="false" ht="15" hidden="false" customHeight="false" outlineLevel="0" collapsed="false">
      <c r="A73" s="215"/>
      <c r="B73" s="220"/>
      <c r="C73" s="217"/>
      <c r="D73" s="221"/>
      <c r="E73" s="222"/>
      <c r="F73" s="222"/>
    </row>
    <row r="74" customFormat="false" ht="15" hidden="false" customHeight="false" outlineLevel="0" collapsed="false">
      <c r="A74" s="215"/>
      <c r="B74" s="220"/>
      <c r="C74" s="217"/>
      <c r="D74" s="221"/>
      <c r="E74" s="222"/>
      <c r="F74" s="222"/>
    </row>
    <row r="75" customFormat="false" ht="13.8" hidden="false" customHeight="true" outlineLevel="0" collapsed="false">
      <c r="A75" s="223" t="s">
        <v>1206</v>
      </c>
      <c r="B75" s="223"/>
      <c r="C75" s="223"/>
      <c r="D75" s="223"/>
      <c r="E75" s="223"/>
      <c r="F75" s="224" t="n">
        <f aca="false">SUM(F59:F72)</f>
        <v>0</v>
      </c>
    </row>
    <row r="76" customFormat="false" ht="13.8" hidden="false" customHeight="true" outlineLevel="0" collapsed="false">
      <c r="A76" s="223" t="s">
        <v>1237</v>
      </c>
      <c r="B76" s="223"/>
      <c r="C76" s="223"/>
      <c r="D76" s="223"/>
      <c r="E76" s="223"/>
      <c r="F76" s="224" t="n">
        <f aca="false">ROUND(F75/1,2)</f>
        <v>0</v>
      </c>
    </row>
    <row r="77" customFormat="false" ht="13.8" hidden="false" customHeight="false" outlineLevel="0" collapsed="false"/>
    <row r="78" customFormat="false" ht="13.8" hidden="false" customHeight="false" outlineLevel="0" collapsed="false"/>
    <row r="79" customFormat="false" ht="13.8" hidden="false" customHeight="false" outlineLevel="0" collapsed="false">
      <c r="A79" s="209" t="s">
        <v>1238</v>
      </c>
      <c r="B79" s="209"/>
      <c r="C79" s="209"/>
      <c r="D79" s="209"/>
      <c r="E79" s="209"/>
      <c r="F79" s="209"/>
    </row>
    <row r="80" customFormat="false" ht="23.85" hidden="false" customHeight="false" outlineLevel="0" collapsed="false">
      <c r="A80" s="214" t="s">
        <v>1193</v>
      </c>
      <c r="B80" s="214" t="s">
        <v>1194</v>
      </c>
      <c r="C80" s="214" t="s">
        <v>1195</v>
      </c>
      <c r="D80" s="214" t="s">
        <v>1218</v>
      </c>
      <c r="E80" s="214" t="s">
        <v>1197</v>
      </c>
      <c r="F80" s="214" t="s">
        <v>1198</v>
      </c>
    </row>
    <row r="81" customFormat="false" ht="97" hidden="false" customHeight="false" outlineLevel="0" collapsed="false">
      <c r="A81" s="215" t="n">
        <v>0</v>
      </c>
      <c r="B81" s="216" t="s">
        <v>1219</v>
      </c>
      <c r="C81" s="217"/>
      <c r="D81" s="218" t="s">
        <v>1200</v>
      </c>
      <c r="E81" s="219" t="n">
        <f aca="false">C81*A81</f>
        <v>0</v>
      </c>
      <c r="F81" s="219" t="n">
        <f aca="false">E81/D81</f>
        <v>0</v>
      </c>
    </row>
    <row r="82" customFormat="false" ht="108.95" hidden="false" customHeight="false" outlineLevel="0" collapsed="false">
      <c r="A82" s="215" t="n">
        <v>3</v>
      </c>
      <c r="B82" s="216" t="s">
        <v>1220</v>
      </c>
      <c r="C82" s="217"/>
      <c r="D82" s="218" t="s">
        <v>1200</v>
      </c>
      <c r="E82" s="219" t="n">
        <f aca="false">C82*A82</f>
        <v>0</v>
      </c>
      <c r="F82" s="219" t="n">
        <f aca="false">E82/D82</f>
        <v>0</v>
      </c>
    </row>
    <row r="83" customFormat="false" ht="97" hidden="false" customHeight="false" outlineLevel="0" collapsed="false">
      <c r="A83" s="215" t="n">
        <v>3</v>
      </c>
      <c r="B83" s="216" t="s">
        <v>1221</v>
      </c>
      <c r="C83" s="217"/>
      <c r="D83" s="218" t="s">
        <v>1200</v>
      </c>
      <c r="E83" s="219" t="n">
        <f aca="false">C83*A83</f>
        <v>0</v>
      </c>
      <c r="F83" s="219" t="n">
        <f aca="false">E83/D83</f>
        <v>0</v>
      </c>
    </row>
    <row r="84" customFormat="false" ht="73.1" hidden="false" customHeight="false" outlineLevel="0" collapsed="false">
      <c r="A84" s="215" t="n">
        <v>0</v>
      </c>
      <c r="B84" s="216" t="s">
        <v>1222</v>
      </c>
      <c r="C84" s="217"/>
      <c r="D84" s="218" t="s">
        <v>1200</v>
      </c>
      <c r="E84" s="219" t="n">
        <f aca="false">C84*A84</f>
        <v>0</v>
      </c>
      <c r="F84" s="219" t="n">
        <f aca="false">E84/D84</f>
        <v>0</v>
      </c>
    </row>
    <row r="85" customFormat="false" ht="73.1" hidden="false" customHeight="false" outlineLevel="0" collapsed="false">
      <c r="A85" s="215" t="n">
        <v>0</v>
      </c>
      <c r="B85" s="216" t="s">
        <v>1223</v>
      </c>
      <c r="C85" s="217"/>
      <c r="D85" s="218" t="s">
        <v>1200</v>
      </c>
      <c r="E85" s="219"/>
      <c r="F85" s="219" t="n">
        <f aca="false">E85/D85</f>
        <v>0</v>
      </c>
    </row>
    <row r="86" customFormat="false" ht="97" hidden="false" customHeight="false" outlineLevel="0" collapsed="false">
      <c r="A86" s="215" t="n">
        <v>0</v>
      </c>
      <c r="B86" s="216" t="s">
        <v>1224</v>
      </c>
      <c r="C86" s="217"/>
      <c r="D86" s="218" t="s">
        <v>1200</v>
      </c>
      <c r="E86" s="219" t="n">
        <f aca="false">C86*A86</f>
        <v>0</v>
      </c>
      <c r="F86" s="219" t="n">
        <f aca="false">E86/D86</f>
        <v>0</v>
      </c>
    </row>
    <row r="87" customFormat="false" ht="108.95" hidden="false" customHeight="false" outlineLevel="0" collapsed="false">
      <c r="A87" s="215" t="n">
        <v>0</v>
      </c>
      <c r="B87" s="216" t="s">
        <v>1225</v>
      </c>
      <c r="C87" s="217"/>
      <c r="D87" s="218" t="s">
        <v>1200</v>
      </c>
      <c r="E87" s="219" t="n">
        <f aca="false">C87*A87</f>
        <v>0</v>
      </c>
      <c r="F87" s="219" t="n">
        <f aca="false">E87/D87</f>
        <v>0</v>
      </c>
    </row>
    <row r="88" customFormat="false" ht="85.05" hidden="false" customHeight="false" outlineLevel="0" collapsed="false">
      <c r="A88" s="215" t="n">
        <v>0</v>
      </c>
      <c r="B88" s="216" t="s">
        <v>1226</v>
      </c>
      <c r="C88" s="217"/>
      <c r="D88" s="218" t="s">
        <v>1200</v>
      </c>
      <c r="E88" s="219" t="n">
        <f aca="false">C88*A88</f>
        <v>0</v>
      </c>
      <c r="F88" s="219" t="n">
        <f aca="false">E88/D88</f>
        <v>0</v>
      </c>
    </row>
    <row r="89" customFormat="false" ht="120.85" hidden="false" customHeight="false" outlineLevel="0" collapsed="false">
      <c r="A89" s="215" t="n">
        <v>0</v>
      </c>
      <c r="B89" s="216" t="s">
        <v>1227</v>
      </c>
      <c r="C89" s="217"/>
      <c r="D89" s="218" t="s">
        <v>1200</v>
      </c>
      <c r="E89" s="219" t="n">
        <f aca="false">C89*A89</f>
        <v>0</v>
      </c>
      <c r="F89" s="219" t="n">
        <f aca="false">E89/D89</f>
        <v>0</v>
      </c>
    </row>
    <row r="90" customFormat="false" ht="85.05" hidden="false" customHeight="false" outlineLevel="0" collapsed="false">
      <c r="A90" s="215" t="n">
        <v>12</v>
      </c>
      <c r="B90" s="216" t="s">
        <v>1228</v>
      </c>
      <c r="C90" s="217"/>
      <c r="D90" s="218" t="s">
        <v>1200</v>
      </c>
      <c r="E90" s="219" t="n">
        <f aca="false">C90*A90</f>
        <v>0</v>
      </c>
      <c r="F90" s="219" t="n">
        <f aca="false">E90/D90</f>
        <v>0</v>
      </c>
    </row>
    <row r="91" customFormat="false" ht="85.05" hidden="false" customHeight="false" outlineLevel="0" collapsed="false">
      <c r="A91" s="215" t="n">
        <v>12</v>
      </c>
      <c r="B91" s="216" t="s">
        <v>1229</v>
      </c>
      <c r="C91" s="217"/>
      <c r="D91" s="218" t="s">
        <v>1200</v>
      </c>
      <c r="E91" s="219" t="n">
        <f aca="false">C91*A91</f>
        <v>0</v>
      </c>
      <c r="F91" s="219" t="n">
        <f aca="false">E91/D91</f>
        <v>0</v>
      </c>
    </row>
    <row r="92" customFormat="false" ht="85.05" hidden="false" customHeight="false" outlineLevel="0" collapsed="false">
      <c r="A92" s="215" t="n">
        <v>12</v>
      </c>
      <c r="B92" s="216" t="s">
        <v>1230</v>
      </c>
      <c r="C92" s="217"/>
      <c r="D92" s="218" t="s">
        <v>1200</v>
      </c>
      <c r="E92" s="219" t="n">
        <f aca="false">C92*A92</f>
        <v>0</v>
      </c>
      <c r="F92" s="219" t="n">
        <f aca="false">E92/D92</f>
        <v>0</v>
      </c>
    </row>
    <row r="93" customFormat="false" ht="156.7" hidden="false" customHeight="false" outlineLevel="0" collapsed="false">
      <c r="A93" s="215" t="n">
        <v>0</v>
      </c>
      <c r="B93" s="216" t="s">
        <v>1231</v>
      </c>
      <c r="C93" s="217"/>
      <c r="D93" s="218" t="s">
        <v>1200</v>
      </c>
      <c r="E93" s="219" t="n">
        <f aca="false">C93*A93</f>
        <v>0</v>
      </c>
      <c r="F93" s="219" t="n">
        <f aca="false">E93/D93</f>
        <v>0</v>
      </c>
    </row>
    <row r="94" customFormat="false" ht="108.95" hidden="false" customHeight="false" outlineLevel="0" collapsed="false">
      <c r="A94" s="215" t="n">
        <v>0</v>
      </c>
      <c r="B94" s="216" t="s">
        <v>1232</v>
      </c>
      <c r="C94" s="217"/>
      <c r="D94" s="218" t="s">
        <v>1200</v>
      </c>
      <c r="E94" s="219" t="n">
        <f aca="false">C94*A94</f>
        <v>0</v>
      </c>
      <c r="F94" s="219" t="n">
        <f aca="false">E94/D94</f>
        <v>0</v>
      </c>
    </row>
    <row r="95" customFormat="false" ht="15" hidden="false" customHeight="false" outlineLevel="0" collapsed="false">
      <c r="A95" s="215"/>
      <c r="B95" s="220"/>
      <c r="C95" s="217"/>
      <c r="D95" s="221"/>
      <c r="E95" s="222"/>
      <c r="F95" s="222"/>
    </row>
    <row r="96" customFormat="false" ht="15" hidden="false" customHeight="false" outlineLevel="0" collapsed="false">
      <c r="A96" s="215"/>
      <c r="B96" s="220"/>
      <c r="C96" s="217"/>
      <c r="D96" s="221"/>
      <c r="E96" s="222"/>
      <c r="F96" s="222"/>
    </row>
    <row r="97" customFormat="false" ht="13.8" hidden="false" customHeight="true" outlineLevel="0" collapsed="false">
      <c r="A97" s="223" t="s">
        <v>1206</v>
      </c>
      <c r="B97" s="223"/>
      <c r="C97" s="223"/>
      <c r="D97" s="223"/>
      <c r="E97" s="223"/>
      <c r="F97" s="224" t="n">
        <f aca="false">SUM(F81:F94)</f>
        <v>0</v>
      </c>
    </row>
    <row r="98" customFormat="false" ht="13.8" hidden="false" customHeight="true" outlineLevel="0" collapsed="false">
      <c r="A98" s="223" t="s">
        <v>1239</v>
      </c>
      <c r="B98" s="223"/>
      <c r="C98" s="223"/>
      <c r="D98" s="223"/>
      <c r="E98" s="223"/>
      <c r="F98" s="224" t="n">
        <f aca="false">ROUND(F97/1,2)</f>
        <v>0</v>
      </c>
    </row>
    <row r="99" customFormat="false" ht="13.8" hidden="false" customHeight="false" outlineLevel="0" collapsed="false"/>
    <row r="100" customFormat="false" ht="13.8" hidden="false" customHeight="false" outlineLevel="0" collapsed="false"/>
    <row r="101" customFormat="false" ht="13.8" hidden="false" customHeight="false" outlineLevel="0" collapsed="false">
      <c r="A101" s="209" t="s">
        <v>1240</v>
      </c>
      <c r="B101" s="209"/>
      <c r="C101" s="209"/>
      <c r="D101" s="209"/>
      <c r="E101" s="209"/>
      <c r="F101" s="209"/>
    </row>
    <row r="102" customFormat="false" ht="23.85" hidden="false" customHeight="false" outlineLevel="0" collapsed="false">
      <c r="A102" s="214" t="s">
        <v>1193</v>
      </c>
      <c r="B102" s="214" t="s">
        <v>1194</v>
      </c>
      <c r="C102" s="214" t="s">
        <v>1195</v>
      </c>
      <c r="D102" s="214" t="s">
        <v>1218</v>
      </c>
      <c r="E102" s="214" t="s">
        <v>1197</v>
      </c>
      <c r="F102" s="214" t="s">
        <v>1198</v>
      </c>
    </row>
    <row r="103" customFormat="false" ht="97" hidden="false" customHeight="false" outlineLevel="0" collapsed="false">
      <c r="A103" s="215" t="n">
        <v>2</v>
      </c>
      <c r="B103" s="216" t="s">
        <v>1219</v>
      </c>
      <c r="C103" s="217"/>
      <c r="D103" s="218" t="s">
        <v>1200</v>
      </c>
      <c r="E103" s="219" t="n">
        <f aca="false">C103*A103</f>
        <v>0</v>
      </c>
      <c r="F103" s="219" t="n">
        <f aca="false">E103/D103</f>
        <v>0</v>
      </c>
    </row>
    <row r="104" customFormat="false" ht="108.95" hidden="false" customHeight="false" outlineLevel="0" collapsed="false">
      <c r="A104" s="215" t="n">
        <v>3</v>
      </c>
      <c r="B104" s="216" t="s">
        <v>1220</v>
      </c>
      <c r="C104" s="217"/>
      <c r="D104" s="218" t="s">
        <v>1200</v>
      </c>
      <c r="E104" s="219" t="n">
        <f aca="false">C104*A104</f>
        <v>0</v>
      </c>
      <c r="F104" s="219" t="n">
        <f aca="false">E104/D104</f>
        <v>0</v>
      </c>
    </row>
    <row r="105" customFormat="false" ht="97" hidden="false" customHeight="false" outlineLevel="0" collapsed="false">
      <c r="A105" s="215" t="n">
        <v>3</v>
      </c>
      <c r="B105" s="216" t="s">
        <v>1221</v>
      </c>
      <c r="C105" s="217"/>
      <c r="D105" s="218" t="s">
        <v>1200</v>
      </c>
      <c r="E105" s="219" t="n">
        <f aca="false">C105*A105</f>
        <v>0</v>
      </c>
      <c r="F105" s="219" t="n">
        <f aca="false">E105/D105</f>
        <v>0</v>
      </c>
    </row>
    <row r="106" customFormat="false" ht="73.1" hidden="false" customHeight="false" outlineLevel="0" collapsed="false">
      <c r="A106" s="215" t="n">
        <v>1</v>
      </c>
      <c r="B106" s="216" t="s">
        <v>1222</v>
      </c>
      <c r="C106" s="217"/>
      <c r="D106" s="218" t="s">
        <v>1200</v>
      </c>
      <c r="E106" s="219" t="n">
        <f aca="false">C106*A106</f>
        <v>0</v>
      </c>
      <c r="F106" s="219" t="n">
        <f aca="false">E106/D106</f>
        <v>0</v>
      </c>
    </row>
    <row r="107" customFormat="false" ht="73.1" hidden="false" customHeight="false" outlineLevel="0" collapsed="false">
      <c r="A107" s="215" t="n">
        <v>1</v>
      </c>
      <c r="B107" s="216" t="s">
        <v>1223</v>
      </c>
      <c r="C107" s="217"/>
      <c r="D107" s="218" t="s">
        <v>1200</v>
      </c>
      <c r="E107" s="219"/>
      <c r="F107" s="219" t="n">
        <f aca="false">E107/D107</f>
        <v>0</v>
      </c>
    </row>
    <row r="108" customFormat="false" ht="97" hidden="false" customHeight="false" outlineLevel="0" collapsed="false">
      <c r="A108" s="215" t="n">
        <v>2</v>
      </c>
      <c r="B108" s="216" t="s">
        <v>1224</v>
      </c>
      <c r="C108" s="217"/>
      <c r="D108" s="218" t="s">
        <v>1200</v>
      </c>
      <c r="E108" s="219" t="n">
        <f aca="false">C108*A108</f>
        <v>0</v>
      </c>
      <c r="F108" s="219" t="n">
        <f aca="false">E108/D108</f>
        <v>0</v>
      </c>
    </row>
    <row r="109" customFormat="false" ht="108.95" hidden="false" customHeight="false" outlineLevel="0" collapsed="false">
      <c r="A109" s="215" t="n">
        <v>30</v>
      </c>
      <c r="B109" s="216" t="s">
        <v>1225</v>
      </c>
      <c r="C109" s="217"/>
      <c r="D109" s="218" t="s">
        <v>1200</v>
      </c>
      <c r="E109" s="219" t="n">
        <f aca="false">C109*A109</f>
        <v>0</v>
      </c>
      <c r="F109" s="219" t="n">
        <f aca="false">E109/D109</f>
        <v>0</v>
      </c>
    </row>
    <row r="110" customFormat="false" ht="85.05" hidden="false" customHeight="false" outlineLevel="0" collapsed="false">
      <c r="A110" s="215" t="n">
        <v>12</v>
      </c>
      <c r="B110" s="216" t="s">
        <v>1226</v>
      </c>
      <c r="C110" s="217"/>
      <c r="D110" s="218" t="s">
        <v>1200</v>
      </c>
      <c r="E110" s="219" t="n">
        <f aca="false">C110*A110</f>
        <v>0</v>
      </c>
      <c r="F110" s="219" t="n">
        <f aca="false">E110/D110</f>
        <v>0</v>
      </c>
    </row>
    <row r="111" customFormat="false" ht="120.85" hidden="false" customHeight="false" outlineLevel="0" collapsed="false">
      <c r="A111" s="215" t="n">
        <v>2</v>
      </c>
      <c r="B111" s="216" t="s">
        <v>1227</v>
      </c>
      <c r="C111" s="217"/>
      <c r="D111" s="218" t="s">
        <v>1200</v>
      </c>
      <c r="E111" s="219" t="n">
        <f aca="false">C111*A111</f>
        <v>0</v>
      </c>
      <c r="F111" s="219" t="n">
        <f aca="false">E111/D111</f>
        <v>0</v>
      </c>
    </row>
    <row r="112" customFormat="false" ht="85.05" hidden="false" customHeight="false" outlineLevel="0" collapsed="false">
      <c r="A112" s="215" t="n">
        <v>12</v>
      </c>
      <c r="B112" s="216" t="s">
        <v>1228</v>
      </c>
      <c r="C112" s="217"/>
      <c r="D112" s="218" t="s">
        <v>1200</v>
      </c>
      <c r="E112" s="219" t="n">
        <f aca="false">C112*A112</f>
        <v>0</v>
      </c>
      <c r="F112" s="219" t="n">
        <f aca="false">E112/D112</f>
        <v>0</v>
      </c>
    </row>
    <row r="113" customFormat="false" ht="85.05" hidden="false" customHeight="false" outlineLevel="0" collapsed="false">
      <c r="A113" s="215" t="n">
        <v>12</v>
      </c>
      <c r="B113" s="216" t="s">
        <v>1229</v>
      </c>
      <c r="C113" s="217"/>
      <c r="D113" s="218" t="s">
        <v>1200</v>
      </c>
      <c r="E113" s="219" t="n">
        <f aca="false">C113*A113</f>
        <v>0</v>
      </c>
      <c r="F113" s="219" t="n">
        <f aca="false">E113/D113</f>
        <v>0</v>
      </c>
    </row>
    <row r="114" customFormat="false" ht="85.05" hidden="false" customHeight="false" outlineLevel="0" collapsed="false">
      <c r="A114" s="215" t="n">
        <v>12</v>
      </c>
      <c r="B114" s="216" t="s">
        <v>1230</v>
      </c>
      <c r="C114" s="217"/>
      <c r="D114" s="218" t="s">
        <v>1200</v>
      </c>
      <c r="E114" s="219" t="n">
        <f aca="false">C114*A114</f>
        <v>0</v>
      </c>
      <c r="F114" s="219" t="n">
        <f aca="false">E114/D114</f>
        <v>0</v>
      </c>
    </row>
    <row r="115" customFormat="false" ht="156.7" hidden="false" customHeight="false" outlineLevel="0" collapsed="false">
      <c r="A115" s="215" t="n">
        <f aca="false">60*1</f>
        <v>60</v>
      </c>
      <c r="B115" s="216" t="s">
        <v>1231</v>
      </c>
      <c r="C115" s="217"/>
      <c r="D115" s="218" t="s">
        <v>1200</v>
      </c>
      <c r="E115" s="219" t="n">
        <f aca="false">C115*A115</f>
        <v>0</v>
      </c>
      <c r="F115" s="219" t="n">
        <f aca="false">E115/D115</f>
        <v>0</v>
      </c>
    </row>
    <row r="116" customFormat="false" ht="108.95" hidden="false" customHeight="false" outlineLevel="0" collapsed="false">
      <c r="A116" s="215" t="n">
        <v>2</v>
      </c>
      <c r="B116" s="216" t="s">
        <v>1232</v>
      </c>
      <c r="C116" s="217"/>
      <c r="D116" s="218" t="s">
        <v>1200</v>
      </c>
      <c r="E116" s="219" t="n">
        <f aca="false">C116*A116</f>
        <v>0</v>
      </c>
      <c r="F116" s="219" t="n">
        <f aca="false">E116/D116</f>
        <v>0</v>
      </c>
    </row>
    <row r="117" customFormat="false" ht="15" hidden="false" customHeight="false" outlineLevel="0" collapsed="false">
      <c r="A117" s="215"/>
      <c r="B117" s="220"/>
      <c r="C117" s="217"/>
      <c r="D117" s="221"/>
      <c r="E117" s="222"/>
      <c r="F117" s="222"/>
    </row>
    <row r="118" customFormat="false" ht="15" hidden="false" customHeight="false" outlineLevel="0" collapsed="false">
      <c r="A118" s="215"/>
      <c r="B118" s="220"/>
      <c r="C118" s="217"/>
      <c r="D118" s="221"/>
      <c r="E118" s="222"/>
      <c r="F118" s="222"/>
    </row>
    <row r="119" customFormat="false" ht="13.8" hidden="false" customHeight="true" outlineLevel="0" collapsed="false">
      <c r="A119" s="223" t="s">
        <v>1206</v>
      </c>
      <c r="B119" s="223"/>
      <c r="C119" s="223"/>
      <c r="D119" s="223"/>
      <c r="E119" s="223"/>
      <c r="F119" s="224" t="n">
        <f aca="false">SUM(F103:F116)</f>
        <v>0</v>
      </c>
    </row>
    <row r="120" customFormat="false" ht="13.8" hidden="false" customHeight="true" outlineLevel="0" collapsed="false">
      <c r="A120" s="223" t="s">
        <v>1241</v>
      </c>
      <c r="B120" s="223"/>
      <c r="C120" s="223"/>
      <c r="D120" s="223"/>
      <c r="E120" s="223"/>
      <c r="F120" s="224" t="n">
        <f aca="false">ROUND(F119/1,2)</f>
        <v>0</v>
      </c>
    </row>
    <row r="121" customFormat="false" ht="13.8" hidden="false" customHeight="false" outlineLevel="0" collapsed="false"/>
    <row r="122" customFormat="false" ht="13.8" hidden="false" customHeight="false" outlineLevel="0" collapsed="false"/>
    <row r="123" customFormat="false" ht="13.8" hidden="false" customHeight="false" outlineLevel="0" collapsed="false">
      <c r="A123" s="209" t="s">
        <v>1242</v>
      </c>
      <c r="B123" s="209"/>
      <c r="C123" s="209"/>
      <c r="D123" s="209"/>
      <c r="E123" s="209"/>
      <c r="F123" s="209"/>
    </row>
    <row r="124" customFormat="false" ht="23.85" hidden="false" customHeight="false" outlineLevel="0" collapsed="false">
      <c r="A124" s="214" t="s">
        <v>1193</v>
      </c>
      <c r="B124" s="214" t="s">
        <v>1194</v>
      </c>
      <c r="C124" s="214" t="s">
        <v>1195</v>
      </c>
      <c r="D124" s="214" t="s">
        <v>1218</v>
      </c>
      <c r="E124" s="214" t="s">
        <v>1197</v>
      </c>
      <c r="F124" s="214" t="s">
        <v>1198</v>
      </c>
    </row>
    <row r="125" customFormat="false" ht="97" hidden="false" customHeight="false" outlineLevel="0" collapsed="false">
      <c r="A125" s="215" t="n">
        <v>0</v>
      </c>
      <c r="B125" s="216" t="s">
        <v>1219</v>
      </c>
      <c r="C125" s="217"/>
      <c r="D125" s="218" t="s">
        <v>1200</v>
      </c>
      <c r="E125" s="219" t="n">
        <f aca="false">C125*A125</f>
        <v>0</v>
      </c>
      <c r="F125" s="219" t="n">
        <f aca="false">E125/D125</f>
        <v>0</v>
      </c>
    </row>
    <row r="126" customFormat="false" ht="108.95" hidden="false" customHeight="false" outlineLevel="0" collapsed="false">
      <c r="A126" s="215" t="n">
        <v>3</v>
      </c>
      <c r="B126" s="216" t="s">
        <v>1220</v>
      </c>
      <c r="C126" s="217"/>
      <c r="D126" s="218" t="s">
        <v>1200</v>
      </c>
      <c r="E126" s="219" t="n">
        <f aca="false">C126*A126</f>
        <v>0</v>
      </c>
      <c r="F126" s="219" t="n">
        <f aca="false">E126/D126</f>
        <v>0</v>
      </c>
    </row>
    <row r="127" customFormat="false" ht="97" hidden="false" customHeight="false" outlineLevel="0" collapsed="false">
      <c r="A127" s="215" t="n">
        <v>3</v>
      </c>
      <c r="B127" s="216" t="s">
        <v>1221</v>
      </c>
      <c r="C127" s="217"/>
      <c r="D127" s="218" t="s">
        <v>1200</v>
      </c>
      <c r="E127" s="219" t="n">
        <f aca="false">C127*A127</f>
        <v>0</v>
      </c>
      <c r="F127" s="219" t="n">
        <f aca="false">E127/D127</f>
        <v>0</v>
      </c>
    </row>
    <row r="128" customFormat="false" ht="73.1" hidden="false" customHeight="false" outlineLevel="0" collapsed="false">
      <c r="A128" s="215" t="n">
        <v>0</v>
      </c>
      <c r="B128" s="216" t="s">
        <v>1222</v>
      </c>
      <c r="C128" s="217"/>
      <c r="D128" s="218" t="s">
        <v>1200</v>
      </c>
      <c r="E128" s="219" t="n">
        <f aca="false">C128*A128</f>
        <v>0</v>
      </c>
      <c r="F128" s="219" t="n">
        <f aca="false">E128/D128</f>
        <v>0</v>
      </c>
    </row>
    <row r="129" customFormat="false" ht="73.1" hidden="false" customHeight="false" outlineLevel="0" collapsed="false">
      <c r="A129" s="215" t="n">
        <v>0</v>
      </c>
      <c r="B129" s="216" t="s">
        <v>1223</v>
      </c>
      <c r="C129" s="217"/>
      <c r="D129" s="218" t="s">
        <v>1200</v>
      </c>
      <c r="E129" s="219"/>
      <c r="F129" s="219" t="n">
        <f aca="false">E129/D129</f>
        <v>0</v>
      </c>
    </row>
    <row r="130" customFormat="false" ht="97" hidden="false" customHeight="false" outlineLevel="0" collapsed="false">
      <c r="A130" s="215" t="n">
        <v>0</v>
      </c>
      <c r="B130" s="216" t="s">
        <v>1224</v>
      </c>
      <c r="C130" s="217"/>
      <c r="D130" s="218" t="s">
        <v>1200</v>
      </c>
      <c r="E130" s="219" t="n">
        <f aca="false">C130*A130</f>
        <v>0</v>
      </c>
      <c r="F130" s="219" t="n">
        <f aca="false">E130/D130</f>
        <v>0</v>
      </c>
    </row>
    <row r="131" customFormat="false" ht="108.95" hidden="false" customHeight="false" outlineLevel="0" collapsed="false">
      <c r="A131" s="215" t="n">
        <v>0</v>
      </c>
      <c r="B131" s="216" t="s">
        <v>1225</v>
      </c>
      <c r="C131" s="217"/>
      <c r="D131" s="218" t="s">
        <v>1200</v>
      </c>
      <c r="E131" s="219" t="n">
        <f aca="false">C131*A131</f>
        <v>0</v>
      </c>
      <c r="F131" s="219" t="n">
        <f aca="false">E131/D131</f>
        <v>0</v>
      </c>
    </row>
    <row r="132" customFormat="false" ht="85.05" hidden="false" customHeight="false" outlineLevel="0" collapsed="false">
      <c r="A132" s="215" t="n">
        <v>0</v>
      </c>
      <c r="B132" s="216" t="s">
        <v>1226</v>
      </c>
      <c r="C132" s="217"/>
      <c r="D132" s="218" t="s">
        <v>1200</v>
      </c>
      <c r="E132" s="219" t="n">
        <f aca="false">C132*A132</f>
        <v>0</v>
      </c>
      <c r="F132" s="219" t="n">
        <f aca="false">E132/D132</f>
        <v>0</v>
      </c>
    </row>
    <row r="133" customFormat="false" ht="120.85" hidden="false" customHeight="false" outlineLevel="0" collapsed="false">
      <c r="A133" s="215" t="n">
        <v>0</v>
      </c>
      <c r="B133" s="216" t="s">
        <v>1227</v>
      </c>
      <c r="C133" s="217"/>
      <c r="D133" s="218" t="s">
        <v>1200</v>
      </c>
      <c r="E133" s="219" t="n">
        <f aca="false">C133*A133</f>
        <v>0</v>
      </c>
      <c r="F133" s="219" t="n">
        <f aca="false">E133/D133</f>
        <v>0</v>
      </c>
    </row>
    <row r="134" customFormat="false" ht="85.05" hidden="false" customHeight="false" outlineLevel="0" collapsed="false">
      <c r="A134" s="215" t="n">
        <v>12</v>
      </c>
      <c r="B134" s="216" t="s">
        <v>1228</v>
      </c>
      <c r="C134" s="217"/>
      <c r="D134" s="218" t="s">
        <v>1200</v>
      </c>
      <c r="E134" s="219" t="n">
        <f aca="false">C134*A134</f>
        <v>0</v>
      </c>
      <c r="F134" s="219" t="n">
        <f aca="false">E134/D134</f>
        <v>0</v>
      </c>
    </row>
    <row r="135" customFormat="false" ht="85.05" hidden="false" customHeight="false" outlineLevel="0" collapsed="false">
      <c r="A135" s="215" t="n">
        <v>12</v>
      </c>
      <c r="B135" s="216" t="s">
        <v>1229</v>
      </c>
      <c r="C135" s="217"/>
      <c r="D135" s="218" t="s">
        <v>1200</v>
      </c>
      <c r="E135" s="219" t="n">
        <f aca="false">C135*A135</f>
        <v>0</v>
      </c>
      <c r="F135" s="219" t="n">
        <f aca="false">E135/D135</f>
        <v>0</v>
      </c>
    </row>
    <row r="136" customFormat="false" ht="85.05" hidden="false" customHeight="false" outlineLevel="0" collapsed="false">
      <c r="A136" s="215" t="n">
        <v>12</v>
      </c>
      <c r="B136" s="216" t="s">
        <v>1230</v>
      </c>
      <c r="C136" s="217"/>
      <c r="D136" s="218" t="s">
        <v>1200</v>
      </c>
      <c r="E136" s="219" t="n">
        <f aca="false">C136*A136</f>
        <v>0</v>
      </c>
      <c r="F136" s="219" t="n">
        <f aca="false">E136/D136</f>
        <v>0</v>
      </c>
    </row>
    <row r="137" customFormat="false" ht="156.7" hidden="false" customHeight="false" outlineLevel="0" collapsed="false">
      <c r="A137" s="215" t="n">
        <v>0</v>
      </c>
      <c r="B137" s="216" t="s">
        <v>1231</v>
      </c>
      <c r="C137" s="217"/>
      <c r="D137" s="218" t="s">
        <v>1200</v>
      </c>
      <c r="E137" s="219" t="n">
        <f aca="false">C137*A137</f>
        <v>0</v>
      </c>
      <c r="F137" s="219" t="n">
        <f aca="false">E137/D137</f>
        <v>0</v>
      </c>
    </row>
    <row r="138" customFormat="false" ht="108.95" hidden="false" customHeight="false" outlineLevel="0" collapsed="false">
      <c r="A138" s="215" t="n">
        <v>0</v>
      </c>
      <c r="B138" s="216" t="s">
        <v>1232</v>
      </c>
      <c r="C138" s="217"/>
      <c r="D138" s="218" t="s">
        <v>1200</v>
      </c>
      <c r="E138" s="219" t="n">
        <f aca="false">C138*A138</f>
        <v>0</v>
      </c>
      <c r="F138" s="219" t="n">
        <f aca="false">E138/D138</f>
        <v>0</v>
      </c>
    </row>
    <row r="139" customFormat="false" ht="15" hidden="false" customHeight="false" outlineLevel="0" collapsed="false">
      <c r="A139" s="215"/>
      <c r="B139" s="220"/>
      <c r="C139" s="217"/>
      <c r="D139" s="221"/>
      <c r="E139" s="222"/>
      <c r="F139" s="222"/>
    </row>
    <row r="140" customFormat="false" ht="15" hidden="false" customHeight="false" outlineLevel="0" collapsed="false">
      <c r="A140" s="215"/>
      <c r="B140" s="220"/>
      <c r="C140" s="217"/>
      <c r="D140" s="221"/>
      <c r="E140" s="222"/>
      <c r="F140" s="222"/>
    </row>
    <row r="141" customFormat="false" ht="13.8" hidden="false" customHeight="true" outlineLevel="0" collapsed="false">
      <c r="A141" s="223" t="s">
        <v>1206</v>
      </c>
      <c r="B141" s="223"/>
      <c r="C141" s="223"/>
      <c r="D141" s="223"/>
      <c r="E141" s="223"/>
      <c r="F141" s="224" t="n">
        <f aca="false">SUM(F125:F138)</f>
        <v>0</v>
      </c>
    </row>
    <row r="142" customFormat="false" ht="13.8" hidden="false" customHeight="true" outlineLevel="0" collapsed="false">
      <c r="A142" s="223" t="s">
        <v>1243</v>
      </c>
      <c r="B142" s="223"/>
      <c r="C142" s="223"/>
      <c r="D142" s="223"/>
      <c r="E142" s="223"/>
      <c r="F142" s="224" t="n">
        <f aca="false">ROUND(F141/1,2)</f>
        <v>0</v>
      </c>
    </row>
    <row r="143" customFormat="false" ht="13.8" hidden="false" customHeight="false" outlineLevel="0" collapsed="false"/>
    <row r="144" customFormat="false" ht="13.8" hidden="false" customHeight="false" outlineLevel="0" collapsed="false"/>
    <row r="145" customFormat="false" ht="13.8" hidden="false" customHeight="false" outlineLevel="0" collapsed="false">
      <c r="A145" s="209" t="s">
        <v>1244</v>
      </c>
      <c r="B145" s="209"/>
      <c r="C145" s="209"/>
      <c r="D145" s="209"/>
      <c r="E145" s="209"/>
      <c r="F145" s="209"/>
    </row>
    <row r="146" customFormat="false" ht="23.85" hidden="false" customHeight="false" outlineLevel="0" collapsed="false">
      <c r="A146" s="214" t="s">
        <v>1193</v>
      </c>
      <c r="B146" s="214" t="s">
        <v>1194</v>
      </c>
      <c r="C146" s="214" t="s">
        <v>1195</v>
      </c>
      <c r="D146" s="214" t="s">
        <v>1218</v>
      </c>
      <c r="E146" s="214" t="s">
        <v>1197</v>
      </c>
      <c r="F146" s="214" t="s">
        <v>1198</v>
      </c>
    </row>
    <row r="147" customFormat="false" ht="97" hidden="false" customHeight="false" outlineLevel="0" collapsed="false">
      <c r="A147" s="215" t="n">
        <v>0</v>
      </c>
      <c r="B147" s="216" t="s">
        <v>1219</v>
      </c>
      <c r="C147" s="217"/>
      <c r="D147" s="218" t="s">
        <v>1200</v>
      </c>
      <c r="E147" s="219" t="n">
        <f aca="false">C147*A147</f>
        <v>0</v>
      </c>
      <c r="F147" s="219" t="n">
        <f aca="false">E147/D147</f>
        <v>0</v>
      </c>
    </row>
    <row r="148" customFormat="false" ht="108.95" hidden="false" customHeight="false" outlineLevel="0" collapsed="false">
      <c r="A148" s="215" t="n">
        <v>3</v>
      </c>
      <c r="B148" s="216" t="s">
        <v>1220</v>
      </c>
      <c r="C148" s="217"/>
      <c r="D148" s="218" t="s">
        <v>1200</v>
      </c>
      <c r="E148" s="219" t="n">
        <f aca="false">C148*A148</f>
        <v>0</v>
      </c>
      <c r="F148" s="219" t="n">
        <f aca="false">E148/D148</f>
        <v>0</v>
      </c>
    </row>
    <row r="149" customFormat="false" ht="97" hidden="false" customHeight="false" outlineLevel="0" collapsed="false">
      <c r="A149" s="215" t="n">
        <v>3</v>
      </c>
      <c r="B149" s="216" t="s">
        <v>1221</v>
      </c>
      <c r="C149" s="217"/>
      <c r="D149" s="218" t="s">
        <v>1200</v>
      </c>
      <c r="E149" s="219" t="n">
        <f aca="false">C149*A149</f>
        <v>0</v>
      </c>
      <c r="F149" s="219" t="n">
        <f aca="false">E149/D149</f>
        <v>0</v>
      </c>
    </row>
    <row r="150" customFormat="false" ht="73.1" hidden="false" customHeight="false" outlineLevel="0" collapsed="false">
      <c r="A150" s="215" t="n">
        <v>0</v>
      </c>
      <c r="B150" s="216" t="s">
        <v>1222</v>
      </c>
      <c r="C150" s="217"/>
      <c r="D150" s="218" t="s">
        <v>1200</v>
      </c>
      <c r="E150" s="219" t="n">
        <f aca="false">C150*A150</f>
        <v>0</v>
      </c>
      <c r="F150" s="219" t="n">
        <f aca="false">E150/D150</f>
        <v>0</v>
      </c>
    </row>
    <row r="151" customFormat="false" ht="73.1" hidden="false" customHeight="false" outlineLevel="0" collapsed="false">
      <c r="A151" s="215" t="n">
        <v>0</v>
      </c>
      <c r="B151" s="216" t="s">
        <v>1223</v>
      </c>
      <c r="C151" s="217"/>
      <c r="D151" s="218" t="s">
        <v>1200</v>
      </c>
      <c r="E151" s="219"/>
      <c r="F151" s="219" t="n">
        <f aca="false">E151/D151</f>
        <v>0</v>
      </c>
    </row>
    <row r="152" customFormat="false" ht="97" hidden="false" customHeight="false" outlineLevel="0" collapsed="false">
      <c r="A152" s="215" t="n">
        <v>0</v>
      </c>
      <c r="B152" s="216" t="s">
        <v>1224</v>
      </c>
      <c r="C152" s="217"/>
      <c r="D152" s="218" t="s">
        <v>1200</v>
      </c>
      <c r="E152" s="219" t="n">
        <f aca="false">C152*A152</f>
        <v>0</v>
      </c>
      <c r="F152" s="219" t="n">
        <f aca="false">E152/D152</f>
        <v>0</v>
      </c>
    </row>
    <row r="153" customFormat="false" ht="108.95" hidden="false" customHeight="false" outlineLevel="0" collapsed="false">
      <c r="A153" s="215" t="n">
        <v>0</v>
      </c>
      <c r="B153" s="216" t="s">
        <v>1225</v>
      </c>
      <c r="C153" s="217"/>
      <c r="D153" s="218" t="s">
        <v>1200</v>
      </c>
      <c r="E153" s="219" t="n">
        <f aca="false">C153*A153</f>
        <v>0</v>
      </c>
      <c r="F153" s="219" t="n">
        <f aca="false">E153/D153</f>
        <v>0</v>
      </c>
    </row>
    <row r="154" customFormat="false" ht="85.05" hidden="false" customHeight="false" outlineLevel="0" collapsed="false">
      <c r="A154" s="215" t="n">
        <v>0</v>
      </c>
      <c r="B154" s="216" t="s">
        <v>1226</v>
      </c>
      <c r="C154" s="217"/>
      <c r="D154" s="218" t="s">
        <v>1200</v>
      </c>
      <c r="E154" s="219" t="n">
        <f aca="false">C154*A154</f>
        <v>0</v>
      </c>
      <c r="F154" s="219" t="n">
        <f aca="false">E154/D154</f>
        <v>0</v>
      </c>
    </row>
    <row r="155" customFormat="false" ht="120.85" hidden="false" customHeight="false" outlineLevel="0" collapsed="false">
      <c r="A155" s="215" t="n">
        <v>0</v>
      </c>
      <c r="B155" s="216" t="s">
        <v>1227</v>
      </c>
      <c r="C155" s="217"/>
      <c r="D155" s="218" t="s">
        <v>1200</v>
      </c>
      <c r="E155" s="219" t="n">
        <f aca="false">C155*A155</f>
        <v>0</v>
      </c>
      <c r="F155" s="219" t="n">
        <f aca="false">E155/D155</f>
        <v>0</v>
      </c>
    </row>
    <row r="156" customFormat="false" ht="85.05" hidden="false" customHeight="false" outlineLevel="0" collapsed="false">
      <c r="A156" s="215" t="n">
        <v>12</v>
      </c>
      <c r="B156" s="216" t="s">
        <v>1228</v>
      </c>
      <c r="C156" s="217"/>
      <c r="D156" s="218" t="s">
        <v>1200</v>
      </c>
      <c r="E156" s="219" t="n">
        <f aca="false">C156*A156</f>
        <v>0</v>
      </c>
      <c r="F156" s="219" t="n">
        <f aca="false">E156/D156</f>
        <v>0</v>
      </c>
    </row>
    <row r="157" customFormat="false" ht="85.05" hidden="false" customHeight="false" outlineLevel="0" collapsed="false">
      <c r="A157" s="215" t="n">
        <v>12</v>
      </c>
      <c r="B157" s="216" t="s">
        <v>1229</v>
      </c>
      <c r="C157" s="217"/>
      <c r="D157" s="218" t="s">
        <v>1200</v>
      </c>
      <c r="E157" s="219" t="n">
        <f aca="false">C157*A157</f>
        <v>0</v>
      </c>
      <c r="F157" s="219" t="n">
        <f aca="false">E157/D157</f>
        <v>0</v>
      </c>
    </row>
    <row r="158" customFormat="false" ht="85.05" hidden="false" customHeight="false" outlineLevel="0" collapsed="false">
      <c r="A158" s="215" t="n">
        <v>12</v>
      </c>
      <c r="B158" s="216" t="s">
        <v>1230</v>
      </c>
      <c r="C158" s="217"/>
      <c r="D158" s="218" t="s">
        <v>1200</v>
      </c>
      <c r="E158" s="219" t="n">
        <f aca="false">C158*A158</f>
        <v>0</v>
      </c>
      <c r="F158" s="219" t="n">
        <f aca="false">E158/D158</f>
        <v>0</v>
      </c>
    </row>
    <row r="159" customFormat="false" ht="156.7" hidden="false" customHeight="false" outlineLevel="0" collapsed="false">
      <c r="A159" s="215" t="n">
        <v>0</v>
      </c>
      <c r="B159" s="216" t="s">
        <v>1231</v>
      </c>
      <c r="C159" s="217"/>
      <c r="D159" s="218" t="s">
        <v>1200</v>
      </c>
      <c r="E159" s="219" t="n">
        <f aca="false">C159*A159</f>
        <v>0</v>
      </c>
      <c r="F159" s="219" t="n">
        <f aca="false">E159/D159</f>
        <v>0</v>
      </c>
    </row>
    <row r="160" customFormat="false" ht="108.95" hidden="false" customHeight="false" outlineLevel="0" collapsed="false">
      <c r="A160" s="215" t="n">
        <v>0</v>
      </c>
      <c r="B160" s="216" t="s">
        <v>1232</v>
      </c>
      <c r="C160" s="217"/>
      <c r="D160" s="218" t="s">
        <v>1200</v>
      </c>
      <c r="E160" s="219" t="n">
        <f aca="false">C160*A160</f>
        <v>0</v>
      </c>
      <c r="F160" s="219" t="n">
        <f aca="false">E160/D160</f>
        <v>0</v>
      </c>
    </row>
    <row r="161" customFormat="false" ht="15" hidden="false" customHeight="false" outlineLevel="0" collapsed="false">
      <c r="A161" s="215"/>
      <c r="B161" s="220"/>
      <c r="C161" s="217"/>
      <c r="D161" s="221"/>
      <c r="E161" s="222"/>
      <c r="F161" s="222"/>
    </row>
    <row r="162" customFormat="false" ht="15" hidden="false" customHeight="false" outlineLevel="0" collapsed="false">
      <c r="A162" s="215"/>
      <c r="B162" s="220"/>
      <c r="C162" s="217"/>
      <c r="D162" s="221"/>
      <c r="E162" s="222"/>
      <c r="F162" s="222"/>
    </row>
    <row r="163" customFormat="false" ht="13.8" hidden="false" customHeight="true" outlineLevel="0" collapsed="false">
      <c r="A163" s="223" t="s">
        <v>1206</v>
      </c>
      <c r="B163" s="223"/>
      <c r="C163" s="223"/>
      <c r="D163" s="223"/>
      <c r="E163" s="223"/>
      <c r="F163" s="224" t="n">
        <f aca="false">SUM(F147:F160)</f>
        <v>0</v>
      </c>
    </row>
    <row r="164" customFormat="false" ht="13.8" hidden="false" customHeight="true" outlineLevel="0" collapsed="false">
      <c r="A164" s="223" t="s">
        <v>1245</v>
      </c>
      <c r="B164" s="223"/>
      <c r="C164" s="223"/>
      <c r="D164" s="223"/>
      <c r="E164" s="223"/>
      <c r="F164" s="224" t="n">
        <f aca="false">ROUND(F163/1,2)</f>
        <v>0</v>
      </c>
    </row>
    <row r="165" customFormat="false" ht="13.8" hidden="false" customHeight="false" outlineLevel="0" collapsed="false"/>
    <row r="166" customFormat="false" ht="13.8" hidden="false" customHeight="false" outlineLevel="0" collapsed="false"/>
    <row r="167" customFormat="false" ht="13.8" hidden="false" customHeight="false" outlineLevel="0" collapsed="false">
      <c r="A167" s="209" t="s">
        <v>1246</v>
      </c>
      <c r="B167" s="209"/>
      <c r="C167" s="209"/>
      <c r="D167" s="209"/>
      <c r="E167" s="209"/>
      <c r="F167" s="209"/>
    </row>
    <row r="168" customFormat="false" ht="23.85" hidden="false" customHeight="false" outlineLevel="0" collapsed="false">
      <c r="A168" s="214" t="s">
        <v>1193</v>
      </c>
      <c r="B168" s="214" t="s">
        <v>1194</v>
      </c>
      <c r="C168" s="214" t="s">
        <v>1195</v>
      </c>
      <c r="D168" s="214" t="s">
        <v>1218</v>
      </c>
      <c r="E168" s="214" t="s">
        <v>1197</v>
      </c>
      <c r="F168" s="214" t="s">
        <v>1198</v>
      </c>
    </row>
    <row r="169" customFormat="false" ht="97" hidden="false" customHeight="false" outlineLevel="0" collapsed="false">
      <c r="A169" s="215" t="n">
        <v>2</v>
      </c>
      <c r="B169" s="216" t="s">
        <v>1219</v>
      </c>
      <c r="C169" s="217"/>
      <c r="D169" s="218" t="s">
        <v>1200</v>
      </c>
      <c r="E169" s="219" t="n">
        <f aca="false">C169*A169</f>
        <v>0</v>
      </c>
      <c r="F169" s="219" t="n">
        <f aca="false">E169/D169</f>
        <v>0</v>
      </c>
    </row>
    <row r="170" customFormat="false" ht="108.95" hidden="false" customHeight="false" outlineLevel="0" collapsed="false">
      <c r="A170" s="215" t="n">
        <v>3</v>
      </c>
      <c r="B170" s="216" t="s">
        <v>1220</v>
      </c>
      <c r="C170" s="217"/>
      <c r="D170" s="218" t="s">
        <v>1200</v>
      </c>
      <c r="E170" s="219" t="n">
        <f aca="false">C170*A170</f>
        <v>0</v>
      </c>
      <c r="F170" s="219" t="n">
        <f aca="false">E170/D170</f>
        <v>0</v>
      </c>
    </row>
    <row r="171" customFormat="false" ht="97" hidden="false" customHeight="false" outlineLevel="0" collapsed="false">
      <c r="A171" s="215" t="n">
        <v>3</v>
      </c>
      <c r="B171" s="216" t="s">
        <v>1221</v>
      </c>
      <c r="C171" s="217"/>
      <c r="D171" s="218" t="s">
        <v>1200</v>
      </c>
      <c r="E171" s="219" t="n">
        <f aca="false">C171*A171</f>
        <v>0</v>
      </c>
      <c r="F171" s="219" t="n">
        <f aca="false">E171/D171</f>
        <v>0</v>
      </c>
    </row>
    <row r="172" customFormat="false" ht="73.1" hidden="false" customHeight="false" outlineLevel="0" collapsed="false">
      <c r="A172" s="215" t="n">
        <v>0</v>
      </c>
      <c r="B172" s="216" t="s">
        <v>1222</v>
      </c>
      <c r="C172" s="217"/>
      <c r="D172" s="218" t="s">
        <v>1200</v>
      </c>
      <c r="E172" s="219" t="n">
        <f aca="false">C172*A172</f>
        <v>0</v>
      </c>
      <c r="F172" s="219" t="n">
        <f aca="false">E172/D172</f>
        <v>0</v>
      </c>
    </row>
    <row r="173" customFormat="false" ht="73.1" hidden="false" customHeight="false" outlineLevel="0" collapsed="false">
      <c r="A173" s="215" t="n">
        <v>0</v>
      </c>
      <c r="B173" s="216" t="s">
        <v>1223</v>
      </c>
      <c r="C173" s="217"/>
      <c r="D173" s="218" t="s">
        <v>1200</v>
      </c>
      <c r="E173" s="219"/>
      <c r="F173" s="219" t="n">
        <f aca="false">E173/D173</f>
        <v>0</v>
      </c>
    </row>
    <row r="174" customFormat="false" ht="97" hidden="false" customHeight="false" outlineLevel="0" collapsed="false">
      <c r="A174" s="215" t="n">
        <v>0</v>
      </c>
      <c r="B174" s="216" t="s">
        <v>1224</v>
      </c>
      <c r="C174" s="217"/>
      <c r="D174" s="218" t="s">
        <v>1200</v>
      </c>
      <c r="E174" s="219" t="n">
        <f aca="false">C174*A174</f>
        <v>0</v>
      </c>
      <c r="F174" s="219" t="n">
        <f aca="false">E174/D174</f>
        <v>0</v>
      </c>
    </row>
    <row r="175" customFormat="false" ht="108.95" hidden="false" customHeight="false" outlineLevel="0" collapsed="false">
      <c r="A175" s="215" t="n">
        <v>30</v>
      </c>
      <c r="B175" s="216" t="s">
        <v>1225</v>
      </c>
      <c r="C175" s="217"/>
      <c r="D175" s="218" t="s">
        <v>1200</v>
      </c>
      <c r="E175" s="219" t="n">
        <f aca="false">C175*A175</f>
        <v>0</v>
      </c>
      <c r="F175" s="219" t="n">
        <f aca="false">E175/D175</f>
        <v>0</v>
      </c>
    </row>
    <row r="176" customFormat="false" ht="85.05" hidden="false" customHeight="false" outlineLevel="0" collapsed="false">
      <c r="A176" s="215" t="n">
        <v>12</v>
      </c>
      <c r="B176" s="216" t="s">
        <v>1226</v>
      </c>
      <c r="C176" s="217"/>
      <c r="D176" s="218" t="s">
        <v>1200</v>
      </c>
      <c r="E176" s="219" t="n">
        <f aca="false">C176*A176</f>
        <v>0</v>
      </c>
      <c r="F176" s="219" t="n">
        <f aca="false">E176/D176</f>
        <v>0</v>
      </c>
    </row>
    <row r="177" customFormat="false" ht="120.85" hidden="false" customHeight="false" outlineLevel="0" collapsed="false">
      <c r="A177" s="215" t="n">
        <v>2</v>
      </c>
      <c r="B177" s="216" t="s">
        <v>1227</v>
      </c>
      <c r="C177" s="217"/>
      <c r="D177" s="218" t="s">
        <v>1200</v>
      </c>
      <c r="E177" s="219" t="n">
        <f aca="false">C177*A177</f>
        <v>0</v>
      </c>
      <c r="F177" s="219" t="n">
        <f aca="false">E177/D177</f>
        <v>0</v>
      </c>
    </row>
    <row r="178" customFormat="false" ht="85.05" hidden="false" customHeight="false" outlineLevel="0" collapsed="false">
      <c r="A178" s="215" t="n">
        <v>12</v>
      </c>
      <c r="B178" s="216" t="s">
        <v>1228</v>
      </c>
      <c r="C178" s="217"/>
      <c r="D178" s="218" t="s">
        <v>1200</v>
      </c>
      <c r="E178" s="219" t="n">
        <f aca="false">C178*A178</f>
        <v>0</v>
      </c>
      <c r="F178" s="219" t="n">
        <f aca="false">E178/D178</f>
        <v>0</v>
      </c>
    </row>
    <row r="179" customFormat="false" ht="85.05" hidden="false" customHeight="false" outlineLevel="0" collapsed="false">
      <c r="A179" s="215" t="n">
        <v>12</v>
      </c>
      <c r="B179" s="216" t="s">
        <v>1229</v>
      </c>
      <c r="C179" s="217"/>
      <c r="D179" s="218" t="s">
        <v>1200</v>
      </c>
      <c r="E179" s="219" t="n">
        <f aca="false">C179*A179</f>
        <v>0</v>
      </c>
      <c r="F179" s="219" t="n">
        <f aca="false">E179/D179</f>
        <v>0</v>
      </c>
    </row>
    <row r="180" customFormat="false" ht="85.05" hidden="false" customHeight="false" outlineLevel="0" collapsed="false">
      <c r="A180" s="215" t="n">
        <v>12</v>
      </c>
      <c r="B180" s="216" t="s">
        <v>1230</v>
      </c>
      <c r="C180" s="217"/>
      <c r="D180" s="218" t="s">
        <v>1200</v>
      </c>
      <c r="E180" s="219" t="n">
        <f aca="false">C180*A180</f>
        <v>0</v>
      </c>
      <c r="F180" s="219" t="n">
        <f aca="false">E180/D180</f>
        <v>0</v>
      </c>
    </row>
    <row r="181" customFormat="false" ht="156.7" hidden="false" customHeight="false" outlineLevel="0" collapsed="false">
      <c r="A181" s="215" t="n">
        <f aca="false">60*1</f>
        <v>60</v>
      </c>
      <c r="B181" s="216" t="s">
        <v>1231</v>
      </c>
      <c r="C181" s="217"/>
      <c r="D181" s="218" t="s">
        <v>1200</v>
      </c>
      <c r="E181" s="219" t="n">
        <f aca="false">C181*A181</f>
        <v>0</v>
      </c>
      <c r="F181" s="219" t="n">
        <f aca="false">E181/D181</f>
        <v>0</v>
      </c>
    </row>
    <row r="182" customFormat="false" ht="108.95" hidden="false" customHeight="false" outlineLevel="0" collapsed="false">
      <c r="A182" s="215" t="n">
        <v>2</v>
      </c>
      <c r="B182" s="216" t="s">
        <v>1232</v>
      </c>
      <c r="C182" s="217"/>
      <c r="D182" s="218" t="s">
        <v>1200</v>
      </c>
      <c r="E182" s="219" t="n">
        <f aca="false">C182*A182</f>
        <v>0</v>
      </c>
      <c r="F182" s="219" t="n">
        <f aca="false">E182/D182</f>
        <v>0</v>
      </c>
    </row>
    <row r="183" customFormat="false" ht="15" hidden="false" customHeight="false" outlineLevel="0" collapsed="false">
      <c r="A183" s="215"/>
      <c r="B183" s="220"/>
      <c r="C183" s="217"/>
      <c r="D183" s="221"/>
      <c r="E183" s="222"/>
      <c r="F183" s="222"/>
    </row>
    <row r="184" customFormat="false" ht="15" hidden="false" customHeight="false" outlineLevel="0" collapsed="false">
      <c r="A184" s="215"/>
      <c r="B184" s="220"/>
      <c r="C184" s="217"/>
      <c r="D184" s="221"/>
      <c r="E184" s="222"/>
      <c r="F184" s="222"/>
    </row>
    <row r="185" customFormat="false" ht="13.8" hidden="false" customHeight="true" outlineLevel="0" collapsed="false">
      <c r="A185" s="223" t="s">
        <v>1206</v>
      </c>
      <c r="B185" s="223"/>
      <c r="C185" s="223"/>
      <c r="D185" s="223"/>
      <c r="E185" s="223"/>
      <c r="F185" s="224" t="n">
        <f aca="false">SUM(F169:F182)</f>
        <v>0</v>
      </c>
    </row>
    <row r="186" customFormat="false" ht="13.8" hidden="false" customHeight="true" outlineLevel="0" collapsed="false">
      <c r="A186" s="223" t="s">
        <v>1247</v>
      </c>
      <c r="B186" s="223"/>
      <c r="C186" s="223"/>
      <c r="D186" s="223"/>
      <c r="E186" s="223"/>
      <c r="F186" s="224" t="n">
        <f aca="false">ROUND(F185/1,2)</f>
        <v>0</v>
      </c>
    </row>
    <row r="187" customFormat="false" ht="13.8" hidden="false" customHeight="false" outlineLevel="0" collapsed="false"/>
    <row r="188" customFormat="false" ht="13.8" hidden="false" customHeight="false" outlineLevel="0" collapsed="false"/>
    <row r="189" customFormat="false" ht="13.8" hidden="false" customHeight="false" outlineLevel="0" collapsed="false">
      <c r="A189" s="209" t="s">
        <v>1248</v>
      </c>
      <c r="B189" s="209"/>
      <c r="C189" s="209"/>
      <c r="D189" s="209"/>
      <c r="E189" s="209"/>
      <c r="F189" s="209"/>
    </row>
    <row r="190" customFormat="false" ht="23.85" hidden="false" customHeight="false" outlineLevel="0" collapsed="false">
      <c r="A190" s="214" t="s">
        <v>1193</v>
      </c>
      <c r="B190" s="214" t="s">
        <v>1194</v>
      </c>
      <c r="C190" s="214" t="s">
        <v>1195</v>
      </c>
      <c r="D190" s="214" t="s">
        <v>1218</v>
      </c>
      <c r="E190" s="214" t="s">
        <v>1197</v>
      </c>
      <c r="F190" s="214" t="s">
        <v>1198</v>
      </c>
    </row>
    <row r="191" customFormat="false" ht="97" hidden="false" customHeight="false" outlineLevel="0" collapsed="false">
      <c r="A191" s="215" t="n">
        <v>2</v>
      </c>
      <c r="B191" s="216" t="s">
        <v>1219</v>
      </c>
      <c r="C191" s="217"/>
      <c r="D191" s="218" t="s">
        <v>1200</v>
      </c>
      <c r="E191" s="219" t="n">
        <f aca="false">C191*A191</f>
        <v>0</v>
      </c>
      <c r="F191" s="219" t="n">
        <f aca="false">E191/D191</f>
        <v>0</v>
      </c>
    </row>
    <row r="192" customFormat="false" ht="108.95" hidden="false" customHeight="false" outlineLevel="0" collapsed="false">
      <c r="A192" s="215" t="n">
        <v>3</v>
      </c>
      <c r="B192" s="216" t="s">
        <v>1220</v>
      </c>
      <c r="C192" s="217"/>
      <c r="D192" s="218" t="s">
        <v>1200</v>
      </c>
      <c r="E192" s="219" t="n">
        <f aca="false">C192*A192</f>
        <v>0</v>
      </c>
      <c r="F192" s="219" t="n">
        <f aca="false">E192/D192</f>
        <v>0</v>
      </c>
    </row>
    <row r="193" customFormat="false" ht="97" hidden="false" customHeight="false" outlineLevel="0" collapsed="false">
      <c r="A193" s="215" t="n">
        <v>3</v>
      </c>
      <c r="B193" s="216" t="s">
        <v>1221</v>
      </c>
      <c r="C193" s="217"/>
      <c r="D193" s="218" t="s">
        <v>1200</v>
      </c>
      <c r="E193" s="219" t="n">
        <f aca="false">C193*A193</f>
        <v>0</v>
      </c>
      <c r="F193" s="219" t="n">
        <f aca="false">E193/D193</f>
        <v>0</v>
      </c>
    </row>
    <row r="194" customFormat="false" ht="73.1" hidden="false" customHeight="false" outlineLevel="0" collapsed="false">
      <c r="A194" s="215" t="n">
        <v>0</v>
      </c>
      <c r="B194" s="216" t="s">
        <v>1222</v>
      </c>
      <c r="C194" s="217"/>
      <c r="D194" s="218" t="s">
        <v>1200</v>
      </c>
      <c r="E194" s="219" t="n">
        <f aca="false">C194*A194</f>
        <v>0</v>
      </c>
      <c r="F194" s="219" t="n">
        <f aca="false">E194/D194</f>
        <v>0</v>
      </c>
    </row>
    <row r="195" customFormat="false" ht="73.1" hidden="false" customHeight="false" outlineLevel="0" collapsed="false">
      <c r="A195" s="215" t="n">
        <v>0</v>
      </c>
      <c r="B195" s="216" t="s">
        <v>1223</v>
      </c>
      <c r="C195" s="217"/>
      <c r="D195" s="218" t="s">
        <v>1200</v>
      </c>
      <c r="E195" s="219"/>
      <c r="F195" s="219" t="n">
        <f aca="false">E195/D195</f>
        <v>0</v>
      </c>
    </row>
    <row r="196" customFormat="false" ht="97" hidden="false" customHeight="false" outlineLevel="0" collapsed="false">
      <c r="A196" s="215" t="n">
        <v>2</v>
      </c>
      <c r="B196" s="216" t="s">
        <v>1224</v>
      </c>
      <c r="C196" s="217"/>
      <c r="D196" s="218" t="s">
        <v>1200</v>
      </c>
      <c r="E196" s="219" t="n">
        <f aca="false">C196*A196</f>
        <v>0</v>
      </c>
      <c r="F196" s="219" t="n">
        <f aca="false">E196/D196</f>
        <v>0</v>
      </c>
    </row>
    <row r="197" customFormat="false" ht="108.95" hidden="false" customHeight="false" outlineLevel="0" collapsed="false">
      <c r="A197" s="215" t="n">
        <v>30</v>
      </c>
      <c r="B197" s="216" t="s">
        <v>1225</v>
      </c>
      <c r="C197" s="217"/>
      <c r="D197" s="218" t="s">
        <v>1200</v>
      </c>
      <c r="E197" s="219" t="n">
        <f aca="false">C197*A197</f>
        <v>0</v>
      </c>
      <c r="F197" s="219" t="n">
        <f aca="false">E197/D197</f>
        <v>0</v>
      </c>
    </row>
    <row r="198" customFormat="false" ht="85.05" hidden="false" customHeight="false" outlineLevel="0" collapsed="false">
      <c r="A198" s="215" t="n">
        <v>12</v>
      </c>
      <c r="B198" s="216" t="s">
        <v>1226</v>
      </c>
      <c r="C198" s="217"/>
      <c r="D198" s="218" t="s">
        <v>1200</v>
      </c>
      <c r="E198" s="219" t="n">
        <f aca="false">C198*A198</f>
        <v>0</v>
      </c>
      <c r="F198" s="219" t="n">
        <f aca="false">E198/D198</f>
        <v>0</v>
      </c>
    </row>
    <row r="199" customFormat="false" ht="120.85" hidden="false" customHeight="false" outlineLevel="0" collapsed="false">
      <c r="A199" s="215" t="n">
        <v>2</v>
      </c>
      <c r="B199" s="216" t="s">
        <v>1227</v>
      </c>
      <c r="C199" s="217"/>
      <c r="D199" s="218" t="s">
        <v>1200</v>
      </c>
      <c r="E199" s="219" t="n">
        <f aca="false">C199*A199</f>
        <v>0</v>
      </c>
      <c r="F199" s="219" t="n">
        <f aca="false">E199/D199</f>
        <v>0</v>
      </c>
    </row>
    <row r="200" customFormat="false" ht="85.05" hidden="false" customHeight="false" outlineLevel="0" collapsed="false">
      <c r="A200" s="215" t="n">
        <v>12</v>
      </c>
      <c r="B200" s="216" t="s">
        <v>1228</v>
      </c>
      <c r="C200" s="217"/>
      <c r="D200" s="218" t="s">
        <v>1200</v>
      </c>
      <c r="E200" s="219" t="n">
        <f aca="false">C200*A200</f>
        <v>0</v>
      </c>
      <c r="F200" s="219" t="n">
        <f aca="false">E200/D200</f>
        <v>0</v>
      </c>
    </row>
    <row r="201" customFormat="false" ht="85.05" hidden="false" customHeight="false" outlineLevel="0" collapsed="false">
      <c r="A201" s="215" t="n">
        <v>12</v>
      </c>
      <c r="B201" s="216" t="s">
        <v>1229</v>
      </c>
      <c r="C201" s="217"/>
      <c r="D201" s="218" t="s">
        <v>1200</v>
      </c>
      <c r="E201" s="219" t="n">
        <f aca="false">C201*A201</f>
        <v>0</v>
      </c>
      <c r="F201" s="219" t="n">
        <f aca="false">E201/D201</f>
        <v>0</v>
      </c>
    </row>
    <row r="202" customFormat="false" ht="85.05" hidden="false" customHeight="false" outlineLevel="0" collapsed="false">
      <c r="A202" s="215" t="n">
        <v>12</v>
      </c>
      <c r="B202" s="216" t="s">
        <v>1230</v>
      </c>
      <c r="C202" s="217"/>
      <c r="D202" s="218" t="s">
        <v>1200</v>
      </c>
      <c r="E202" s="219" t="n">
        <f aca="false">C202*A202</f>
        <v>0</v>
      </c>
      <c r="F202" s="219" t="n">
        <f aca="false">E202/D202</f>
        <v>0</v>
      </c>
    </row>
    <row r="203" customFormat="false" ht="156.7" hidden="false" customHeight="false" outlineLevel="0" collapsed="false">
      <c r="A203" s="215" t="n">
        <f aca="false">60*1</f>
        <v>60</v>
      </c>
      <c r="B203" s="216" t="s">
        <v>1231</v>
      </c>
      <c r="C203" s="217"/>
      <c r="D203" s="218" t="s">
        <v>1200</v>
      </c>
      <c r="E203" s="219" t="n">
        <f aca="false">C203*A203</f>
        <v>0</v>
      </c>
      <c r="F203" s="219" t="n">
        <f aca="false">E203/D203</f>
        <v>0</v>
      </c>
    </row>
    <row r="204" customFormat="false" ht="108.95" hidden="false" customHeight="false" outlineLevel="0" collapsed="false">
      <c r="A204" s="215" t="n">
        <v>2</v>
      </c>
      <c r="B204" s="216" t="s">
        <v>1232</v>
      </c>
      <c r="C204" s="217"/>
      <c r="D204" s="218" t="s">
        <v>1200</v>
      </c>
      <c r="E204" s="219" t="n">
        <f aca="false">C204*A204</f>
        <v>0</v>
      </c>
      <c r="F204" s="219" t="n">
        <f aca="false">E204/D204</f>
        <v>0</v>
      </c>
    </row>
    <row r="205" customFormat="false" ht="15" hidden="false" customHeight="false" outlineLevel="0" collapsed="false">
      <c r="A205" s="215"/>
      <c r="B205" s="220"/>
      <c r="C205" s="217"/>
      <c r="D205" s="221"/>
      <c r="E205" s="222"/>
      <c r="F205" s="222"/>
    </row>
    <row r="206" customFormat="false" ht="15" hidden="false" customHeight="false" outlineLevel="0" collapsed="false">
      <c r="A206" s="215"/>
      <c r="B206" s="220"/>
      <c r="C206" s="217"/>
      <c r="D206" s="221"/>
      <c r="E206" s="222"/>
      <c r="F206" s="222"/>
    </row>
    <row r="207" customFormat="false" ht="13.8" hidden="false" customHeight="true" outlineLevel="0" collapsed="false">
      <c r="A207" s="223" t="s">
        <v>1206</v>
      </c>
      <c r="B207" s="223"/>
      <c r="C207" s="223"/>
      <c r="D207" s="223"/>
      <c r="E207" s="223"/>
      <c r="F207" s="224" t="n">
        <f aca="false">SUM(F191:F204)</f>
        <v>0</v>
      </c>
    </row>
    <row r="208" customFormat="false" ht="13.8" hidden="false" customHeight="true" outlineLevel="0" collapsed="false">
      <c r="A208" s="223" t="s">
        <v>1249</v>
      </c>
      <c r="B208" s="223"/>
      <c r="C208" s="223"/>
      <c r="D208" s="223"/>
      <c r="E208" s="223"/>
      <c r="F208" s="224" t="n">
        <f aca="false">ROUND(F207/1,2)</f>
        <v>0</v>
      </c>
    </row>
  </sheetData>
  <mergeCells count="36">
    <mergeCell ref="A1:F1"/>
    <mergeCell ref="A2:F2"/>
    <mergeCell ref="A3:D3"/>
    <mergeCell ref="A5:F5"/>
    <mergeCell ref="A6:F6"/>
    <mergeCell ref="A7:F7"/>
    <mergeCell ref="A8:F8"/>
    <mergeCell ref="A9:F9"/>
    <mergeCell ref="A11:F11"/>
    <mergeCell ref="A13:F13"/>
    <mergeCell ref="A31:E31"/>
    <mergeCell ref="A32:E32"/>
    <mergeCell ref="A35:F35"/>
    <mergeCell ref="A53:E53"/>
    <mergeCell ref="A54:E54"/>
    <mergeCell ref="A57:F57"/>
    <mergeCell ref="A75:E75"/>
    <mergeCell ref="A76:E76"/>
    <mergeCell ref="A79:F79"/>
    <mergeCell ref="A97:E97"/>
    <mergeCell ref="A98:E98"/>
    <mergeCell ref="A101:F101"/>
    <mergeCell ref="A119:E119"/>
    <mergeCell ref="A120:E120"/>
    <mergeCell ref="A123:F123"/>
    <mergeCell ref="A141:E141"/>
    <mergeCell ref="A142:E142"/>
    <mergeCell ref="A145:F145"/>
    <mergeCell ref="A163:E163"/>
    <mergeCell ref="A164:E164"/>
    <mergeCell ref="A167:F167"/>
    <mergeCell ref="A185:E185"/>
    <mergeCell ref="A186:E186"/>
    <mergeCell ref="A189:F189"/>
    <mergeCell ref="A207:E207"/>
    <mergeCell ref="A208:E208"/>
  </mergeCells>
  <printOptions headings="false" gridLines="false" gridLinesSet="true" horizontalCentered="false" verticalCentered="false"/>
  <pageMargins left="0.7875" right="0.7875" top="1.05277777777778" bottom="1.05277777777778" header="0.7875" footer="0.7875"/>
  <pageSetup paperSize="9" scale="8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135"/>
  <sheetViews>
    <sheetView showFormulas="false" showGridLines="true" showRowColHeaders="true" showZeros="true" rightToLeft="false" tabSelected="false" showOutlineSymbols="true" defaultGridColor="true" view="normal" topLeftCell="A67" colorId="64" zoomScale="100" zoomScaleNormal="100" zoomScalePageLayoutView="100" workbookViewId="0">
      <selection pane="topLeft" activeCell="C126" activeCellId="0" sqref="C126"/>
    </sheetView>
  </sheetViews>
  <sheetFormatPr defaultColWidth="11.53515625" defaultRowHeight="13.8" customHeight="true" zeroHeight="false" outlineLevelRow="0" outlineLevelCol="0"/>
  <cols>
    <col collapsed="false" customWidth="false" hidden="false" outlineLevel="0" max="1" min="1" style="203" width="11.53"/>
    <col collapsed="false" customWidth="true" hidden="false" outlineLevel="0" max="2" min="2" style="203" width="34.12"/>
    <col collapsed="false" customWidth="false" hidden="false" outlineLevel="0" max="16384" min="3" style="203" width="11.53"/>
  </cols>
  <sheetData>
    <row r="1" customFormat="false" ht="46.6" hidden="false" customHeight="true" outlineLevel="0" collapsed="false">
      <c r="A1" s="204" t="s">
        <v>1250</v>
      </c>
      <c r="B1" s="204"/>
      <c r="C1" s="204"/>
      <c r="D1" s="204"/>
      <c r="E1" s="204"/>
      <c r="F1" s="204"/>
    </row>
    <row r="2" customFormat="false" ht="16.15" hidden="false" customHeight="false" outlineLevel="0" collapsed="false">
      <c r="A2" s="230" t="s">
        <v>1185</v>
      </c>
      <c r="B2" s="230"/>
      <c r="C2" s="230"/>
      <c r="D2" s="230"/>
      <c r="E2" s="230"/>
      <c r="F2" s="230"/>
    </row>
    <row r="3" customFormat="false" ht="16.15" hidden="false" customHeight="true" outlineLevel="0" collapsed="false">
      <c r="A3" s="231" t="s">
        <v>1251</v>
      </c>
      <c r="B3" s="231"/>
      <c r="C3" s="231"/>
      <c r="D3" s="231"/>
      <c r="E3" s="232"/>
      <c r="F3" s="233"/>
    </row>
    <row r="4" customFormat="false" ht="13.8" hidden="false" customHeight="false" outlineLevel="0" collapsed="false">
      <c r="A4" s="207"/>
      <c r="B4" s="208"/>
      <c r="C4" s="208"/>
      <c r="D4" s="208"/>
      <c r="E4" s="208"/>
      <c r="F4" s="208"/>
    </row>
    <row r="5" customFormat="false" ht="13.8" hidden="false" customHeight="false" outlineLevel="0" collapsed="false">
      <c r="A5" s="209" t="s">
        <v>1187</v>
      </c>
      <c r="B5" s="209"/>
      <c r="C5" s="209"/>
      <c r="D5" s="209"/>
      <c r="E5" s="209"/>
      <c r="F5" s="209"/>
    </row>
    <row r="6" customFormat="false" ht="57.8" hidden="false" customHeight="true" outlineLevel="0" collapsed="false">
      <c r="A6" s="210" t="s">
        <v>1188</v>
      </c>
      <c r="B6" s="210"/>
      <c r="C6" s="210"/>
      <c r="D6" s="210"/>
      <c r="E6" s="210"/>
      <c r="F6" s="210"/>
    </row>
    <row r="7" customFormat="false" ht="13.8" hidden="false" customHeight="false" outlineLevel="0" collapsed="false">
      <c r="A7" s="211" t="s">
        <v>1189</v>
      </c>
      <c r="B7" s="211"/>
      <c r="C7" s="211"/>
      <c r="D7" s="211"/>
      <c r="E7" s="211"/>
      <c r="F7" s="211"/>
    </row>
    <row r="8" customFormat="false" ht="13.8" hidden="false" customHeight="false" outlineLevel="0" collapsed="false">
      <c r="A8" s="211" t="s">
        <v>1190</v>
      </c>
      <c r="B8" s="211"/>
      <c r="C8" s="211"/>
      <c r="D8" s="211"/>
      <c r="E8" s="211"/>
      <c r="F8" s="211"/>
    </row>
    <row r="9" customFormat="false" ht="13.8" hidden="false" customHeight="false" outlineLevel="0" collapsed="false">
      <c r="A9" s="212"/>
      <c r="B9" s="212"/>
      <c r="C9" s="212"/>
      <c r="D9" s="212"/>
      <c r="E9" s="212"/>
      <c r="F9" s="212"/>
    </row>
    <row r="10" customFormat="false" ht="13.8" hidden="false" customHeight="false" outlineLevel="0" collapsed="false">
      <c r="A10" s="209" t="s">
        <v>1252</v>
      </c>
      <c r="B10" s="209"/>
      <c r="C10" s="209"/>
      <c r="D10" s="209"/>
      <c r="E10" s="209"/>
      <c r="F10" s="209"/>
    </row>
    <row r="11" customFormat="false" ht="13.8" hidden="false" customHeight="false" outlineLevel="0" collapsed="false">
      <c r="A11" s="213"/>
      <c r="B11" s="208"/>
      <c r="C11" s="208"/>
      <c r="D11" s="208"/>
      <c r="E11" s="208"/>
      <c r="F11" s="208"/>
    </row>
    <row r="12" customFormat="false" ht="13.8" hidden="false" customHeight="false" outlineLevel="0" collapsed="false">
      <c r="A12" s="209" t="s">
        <v>1253</v>
      </c>
      <c r="B12" s="209"/>
      <c r="C12" s="209"/>
      <c r="D12" s="209"/>
      <c r="E12" s="209"/>
      <c r="F12" s="209"/>
    </row>
    <row r="13" customFormat="false" ht="23.85" hidden="false" customHeight="false" outlineLevel="0" collapsed="false">
      <c r="A13" s="214" t="s">
        <v>1193</v>
      </c>
      <c r="B13" s="214" t="s">
        <v>1194</v>
      </c>
      <c r="C13" s="214" t="s">
        <v>1195</v>
      </c>
      <c r="D13" s="214" t="s">
        <v>1218</v>
      </c>
      <c r="E13" s="214" t="s">
        <v>1197</v>
      </c>
      <c r="F13" s="214" t="s">
        <v>1198</v>
      </c>
    </row>
    <row r="14" customFormat="false" ht="73.1" hidden="false" customHeight="false" outlineLevel="0" collapsed="false">
      <c r="A14" s="215" t="n">
        <v>6</v>
      </c>
      <c r="B14" s="216" t="s">
        <v>1254</v>
      </c>
      <c r="C14" s="217"/>
      <c r="D14" s="218" t="s">
        <v>1200</v>
      </c>
      <c r="E14" s="219" t="n">
        <f aca="false">C14*A14</f>
        <v>0</v>
      </c>
      <c r="F14" s="219" t="n">
        <f aca="false">E14/D14</f>
        <v>0</v>
      </c>
    </row>
    <row r="15" customFormat="false" ht="61.15" hidden="false" customHeight="false" outlineLevel="0" collapsed="false">
      <c r="A15" s="215" t="n">
        <v>6</v>
      </c>
      <c r="B15" s="216" t="s">
        <v>1255</v>
      </c>
      <c r="C15" s="217"/>
      <c r="D15" s="218" t="s">
        <v>1200</v>
      </c>
      <c r="E15" s="219" t="n">
        <f aca="false">C15*A15</f>
        <v>0</v>
      </c>
      <c r="F15" s="219" t="n">
        <f aca="false">E15/D15</f>
        <v>0</v>
      </c>
    </row>
    <row r="16" customFormat="false" ht="73.1" hidden="false" customHeight="false" outlineLevel="0" collapsed="false">
      <c r="A16" s="215" t="n">
        <v>4</v>
      </c>
      <c r="B16" s="216" t="s">
        <v>1256</v>
      </c>
      <c r="C16" s="217"/>
      <c r="D16" s="218" t="s">
        <v>1200</v>
      </c>
      <c r="E16" s="219" t="n">
        <f aca="false">C16*A16</f>
        <v>0</v>
      </c>
      <c r="F16" s="219" t="n">
        <f aca="false">E16/D16</f>
        <v>0</v>
      </c>
    </row>
    <row r="17" customFormat="false" ht="61.15" hidden="false" customHeight="false" outlineLevel="0" collapsed="false">
      <c r="A17" s="215" t="n">
        <v>6</v>
      </c>
      <c r="B17" s="216" t="s">
        <v>1257</v>
      </c>
      <c r="C17" s="217"/>
      <c r="D17" s="218" t="s">
        <v>1200</v>
      </c>
      <c r="E17" s="219" t="n">
        <f aca="false">C17*A17</f>
        <v>0</v>
      </c>
      <c r="F17" s="219" t="n">
        <f aca="false">E17/D17</f>
        <v>0</v>
      </c>
    </row>
    <row r="18" customFormat="false" ht="61.15" hidden="false" customHeight="false" outlineLevel="0" collapsed="false">
      <c r="A18" s="215" t="n">
        <v>6</v>
      </c>
      <c r="B18" s="216" t="s">
        <v>1258</v>
      </c>
      <c r="C18" s="217"/>
      <c r="D18" s="218" t="s">
        <v>1200</v>
      </c>
      <c r="E18" s="219" t="n">
        <f aca="false">C18*A18</f>
        <v>0</v>
      </c>
      <c r="F18" s="219" t="n">
        <f aca="false">E18/D18</f>
        <v>0</v>
      </c>
    </row>
    <row r="19" customFormat="false" ht="61.15" hidden="false" customHeight="false" outlineLevel="0" collapsed="false">
      <c r="A19" s="215" t="n">
        <v>3</v>
      </c>
      <c r="B19" s="216" t="s">
        <v>1259</v>
      </c>
      <c r="C19" s="217"/>
      <c r="D19" s="218" t="s">
        <v>1200</v>
      </c>
      <c r="E19" s="219" t="n">
        <f aca="false">C19*A19</f>
        <v>0</v>
      </c>
      <c r="F19" s="219" t="n">
        <f aca="false">E19/D19</f>
        <v>0</v>
      </c>
    </row>
    <row r="20" customFormat="false" ht="15" hidden="false" customHeight="false" outlineLevel="0" collapsed="false">
      <c r="A20" s="215"/>
      <c r="B20" s="220"/>
      <c r="C20" s="217"/>
      <c r="D20" s="221"/>
      <c r="E20" s="222"/>
      <c r="F20" s="222"/>
    </row>
    <row r="21" customFormat="false" ht="15" hidden="false" customHeight="false" outlineLevel="0" collapsed="false">
      <c r="A21" s="215"/>
      <c r="B21" s="220"/>
      <c r="C21" s="217"/>
      <c r="D21" s="221"/>
      <c r="E21" s="222"/>
      <c r="F21" s="222"/>
    </row>
    <row r="22" customFormat="false" ht="13.8" hidden="false" customHeight="true" outlineLevel="0" collapsed="false">
      <c r="A22" s="223" t="s">
        <v>1260</v>
      </c>
      <c r="B22" s="223"/>
      <c r="C22" s="223"/>
      <c r="D22" s="223"/>
      <c r="E22" s="223"/>
      <c r="F22" s="224" t="n">
        <f aca="false">SUM(F14:F21)</f>
        <v>0</v>
      </c>
    </row>
    <row r="23" customFormat="false" ht="13.8" hidden="false" customHeight="true" outlineLevel="0" collapsed="false">
      <c r="A23" s="223" t="s">
        <v>1261</v>
      </c>
      <c r="B23" s="223"/>
      <c r="C23" s="223"/>
      <c r="D23" s="223"/>
      <c r="E23" s="223"/>
      <c r="F23" s="224" t="n">
        <f aca="false">ROUND(F22/1,2)</f>
        <v>0</v>
      </c>
    </row>
    <row r="24" customFormat="false" ht="13.8" hidden="false" customHeight="false" outlineLevel="0" collapsed="false">
      <c r="A24" s="213"/>
      <c r="B24" s="208"/>
      <c r="C24" s="208"/>
      <c r="D24" s="208"/>
      <c r="E24" s="208"/>
      <c r="F24" s="208"/>
    </row>
    <row r="25" customFormat="false" ht="13.8" hidden="false" customHeight="false" outlineLevel="0" collapsed="false">
      <c r="A25" s="213"/>
      <c r="B25" s="208"/>
      <c r="C25" s="208"/>
      <c r="D25" s="208"/>
      <c r="E25" s="208"/>
      <c r="F25" s="208"/>
    </row>
    <row r="26" customFormat="false" ht="13.8" hidden="false" customHeight="false" outlineLevel="0" collapsed="false">
      <c r="A26" s="209" t="s">
        <v>1262</v>
      </c>
      <c r="B26" s="209"/>
      <c r="C26" s="209"/>
      <c r="D26" s="209"/>
      <c r="E26" s="209"/>
      <c r="F26" s="209"/>
    </row>
    <row r="27" customFormat="false" ht="23.85" hidden="false" customHeight="false" outlineLevel="0" collapsed="false">
      <c r="A27" s="214" t="s">
        <v>1193</v>
      </c>
      <c r="B27" s="214" t="s">
        <v>1194</v>
      </c>
      <c r="C27" s="214" t="s">
        <v>1195</v>
      </c>
      <c r="D27" s="214" t="s">
        <v>1218</v>
      </c>
      <c r="E27" s="214" t="s">
        <v>1197</v>
      </c>
      <c r="F27" s="214" t="s">
        <v>1198</v>
      </c>
    </row>
    <row r="28" customFormat="false" ht="73.1" hidden="false" customHeight="false" outlineLevel="0" collapsed="false">
      <c r="A28" s="215" t="n">
        <v>0</v>
      </c>
      <c r="B28" s="216" t="s">
        <v>1254</v>
      </c>
      <c r="C28" s="217"/>
      <c r="D28" s="218" t="s">
        <v>1200</v>
      </c>
      <c r="E28" s="219" t="n">
        <f aca="false">C28*A28</f>
        <v>0</v>
      </c>
      <c r="F28" s="219" t="n">
        <f aca="false">E28/D28</f>
        <v>0</v>
      </c>
    </row>
    <row r="29" customFormat="false" ht="61.15" hidden="false" customHeight="false" outlineLevel="0" collapsed="false">
      <c r="A29" s="215" t="n">
        <v>6</v>
      </c>
      <c r="B29" s="216" t="s">
        <v>1255</v>
      </c>
      <c r="C29" s="217"/>
      <c r="D29" s="218" t="s">
        <v>1200</v>
      </c>
      <c r="E29" s="219" t="n">
        <f aca="false">C29*A29</f>
        <v>0</v>
      </c>
      <c r="F29" s="219" t="n">
        <f aca="false">E29/D29</f>
        <v>0</v>
      </c>
    </row>
    <row r="30" customFormat="false" ht="73.1" hidden="false" customHeight="false" outlineLevel="0" collapsed="false">
      <c r="A30" s="215" t="n">
        <v>0</v>
      </c>
      <c r="B30" s="216" t="s">
        <v>1256</v>
      </c>
      <c r="C30" s="217"/>
      <c r="D30" s="218" t="s">
        <v>1200</v>
      </c>
      <c r="E30" s="219" t="n">
        <f aca="false">C30*A30</f>
        <v>0</v>
      </c>
      <c r="F30" s="219" t="n">
        <f aca="false">E30/D30</f>
        <v>0</v>
      </c>
    </row>
    <row r="31" customFormat="false" ht="61.15" hidden="false" customHeight="false" outlineLevel="0" collapsed="false">
      <c r="A31" s="215" t="n">
        <v>12</v>
      </c>
      <c r="B31" s="216" t="s">
        <v>1257</v>
      </c>
      <c r="C31" s="217"/>
      <c r="D31" s="218" t="s">
        <v>1200</v>
      </c>
      <c r="E31" s="219" t="n">
        <f aca="false">C31*A31</f>
        <v>0</v>
      </c>
      <c r="F31" s="219" t="n">
        <f aca="false">E31/D31</f>
        <v>0</v>
      </c>
    </row>
    <row r="32" customFormat="false" ht="61.15" hidden="false" customHeight="false" outlineLevel="0" collapsed="false">
      <c r="A32" s="215" t="n">
        <v>6</v>
      </c>
      <c r="B32" s="216" t="s">
        <v>1258</v>
      </c>
      <c r="C32" s="217"/>
      <c r="D32" s="218" t="s">
        <v>1200</v>
      </c>
      <c r="E32" s="219" t="n">
        <f aca="false">C32*A32</f>
        <v>0</v>
      </c>
      <c r="F32" s="219" t="n">
        <f aca="false">E32/D32</f>
        <v>0</v>
      </c>
    </row>
    <row r="33" customFormat="false" ht="61.15" hidden="false" customHeight="false" outlineLevel="0" collapsed="false">
      <c r="A33" s="215" t="n">
        <v>3</v>
      </c>
      <c r="B33" s="216" t="s">
        <v>1259</v>
      </c>
      <c r="C33" s="217"/>
      <c r="D33" s="218" t="s">
        <v>1200</v>
      </c>
      <c r="E33" s="219" t="n">
        <f aca="false">C33*A33</f>
        <v>0</v>
      </c>
      <c r="F33" s="219" t="n">
        <f aca="false">E33/D33</f>
        <v>0</v>
      </c>
    </row>
    <row r="34" customFormat="false" ht="15" hidden="false" customHeight="false" outlineLevel="0" collapsed="false">
      <c r="A34" s="215"/>
      <c r="B34" s="220"/>
      <c r="C34" s="217"/>
      <c r="D34" s="221"/>
      <c r="E34" s="222"/>
      <c r="F34" s="222"/>
    </row>
    <row r="35" customFormat="false" ht="15" hidden="false" customHeight="false" outlineLevel="0" collapsed="false">
      <c r="A35" s="215"/>
      <c r="B35" s="220"/>
      <c r="C35" s="217"/>
      <c r="D35" s="221"/>
      <c r="E35" s="222"/>
      <c r="F35" s="222"/>
    </row>
    <row r="36" customFormat="false" ht="13.8" hidden="false" customHeight="true" outlineLevel="0" collapsed="false">
      <c r="A36" s="223" t="s">
        <v>1260</v>
      </c>
      <c r="B36" s="223"/>
      <c r="C36" s="223"/>
      <c r="D36" s="223"/>
      <c r="E36" s="223"/>
      <c r="F36" s="224" t="n">
        <f aca="false">SUM(F28:F35)</f>
        <v>0</v>
      </c>
    </row>
    <row r="37" customFormat="false" ht="13.8" hidden="false" customHeight="true" outlineLevel="0" collapsed="false">
      <c r="A37" s="223" t="s">
        <v>1263</v>
      </c>
      <c r="B37" s="223"/>
      <c r="C37" s="223"/>
      <c r="D37" s="223"/>
      <c r="E37" s="223"/>
      <c r="F37" s="224" t="n">
        <f aca="false">ROUND(F36/1,2)</f>
        <v>0</v>
      </c>
    </row>
    <row r="40" customFormat="false" ht="13.8" hidden="false" customHeight="false" outlineLevel="0" collapsed="false">
      <c r="A40" s="209" t="s">
        <v>1264</v>
      </c>
      <c r="B40" s="209"/>
      <c r="C40" s="209"/>
      <c r="D40" s="209"/>
      <c r="E40" s="209"/>
      <c r="F40" s="209"/>
    </row>
    <row r="41" customFormat="false" ht="23.85" hidden="false" customHeight="false" outlineLevel="0" collapsed="false">
      <c r="A41" s="214" t="s">
        <v>1193</v>
      </c>
      <c r="B41" s="214" t="s">
        <v>1194</v>
      </c>
      <c r="C41" s="214" t="s">
        <v>1195</v>
      </c>
      <c r="D41" s="214" t="s">
        <v>1218</v>
      </c>
      <c r="E41" s="214" t="s">
        <v>1197</v>
      </c>
      <c r="F41" s="214" t="s">
        <v>1198</v>
      </c>
    </row>
    <row r="42" customFormat="false" ht="73.1" hidden="false" customHeight="false" outlineLevel="0" collapsed="false">
      <c r="A42" s="215" t="n">
        <v>6</v>
      </c>
      <c r="B42" s="216" t="s">
        <v>1254</v>
      </c>
      <c r="C42" s="217"/>
      <c r="D42" s="218" t="s">
        <v>1200</v>
      </c>
      <c r="E42" s="219" t="n">
        <f aca="false">C42*A42</f>
        <v>0</v>
      </c>
      <c r="F42" s="219" t="n">
        <f aca="false">E42/D42</f>
        <v>0</v>
      </c>
    </row>
    <row r="43" customFormat="false" ht="61.15" hidden="false" customHeight="false" outlineLevel="0" collapsed="false">
      <c r="A43" s="215" t="n">
        <v>6</v>
      </c>
      <c r="B43" s="216" t="s">
        <v>1255</v>
      </c>
      <c r="C43" s="217"/>
      <c r="D43" s="218" t="s">
        <v>1200</v>
      </c>
      <c r="E43" s="219" t="n">
        <f aca="false">C43*A43</f>
        <v>0</v>
      </c>
      <c r="F43" s="219" t="n">
        <f aca="false">E43/D43</f>
        <v>0</v>
      </c>
    </row>
    <row r="44" customFormat="false" ht="73.1" hidden="false" customHeight="false" outlineLevel="0" collapsed="false">
      <c r="A44" s="215" t="n">
        <v>0</v>
      </c>
      <c r="B44" s="216" t="s">
        <v>1256</v>
      </c>
      <c r="C44" s="217"/>
      <c r="D44" s="218" t="s">
        <v>1200</v>
      </c>
      <c r="E44" s="219" t="n">
        <f aca="false">C44*A44</f>
        <v>0</v>
      </c>
      <c r="F44" s="219" t="n">
        <f aca="false">E44/D44</f>
        <v>0</v>
      </c>
    </row>
    <row r="45" customFormat="false" ht="61.15" hidden="false" customHeight="false" outlineLevel="0" collapsed="false">
      <c r="A45" s="215" t="n">
        <v>12</v>
      </c>
      <c r="B45" s="216" t="s">
        <v>1257</v>
      </c>
      <c r="C45" s="217"/>
      <c r="D45" s="218" t="s">
        <v>1200</v>
      </c>
      <c r="E45" s="219" t="n">
        <f aca="false">C45*A45</f>
        <v>0</v>
      </c>
      <c r="F45" s="219" t="n">
        <f aca="false">E45/D45</f>
        <v>0</v>
      </c>
    </row>
    <row r="46" customFormat="false" ht="61.15" hidden="false" customHeight="false" outlineLevel="0" collapsed="false">
      <c r="A46" s="215" t="n">
        <v>6</v>
      </c>
      <c r="B46" s="216" t="s">
        <v>1258</v>
      </c>
      <c r="C46" s="217"/>
      <c r="D46" s="218" t="s">
        <v>1200</v>
      </c>
      <c r="E46" s="219" t="n">
        <f aca="false">C46*A46</f>
        <v>0</v>
      </c>
      <c r="F46" s="219" t="n">
        <f aca="false">E46/D46</f>
        <v>0</v>
      </c>
    </row>
    <row r="47" customFormat="false" ht="61.15" hidden="false" customHeight="false" outlineLevel="0" collapsed="false">
      <c r="A47" s="215" t="n">
        <v>3</v>
      </c>
      <c r="B47" s="216" t="s">
        <v>1259</v>
      </c>
      <c r="C47" s="217"/>
      <c r="D47" s="218" t="s">
        <v>1200</v>
      </c>
      <c r="E47" s="219" t="n">
        <f aca="false">C47*A47</f>
        <v>0</v>
      </c>
      <c r="F47" s="219" t="n">
        <f aca="false">E47/D47</f>
        <v>0</v>
      </c>
    </row>
    <row r="48" customFormat="false" ht="15" hidden="false" customHeight="false" outlineLevel="0" collapsed="false">
      <c r="A48" s="215"/>
      <c r="B48" s="220"/>
      <c r="C48" s="217"/>
      <c r="D48" s="221"/>
      <c r="E48" s="222"/>
      <c r="F48" s="222"/>
    </row>
    <row r="49" customFormat="false" ht="15" hidden="false" customHeight="false" outlineLevel="0" collapsed="false">
      <c r="A49" s="215"/>
      <c r="B49" s="220"/>
      <c r="C49" s="217"/>
      <c r="D49" s="221"/>
      <c r="E49" s="222"/>
      <c r="F49" s="222"/>
    </row>
    <row r="50" customFormat="false" ht="13.8" hidden="false" customHeight="true" outlineLevel="0" collapsed="false">
      <c r="A50" s="223" t="s">
        <v>1260</v>
      </c>
      <c r="B50" s="223"/>
      <c r="C50" s="223"/>
      <c r="D50" s="223"/>
      <c r="E50" s="223"/>
      <c r="F50" s="224" t="n">
        <f aca="false">SUM(F42:F49)</f>
        <v>0</v>
      </c>
    </row>
    <row r="51" customFormat="false" ht="13.8" hidden="false" customHeight="true" outlineLevel="0" collapsed="false">
      <c r="A51" s="223" t="s">
        <v>1265</v>
      </c>
      <c r="B51" s="223"/>
      <c r="C51" s="223"/>
      <c r="D51" s="223"/>
      <c r="E51" s="223"/>
      <c r="F51" s="224" t="n">
        <f aca="false">ROUND(F50/1,2)</f>
        <v>0</v>
      </c>
    </row>
    <row r="54" customFormat="false" ht="13.8" hidden="false" customHeight="false" outlineLevel="0" collapsed="false">
      <c r="A54" s="209" t="s">
        <v>1266</v>
      </c>
      <c r="B54" s="209"/>
      <c r="C54" s="209"/>
      <c r="D54" s="209"/>
      <c r="E54" s="209"/>
      <c r="F54" s="209"/>
    </row>
    <row r="55" customFormat="false" ht="23.85" hidden="false" customHeight="false" outlineLevel="0" collapsed="false">
      <c r="A55" s="214" t="s">
        <v>1193</v>
      </c>
      <c r="B55" s="214" t="s">
        <v>1194</v>
      </c>
      <c r="C55" s="214" t="s">
        <v>1195</v>
      </c>
      <c r="D55" s="214" t="s">
        <v>1218</v>
      </c>
      <c r="E55" s="214" t="s">
        <v>1197</v>
      </c>
      <c r="F55" s="214" t="s">
        <v>1198</v>
      </c>
    </row>
    <row r="56" customFormat="false" ht="73.1" hidden="false" customHeight="false" outlineLevel="0" collapsed="false">
      <c r="A56" s="215" t="n">
        <v>0</v>
      </c>
      <c r="B56" s="216" t="s">
        <v>1254</v>
      </c>
      <c r="C56" s="217"/>
      <c r="D56" s="218" t="s">
        <v>1200</v>
      </c>
      <c r="E56" s="219" t="n">
        <f aca="false">C56*A56</f>
        <v>0</v>
      </c>
      <c r="F56" s="219" t="n">
        <f aca="false">E56/D56</f>
        <v>0</v>
      </c>
    </row>
    <row r="57" customFormat="false" ht="61.15" hidden="false" customHeight="false" outlineLevel="0" collapsed="false">
      <c r="A57" s="215" t="n">
        <v>6</v>
      </c>
      <c r="B57" s="216" t="s">
        <v>1255</v>
      </c>
      <c r="C57" s="217"/>
      <c r="D57" s="218" t="s">
        <v>1200</v>
      </c>
      <c r="E57" s="219" t="n">
        <f aca="false">C57*A57</f>
        <v>0</v>
      </c>
      <c r="F57" s="219" t="n">
        <f aca="false">E57/D57</f>
        <v>0</v>
      </c>
    </row>
    <row r="58" customFormat="false" ht="73.1" hidden="false" customHeight="false" outlineLevel="0" collapsed="false">
      <c r="A58" s="215" t="n">
        <v>0</v>
      </c>
      <c r="B58" s="216" t="s">
        <v>1256</v>
      </c>
      <c r="C58" s="217"/>
      <c r="D58" s="218" t="s">
        <v>1200</v>
      </c>
      <c r="E58" s="219" t="n">
        <f aca="false">C58*A58</f>
        <v>0</v>
      </c>
      <c r="F58" s="219" t="n">
        <f aca="false">E58/D58</f>
        <v>0</v>
      </c>
    </row>
    <row r="59" customFormat="false" ht="61.15" hidden="false" customHeight="false" outlineLevel="0" collapsed="false">
      <c r="A59" s="215" t="n">
        <v>12</v>
      </c>
      <c r="B59" s="216" t="s">
        <v>1257</v>
      </c>
      <c r="C59" s="217"/>
      <c r="D59" s="218" t="s">
        <v>1200</v>
      </c>
      <c r="E59" s="219" t="n">
        <f aca="false">C59*A59</f>
        <v>0</v>
      </c>
      <c r="F59" s="219" t="n">
        <f aca="false">E59/D59</f>
        <v>0</v>
      </c>
    </row>
    <row r="60" customFormat="false" ht="61.15" hidden="false" customHeight="false" outlineLevel="0" collapsed="false">
      <c r="A60" s="215" t="n">
        <v>6</v>
      </c>
      <c r="B60" s="216" t="s">
        <v>1258</v>
      </c>
      <c r="C60" s="217"/>
      <c r="D60" s="218" t="s">
        <v>1200</v>
      </c>
      <c r="E60" s="219" t="n">
        <f aca="false">C60*A60</f>
        <v>0</v>
      </c>
      <c r="F60" s="219" t="n">
        <f aca="false">E60/D60</f>
        <v>0</v>
      </c>
    </row>
    <row r="61" customFormat="false" ht="61.15" hidden="false" customHeight="false" outlineLevel="0" collapsed="false">
      <c r="A61" s="215" t="n">
        <v>3</v>
      </c>
      <c r="B61" s="216" t="s">
        <v>1259</v>
      </c>
      <c r="C61" s="217"/>
      <c r="D61" s="218" t="s">
        <v>1200</v>
      </c>
      <c r="E61" s="219" t="n">
        <f aca="false">C61*A61</f>
        <v>0</v>
      </c>
      <c r="F61" s="219" t="n">
        <f aca="false">E61/D61</f>
        <v>0</v>
      </c>
    </row>
    <row r="62" customFormat="false" ht="15" hidden="false" customHeight="false" outlineLevel="0" collapsed="false">
      <c r="A62" s="215"/>
      <c r="B62" s="220"/>
      <c r="C62" s="217"/>
      <c r="D62" s="221"/>
      <c r="E62" s="222"/>
      <c r="F62" s="222"/>
    </row>
    <row r="63" customFormat="false" ht="15" hidden="false" customHeight="false" outlineLevel="0" collapsed="false">
      <c r="A63" s="215"/>
      <c r="B63" s="220"/>
      <c r="C63" s="217"/>
      <c r="D63" s="221"/>
      <c r="E63" s="222"/>
      <c r="F63" s="222"/>
    </row>
    <row r="64" customFormat="false" ht="13.8" hidden="false" customHeight="true" outlineLevel="0" collapsed="false">
      <c r="A64" s="223" t="s">
        <v>1260</v>
      </c>
      <c r="B64" s="223"/>
      <c r="C64" s="223"/>
      <c r="D64" s="223"/>
      <c r="E64" s="223"/>
      <c r="F64" s="224" t="n">
        <f aca="false">SUM(F56:F63)</f>
        <v>0</v>
      </c>
    </row>
    <row r="65" customFormat="false" ht="13.8" hidden="false" customHeight="true" outlineLevel="0" collapsed="false">
      <c r="A65" s="223" t="s">
        <v>1267</v>
      </c>
      <c r="B65" s="223"/>
      <c r="C65" s="223"/>
      <c r="D65" s="223"/>
      <c r="E65" s="223"/>
      <c r="F65" s="224" t="n">
        <f aca="false">ROUND(F64/1,2)</f>
        <v>0</v>
      </c>
    </row>
    <row r="68" customFormat="false" ht="13.8" hidden="false" customHeight="false" outlineLevel="0" collapsed="false">
      <c r="A68" s="209" t="s">
        <v>1268</v>
      </c>
      <c r="B68" s="209"/>
      <c r="C68" s="209"/>
      <c r="D68" s="209"/>
      <c r="E68" s="209"/>
      <c r="F68" s="209"/>
    </row>
    <row r="69" customFormat="false" ht="23.85" hidden="false" customHeight="false" outlineLevel="0" collapsed="false">
      <c r="A69" s="214" t="s">
        <v>1193</v>
      </c>
      <c r="B69" s="214" t="s">
        <v>1194</v>
      </c>
      <c r="C69" s="214" t="s">
        <v>1195</v>
      </c>
      <c r="D69" s="214" t="s">
        <v>1218</v>
      </c>
      <c r="E69" s="214" t="s">
        <v>1197</v>
      </c>
      <c r="F69" s="214" t="s">
        <v>1198</v>
      </c>
    </row>
    <row r="70" customFormat="false" ht="73.1" hidden="false" customHeight="false" outlineLevel="0" collapsed="false">
      <c r="A70" s="215" t="n">
        <v>0</v>
      </c>
      <c r="B70" s="216" t="s">
        <v>1254</v>
      </c>
      <c r="C70" s="217"/>
      <c r="D70" s="218" t="s">
        <v>1200</v>
      </c>
      <c r="E70" s="219" t="n">
        <f aca="false">C70*A70</f>
        <v>0</v>
      </c>
      <c r="F70" s="219" t="n">
        <f aca="false">E70/D70</f>
        <v>0</v>
      </c>
    </row>
    <row r="71" customFormat="false" ht="61.15" hidden="false" customHeight="false" outlineLevel="0" collapsed="false">
      <c r="A71" s="215" t="n">
        <v>6</v>
      </c>
      <c r="B71" s="216" t="s">
        <v>1255</v>
      </c>
      <c r="C71" s="217"/>
      <c r="D71" s="218" t="s">
        <v>1200</v>
      </c>
      <c r="E71" s="219" t="n">
        <f aca="false">C71*A71</f>
        <v>0</v>
      </c>
      <c r="F71" s="219" t="n">
        <f aca="false">E71/D71</f>
        <v>0</v>
      </c>
    </row>
    <row r="72" customFormat="false" ht="73.1" hidden="false" customHeight="false" outlineLevel="0" collapsed="false">
      <c r="A72" s="215" t="n">
        <v>0</v>
      </c>
      <c r="B72" s="216" t="s">
        <v>1256</v>
      </c>
      <c r="C72" s="217"/>
      <c r="D72" s="218" t="s">
        <v>1200</v>
      </c>
      <c r="E72" s="219" t="n">
        <f aca="false">C72*A72</f>
        <v>0</v>
      </c>
      <c r="F72" s="219" t="n">
        <f aca="false">E72/D72</f>
        <v>0</v>
      </c>
    </row>
    <row r="73" customFormat="false" ht="61.15" hidden="false" customHeight="false" outlineLevel="0" collapsed="false">
      <c r="A73" s="215" t="n">
        <v>12</v>
      </c>
      <c r="B73" s="216" t="s">
        <v>1257</v>
      </c>
      <c r="C73" s="217"/>
      <c r="D73" s="218" t="s">
        <v>1200</v>
      </c>
      <c r="E73" s="219" t="n">
        <f aca="false">C73*A73</f>
        <v>0</v>
      </c>
      <c r="F73" s="219" t="n">
        <f aca="false">E73/D73</f>
        <v>0</v>
      </c>
    </row>
    <row r="74" customFormat="false" ht="61.15" hidden="false" customHeight="false" outlineLevel="0" collapsed="false">
      <c r="A74" s="215" t="n">
        <v>6</v>
      </c>
      <c r="B74" s="216" t="s">
        <v>1258</v>
      </c>
      <c r="C74" s="217"/>
      <c r="D74" s="218" t="s">
        <v>1200</v>
      </c>
      <c r="E74" s="219" t="n">
        <f aca="false">C74*A74</f>
        <v>0</v>
      </c>
      <c r="F74" s="219" t="n">
        <f aca="false">E74/D74</f>
        <v>0</v>
      </c>
    </row>
    <row r="75" customFormat="false" ht="61.15" hidden="false" customHeight="false" outlineLevel="0" collapsed="false">
      <c r="A75" s="215" t="n">
        <v>3</v>
      </c>
      <c r="B75" s="216" t="s">
        <v>1259</v>
      </c>
      <c r="C75" s="217"/>
      <c r="D75" s="218" t="s">
        <v>1200</v>
      </c>
      <c r="E75" s="219" t="n">
        <f aca="false">C75*A75</f>
        <v>0</v>
      </c>
      <c r="F75" s="219" t="n">
        <f aca="false">E75/D75</f>
        <v>0</v>
      </c>
    </row>
    <row r="76" customFormat="false" ht="15" hidden="false" customHeight="false" outlineLevel="0" collapsed="false">
      <c r="A76" s="215"/>
      <c r="B76" s="220"/>
      <c r="C76" s="217"/>
      <c r="D76" s="221"/>
      <c r="E76" s="222"/>
      <c r="F76" s="222"/>
    </row>
    <row r="77" customFormat="false" ht="15" hidden="false" customHeight="false" outlineLevel="0" collapsed="false">
      <c r="A77" s="215"/>
      <c r="B77" s="220"/>
      <c r="C77" s="217"/>
      <c r="D77" s="221"/>
      <c r="E77" s="222"/>
      <c r="F77" s="222"/>
    </row>
    <row r="78" customFormat="false" ht="13.8" hidden="false" customHeight="true" outlineLevel="0" collapsed="false">
      <c r="A78" s="223" t="s">
        <v>1260</v>
      </c>
      <c r="B78" s="223"/>
      <c r="C78" s="223"/>
      <c r="D78" s="223"/>
      <c r="E78" s="223"/>
      <c r="F78" s="224" t="n">
        <f aca="false">SUM(F70:F77)</f>
        <v>0</v>
      </c>
    </row>
    <row r="79" customFormat="false" ht="13.8" hidden="false" customHeight="true" outlineLevel="0" collapsed="false">
      <c r="A79" s="223" t="s">
        <v>1269</v>
      </c>
      <c r="B79" s="223"/>
      <c r="C79" s="223"/>
      <c r="D79" s="223"/>
      <c r="E79" s="223"/>
      <c r="F79" s="224" t="n">
        <f aca="false">ROUND(F78/1,2)</f>
        <v>0</v>
      </c>
    </row>
    <row r="82" customFormat="false" ht="13.8" hidden="false" customHeight="false" outlineLevel="0" collapsed="false">
      <c r="A82" s="209" t="s">
        <v>1270</v>
      </c>
      <c r="B82" s="209"/>
      <c r="C82" s="209"/>
      <c r="D82" s="209"/>
      <c r="E82" s="209"/>
      <c r="F82" s="209"/>
    </row>
    <row r="83" customFormat="false" ht="23.85" hidden="false" customHeight="false" outlineLevel="0" collapsed="false">
      <c r="A83" s="214" t="s">
        <v>1193</v>
      </c>
      <c r="B83" s="214" t="s">
        <v>1194</v>
      </c>
      <c r="C83" s="214" t="s">
        <v>1195</v>
      </c>
      <c r="D83" s="214" t="s">
        <v>1218</v>
      </c>
      <c r="E83" s="214" t="s">
        <v>1197</v>
      </c>
      <c r="F83" s="214" t="s">
        <v>1198</v>
      </c>
    </row>
    <row r="84" customFormat="false" ht="73.1" hidden="false" customHeight="false" outlineLevel="0" collapsed="false">
      <c r="A84" s="215" t="n">
        <v>0</v>
      </c>
      <c r="B84" s="216" t="s">
        <v>1254</v>
      </c>
      <c r="C84" s="217"/>
      <c r="D84" s="218" t="s">
        <v>1200</v>
      </c>
      <c r="E84" s="219" t="n">
        <f aca="false">C84*A84</f>
        <v>0</v>
      </c>
      <c r="F84" s="219" t="n">
        <f aca="false">E84/D84</f>
        <v>0</v>
      </c>
    </row>
    <row r="85" customFormat="false" ht="61.15" hidden="false" customHeight="false" outlineLevel="0" collapsed="false">
      <c r="A85" s="215" t="n">
        <v>6</v>
      </c>
      <c r="B85" s="216" t="s">
        <v>1255</v>
      </c>
      <c r="C85" s="217"/>
      <c r="D85" s="218" t="s">
        <v>1200</v>
      </c>
      <c r="E85" s="219" t="n">
        <f aca="false">C85*A85</f>
        <v>0</v>
      </c>
      <c r="F85" s="219" t="n">
        <f aca="false">E85/D85</f>
        <v>0</v>
      </c>
    </row>
    <row r="86" customFormat="false" ht="73.1" hidden="false" customHeight="false" outlineLevel="0" collapsed="false">
      <c r="A86" s="215" t="n">
        <v>0</v>
      </c>
      <c r="B86" s="216" t="s">
        <v>1256</v>
      </c>
      <c r="C86" s="217"/>
      <c r="D86" s="218" t="s">
        <v>1200</v>
      </c>
      <c r="E86" s="219" t="n">
        <f aca="false">C86*A86</f>
        <v>0</v>
      </c>
      <c r="F86" s="219" t="n">
        <f aca="false">E86/D86</f>
        <v>0</v>
      </c>
    </row>
    <row r="87" customFormat="false" ht="61.15" hidden="false" customHeight="false" outlineLevel="0" collapsed="false">
      <c r="A87" s="215" t="n">
        <v>12</v>
      </c>
      <c r="B87" s="216" t="s">
        <v>1257</v>
      </c>
      <c r="C87" s="217"/>
      <c r="D87" s="218" t="s">
        <v>1200</v>
      </c>
      <c r="E87" s="219" t="n">
        <f aca="false">C87*A87</f>
        <v>0</v>
      </c>
      <c r="F87" s="219" t="n">
        <f aca="false">E87/D87</f>
        <v>0</v>
      </c>
    </row>
    <row r="88" customFormat="false" ht="61.15" hidden="false" customHeight="false" outlineLevel="0" collapsed="false">
      <c r="A88" s="215" t="n">
        <v>6</v>
      </c>
      <c r="B88" s="216" t="s">
        <v>1258</v>
      </c>
      <c r="C88" s="217"/>
      <c r="D88" s="218" t="s">
        <v>1200</v>
      </c>
      <c r="E88" s="219" t="n">
        <f aca="false">C88*A88</f>
        <v>0</v>
      </c>
      <c r="F88" s="219" t="n">
        <f aca="false">E88/D88</f>
        <v>0</v>
      </c>
    </row>
    <row r="89" customFormat="false" ht="61.15" hidden="false" customHeight="false" outlineLevel="0" collapsed="false">
      <c r="A89" s="215" t="n">
        <v>3</v>
      </c>
      <c r="B89" s="216" t="s">
        <v>1259</v>
      </c>
      <c r="C89" s="217"/>
      <c r="D89" s="218" t="s">
        <v>1200</v>
      </c>
      <c r="E89" s="219" t="n">
        <f aca="false">C89*A89</f>
        <v>0</v>
      </c>
      <c r="F89" s="219" t="n">
        <f aca="false">E89/D89</f>
        <v>0</v>
      </c>
    </row>
    <row r="90" customFormat="false" ht="15" hidden="false" customHeight="false" outlineLevel="0" collapsed="false">
      <c r="A90" s="215"/>
      <c r="B90" s="220"/>
      <c r="C90" s="217"/>
      <c r="D90" s="221"/>
      <c r="E90" s="222"/>
      <c r="F90" s="222"/>
    </row>
    <row r="91" customFormat="false" ht="15" hidden="false" customHeight="false" outlineLevel="0" collapsed="false">
      <c r="A91" s="215"/>
      <c r="B91" s="220"/>
      <c r="C91" s="217"/>
      <c r="D91" s="221"/>
      <c r="E91" s="222"/>
      <c r="F91" s="222"/>
    </row>
    <row r="92" customFormat="false" ht="13.8" hidden="false" customHeight="true" outlineLevel="0" collapsed="false">
      <c r="A92" s="223" t="s">
        <v>1260</v>
      </c>
      <c r="B92" s="223"/>
      <c r="C92" s="223"/>
      <c r="D92" s="223"/>
      <c r="E92" s="223"/>
      <c r="F92" s="224" t="n">
        <f aca="false">SUM(F84:F91)</f>
        <v>0</v>
      </c>
    </row>
    <row r="93" customFormat="false" ht="13.8" hidden="false" customHeight="true" outlineLevel="0" collapsed="false">
      <c r="A93" s="223" t="s">
        <v>1243</v>
      </c>
      <c r="B93" s="223"/>
      <c r="C93" s="223"/>
      <c r="D93" s="223"/>
      <c r="E93" s="223"/>
      <c r="F93" s="224" t="n">
        <f aca="false">ROUND(F92/1,2)</f>
        <v>0</v>
      </c>
    </row>
    <row r="96" customFormat="false" ht="13.8" hidden="false" customHeight="false" outlineLevel="0" collapsed="false">
      <c r="A96" s="209" t="s">
        <v>1271</v>
      </c>
      <c r="B96" s="209"/>
      <c r="C96" s="209"/>
      <c r="D96" s="209"/>
      <c r="E96" s="209"/>
      <c r="F96" s="209"/>
    </row>
    <row r="97" customFormat="false" ht="23.85" hidden="false" customHeight="false" outlineLevel="0" collapsed="false">
      <c r="A97" s="214" t="s">
        <v>1193</v>
      </c>
      <c r="B97" s="214" t="s">
        <v>1194</v>
      </c>
      <c r="C97" s="214" t="s">
        <v>1195</v>
      </c>
      <c r="D97" s="214" t="s">
        <v>1218</v>
      </c>
      <c r="E97" s="214" t="s">
        <v>1197</v>
      </c>
      <c r="F97" s="214" t="s">
        <v>1198</v>
      </c>
    </row>
    <row r="98" customFormat="false" ht="73.1" hidden="false" customHeight="false" outlineLevel="0" collapsed="false">
      <c r="A98" s="215" t="n">
        <v>0</v>
      </c>
      <c r="B98" s="216" t="s">
        <v>1254</v>
      </c>
      <c r="C98" s="217"/>
      <c r="D98" s="218" t="s">
        <v>1200</v>
      </c>
      <c r="E98" s="219" t="n">
        <f aca="false">C98*A98</f>
        <v>0</v>
      </c>
      <c r="F98" s="219" t="n">
        <f aca="false">E98/D98</f>
        <v>0</v>
      </c>
    </row>
    <row r="99" customFormat="false" ht="61.15" hidden="false" customHeight="false" outlineLevel="0" collapsed="false">
      <c r="A99" s="215" t="n">
        <v>6</v>
      </c>
      <c r="B99" s="216" t="s">
        <v>1255</v>
      </c>
      <c r="C99" s="217"/>
      <c r="D99" s="218" t="s">
        <v>1200</v>
      </c>
      <c r="E99" s="219" t="n">
        <f aca="false">C99*A99</f>
        <v>0</v>
      </c>
      <c r="F99" s="219" t="n">
        <f aca="false">E99/D99</f>
        <v>0</v>
      </c>
    </row>
    <row r="100" customFormat="false" ht="73.1" hidden="false" customHeight="false" outlineLevel="0" collapsed="false">
      <c r="A100" s="215" t="n">
        <v>0</v>
      </c>
      <c r="B100" s="216" t="s">
        <v>1256</v>
      </c>
      <c r="C100" s="217"/>
      <c r="D100" s="218" t="s">
        <v>1200</v>
      </c>
      <c r="E100" s="219" t="n">
        <f aca="false">C100*A100</f>
        <v>0</v>
      </c>
      <c r="F100" s="219" t="n">
        <f aca="false">E100/D100</f>
        <v>0</v>
      </c>
    </row>
    <row r="101" customFormat="false" ht="61.15" hidden="false" customHeight="false" outlineLevel="0" collapsed="false">
      <c r="A101" s="215" t="n">
        <v>12</v>
      </c>
      <c r="B101" s="216" t="s">
        <v>1257</v>
      </c>
      <c r="C101" s="217"/>
      <c r="D101" s="218" t="s">
        <v>1200</v>
      </c>
      <c r="E101" s="219" t="n">
        <f aca="false">C101*A101</f>
        <v>0</v>
      </c>
      <c r="F101" s="219" t="n">
        <f aca="false">E101/D101</f>
        <v>0</v>
      </c>
    </row>
    <row r="102" customFormat="false" ht="61.15" hidden="false" customHeight="false" outlineLevel="0" collapsed="false">
      <c r="A102" s="215" t="n">
        <v>6</v>
      </c>
      <c r="B102" s="216" t="s">
        <v>1258</v>
      </c>
      <c r="C102" s="217"/>
      <c r="D102" s="218" t="s">
        <v>1200</v>
      </c>
      <c r="E102" s="219" t="n">
        <f aca="false">C102*A102</f>
        <v>0</v>
      </c>
      <c r="F102" s="219" t="n">
        <f aca="false">E102/D102</f>
        <v>0</v>
      </c>
    </row>
    <row r="103" customFormat="false" ht="61.15" hidden="false" customHeight="false" outlineLevel="0" collapsed="false">
      <c r="A103" s="215" t="n">
        <v>3</v>
      </c>
      <c r="B103" s="216" t="s">
        <v>1259</v>
      </c>
      <c r="C103" s="217"/>
      <c r="D103" s="218" t="s">
        <v>1200</v>
      </c>
      <c r="E103" s="219" t="n">
        <f aca="false">C103*A103</f>
        <v>0</v>
      </c>
      <c r="F103" s="219" t="n">
        <f aca="false">E103/D103</f>
        <v>0</v>
      </c>
    </row>
    <row r="104" customFormat="false" ht="15" hidden="false" customHeight="false" outlineLevel="0" collapsed="false">
      <c r="A104" s="215"/>
      <c r="B104" s="220"/>
      <c r="C104" s="217"/>
      <c r="D104" s="221"/>
      <c r="E104" s="222"/>
      <c r="F104" s="222"/>
    </row>
    <row r="105" customFormat="false" ht="15" hidden="false" customHeight="false" outlineLevel="0" collapsed="false">
      <c r="A105" s="215"/>
      <c r="B105" s="220"/>
      <c r="C105" s="217"/>
      <c r="D105" s="221"/>
      <c r="E105" s="222"/>
      <c r="F105" s="222"/>
    </row>
    <row r="106" customFormat="false" ht="13.8" hidden="false" customHeight="true" outlineLevel="0" collapsed="false">
      <c r="A106" s="223" t="s">
        <v>1260</v>
      </c>
      <c r="B106" s="223"/>
      <c r="C106" s="223"/>
      <c r="D106" s="223"/>
      <c r="E106" s="223"/>
      <c r="F106" s="224" t="n">
        <f aca="false">SUM(F98:F105)</f>
        <v>0</v>
      </c>
    </row>
    <row r="107" customFormat="false" ht="13.8" hidden="false" customHeight="true" outlineLevel="0" collapsed="false">
      <c r="A107" s="223" t="s">
        <v>1272</v>
      </c>
      <c r="B107" s="223"/>
      <c r="C107" s="223"/>
      <c r="D107" s="223"/>
      <c r="E107" s="223"/>
      <c r="F107" s="224" t="n">
        <f aca="false">ROUND(F106/1,2)</f>
        <v>0</v>
      </c>
    </row>
    <row r="110" customFormat="false" ht="13.8" hidden="false" customHeight="false" outlineLevel="0" collapsed="false">
      <c r="A110" s="209" t="s">
        <v>1273</v>
      </c>
      <c r="B110" s="209"/>
      <c r="C110" s="209"/>
      <c r="D110" s="209"/>
      <c r="E110" s="209"/>
      <c r="F110" s="209"/>
    </row>
    <row r="111" customFormat="false" ht="23.85" hidden="false" customHeight="false" outlineLevel="0" collapsed="false">
      <c r="A111" s="214" t="s">
        <v>1193</v>
      </c>
      <c r="B111" s="214" t="s">
        <v>1194</v>
      </c>
      <c r="C111" s="214" t="s">
        <v>1195</v>
      </c>
      <c r="D111" s="214" t="s">
        <v>1218</v>
      </c>
      <c r="E111" s="214" t="s">
        <v>1197</v>
      </c>
      <c r="F111" s="214" t="s">
        <v>1198</v>
      </c>
    </row>
    <row r="112" customFormat="false" ht="73.1" hidden="false" customHeight="false" outlineLevel="0" collapsed="false">
      <c r="A112" s="215" t="n">
        <v>0</v>
      </c>
      <c r="B112" s="216" t="s">
        <v>1254</v>
      </c>
      <c r="C112" s="217"/>
      <c r="D112" s="218" t="s">
        <v>1200</v>
      </c>
      <c r="E112" s="219" t="n">
        <f aca="false">C112*A112</f>
        <v>0</v>
      </c>
      <c r="F112" s="219" t="n">
        <f aca="false">E112/D112</f>
        <v>0</v>
      </c>
    </row>
    <row r="113" customFormat="false" ht="61.15" hidden="false" customHeight="false" outlineLevel="0" collapsed="false">
      <c r="A113" s="215" t="n">
        <v>6</v>
      </c>
      <c r="B113" s="216" t="s">
        <v>1255</v>
      </c>
      <c r="C113" s="217"/>
      <c r="D113" s="218" t="s">
        <v>1200</v>
      </c>
      <c r="E113" s="219" t="n">
        <f aca="false">C113*A113</f>
        <v>0</v>
      </c>
      <c r="F113" s="219" t="n">
        <f aca="false">E113/D113</f>
        <v>0</v>
      </c>
    </row>
    <row r="114" customFormat="false" ht="73.1" hidden="false" customHeight="false" outlineLevel="0" collapsed="false">
      <c r="A114" s="215" t="n">
        <v>0</v>
      </c>
      <c r="B114" s="216" t="s">
        <v>1256</v>
      </c>
      <c r="C114" s="217"/>
      <c r="D114" s="218" t="s">
        <v>1200</v>
      </c>
      <c r="E114" s="219" t="n">
        <f aca="false">C114*A114</f>
        <v>0</v>
      </c>
      <c r="F114" s="219" t="n">
        <f aca="false">E114/D114</f>
        <v>0</v>
      </c>
    </row>
    <row r="115" customFormat="false" ht="61.15" hidden="false" customHeight="false" outlineLevel="0" collapsed="false">
      <c r="A115" s="215" t="n">
        <v>12</v>
      </c>
      <c r="B115" s="216" t="s">
        <v>1257</v>
      </c>
      <c r="C115" s="217"/>
      <c r="D115" s="218" t="s">
        <v>1200</v>
      </c>
      <c r="E115" s="219" t="n">
        <f aca="false">C115*A115</f>
        <v>0</v>
      </c>
      <c r="F115" s="219" t="n">
        <f aca="false">E115/D115</f>
        <v>0</v>
      </c>
    </row>
    <row r="116" customFormat="false" ht="61.15" hidden="false" customHeight="false" outlineLevel="0" collapsed="false">
      <c r="A116" s="215" t="n">
        <v>6</v>
      </c>
      <c r="B116" s="216" t="s">
        <v>1258</v>
      </c>
      <c r="C116" s="217"/>
      <c r="D116" s="218" t="s">
        <v>1200</v>
      </c>
      <c r="E116" s="219" t="n">
        <f aca="false">C116*A116</f>
        <v>0</v>
      </c>
      <c r="F116" s="219" t="n">
        <f aca="false">E116/D116</f>
        <v>0</v>
      </c>
    </row>
    <row r="117" customFormat="false" ht="61.15" hidden="false" customHeight="false" outlineLevel="0" collapsed="false">
      <c r="A117" s="215" t="n">
        <v>3</v>
      </c>
      <c r="B117" s="216" t="s">
        <v>1259</v>
      </c>
      <c r="C117" s="217"/>
      <c r="D117" s="218" t="s">
        <v>1200</v>
      </c>
      <c r="E117" s="219" t="n">
        <f aca="false">C117*A117</f>
        <v>0</v>
      </c>
      <c r="F117" s="219" t="n">
        <f aca="false">E117/D117</f>
        <v>0</v>
      </c>
    </row>
    <row r="118" customFormat="false" ht="15" hidden="false" customHeight="false" outlineLevel="0" collapsed="false">
      <c r="A118" s="215"/>
      <c r="B118" s="220"/>
      <c r="C118" s="217"/>
      <c r="D118" s="221"/>
      <c r="E118" s="222"/>
      <c r="F118" s="222"/>
    </row>
    <row r="119" customFormat="false" ht="15" hidden="false" customHeight="false" outlineLevel="0" collapsed="false">
      <c r="A119" s="215"/>
      <c r="B119" s="220"/>
      <c r="C119" s="217"/>
      <c r="D119" s="221"/>
      <c r="E119" s="222"/>
      <c r="F119" s="222"/>
    </row>
    <row r="120" customFormat="false" ht="13.8" hidden="false" customHeight="true" outlineLevel="0" collapsed="false">
      <c r="A120" s="223" t="s">
        <v>1260</v>
      </c>
      <c r="B120" s="223"/>
      <c r="C120" s="223"/>
      <c r="D120" s="223"/>
      <c r="E120" s="223"/>
      <c r="F120" s="224" t="n">
        <f aca="false">SUM(F112:F119)</f>
        <v>0</v>
      </c>
    </row>
    <row r="121" customFormat="false" ht="13.8" hidden="false" customHeight="true" outlineLevel="0" collapsed="false">
      <c r="A121" s="223" t="s">
        <v>1274</v>
      </c>
      <c r="B121" s="223"/>
      <c r="C121" s="223"/>
      <c r="D121" s="223"/>
      <c r="E121" s="223"/>
      <c r="F121" s="224" t="n">
        <f aca="false">ROUND(F120/1,2)</f>
        <v>0</v>
      </c>
    </row>
    <row r="122" customFormat="false" ht="13.8" hidden="false" customHeight="true" outlineLevel="0" collapsed="false">
      <c r="A122" s="162"/>
      <c r="B122" s="162"/>
      <c r="C122" s="162"/>
      <c r="D122" s="162"/>
      <c r="E122" s="162"/>
      <c r="F122" s="162"/>
    </row>
    <row r="124" customFormat="false" ht="13.8" hidden="false" customHeight="false" outlineLevel="0" collapsed="false">
      <c r="A124" s="209" t="s">
        <v>1275</v>
      </c>
      <c r="B124" s="209"/>
      <c r="C124" s="209"/>
      <c r="D124" s="209"/>
      <c r="E124" s="209"/>
      <c r="F124" s="209"/>
    </row>
    <row r="125" customFormat="false" ht="23.85" hidden="false" customHeight="false" outlineLevel="0" collapsed="false">
      <c r="A125" s="214" t="s">
        <v>1193</v>
      </c>
      <c r="B125" s="214" t="s">
        <v>1194</v>
      </c>
      <c r="C125" s="214" t="s">
        <v>1195</v>
      </c>
      <c r="D125" s="214" t="s">
        <v>1218</v>
      </c>
      <c r="E125" s="214" t="s">
        <v>1197</v>
      </c>
      <c r="F125" s="214" t="s">
        <v>1198</v>
      </c>
    </row>
    <row r="126" customFormat="false" ht="73.1" hidden="false" customHeight="false" outlineLevel="0" collapsed="false">
      <c r="A126" s="215" t="n">
        <v>0</v>
      </c>
      <c r="B126" s="216" t="s">
        <v>1254</v>
      </c>
      <c r="C126" s="217"/>
      <c r="D126" s="218" t="s">
        <v>1200</v>
      </c>
      <c r="E126" s="219" t="n">
        <f aca="false">C126*A126</f>
        <v>0</v>
      </c>
      <c r="F126" s="219" t="n">
        <f aca="false">E126/D126</f>
        <v>0</v>
      </c>
    </row>
    <row r="127" customFormat="false" ht="61.15" hidden="false" customHeight="false" outlineLevel="0" collapsed="false">
      <c r="A127" s="215" t="n">
        <v>6</v>
      </c>
      <c r="B127" s="216" t="s">
        <v>1255</v>
      </c>
      <c r="C127" s="217"/>
      <c r="D127" s="218" t="s">
        <v>1200</v>
      </c>
      <c r="E127" s="219" t="n">
        <f aca="false">C127*A127</f>
        <v>0</v>
      </c>
      <c r="F127" s="219" t="n">
        <f aca="false">E127/D127</f>
        <v>0</v>
      </c>
    </row>
    <row r="128" customFormat="false" ht="73.1" hidden="false" customHeight="false" outlineLevel="0" collapsed="false">
      <c r="A128" s="215" t="n">
        <v>0</v>
      </c>
      <c r="B128" s="216" t="s">
        <v>1256</v>
      </c>
      <c r="C128" s="217"/>
      <c r="D128" s="218" t="s">
        <v>1200</v>
      </c>
      <c r="E128" s="219" t="n">
        <f aca="false">C128*A128</f>
        <v>0</v>
      </c>
      <c r="F128" s="219" t="n">
        <f aca="false">E128/D128</f>
        <v>0</v>
      </c>
    </row>
    <row r="129" customFormat="false" ht="61.15" hidden="false" customHeight="false" outlineLevel="0" collapsed="false">
      <c r="A129" s="215" t="n">
        <v>12</v>
      </c>
      <c r="B129" s="216" t="s">
        <v>1257</v>
      </c>
      <c r="C129" s="217"/>
      <c r="D129" s="218" t="s">
        <v>1200</v>
      </c>
      <c r="E129" s="219" t="n">
        <f aca="false">C129*A129</f>
        <v>0</v>
      </c>
      <c r="F129" s="219" t="n">
        <f aca="false">E129/D129</f>
        <v>0</v>
      </c>
    </row>
    <row r="130" customFormat="false" ht="61.15" hidden="false" customHeight="false" outlineLevel="0" collapsed="false">
      <c r="A130" s="215" t="n">
        <v>6</v>
      </c>
      <c r="B130" s="216" t="s">
        <v>1258</v>
      </c>
      <c r="C130" s="217"/>
      <c r="D130" s="218" t="s">
        <v>1200</v>
      </c>
      <c r="E130" s="219" t="n">
        <f aca="false">C130*A130</f>
        <v>0</v>
      </c>
      <c r="F130" s="219" t="n">
        <f aca="false">E130/D130</f>
        <v>0</v>
      </c>
    </row>
    <row r="131" customFormat="false" ht="61.15" hidden="false" customHeight="false" outlineLevel="0" collapsed="false">
      <c r="A131" s="215" t="n">
        <v>3</v>
      </c>
      <c r="B131" s="216" t="s">
        <v>1259</v>
      </c>
      <c r="C131" s="217"/>
      <c r="D131" s="218" t="s">
        <v>1200</v>
      </c>
      <c r="E131" s="219" t="n">
        <f aca="false">C131*A131</f>
        <v>0</v>
      </c>
      <c r="F131" s="219" t="n">
        <f aca="false">E131/D131</f>
        <v>0</v>
      </c>
    </row>
    <row r="132" customFormat="false" ht="15" hidden="false" customHeight="false" outlineLevel="0" collapsed="false">
      <c r="A132" s="215"/>
      <c r="B132" s="220"/>
      <c r="C132" s="217"/>
      <c r="D132" s="221"/>
      <c r="E132" s="222"/>
      <c r="F132" s="222"/>
    </row>
    <row r="133" customFormat="false" ht="15" hidden="false" customHeight="false" outlineLevel="0" collapsed="false">
      <c r="A133" s="215"/>
      <c r="B133" s="220"/>
      <c r="C133" s="217"/>
      <c r="D133" s="221"/>
      <c r="E133" s="222"/>
      <c r="F133" s="222"/>
    </row>
    <row r="134" customFormat="false" ht="13.8" hidden="false" customHeight="true" outlineLevel="0" collapsed="false">
      <c r="A134" s="223" t="s">
        <v>1260</v>
      </c>
      <c r="B134" s="223"/>
      <c r="C134" s="223"/>
      <c r="D134" s="223"/>
      <c r="E134" s="223"/>
      <c r="F134" s="224" t="n">
        <f aca="false">SUM(F126:F133)</f>
        <v>0</v>
      </c>
    </row>
    <row r="135" customFormat="false" ht="13.8" hidden="false" customHeight="true" outlineLevel="0" collapsed="false">
      <c r="A135" s="223" t="s">
        <v>1276</v>
      </c>
      <c r="B135" s="223"/>
      <c r="C135" s="223"/>
      <c r="D135" s="223"/>
      <c r="E135" s="223"/>
      <c r="F135" s="224" t="n">
        <f aca="false">ROUND(F134/1,2)</f>
        <v>0</v>
      </c>
    </row>
  </sheetData>
  <mergeCells count="35">
    <mergeCell ref="A1:F1"/>
    <mergeCell ref="A2:F2"/>
    <mergeCell ref="A3:D3"/>
    <mergeCell ref="A5:F5"/>
    <mergeCell ref="A6:F6"/>
    <mergeCell ref="A7:F7"/>
    <mergeCell ref="A8:F8"/>
    <mergeCell ref="A10:F10"/>
    <mergeCell ref="A12:F12"/>
    <mergeCell ref="A22:E22"/>
    <mergeCell ref="A23:E23"/>
    <mergeCell ref="A26:F26"/>
    <mergeCell ref="A36:E36"/>
    <mergeCell ref="A37:E37"/>
    <mergeCell ref="A40:F40"/>
    <mergeCell ref="A50:E50"/>
    <mergeCell ref="A51:E51"/>
    <mergeCell ref="A54:F54"/>
    <mergeCell ref="A64:E64"/>
    <mergeCell ref="A65:E65"/>
    <mergeCell ref="A68:F68"/>
    <mergeCell ref="A78:E78"/>
    <mergeCell ref="A79:E79"/>
    <mergeCell ref="A82:F82"/>
    <mergeCell ref="A92:E92"/>
    <mergeCell ref="A93:E93"/>
    <mergeCell ref="A96:F96"/>
    <mergeCell ref="A106:E106"/>
    <mergeCell ref="A107:E107"/>
    <mergeCell ref="A110:F110"/>
    <mergeCell ref="A120:E120"/>
    <mergeCell ref="A121:E121"/>
    <mergeCell ref="A124:F124"/>
    <mergeCell ref="A134:E134"/>
    <mergeCell ref="A135:E135"/>
  </mergeCells>
  <printOptions headings="false" gridLines="false" gridLinesSet="true" horizontalCentered="false" verticalCentered="false"/>
  <pageMargins left="0.7875" right="0.7875" top="1.05277777777778" bottom="1.05277777777778" header="0.7875" footer="0.7875"/>
  <pageSetup paperSize="9" scale="90" fitToWidth="1" fitToHeight="1" pageOrder="downThenOver" orientation="portrait" blackAndWhite="false" draft="false" cellComments="none" horizontalDpi="300" verticalDpi="300" copies="1"/>
  <headerFooter differentFirst="false" differentOddEven="false">
    <oddHeader>&amp;C&amp;"Times New Roman,Normal"&amp;12&amp;Kffffff&amp;A</oddHeader>
    <oddFooter>&amp;C&amp;"Times New Roman,Normal"&amp;12&amp;KffffffPágina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BF1DE"/>
    <pageSetUpPr fitToPage="true"/>
  </sheetPr>
  <dimension ref="A1:AMJ116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H63" activeCellId="0" sqref="H63"/>
    </sheetView>
  </sheetViews>
  <sheetFormatPr defaultColWidth="9.13671875" defaultRowHeight="13.8" customHeight="true" zeroHeight="false" outlineLevelRow="0" outlineLevelCol="0"/>
  <cols>
    <col collapsed="false" customWidth="true" hidden="false" outlineLevel="0" max="1" min="1" style="234" width="5.57"/>
    <col collapsed="false" customWidth="true" hidden="false" outlineLevel="0" max="2" min="2" style="234" width="17.13"/>
    <col collapsed="false" customWidth="true" hidden="false" outlineLevel="0" max="3" min="3" style="234" width="13.29"/>
    <col collapsed="false" customWidth="true" hidden="false" outlineLevel="0" max="4" min="4" style="234" width="14.15"/>
    <col collapsed="false" customWidth="true" hidden="false" outlineLevel="0" max="5" min="5" style="234" width="12.42"/>
    <col collapsed="false" customWidth="true" hidden="false" outlineLevel="0" max="6" min="6" style="234" width="11.3"/>
    <col collapsed="false" customWidth="true" hidden="false" outlineLevel="0" max="7" min="7" style="234" width="9.85"/>
    <col collapsed="false" customWidth="true" hidden="false" outlineLevel="0" max="8" min="8" style="234" width="14.28"/>
    <col collapsed="false" customWidth="true" hidden="false" outlineLevel="0" max="9" min="9" style="235" width="12.55"/>
    <col collapsed="false" customWidth="false" hidden="false" outlineLevel="0" max="1018" min="10" style="208" width="9.13"/>
    <col collapsed="false" customWidth="true" hidden="false" outlineLevel="0" max="1024" min="1019" style="162" width="11.52"/>
  </cols>
  <sheetData>
    <row r="1" customFormat="false" ht="46.6" hidden="false" customHeight="true" outlineLevel="0" collapsed="false">
      <c r="A1" s="236" t="s">
        <v>1184</v>
      </c>
      <c r="B1" s="236"/>
      <c r="C1" s="236"/>
      <c r="D1" s="236"/>
      <c r="E1" s="236"/>
      <c r="F1" s="236"/>
      <c r="G1" s="236"/>
      <c r="H1" s="236"/>
      <c r="I1" s="236"/>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2"/>
      <c r="IK1" s="162"/>
      <c r="IL1" s="162"/>
      <c r="IM1" s="162"/>
      <c r="IN1" s="162"/>
      <c r="IO1" s="162"/>
      <c r="IP1" s="162"/>
      <c r="IQ1" s="162"/>
      <c r="IR1" s="162"/>
      <c r="IS1" s="162"/>
      <c r="IT1" s="162"/>
      <c r="IU1" s="162"/>
      <c r="IV1" s="162"/>
      <c r="IW1" s="162"/>
      <c r="IX1" s="162"/>
      <c r="IY1" s="162"/>
      <c r="IZ1" s="162"/>
      <c r="JA1" s="162"/>
      <c r="JB1" s="162"/>
      <c r="JC1" s="162"/>
      <c r="JD1" s="162"/>
      <c r="JE1" s="162"/>
      <c r="JF1" s="162"/>
      <c r="JG1" s="162"/>
      <c r="JH1" s="162"/>
      <c r="JI1" s="162"/>
      <c r="JJ1" s="162"/>
      <c r="JK1" s="162"/>
      <c r="JL1" s="162"/>
      <c r="JM1" s="162"/>
      <c r="JN1" s="162"/>
      <c r="JO1" s="162"/>
      <c r="JP1" s="162"/>
      <c r="JQ1" s="162"/>
      <c r="JR1" s="162"/>
      <c r="JS1" s="162"/>
      <c r="JT1" s="162"/>
      <c r="JU1" s="162"/>
      <c r="JV1" s="162"/>
      <c r="JW1" s="162"/>
      <c r="JX1" s="162"/>
      <c r="JY1" s="162"/>
      <c r="JZ1" s="162"/>
      <c r="KA1" s="162"/>
      <c r="KB1" s="162"/>
      <c r="KC1" s="162"/>
      <c r="KD1" s="162"/>
      <c r="KE1" s="162"/>
      <c r="KF1" s="162"/>
      <c r="KG1" s="162"/>
      <c r="KH1" s="162"/>
      <c r="KI1" s="162"/>
      <c r="KJ1" s="162"/>
      <c r="KK1" s="162"/>
      <c r="KL1" s="162"/>
      <c r="KM1" s="162"/>
      <c r="KN1" s="162"/>
      <c r="KO1" s="162"/>
      <c r="KP1" s="162"/>
      <c r="KQ1" s="162"/>
      <c r="KR1" s="162"/>
      <c r="KS1" s="162"/>
      <c r="KT1" s="162"/>
      <c r="KU1" s="162"/>
      <c r="KV1" s="162"/>
      <c r="KW1" s="162"/>
      <c r="KX1" s="162"/>
      <c r="KY1" s="162"/>
      <c r="KZ1" s="162"/>
      <c r="LA1" s="162"/>
      <c r="LB1" s="162"/>
      <c r="LC1" s="162"/>
      <c r="LD1" s="162"/>
      <c r="LE1" s="162"/>
      <c r="LF1" s="162"/>
      <c r="LG1" s="162"/>
      <c r="LH1" s="162"/>
      <c r="LI1" s="162"/>
      <c r="LJ1" s="162"/>
      <c r="LK1" s="162"/>
      <c r="LL1" s="162"/>
      <c r="LM1" s="162"/>
      <c r="LN1" s="162"/>
      <c r="LO1" s="162"/>
      <c r="LP1" s="162"/>
      <c r="LQ1" s="162"/>
      <c r="LR1" s="162"/>
      <c r="LS1" s="162"/>
      <c r="LT1" s="162"/>
      <c r="LU1" s="162"/>
      <c r="LV1" s="162"/>
      <c r="LW1" s="162"/>
      <c r="LX1" s="162"/>
      <c r="LY1" s="162"/>
      <c r="LZ1" s="162"/>
      <c r="MA1" s="162"/>
      <c r="MB1" s="162"/>
      <c r="MC1" s="162"/>
      <c r="MD1" s="162"/>
      <c r="ME1" s="162"/>
      <c r="MF1" s="162"/>
      <c r="MG1" s="162"/>
      <c r="MH1" s="162"/>
      <c r="MI1" s="162"/>
      <c r="MJ1" s="162"/>
      <c r="MK1" s="162"/>
      <c r="ML1" s="162"/>
      <c r="MM1" s="162"/>
      <c r="MN1" s="162"/>
      <c r="MO1" s="162"/>
      <c r="MP1" s="162"/>
      <c r="MQ1" s="162"/>
      <c r="MR1" s="162"/>
      <c r="MS1" s="162"/>
      <c r="MT1" s="162"/>
      <c r="MU1" s="162"/>
      <c r="MV1" s="162"/>
      <c r="MW1" s="162"/>
      <c r="MX1" s="162"/>
      <c r="MY1" s="162"/>
      <c r="MZ1" s="162"/>
      <c r="NA1" s="162"/>
      <c r="NB1" s="162"/>
      <c r="NC1" s="162"/>
      <c r="ND1" s="162"/>
      <c r="NE1" s="162"/>
      <c r="NF1" s="162"/>
      <c r="NG1" s="162"/>
      <c r="NH1" s="162"/>
      <c r="NI1" s="162"/>
      <c r="NJ1" s="162"/>
      <c r="NK1" s="162"/>
      <c r="NL1" s="162"/>
      <c r="NM1" s="162"/>
      <c r="NN1" s="162"/>
      <c r="NO1" s="162"/>
      <c r="NP1" s="162"/>
      <c r="NQ1" s="162"/>
      <c r="NR1" s="162"/>
      <c r="NS1" s="162"/>
      <c r="NT1" s="162"/>
      <c r="NU1" s="162"/>
      <c r="NV1" s="162"/>
      <c r="NW1" s="162"/>
      <c r="NX1" s="162"/>
      <c r="NY1" s="162"/>
      <c r="NZ1" s="162"/>
      <c r="OA1" s="162"/>
      <c r="OB1" s="162"/>
      <c r="OC1" s="162"/>
      <c r="OD1" s="162"/>
      <c r="OE1" s="162"/>
      <c r="OF1" s="162"/>
      <c r="OG1" s="162"/>
      <c r="OH1" s="162"/>
      <c r="OI1" s="162"/>
      <c r="OJ1" s="162"/>
      <c r="OK1" s="162"/>
      <c r="OL1" s="162"/>
      <c r="OM1" s="162"/>
      <c r="ON1" s="162"/>
      <c r="OO1" s="162"/>
      <c r="OP1" s="162"/>
      <c r="OQ1" s="162"/>
      <c r="OR1" s="162"/>
      <c r="OS1" s="162"/>
      <c r="OT1" s="162"/>
      <c r="OU1" s="162"/>
      <c r="OV1" s="162"/>
      <c r="OW1" s="162"/>
      <c r="OX1" s="162"/>
      <c r="OY1" s="162"/>
      <c r="OZ1" s="162"/>
      <c r="PA1" s="162"/>
      <c r="PB1" s="162"/>
      <c r="PC1" s="162"/>
      <c r="PD1" s="162"/>
      <c r="PE1" s="162"/>
      <c r="PF1" s="162"/>
      <c r="PG1" s="162"/>
      <c r="PH1" s="162"/>
      <c r="PI1" s="162"/>
      <c r="PJ1" s="162"/>
      <c r="PK1" s="162"/>
      <c r="PL1" s="162"/>
      <c r="PM1" s="162"/>
      <c r="PN1" s="162"/>
      <c r="PO1" s="162"/>
      <c r="PP1" s="162"/>
      <c r="PQ1" s="162"/>
      <c r="PR1" s="162"/>
      <c r="PS1" s="162"/>
      <c r="PT1" s="162"/>
      <c r="PU1" s="162"/>
      <c r="PV1" s="162"/>
      <c r="PW1" s="162"/>
      <c r="PX1" s="162"/>
      <c r="PY1" s="162"/>
      <c r="PZ1" s="162"/>
      <c r="QA1" s="162"/>
      <c r="QB1" s="162"/>
      <c r="QC1" s="162"/>
      <c r="QD1" s="162"/>
      <c r="QE1" s="162"/>
      <c r="QF1" s="162"/>
      <c r="QG1" s="162"/>
      <c r="QH1" s="162"/>
      <c r="QI1" s="162"/>
      <c r="QJ1" s="162"/>
      <c r="QK1" s="162"/>
      <c r="QL1" s="162"/>
      <c r="QM1" s="162"/>
      <c r="QN1" s="162"/>
      <c r="QO1" s="162"/>
      <c r="QP1" s="162"/>
      <c r="QQ1" s="162"/>
      <c r="QR1" s="162"/>
      <c r="QS1" s="162"/>
      <c r="QT1" s="162"/>
      <c r="QU1" s="162"/>
      <c r="QV1" s="162"/>
      <c r="QW1" s="162"/>
      <c r="QX1" s="162"/>
      <c r="QY1" s="162"/>
      <c r="QZ1" s="162"/>
      <c r="RA1" s="162"/>
      <c r="RB1" s="162"/>
      <c r="RC1" s="162"/>
      <c r="RD1" s="162"/>
      <c r="RE1" s="162"/>
      <c r="RF1" s="162"/>
      <c r="RG1" s="162"/>
      <c r="RH1" s="162"/>
      <c r="RI1" s="162"/>
      <c r="RJ1" s="162"/>
      <c r="RK1" s="162"/>
      <c r="RL1" s="162"/>
      <c r="RM1" s="162"/>
      <c r="RN1" s="162"/>
      <c r="RO1" s="162"/>
      <c r="RP1" s="162"/>
      <c r="RQ1" s="162"/>
      <c r="RR1" s="162"/>
      <c r="RS1" s="162"/>
      <c r="RT1" s="162"/>
      <c r="RU1" s="162"/>
      <c r="RV1" s="162"/>
      <c r="RW1" s="162"/>
      <c r="RX1" s="162"/>
      <c r="RY1" s="162"/>
      <c r="RZ1" s="162"/>
      <c r="SA1" s="162"/>
      <c r="SB1" s="162"/>
      <c r="SC1" s="162"/>
      <c r="SD1" s="162"/>
      <c r="SE1" s="162"/>
      <c r="SF1" s="162"/>
      <c r="SG1" s="162"/>
      <c r="SH1" s="162"/>
      <c r="SI1" s="162"/>
      <c r="SJ1" s="162"/>
      <c r="SK1" s="162"/>
      <c r="SL1" s="162"/>
      <c r="SM1" s="162"/>
      <c r="SN1" s="162"/>
      <c r="SO1" s="162"/>
      <c r="SP1" s="162"/>
      <c r="SQ1" s="162"/>
      <c r="SR1" s="162"/>
      <c r="SS1" s="162"/>
      <c r="ST1" s="162"/>
      <c r="SU1" s="162"/>
      <c r="SV1" s="162"/>
      <c r="SW1" s="162"/>
      <c r="SX1" s="162"/>
      <c r="SY1" s="162"/>
      <c r="SZ1" s="162"/>
      <c r="TA1" s="162"/>
      <c r="TB1" s="162"/>
      <c r="TC1" s="162"/>
      <c r="TD1" s="162"/>
      <c r="TE1" s="162"/>
      <c r="TF1" s="162"/>
      <c r="TG1" s="162"/>
      <c r="TH1" s="162"/>
      <c r="TI1" s="162"/>
      <c r="TJ1" s="162"/>
      <c r="TK1" s="162"/>
      <c r="TL1" s="162"/>
      <c r="TM1" s="162"/>
      <c r="TN1" s="162"/>
      <c r="TO1" s="162"/>
      <c r="TP1" s="162"/>
      <c r="TQ1" s="162"/>
      <c r="TR1" s="162"/>
      <c r="TS1" s="162"/>
      <c r="TT1" s="162"/>
      <c r="TU1" s="162"/>
      <c r="TV1" s="162"/>
      <c r="TW1" s="162"/>
      <c r="TX1" s="162"/>
      <c r="TY1" s="162"/>
      <c r="TZ1" s="162"/>
      <c r="UA1" s="162"/>
      <c r="UB1" s="162"/>
      <c r="UC1" s="162"/>
      <c r="UD1" s="162"/>
      <c r="UE1" s="162"/>
      <c r="UF1" s="162"/>
      <c r="UG1" s="162"/>
      <c r="UH1" s="162"/>
      <c r="UI1" s="162"/>
      <c r="UJ1" s="162"/>
      <c r="UK1" s="162"/>
      <c r="UL1" s="162"/>
      <c r="UM1" s="162"/>
      <c r="UN1" s="162"/>
      <c r="UO1" s="162"/>
      <c r="UP1" s="162"/>
      <c r="UQ1" s="162"/>
      <c r="UR1" s="162"/>
      <c r="US1" s="162"/>
      <c r="UT1" s="162"/>
      <c r="UU1" s="162"/>
      <c r="UV1" s="162"/>
      <c r="UW1" s="162"/>
      <c r="UX1" s="162"/>
      <c r="UY1" s="162"/>
      <c r="UZ1" s="162"/>
      <c r="VA1" s="162"/>
      <c r="VB1" s="162"/>
      <c r="VC1" s="162"/>
      <c r="VD1" s="162"/>
      <c r="VE1" s="162"/>
      <c r="VF1" s="162"/>
      <c r="VG1" s="162"/>
      <c r="VH1" s="162"/>
      <c r="VI1" s="162"/>
      <c r="VJ1" s="162"/>
      <c r="VK1" s="162"/>
      <c r="VL1" s="162"/>
      <c r="VM1" s="162"/>
      <c r="VN1" s="162"/>
      <c r="VO1" s="162"/>
      <c r="VP1" s="162"/>
      <c r="VQ1" s="162"/>
      <c r="VR1" s="162"/>
      <c r="VS1" s="162"/>
      <c r="VT1" s="162"/>
      <c r="VU1" s="162"/>
      <c r="VV1" s="162"/>
      <c r="VW1" s="162"/>
      <c r="VX1" s="162"/>
      <c r="VY1" s="162"/>
      <c r="VZ1" s="162"/>
      <c r="WA1" s="162"/>
      <c r="WB1" s="162"/>
      <c r="WC1" s="162"/>
      <c r="WD1" s="162"/>
      <c r="WE1" s="162"/>
      <c r="WF1" s="162"/>
      <c r="WG1" s="162"/>
      <c r="WH1" s="162"/>
      <c r="WI1" s="162"/>
      <c r="WJ1" s="162"/>
      <c r="WK1" s="162"/>
      <c r="WL1" s="162"/>
      <c r="WM1" s="162"/>
      <c r="WN1" s="162"/>
      <c r="WO1" s="162"/>
      <c r="WP1" s="162"/>
      <c r="WQ1" s="162"/>
      <c r="WR1" s="162"/>
      <c r="WS1" s="162"/>
      <c r="WT1" s="162"/>
      <c r="WU1" s="162"/>
      <c r="WV1" s="162"/>
      <c r="WW1" s="162"/>
      <c r="WX1" s="162"/>
      <c r="WY1" s="162"/>
      <c r="WZ1" s="162"/>
      <c r="XA1" s="162"/>
      <c r="XB1" s="162"/>
      <c r="XC1" s="162"/>
      <c r="XD1" s="162"/>
      <c r="XE1" s="162"/>
      <c r="XF1" s="162"/>
      <c r="XG1" s="162"/>
      <c r="XH1" s="162"/>
      <c r="XI1" s="162"/>
      <c r="XJ1" s="162"/>
      <c r="XK1" s="162"/>
      <c r="XL1" s="162"/>
      <c r="XM1" s="162"/>
      <c r="XN1" s="162"/>
      <c r="XO1" s="162"/>
      <c r="XP1" s="162"/>
      <c r="XQ1" s="162"/>
      <c r="XR1" s="162"/>
      <c r="XS1" s="162"/>
      <c r="XT1" s="162"/>
      <c r="XU1" s="162"/>
      <c r="XV1" s="162"/>
      <c r="XW1" s="162"/>
      <c r="XX1" s="162"/>
      <c r="XY1" s="162"/>
      <c r="XZ1" s="162"/>
      <c r="YA1" s="162"/>
      <c r="YB1" s="162"/>
      <c r="YC1" s="162"/>
      <c r="YD1" s="162"/>
      <c r="YE1" s="162"/>
      <c r="YF1" s="162"/>
      <c r="YG1" s="162"/>
      <c r="YH1" s="162"/>
      <c r="YI1" s="162"/>
      <c r="YJ1" s="162"/>
      <c r="YK1" s="162"/>
      <c r="YL1" s="162"/>
      <c r="YM1" s="162"/>
      <c r="YN1" s="162"/>
      <c r="YO1" s="162"/>
      <c r="YP1" s="162"/>
      <c r="YQ1" s="162"/>
      <c r="YR1" s="162"/>
      <c r="YS1" s="162"/>
      <c r="YT1" s="162"/>
      <c r="YU1" s="162"/>
      <c r="YV1" s="162"/>
      <c r="YW1" s="162"/>
      <c r="YX1" s="162"/>
      <c r="YY1" s="162"/>
      <c r="YZ1" s="162"/>
      <c r="ZA1" s="162"/>
      <c r="ZB1" s="162"/>
      <c r="ZC1" s="162"/>
      <c r="ZD1" s="162"/>
      <c r="ZE1" s="162"/>
      <c r="ZF1" s="162"/>
      <c r="ZG1" s="162"/>
      <c r="ZH1" s="162"/>
      <c r="ZI1" s="162"/>
      <c r="ZJ1" s="162"/>
      <c r="ZK1" s="162"/>
      <c r="ZL1" s="162"/>
      <c r="ZM1" s="162"/>
      <c r="ZN1" s="162"/>
      <c r="ZO1" s="162"/>
      <c r="ZP1" s="162"/>
      <c r="ZQ1" s="162"/>
      <c r="ZR1" s="162"/>
      <c r="ZS1" s="162"/>
      <c r="ZT1" s="162"/>
      <c r="ZU1" s="162"/>
      <c r="ZV1" s="162"/>
      <c r="ZW1" s="162"/>
      <c r="ZX1" s="162"/>
      <c r="ZY1" s="162"/>
      <c r="ZZ1" s="162"/>
      <c r="AAA1" s="162"/>
      <c r="AAB1" s="162"/>
      <c r="AAC1" s="162"/>
      <c r="AAD1" s="162"/>
      <c r="AAE1" s="162"/>
      <c r="AAF1" s="162"/>
      <c r="AAG1" s="162"/>
      <c r="AAH1" s="162"/>
      <c r="AAI1" s="162"/>
      <c r="AAJ1" s="162"/>
      <c r="AAK1" s="162"/>
      <c r="AAL1" s="162"/>
      <c r="AAM1" s="162"/>
      <c r="AAN1" s="162"/>
      <c r="AAO1" s="162"/>
      <c r="AAP1" s="162"/>
      <c r="AAQ1" s="162"/>
      <c r="AAR1" s="162"/>
      <c r="AAS1" s="162"/>
      <c r="AAT1" s="162"/>
      <c r="AAU1" s="162"/>
      <c r="AAV1" s="162"/>
      <c r="AAW1" s="162"/>
      <c r="AAX1" s="162"/>
      <c r="AAY1" s="162"/>
      <c r="AAZ1" s="162"/>
      <c r="ABA1" s="162"/>
      <c r="ABB1" s="162"/>
      <c r="ABC1" s="162"/>
      <c r="ABD1" s="162"/>
      <c r="ABE1" s="162"/>
      <c r="ABF1" s="162"/>
      <c r="ABG1" s="162"/>
      <c r="ABH1" s="162"/>
      <c r="ABI1" s="162"/>
      <c r="ABJ1" s="162"/>
      <c r="ABK1" s="162"/>
      <c r="ABL1" s="162"/>
      <c r="ABM1" s="162"/>
      <c r="ABN1" s="162"/>
      <c r="ABO1" s="162"/>
      <c r="ABP1" s="162"/>
      <c r="ABQ1" s="162"/>
      <c r="ABR1" s="162"/>
      <c r="ABS1" s="162"/>
      <c r="ABT1" s="162"/>
      <c r="ABU1" s="162"/>
      <c r="ABV1" s="162"/>
      <c r="ABW1" s="162"/>
      <c r="ABX1" s="162"/>
      <c r="ABY1" s="162"/>
      <c r="ABZ1" s="162"/>
      <c r="ACA1" s="162"/>
      <c r="ACB1" s="162"/>
      <c r="ACC1" s="162"/>
      <c r="ACD1" s="162"/>
      <c r="ACE1" s="162"/>
      <c r="ACF1" s="162"/>
      <c r="ACG1" s="162"/>
      <c r="ACH1" s="162"/>
      <c r="ACI1" s="162"/>
      <c r="ACJ1" s="162"/>
      <c r="ACK1" s="162"/>
      <c r="ACL1" s="162"/>
      <c r="ACM1" s="162"/>
      <c r="ACN1" s="162"/>
      <c r="ACO1" s="162"/>
      <c r="ACP1" s="162"/>
      <c r="ACQ1" s="162"/>
      <c r="ACR1" s="162"/>
      <c r="ACS1" s="162"/>
      <c r="ACT1" s="162"/>
      <c r="ACU1" s="162"/>
      <c r="ACV1" s="162"/>
      <c r="ACW1" s="162"/>
      <c r="ACX1" s="162"/>
      <c r="ACY1" s="162"/>
      <c r="ACZ1" s="162"/>
      <c r="ADA1" s="162"/>
      <c r="ADB1" s="162"/>
      <c r="ADC1" s="162"/>
      <c r="ADD1" s="162"/>
      <c r="ADE1" s="162"/>
      <c r="ADF1" s="162"/>
      <c r="ADG1" s="162"/>
      <c r="ADH1" s="162"/>
      <c r="ADI1" s="162"/>
      <c r="ADJ1" s="162"/>
      <c r="ADK1" s="162"/>
      <c r="ADL1" s="162"/>
      <c r="ADM1" s="162"/>
      <c r="ADN1" s="162"/>
      <c r="ADO1" s="162"/>
      <c r="ADP1" s="162"/>
      <c r="ADQ1" s="162"/>
      <c r="ADR1" s="162"/>
      <c r="ADS1" s="162"/>
      <c r="ADT1" s="162"/>
      <c r="ADU1" s="162"/>
      <c r="ADV1" s="162"/>
      <c r="ADW1" s="162"/>
      <c r="ADX1" s="162"/>
      <c r="ADY1" s="162"/>
      <c r="ADZ1" s="162"/>
      <c r="AEA1" s="162"/>
      <c r="AEB1" s="162"/>
      <c r="AEC1" s="162"/>
      <c r="AED1" s="162"/>
      <c r="AEE1" s="162"/>
      <c r="AEF1" s="162"/>
      <c r="AEG1" s="162"/>
      <c r="AEH1" s="162"/>
      <c r="AEI1" s="162"/>
      <c r="AEJ1" s="162"/>
      <c r="AEK1" s="162"/>
      <c r="AEL1" s="162"/>
      <c r="AEM1" s="162"/>
      <c r="AEN1" s="162"/>
      <c r="AEO1" s="162"/>
      <c r="AEP1" s="162"/>
      <c r="AEQ1" s="162"/>
      <c r="AER1" s="162"/>
      <c r="AES1" s="162"/>
      <c r="AET1" s="162"/>
      <c r="AEU1" s="162"/>
      <c r="AEV1" s="162"/>
      <c r="AEW1" s="162"/>
      <c r="AEX1" s="162"/>
      <c r="AEY1" s="162"/>
      <c r="AEZ1" s="162"/>
      <c r="AFA1" s="162"/>
      <c r="AFB1" s="162"/>
      <c r="AFC1" s="162"/>
      <c r="AFD1" s="162"/>
      <c r="AFE1" s="162"/>
      <c r="AFF1" s="162"/>
      <c r="AFG1" s="162"/>
      <c r="AFH1" s="162"/>
      <c r="AFI1" s="162"/>
      <c r="AFJ1" s="162"/>
      <c r="AFK1" s="162"/>
      <c r="AFL1" s="162"/>
      <c r="AFM1" s="162"/>
      <c r="AFN1" s="162"/>
      <c r="AFO1" s="162"/>
      <c r="AFP1" s="162"/>
      <c r="AFQ1" s="162"/>
      <c r="AFR1" s="162"/>
      <c r="AFS1" s="162"/>
      <c r="AFT1" s="162"/>
      <c r="AFU1" s="162"/>
      <c r="AFV1" s="162"/>
      <c r="AFW1" s="162"/>
      <c r="AFX1" s="162"/>
      <c r="AFY1" s="162"/>
      <c r="AFZ1" s="162"/>
      <c r="AGA1" s="162"/>
      <c r="AGB1" s="162"/>
      <c r="AGC1" s="162"/>
      <c r="AGD1" s="162"/>
      <c r="AGE1" s="162"/>
      <c r="AGF1" s="162"/>
      <c r="AGG1" s="162"/>
      <c r="AGH1" s="162"/>
      <c r="AGI1" s="162"/>
      <c r="AGJ1" s="162"/>
      <c r="AGK1" s="162"/>
      <c r="AGL1" s="162"/>
      <c r="AGM1" s="162"/>
      <c r="AGN1" s="162"/>
      <c r="AGO1" s="162"/>
      <c r="AGP1" s="162"/>
      <c r="AGQ1" s="162"/>
      <c r="AGR1" s="162"/>
      <c r="AGS1" s="162"/>
      <c r="AGT1" s="162"/>
      <c r="AGU1" s="162"/>
      <c r="AGV1" s="162"/>
      <c r="AGW1" s="162"/>
      <c r="AGX1" s="162"/>
      <c r="AGY1" s="162"/>
      <c r="AGZ1" s="162"/>
      <c r="AHA1" s="162"/>
      <c r="AHB1" s="162"/>
      <c r="AHC1" s="162"/>
      <c r="AHD1" s="162"/>
      <c r="AHE1" s="162"/>
      <c r="AHF1" s="162"/>
      <c r="AHG1" s="162"/>
      <c r="AHH1" s="162"/>
      <c r="AHI1" s="162"/>
      <c r="AHJ1" s="162"/>
      <c r="AHK1" s="162"/>
      <c r="AHL1" s="162"/>
      <c r="AHM1" s="162"/>
      <c r="AHN1" s="162"/>
      <c r="AHO1" s="162"/>
      <c r="AHP1" s="162"/>
      <c r="AHQ1" s="162"/>
      <c r="AHR1" s="162"/>
      <c r="AHS1" s="162"/>
      <c r="AHT1" s="162"/>
      <c r="AHU1" s="162"/>
      <c r="AHV1" s="162"/>
      <c r="AHW1" s="162"/>
      <c r="AHX1" s="162"/>
      <c r="AHY1" s="162"/>
      <c r="AHZ1" s="162"/>
      <c r="AIA1" s="162"/>
      <c r="AIB1" s="162"/>
      <c r="AIC1" s="162"/>
      <c r="AID1" s="162"/>
      <c r="AIE1" s="162"/>
      <c r="AIF1" s="162"/>
      <c r="AIG1" s="162"/>
      <c r="AIH1" s="162"/>
      <c r="AII1" s="162"/>
      <c r="AIJ1" s="162"/>
      <c r="AIK1" s="162"/>
      <c r="AIL1" s="162"/>
      <c r="AIM1" s="162"/>
      <c r="AIN1" s="162"/>
      <c r="AIO1" s="162"/>
      <c r="AIP1" s="162"/>
      <c r="AIQ1" s="162"/>
      <c r="AIR1" s="162"/>
      <c r="AIS1" s="162"/>
      <c r="AIT1" s="162"/>
      <c r="AIU1" s="162"/>
      <c r="AIV1" s="162"/>
      <c r="AIW1" s="162"/>
      <c r="AIX1" s="162"/>
      <c r="AIY1" s="162"/>
      <c r="AIZ1" s="162"/>
      <c r="AJA1" s="162"/>
      <c r="AJB1" s="162"/>
      <c r="AJC1" s="162"/>
      <c r="AJD1" s="162"/>
      <c r="AJE1" s="162"/>
      <c r="AJF1" s="162"/>
      <c r="AJG1" s="162"/>
      <c r="AJH1" s="162"/>
      <c r="AJI1" s="162"/>
      <c r="AJJ1" s="162"/>
      <c r="AJK1" s="162"/>
      <c r="AJL1" s="162"/>
      <c r="AJM1" s="162"/>
      <c r="AJN1" s="162"/>
      <c r="AJO1" s="162"/>
      <c r="AJP1" s="162"/>
      <c r="AJQ1" s="162"/>
      <c r="AJR1" s="162"/>
      <c r="AJS1" s="162"/>
      <c r="AJT1" s="162"/>
      <c r="AJU1" s="162"/>
      <c r="AJV1" s="162"/>
      <c r="AJW1" s="162"/>
      <c r="AJX1" s="162"/>
      <c r="AJY1" s="162"/>
      <c r="AJZ1" s="162"/>
      <c r="AKA1" s="162"/>
      <c r="AKB1" s="162"/>
      <c r="AKC1" s="162"/>
      <c r="AKD1" s="162"/>
      <c r="AKE1" s="162"/>
      <c r="AKF1" s="162"/>
      <c r="AKG1" s="162"/>
      <c r="AKH1" s="162"/>
      <c r="AKI1" s="162"/>
      <c r="AKJ1" s="162"/>
      <c r="AKK1" s="162"/>
      <c r="AKL1" s="162"/>
      <c r="AKM1" s="162"/>
      <c r="AKN1" s="162"/>
      <c r="AKO1" s="162"/>
      <c r="AKP1" s="162"/>
      <c r="AKQ1" s="162"/>
      <c r="AKR1" s="162"/>
      <c r="AKS1" s="162"/>
      <c r="AKT1" s="162"/>
      <c r="AKU1" s="162"/>
      <c r="AKV1" s="162"/>
      <c r="AKW1" s="162"/>
      <c r="AKX1" s="162"/>
      <c r="AKY1" s="162"/>
      <c r="AKZ1" s="162"/>
      <c r="ALA1" s="162"/>
      <c r="ALB1" s="162"/>
      <c r="ALC1" s="162"/>
      <c r="ALD1" s="162"/>
      <c r="ALE1" s="162"/>
      <c r="ALF1" s="162"/>
      <c r="ALG1" s="162"/>
      <c r="ALH1" s="162"/>
      <c r="ALI1" s="162"/>
      <c r="ALJ1" s="162"/>
      <c r="ALK1" s="162"/>
      <c r="ALL1" s="162"/>
      <c r="ALM1" s="162"/>
      <c r="ALN1" s="162"/>
      <c r="ALO1" s="162"/>
      <c r="ALP1" s="162"/>
      <c r="ALQ1" s="162"/>
      <c r="ALR1" s="162"/>
      <c r="ALS1" s="162"/>
      <c r="ALT1" s="162"/>
      <c r="ALU1" s="162"/>
      <c r="ALV1" s="162"/>
      <c r="ALW1" s="162"/>
      <c r="ALX1" s="162"/>
      <c r="ALY1" s="162"/>
      <c r="ALZ1" s="162"/>
      <c r="AMA1" s="162"/>
      <c r="AMB1" s="162"/>
      <c r="AMC1" s="162"/>
      <c r="AMD1" s="162"/>
    </row>
    <row r="2" customFormat="false" ht="22.05" hidden="false" customHeight="true" outlineLevel="0" collapsed="false">
      <c r="A2" s="237" t="s">
        <v>1277</v>
      </c>
      <c r="B2" s="237"/>
      <c r="C2" s="237"/>
      <c r="D2" s="237"/>
      <c r="E2" s="237"/>
      <c r="F2" s="238"/>
      <c r="G2" s="238"/>
      <c r="H2" s="238"/>
      <c r="I2" s="238"/>
    </row>
    <row r="3" customFormat="false" ht="75.55" hidden="false" customHeight="true" outlineLevel="0" collapsed="false">
      <c r="A3" s="239" t="s">
        <v>1278</v>
      </c>
      <c r="B3" s="239"/>
      <c r="C3" s="239"/>
      <c r="D3" s="239"/>
      <c r="E3" s="239"/>
      <c r="F3" s="239"/>
      <c r="G3" s="239"/>
      <c r="H3" s="239"/>
      <c r="I3" s="239"/>
    </row>
    <row r="4" customFormat="false" ht="13.8" hidden="false" customHeight="true" outlineLevel="0" collapsed="false">
      <c r="A4" s="240" t="s">
        <v>919</v>
      </c>
      <c r="B4" s="240"/>
      <c r="C4" s="240"/>
      <c r="D4" s="240"/>
      <c r="E4" s="240"/>
      <c r="F4" s="240"/>
      <c r="G4" s="240"/>
      <c r="H4" s="240"/>
      <c r="I4" s="240"/>
    </row>
    <row r="5" customFormat="false" ht="13.8" hidden="false" customHeight="true" outlineLevel="0" collapsed="false">
      <c r="A5" s="241" t="s">
        <v>887</v>
      </c>
      <c r="B5" s="242" t="s">
        <v>920</v>
      </c>
      <c r="C5" s="242"/>
      <c r="D5" s="242"/>
      <c r="E5" s="242"/>
      <c r="F5" s="242"/>
      <c r="G5" s="242"/>
      <c r="H5" s="243" t="s">
        <v>1279</v>
      </c>
      <c r="I5" s="243"/>
    </row>
    <row r="6" customFormat="false" ht="13.8" hidden="false" customHeight="true" outlineLevel="0" collapsed="false">
      <c r="A6" s="241" t="s">
        <v>890</v>
      </c>
      <c r="B6" s="242" t="s">
        <v>1280</v>
      </c>
      <c r="C6" s="242"/>
      <c r="D6" s="242"/>
      <c r="E6" s="242"/>
      <c r="F6" s="242"/>
      <c r="G6" s="242"/>
      <c r="H6" s="244" t="s">
        <v>1281</v>
      </c>
      <c r="I6" s="244"/>
    </row>
    <row r="7" customFormat="false" ht="13.8" hidden="false" customHeight="true" outlineLevel="0" collapsed="false">
      <c r="A7" s="241" t="s">
        <v>893</v>
      </c>
      <c r="B7" s="242" t="s">
        <v>1282</v>
      </c>
      <c r="C7" s="242"/>
      <c r="D7" s="242"/>
      <c r="E7" s="242"/>
      <c r="F7" s="242"/>
      <c r="G7" s="242"/>
      <c r="H7" s="245" t="s">
        <v>1283</v>
      </c>
      <c r="I7" s="245"/>
    </row>
    <row r="8" customFormat="false" ht="13.8" hidden="false" customHeight="true" outlineLevel="0" collapsed="false">
      <c r="A8" s="241" t="s">
        <v>926</v>
      </c>
      <c r="B8" s="242" t="s">
        <v>927</v>
      </c>
      <c r="C8" s="242"/>
      <c r="D8" s="242"/>
      <c r="E8" s="242"/>
      <c r="F8" s="242"/>
      <c r="G8" s="242"/>
      <c r="H8" s="244" t="n">
        <v>12</v>
      </c>
      <c r="I8" s="244"/>
    </row>
    <row r="9" customFormat="false" ht="13.8" hidden="false" customHeight="false" outlineLevel="0" collapsed="false">
      <c r="A9" s="246"/>
      <c r="B9" s="246"/>
      <c r="C9" s="246"/>
      <c r="D9" s="246"/>
      <c r="E9" s="246"/>
      <c r="F9" s="246"/>
      <c r="G9" s="246"/>
      <c r="H9" s="246"/>
      <c r="I9" s="246"/>
    </row>
    <row r="10" customFormat="false" ht="13.8" hidden="false" customHeight="true" outlineLevel="0" collapsed="false">
      <c r="A10" s="240" t="s">
        <v>929</v>
      </c>
      <c r="B10" s="240"/>
      <c r="C10" s="240"/>
      <c r="D10" s="240"/>
      <c r="E10" s="240"/>
      <c r="F10" s="240"/>
      <c r="G10" s="240"/>
      <c r="H10" s="240"/>
      <c r="I10" s="240"/>
    </row>
    <row r="11" customFormat="false" ht="13.8" hidden="false" customHeight="true" outlineLevel="0" collapsed="false">
      <c r="A11" s="241" t="s">
        <v>1284</v>
      </c>
      <c r="B11" s="242" t="s">
        <v>1285</v>
      </c>
      <c r="C11" s="242"/>
      <c r="D11" s="242"/>
      <c r="E11" s="242"/>
      <c r="F11" s="242"/>
      <c r="G11" s="242"/>
      <c r="H11" s="247" t="s">
        <v>1286</v>
      </c>
      <c r="I11" s="247"/>
    </row>
    <row r="12" customFormat="false" ht="13.8" hidden="false" customHeight="true" outlineLevel="0" collapsed="false">
      <c r="A12" s="241" t="s">
        <v>1287</v>
      </c>
      <c r="B12" s="242" t="s">
        <v>1288</v>
      </c>
      <c r="C12" s="242"/>
      <c r="D12" s="242"/>
      <c r="E12" s="242"/>
      <c r="F12" s="242"/>
      <c r="G12" s="242"/>
      <c r="H12" s="248" t="s">
        <v>1289</v>
      </c>
      <c r="I12" s="248"/>
    </row>
    <row r="13" customFormat="false" ht="13.8" hidden="false" customHeight="true" outlineLevel="0" collapsed="false">
      <c r="A13" s="241" t="s">
        <v>1290</v>
      </c>
      <c r="B13" s="242" t="s">
        <v>1291</v>
      </c>
      <c r="C13" s="242"/>
      <c r="D13" s="242"/>
      <c r="E13" s="242"/>
      <c r="F13" s="242"/>
      <c r="G13" s="242"/>
      <c r="H13" s="249"/>
      <c r="I13" s="249"/>
    </row>
    <row r="14" customFormat="false" ht="13.8" hidden="false" customHeight="true" outlineLevel="0" collapsed="false">
      <c r="A14" s="241" t="s">
        <v>1292</v>
      </c>
      <c r="B14" s="242" t="s">
        <v>1293</v>
      </c>
      <c r="C14" s="242"/>
      <c r="D14" s="242"/>
      <c r="E14" s="242"/>
      <c r="F14" s="242"/>
      <c r="G14" s="242"/>
      <c r="H14" s="250"/>
      <c r="I14" s="250"/>
    </row>
    <row r="15" customFormat="false" ht="13.8" hidden="false" customHeight="true" outlineLevel="0" collapsed="false">
      <c r="A15" s="241" t="s">
        <v>1294</v>
      </c>
      <c r="B15" s="242" t="s">
        <v>1295</v>
      </c>
      <c r="C15" s="242"/>
      <c r="D15" s="242"/>
      <c r="E15" s="242"/>
      <c r="F15" s="242"/>
      <c r="G15" s="242"/>
      <c r="H15" s="249"/>
      <c r="I15" s="249"/>
    </row>
    <row r="16" customFormat="false" ht="40.1" hidden="false" customHeight="true" outlineLevel="0" collapsed="false">
      <c r="A16" s="241" t="s">
        <v>1296</v>
      </c>
      <c r="B16" s="242" t="s">
        <v>1297</v>
      </c>
      <c r="C16" s="242"/>
      <c r="D16" s="242"/>
      <c r="E16" s="242"/>
      <c r="F16" s="242"/>
      <c r="G16" s="242"/>
      <c r="H16" s="251"/>
      <c r="I16" s="251"/>
    </row>
    <row r="17" customFormat="false" ht="13.8" hidden="false" customHeight="true" outlineLevel="0" collapsed="false">
      <c r="A17" s="241" t="s">
        <v>1298</v>
      </c>
      <c r="B17" s="242" t="s">
        <v>1299</v>
      </c>
      <c r="C17" s="242"/>
      <c r="D17" s="242"/>
      <c r="E17" s="242"/>
      <c r="F17" s="242"/>
      <c r="G17" s="242"/>
      <c r="H17" s="250"/>
      <c r="I17" s="250"/>
    </row>
    <row r="18" customFormat="false" ht="13.8" hidden="false" customHeight="true" outlineLevel="0" collapsed="false">
      <c r="A18" s="241" t="s">
        <v>1300</v>
      </c>
      <c r="B18" s="242" t="s">
        <v>1301</v>
      </c>
      <c r="C18" s="242"/>
      <c r="D18" s="242"/>
      <c r="E18" s="242"/>
      <c r="F18" s="242"/>
      <c r="G18" s="242"/>
      <c r="H18" s="252" t="s">
        <v>23</v>
      </c>
      <c r="I18" s="252"/>
    </row>
    <row r="19" customFormat="false" ht="13.8" hidden="false" customHeight="true" outlineLevel="0" collapsed="false">
      <c r="A19" s="241" t="s">
        <v>1302</v>
      </c>
      <c r="B19" s="242" t="s">
        <v>1303</v>
      </c>
      <c r="C19" s="242"/>
      <c r="D19" s="242"/>
      <c r="E19" s="242"/>
      <c r="F19" s="242"/>
      <c r="G19" s="242"/>
      <c r="H19" s="253" t="n">
        <v>2</v>
      </c>
      <c r="I19" s="253"/>
    </row>
    <row r="20" customFormat="false" ht="13.8" hidden="false" customHeight="false" outlineLevel="0" collapsed="false">
      <c r="A20" s="254"/>
      <c r="B20" s="254"/>
      <c r="C20" s="254"/>
      <c r="D20" s="254"/>
      <c r="E20" s="254"/>
      <c r="F20" s="254"/>
      <c r="G20" s="254"/>
      <c r="H20" s="254"/>
      <c r="I20" s="254"/>
    </row>
    <row r="21" customFormat="false" ht="13.8" hidden="false" customHeight="true" outlineLevel="0" collapsed="false">
      <c r="A21" s="255" t="s">
        <v>1304</v>
      </c>
      <c r="B21" s="255"/>
      <c r="C21" s="255"/>
      <c r="D21" s="255"/>
      <c r="E21" s="255"/>
      <c r="F21" s="255"/>
      <c r="G21" s="255"/>
      <c r="H21" s="255"/>
      <c r="I21" s="255"/>
    </row>
    <row r="22" customFormat="false" ht="22.35" hidden="false" customHeight="true" outlineLevel="0" collapsed="false">
      <c r="A22" s="256" t="n">
        <v>1</v>
      </c>
      <c r="B22" s="257" t="s">
        <v>938</v>
      </c>
      <c r="C22" s="257"/>
      <c r="D22" s="257"/>
      <c r="E22" s="258" t="s">
        <v>939</v>
      </c>
      <c r="F22" s="258"/>
      <c r="G22" s="258" t="s">
        <v>941</v>
      </c>
      <c r="H22" s="259" t="s">
        <v>942</v>
      </c>
      <c r="I22" s="260" t="s">
        <v>943</v>
      </c>
    </row>
    <row r="23" customFormat="false" ht="13.8" hidden="false" customHeight="true" outlineLevel="0" collapsed="false">
      <c r="A23" s="261" t="s">
        <v>887</v>
      </c>
      <c r="B23" s="262" t="s">
        <v>1305</v>
      </c>
      <c r="C23" s="262"/>
      <c r="D23" s="262"/>
      <c r="E23" s="263" t="n">
        <v>21</v>
      </c>
      <c r="F23" s="264"/>
      <c r="G23" s="263" t="n">
        <v>200</v>
      </c>
      <c r="H23" s="265"/>
      <c r="I23" s="266" t="n">
        <f aca="false">ROUND(H13/G23*G23,2)</f>
        <v>0</v>
      </c>
    </row>
    <row r="24" customFormat="false" ht="13.8" hidden="false" customHeight="true" outlineLevel="0" collapsed="false">
      <c r="A24" s="261" t="s">
        <v>890</v>
      </c>
      <c r="B24" s="267" t="s">
        <v>1306</v>
      </c>
      <c r="C24" s="267"/>
      <c r="D24" s="267"/>
      <c r="E24" s="267"/>
      <c r="F24" s="267"/>
      <c r="G24" s="267"/>
      <c r="H24" s="268"/>
      <c r="I24" s="266" t="n">
        <f aca="false">IF(H15="Sim",(I23*H24),(I32*H24))</f>
        <v>0</v>
      </c>
      <c r="J24" s="269"/>
      <c r="K24" s="269"/>
      <c r="L24" s="269"/>
      <c r="M24" s="269"/>
      <c r="N24" s="269"/>
      <c r="O24" s="269"/>
      <c r="P24" s="269"/>
      <c r="Q24" s="269"/>
      <c r="R24" s="269"/>
      <c r="S24" s="269"/>
      <c r="T24" s="269"/>
      <c r="U24" s="269"/>
      <c r="V24" s="269"/>
      <c r="W24" s="269"/>
      <c r="X24" s="269"/>
      <c r="Y24" s="269"/>
      <c r="Z24" s="269"/>
      <c r="AA24" s="269"/>
      <c r="AB24" s="269"/>
      <c r="AC24" s="269"/>
      <c r="AD24" s="269"/>
      <c r="AE24" s="269"/>
      <c r="AF24" s="269"/>
      <c r="AG24" s="269"/>
      <c r="AH24" s="269"/>
      <c r="AI24" s="269"/>
      <c r="AJ24" s="269"/>
      <c r="AK24" s="269"/>
      <c r="AL24" s="269"/>
      <c r="AM24" s="269"/>
      <c r="AN24" s="269"/>
      <c r="AO24" s="269"/>
      <c r="AP24" s="269"/>
      <c r="AQ24" s="269"/>
      <c r="AR24" s="269"/>
      <c r="AS24" s="269"/>
      <c r="AT24" s="269"/>
      <c r="AU24" s="269"/>
      <c r="AV24" s="269"/>
      <c r="AW24" s="269"/>
      <c r="AX24" s="269"/>
      <c r="AY24" s="269"/>
      <c r="AZ24" s="269"/>
      <c r="BA24" s="269"/>
      <c r="BB24" s="269"/>
      <c r="BC24" s="269"/>
      <c r="BD24" s="269"/>
      <c r="BE24" s="269"/>
      <c r="BF24" s="269"/>
      <c r="BG24" s="269"/>
      <c r="BH24" s="269"/>
      <c r="BI24" s="269"/>
      <c r="BJ24" s="269"/>
      <c r="BK24" s="269"/>
      <c r="BL24" s="269"/>
      <c r="BM24" s="269"/>
      <c r="BN24" s="269"/>
      <c r="BO24" s="269"/>
      <c r="BP24" s="269"/>
      <c r="BQ24" s="269"/>
      <c r="BR24" s="269"/>
      <c r="BS24" s="269"/>
      <c r="BT24" s="269"/>
      <c r="BU24" s="269"/>
      <c r="BV24" s="269"/>
      <c r="BW24" s="269"/>
      <c r="BX24" s="269"/>
      <c r="BY24" s="269"/>
      <c r="BZ24" s="269"/>
      <c r="CA24" s="269"/>
      <c r="CB24" s="269"/>
      <c r="CC24" s="269"/>
      <c r="CD24" s="269"/>
      <c r="CE24" s="269"/>
      <c r="CF24" s="269"/>
      <c r="CG24" s="269"/>
      <c r="CH24" s="269"/>
      <c r="CI24" s="269"/>
      <c r="CJ24" s="269"/>
      <c r="CK24" s="269"/>
      <c r="CL24" s="269"/>
      <c r="CM24" s="269"/>
      <c r="CN24" s="269"/>
      <c r="CO24" s="269"/>
      <c r="CP24" s="269"/>
      <c r="CQ24" s="269"/>
      <c r="CR24" s="269"/>
      <c r="CS24" s="269"/>
      <c r="CT24" s="269"/>
      <c r="CU24" s="269"/>
      <c r="CV24" s="269"/>
      <c r="CW24" s="269"/>
      <c r="CX24" s="269"/>
      <c r="CY24" s="269"/>
      <c r="CZ24" s="269"/>
      <c r="DA24" s="269"/>
      <c r="DB24" s="269"/>
      <c r="DC24" s="269"/>
      <c r="DD24" s="269"/>
      <c r="DE24" s="269"/>
      <c r="DF24" s="269"/>
      <c r="DG24" s="269"/>
      <c r="DH24" s="269"/>
      <c r="DI24" s="269"/>
      <c r="DJ24" s="269"/>
      <c r="DK24" s="269"/>
      <c r="DL24" s="269"/>
      <c r="DM24" s="269"/>
      <c r="DN24" s="269"/>
      <c r="DO24" s="269"/>
      <c r="DP24" s="269"/>
      <c r="DQ24" s="269"/>
      <c r="DR24" s="269"/>
      <c r="DS24" s="269"/>
      <c r="DT24" s="269"/>
      <c r="DU24" s="269"/>
      <c r="DV24" s="269"/>
      <c r="DW24" s="269"/>
      <c r="DX24" s="269"/>
      <c r="DY24" s="269"/>
      <c r="DZ24" s="269"/>
      <c r="EA24" s="269"/>
      <c r="EB24" s="269"/>
      <c r="EC24" s="269"/>
      <c r="ED24" s="269"/>
      <c r="EE24" s="269"/>
      <c r="EF24" s="269"/>
      <c r="EG24" s="269"/>
      <c r="EH24" s="269"/>
      <c r="EI24" s="269"/>
      <c r="EJ24" s="269"/>
      <c r="EK24" s="269"/>
      <c r="EL24" s="269"/>
      <c r="EM24" s="269"/>
      <c r="EN24" s="269"/>
      <c r="EO24" s="269"/>
      <c r="EP24" s="269"/>
      <c r="EQ24" s="269"/>
      <c r="ER24" s="269"/>
      <c r="ES24" s="269"/>
      <c r="ET24" s="269"/>
      <c r="EU24" s="269"/>
      <c r="EV24" s="269"/>
      <c r="EW24" s="269"/>
      <c r="EX24" s="269"/>
      <c r="EY24" s="269"/>
      <c r="EZ24" s="269"/>
      <c r="FA24" s="269"/>
      <c r="FB24" s="269"/>
      <c r="FC24" s="269"/>
      <c r="FD24" s="269"/>
      <c r="FE24" s="269"/>
      <c r="FF24" s="269"/>
      <c r="FG24" s="269"/>
      <c r="FH24" s="269"/>
      <c r="FI24" s="269"/>
      <c r="FJ24" s="269"/>
      <c r="FK24" s="269"/>
      <c r="FL24" s="269"/>
      <c r="FM24" s="269"/>
      <c r="FN24" s="269"/>
      <c r="FO24" s="269"/>
      <c r="FP24" s="269"/>
      <c r="FQ24" s="269"/>
      <c r="FR24" s="269"/>
      <c r="FS24" s="269"/>
      <c r="FT24" s="269"/>
      <c r="FU24" s="269"/>
      <c r="FV24" s="269"/>
      <c r="FW24" s="269"/>
      <c r="FX24" s="269"/>
      <c r="FY24" s="269"/>
      <c r="FZ24" s="269"/>
      <c r="GA24" s="269"/>
      <c r="GB24" s="269"/>
      <c r="GC24" s="269"/>
      <c r="GD24" s="269"/>
      <c r="GE24" s="269"/>
      <c r="GF24" s="269"/>
      <c r="GG24" s="269"/>
      <c r="GH24" s="269"/>
      <c r="GI24" s="269"/>
      <c r="GJ24" s="269"/>
      <c r="GK24" s="269"/>
      <c r="GL24" s="269"/>
      <c r="GM24" s="269"/>
      <c r="GN24" s="269"/>
      <c r="GO24" s="269"/>
      <c r="GP24" s="269"/>
      <c r="GQ24" s="269"/>
      <c r="GR24" s="269"/>
      <c r="GS24" s="269"/>
      <c r="GT24" s="269"/>
      <c r="GU24" s="269"/>
      <c r="GV24" s="269"/>
      <c r="GW24" s="269"/>
      <c r="GX24" s="269"/>
      <c r="GY24" s="269"/>
      <c r="GZ24" s="269"/>
      <c r="HA24" s="269"/>
      <c r="HB24" s="269"/>
      <c r="HC24" s="269"/>
      <c r="HD24" s="269"/>
      <c r="HE24" s="269"/>
      <c r="HF24" s="269"/>
      <c r="HG24" s="269"/>
      <c r="HH24" s="269"/>
      <c r="HI24" s="269"/>
      <c r="HJ24" s="269"/>
      <c r="HK24" s="269"/>
      <c r="HL24" s="269"/>
      <c r="HM24" s="269"/>
      <c r="HN24" s="269"/>
      <c r="HO24" s="269"/>
      <c r="HP24" s="269"/>
      <c r="HQ24" s="269"/>
      <c r="HR24" s="269"/>
      <c r="HS24" s="269"/>
      <c r="HT24" s="269"/>
      <c r="HU24" s="269"/>
      <c r="HV24" s="269"/>
      <c r="HW24" s="269"/>
      <c r="HX24" s="269"/>
      <c r="HY24" s="269"/>
      <c r="HZ24" s="269"/>
      <c r="IA24" s="269"/>
      <c r="IB24" s="269"/>
      <c r="IC24" s="269"/>
      <c r="ID24" s="269"/>
      <c r="IE24" s="269"/>
      <c r="IF24" s="269"/>
      <c r="IG24" s="269"/>
      <c r="IH24" s="269"/>
      <c r="II24" s="269"/>
      <c r="IJ24" s="269"/>
      <c r="IK24" s="269"/>
      <c r="IL24" s="269"/>
      <c r="IM24" s="269"/>
      <c r="IN24" s="269"/>
      <c r="IO24" s="269"/>
      <c r="IP24" s="269"/>
      <c r="IQ24" s="269"/>
      <c r="IR24" s="269"/>
      <c r="IS24" s="269"/>
      <c r="IT24" s="269"/>
      <c r="IU24" s="269"/>
      <c r="IV24" s="269"/>
      <c r="IW24" s="269"/>
      <c r="IX24" s="269"/>
      <c r="IY24" s="269"/>
      <c r="IZ24" s="269"/>
      <c r="JA24" s="269"/>
      <c r="JB24" s="269"/>
      <c r="JC24" s="269"/>
      <c r="JD24" s="269"/>
      <c r="JE24" s="269"/>
      <c r="JF24" s="269"/>
      <c r="JG24" s="269"/>
      <c r="JH24" s="269"/>
      <c r="JI24" s="269"/>
      <c r="JJ24" s="269"/>
      <c r="JK24" s="269"/>
      <c r="JL24" s="269"/>
      <c r="JM24" s="269"/>
      <c r="JN24" s="269"/>
      <c r="JO24" s="269"/>
      <c r="JP24" s="269"/>
      <c r="JQ24" s="269"/>
      <c r="JR24" s="269"/>
      <c r="JS24" s="269"/>
      <c r="JT24" s="269"/>
      <c r="JU24" s="269"/>
      <c r="JV24" s="269"/>
      <c r="JW24" s="269"/>
      <c r="JX24" s="269"/>
      <c r="JY24" s="269"/>
      <c r="JZ24" s="269"/>
      <c r="KA24" s="269"/>
      <c r="KB24" s="269"/>
      <c r="KC24" s="269"/>
      <c r="KD24" s="269"/>
      <c r="KE24" s="269"/>
      <c r="KF24" s="269"/>
      <c r="KG24" s="269"/>
      <c r="KH24" s="269"/>
      <c r="KI24" s="269"/>
      <c r="KJ24" s="269"/>
      <c r="KK24" s="269"/>
      <c r="KL24" s="269"/>
      <c r="KM24" s="269"/>
      <c r="KN24" s="269"/>
      <c r="KO24" s="269"/>
      <c r="KP24" s="269"/>
      <c r="KQ24" s="269"/>
      <c r="KR24" s="269"/>
      <c r="KS24" s="269"/>
      <c r="KT24" s="269"/>
      <c r="KU24" s="269"/>
      <c r="KV24" s="269"/>
      <c r="KW24" s="269"/>
      <c r="KX24" s="269"/>
      <c r="KY24" s="269"/>
      <c r="KZ24" s="269"/>
      <c r="LA24" s="269"/>
      <c r="LB24" s="269"/>
      <c r="LC24" s="269"/>
      <c r="LD24" s="269"/>
      <c r="LE24" s="269"/>
      <c r="LF24" s="269"/>
      <c r="LG24" s="269"/>
      <c r="LH24" s="269"/>
      <c r="LI24" s="269"/>
      <c r="LJ24" s="269"/>
      <c r="LK24" s="269"/>
      <c r="LL24" s="269"/>
      <c r="LM24" s="269"/>
      <c r="LN24" s="269"/>
      <c r="LO24" s="269"/>
      <c r="LP24" s="269"/>
      <c r="LQ24" s="269"/>
      <c r="LR24" s="269"/>
      <c r="LS24" s="269"/>
      <c r="LT24" s="269"/>
      <c r="LU24" s="269"/>
      <c r="LV24" s="269"/>
      <c r="LW24" s="269"/>
      <c r="LX24" s="269"/>
      <c r="LY24" s="269"/>
      <c r="LZ24" s="269"/>
      <c r="MA24" s="269"/>
      <c r="MB24" s="269"/>
      <c r="MC24" s="269"/>
      <c r="MD24" s="269"/>
      <c r="ME24" s="269"/>
      <c r="MF24" s="269"/>
      <c r="MG24" s="269"/>
      <c r="MH24" s="269"/>
      <c r="MI24" s="269"/>
      <c r="MJ24" s="269"/>
      <c r="MK24" s="269"/>
      <c r="ML24" s="269"/>
      <c r="MM24" s="269"/>
      <c r="MN24" s="269"/>
      <c r="MO24" s="269"/>
      <c r="MP24" s="269"/>
      <c r="MQ24" s="269"/>
      <c r="MR24" s="269"/>
      <c r="MS24" s="269"/>
      <c r="MT24" s="269"/>
      <c r="MU24" s="269"/>
      <c r="MV24" s="269"/>
      <c r="MW24" s="269"/>
      <c r="MX24" s="269"/>
      <c r="MY24" s="269"/>
      <c r="MZ24" s="269"/>
      <c r="NA24" s="269"/>
      <c r="NB24" s="269"/>
      <c r="NC24" s="269"/>
      <c r="ND24" s="269"/>
      <c r="NE24" s="269"/>
      <c r="NF24" s="269"/>
      <c r="NG24" s="269"/>
      <c r="NH24" s="269"/>
      <c r="NI24" s="269"/>
      <c r="NJ24" s="269"/>
      <c r="NK24" s="269"/>
      <c r="NL24" s="269"/>
      <c r="NM24" s="269"/>
      <c r="NN24" s="269"/>
      <c r="NO24" s="269"/>
      <c r="NP24" s="269"/>
      <c r="NQ24" s="269"/>
      <c r="NR24" s="269"/>
      <c r="NS24" s="269"/>
      <c r="NT24" s="269"/>
      <c r="NU24" s="269"/>
      <c r="NV24" s="269"/>
      <c r="NW24" s="269"/>
      <c r="NX24" s="269"/>
      <c r="NY24" s="269"/>
      <c r="NZ24" s="269"/>
      <c r="OA24" s="269"/>
      <c r="OB24" s="269"/>
      <c r="OC24" s="269"/>
      <c r="OD24" s="269"/>
      <c r="OE24" s="269"/>
      <c r="OF24" s="269"/>
      <c r="OG24" s="269"/>
      <c r="OH24" s="269"/>
      <c r="OI24" s="269"/>
      <c r="OJ24" s="269"/>
      <c r="OK24" s="269"/>
      <c r="OL24" s="269"/>
      <c r="OM24" s="269"/>
      <c r="ON24" s="269"/>
      <c r="OO24" s="269"/>
      <c r="OP24" s="269"/>
      <c r="OQ24" s="269"/>
      <c r="OR24" s="269"/>
      <c r="OS24" s="269"/>
      <c r="OT24" s="269"/>
      <c r="OU24" s="269"/>
      <c r="OV24" s="269"/>
      <c r="OW24" s="269"/>
      <c r="OX24" s="269"/>
      <c r="OY24" s="269"/>
      <c r="OZ24" s="269"/>
      <c r="PA24" s="269"/>
      <c r="PB24" s="269"/>
      <c r="PC24" s="269"/>
      <c r="PD24" s="269"/>
      <c r="PE24" s="269"/>
      <c r="PF24" s="269"/>
      <c r="PG24" s="269"/>
      <c r="PH24" s="269"/>
      <c r="PI24" s="269"/>
      <c r="PJ24" s="269"/>
      <c r="PK24" s="269"/>
      <c r="PL24" s="269"/>
      <c r="PM24" s="269"/>
      <c r="PN24" s="269"/>
      <c r="PO24" s="269"/>
      <c r="PP24" s="269"/>
      <c r="PQ24" s="269"/>
      <c r="PR24" s="269"/>
      <c r="PS24" s="269"/>
      <c r="PT24" s="269"/>
      <c r="PU24" s="269"/>
      <c r="PV24" s="269"/>
      <c r="PW24" s="269"/>
      <c r="PX24" s="269"/>
      <c r="PY24" s="269"/>
      <c r="PZ24" s="269"/>
      <c r="QA24" s="269"/>
      <c r="QB24" s="269"/>
      <c r="QC24" s="269"/>
      <c r="QD24" s="269"/>
      <c r="QE24" s="269"/>
      <c r="QF24" s="269"/>
      <c r="QG24" s="269"/>
      <c r="QH24" s="269"/>
      <c r="QI24" s="269"/>
      <c r="QJ24" s="269"/>
      <c r="QK24" s="269"/>
      <c r="QL24" s="269"/>
      <c r="QM24" s="269"/>
      <c r="QN24" s="269"/>
      <c r="QO24" s="269"/>
      <c r="QP24" s="269"/>
      <c r="QQ24" s="269"/>
      <c r="QR24" s="269"/>
      <c r="QS24" s="269"/>
      <c r="QT24" s="269"/>
      <c r="QU24" s="269"/>
      <c r="QV24" s="269"/>
      <c r="QW24" s="269"/>
      <c r="QX24" s="269"/>
      <c r="QY24" s="269"/>
      <c r="QZ24" s="269"/>
      <c r="RA24" s="269"/>
      <c r="RB24" s="269"/>
      <c r="RC24" s="269"/>
      <c r="RD24" s="269"/>
      <c r="RE24" s="269"/>
      <c r="RF24" s="269"/>
      <c r="RG24" s="269"/>
      <c r="RH24" s="269"/>
      <c r="RI24" s="269"/>
      <c r="RJ24" s="269"/>
      <c r="RK24" s="269"/>
      <c r="RL24" s="269"/>
      <c r="RM24" s="269"/>
      <c r="RN24" s="269"/>
      <c r="RO24" s="269"/>
      <c r="RP24" s="269"/>
      <c r="RQ24" s="269"/>
      <c r="RR24" s="269"/>
      <c r="RS24" s="269"/>
      <c r="RT24" s="269"/>
      <c r="RU24" s="269"/>
      <c r="RV24" s="269"/>
      <c r="RW24" s="269"/>
      <c r="RX24" s="269"/>
      <c r="RY24" s="269"/>
      <c r="RZ24" s="269"/>
      <c r="SA24" s="269"/>
      <c r="SB24" s="269"/>
      <c r="SC24" s="269"/>
      <c r="SD24" s="269"/>
      <c r="SE24" s="269"/>
      <c r="SF24" s="269"/>
      <c r="SG24" s="269"/>
      <c r="SH24" s="269"/>
      <c r="SI24" s="269"/>
      <c r="SJ24" s="269"/>
      <c r="SK24" s="269"/>
      <c r="SL24" s="269"/>
      <c r="SM24" s="269"/>
      <c r="SN24" s="269"/>
      <c r="SO24" s="269"/>
      <c r="SP24" s="269"/>
      <c r="SQ24" s="269"/>
      <c r="SR24" s="269"/>
      <c r="SS24" s="269"/>
      <c r="ST24" s="269"/>
      <c r="SU24" s="269"/>
      <c r="SV24" s="269"/>
      <c r="SW24" s="269"/>
      <c r="SX24" s="269"/>
      <c r="SY24" s="269"/>
      <c r="SZ24" s="269"/>
      <c r="TA24" s="269"/>
      <c r="TB24" s="269"/>
      <c r="TC24" s="269"/>
      <c r="TD24" s="269"/>
      <c r="TE24" s="269"/>
      <c r="TF24" s="269"/>
      <c r="TG24" s="269"/>
      <c r="TH24" s="269"/>
      <c r="TI24" s="269"/>
      <c r="TJ24" s="269"/>
      <c r="TK24" s="269"/>
      <c r="TL24" s="269"/>
      <c r="TM24" s="269"/>
      <c r="TN24" s="269"/>
      <c r="TO24" s="269"/>
      <c r="TP24" s="269"/>
      <c r="TQ24" s="269"/>
      <c r="TR24" s="269"/>
      <c r="TS24" s="269"/>
      <c r="TT24" s="269"/>
      <c r="TU24" s="269"/>
      <c r="TV24" s="269"/>
      <c r="TW24" s="269"/>
      <c r="TX24" s="269"/>
      <c r="TY24" s="269"/>
      <c r="TZ24" s="269"/>
      <c r="UA24" s="269"/>
      <c r="UB24" s="269"/>
      <c r="UC24" s="269"/>
      <c r="UD24" s="269"/>
      <c r="UE24" s="269"/>
      <c r="UF24" s="269"/>
      <c r="UG24" s="269"/>
      <c r="UH24" s="269"/>
      <c r="UI24" s="269"/>
      <c r="UJ24" s="269"/>
      <c r="UK24" s="269"/>
      <c r="UL24" s="269"/>
      <c r="UM24" s="269"/>
      <c r="UN24" s="269"/>
      <c r="UO24" s="269"/>
      <c r="UP24" s="269"/>
      <c r="UQ24" s="269"/>
      <c r="UR24" s="269"/>
      <c r="US24" s="269"/>
      <c r="UT24" s="269"/>
      <c r="UU24" s="269"/>
      <c r="UV24" s="269"/>
      <c r="UW24" s="269"/>
      <c r="UX24" s="269"/>
      <c r="UY24" s="269"/>
      <c r="UZ24" s="269"/>
      <c r="VA24" s="269"/>
      <c r="VB24" s="269"/>
      <c r="VC24" s="269"/>
      <c r="VD24" s="269"/>
      <c r="VE24" s="269"/>
      <c r="VF24" s="269"/>
      <c r="VG24" s="269"/>
      <c r="VH24" s="269"/>
      <c r="VI24" s="269"/>
      <c r="VJ24" s="269"/>
      <c r="VK24" s="269"/>
      <c r="VL24" s="269"/>
      <c r="VM24" s="269"/>
      <c r="VN24" s="269"/>
      <c r="VO24" s="269"/>
      <c r="VP24" s="269"/>
      <c r="VQ24" s="269"/>
      <c r="VR24" s="269"/>
      <c r="VS24" s="269"/>
      <c r="VT24" s="269"/>
      <c r="VU24" s="269"/>
      <c r="VV24" s="269"/>
      <c r="VW24" s="269"/>
      <c r="VX24" s="269"/>
      <c r="VY24" s="269"/>
      <c r="VZ24" s="269"/>
      <c r="WA24" s="269"/>
      <c r="WB24" s="269"/>
      <c r="WC24" s="269"/>
      <c r="WD24" s="269"/>
      <c r="WE24" s="269"/>
      <c r="WF24" s="269"/>
      <c r="WG24" s="269"/>
      <c r="WH24" s="269"/>
      <c r="WI24" s="269"/>
      <c r="WJ24" s="269"/>
      <c r="WK24" s="269"/>
      <c r="WL24" s="269"/>
      <c r="WM24" s="269"/>
      <c r="WN24" s="269"/>
      <c r="WO24" s="269"/>
      <c r="WP24" s="269"/>
      <c r="WQ24" s="269"/>
      <c r="WR24" s="269"/>
      <c r="WS24" s="269"/>
      <c r="WT24" s="269"/>
      <c r="WU24" s="269"/>
      <c r="WV24" s="269"/>
      <c r="WW24" s="269"/>
      <c r="WX24" s="269"/>
      <c r="WY24" s="269"/>
      <c r="WZ24" s="269"/>
      <c r="XA24" s="269"/>
      <c r="XB24" s="269"/>
      <c r="XC24" s="269"/>
      <c r="XD24" s="269"/>
      <c r="XE24" s="269"/>
      <c r="XF24" s="269"/>
      <c r="XG24" s="269"/>
      <c r="XH24" s="269"/>
      <c r="XI24" s="269"/>
      <c r="XJ24" s="269"/>
      <c r="XK24" s="269"/>
      <c r="XL24" s="269"/>
      <c r="XM24" s="269"/>
      <c r="XN24" s="269"/>
      <c r="XO24" s="269"/>
      <c r="XP24" s="269"/>
      <c r="XQ24" s="269"/>
      <c r="XR24" s="269"/>
      <c r="XS24" s="269"/>
      <c r="XT24" s="269"/>
      <c r="XU24" s="269"/>
      <c r="XV24" s="269"/>
      <c r="XW24" s="269"/>
      <c r="XX24" s="269"/>
      <c r="XY24" s="269"/>
      <c r="XZ24" s="269"/>
      <c r="YA24" s="269"/>
      <c r="YB24" s="269"/>
      <c r="YC24" s="269"/>
      <c r="YD24" s="269"/>
      <c r="YE24" s="269"/>
      <c r="YF24" s="269"/>
      <c r="YG24" s="269"/>
      <c r="YH24" s="269"/>
      <c r="YI24" s="269"/>
      <c r="YJ24" s="269"/>
      <c r="YK24" s="269"/>
      <c r="YL24" s="269"/>
      <c r="YM24" s="269"/>
      <c r="YN24" s="269"/>
      <c r="YO24" s="269"/>
      <c r="YP24" s="269"/>
      <c r="YQ24" s="269"/>
      <c r="YR24" s="269"/>
      <c r="YS24" s="269"/>
      <c r="YT24" s="269"/>
      <c r="YU24" s="269"/>
      <c r="YV24" s="269"/>
      <c r="YW24" s="269"/>
      <c r="YX24" s="269"/>
      <c r="YY24" s="269"/>
      <c r="YZ24" s="269"/>
      <c r="ZA24" s="269"/>
      <c r="ZB24" s="269"/>
      <c r="ZC24" s="269"/>
      <c r="ZD24" s="269"/>
      <c r="ZE24" s="269"/>
      <c r="ZF24" s="269"/>
      <c r="ZG24" s="269"/>
      <c r="ZH24" s="269"/>
      <c r="ZI24" s="269"/>
      <c r="ZJ24" s="269"/>
      <c r="ZK24" s="269"/>
      <c r="ZL24" s="269"/>
      <c r="ZM24" s="269"/>
      <c r="ZN24" s="269"/>
      <c r="ZO24" s="269"/>
      <c r="ZP24" s="269"/>
      <c r="ZQ24" s="269"/>
      <c r="ZR24" s="269"/>
      <c r="ZS24" s="269"/>
      <c r="ZT24" s="269"/>
      <c r="ZU24" s="269"/>
      <c r="ZV24" s="269"/>
      <c r="ZW24" s="269"/>
      <c r="ZX24" s="269"/>
      <c r="ZY24" s="269"/>
      <c r="ZZ24" s="269"/>
      <c r="AAA24" s="269"/>
      <c r="AAB24" s="269"/>
      <c r="AAC24" s="269"/>
      <c r="AAD24" s="269"/>
      <c r="AAE24" s="269"/>
      <c r="AAF24" s="269"/>
      <c r="AAG24" s="269"/>
      <c r="AAH24" s="269"/>
      <c r="AAI24" s="269"/>
      <c r="AAJ24" s="269"/>
      <c r="AAK24" s="269"/>
      <c r="AAL24" s="269"/>
      <c r="AAM24" s="269"/>
      <c r="AAN24" s="269"/>
      <c r="AAO24" s="269"/>
      <c r="AAP24" s="269"/>
      <c r="AAQ24" s="269"/>
      <c r="AAR24" s="269"/>
      <c r="AAS24" s="269"/>
      <c r="AAT24" s="269"/>
      <c r="AAU24" s="269"/>
      <c r="AAV24" s="269"/>
      <c r="AAW24" s="269"/>
      <c r="AAX24" s="269"/>
      <c r="AAY24" s="269"/>
      <c r="AAZ24" s="269"/>
      <c r="ABA24" s="269"/>
      <c r="ABB24" s="269"/>
      <c r="ABC24" s="269"/>
      <c r="ABD24" s="269"/>
      <c r="ABE24" s="269"/>
      <c r="ABF24" s="269"/>
      <c r="ABG24" s="269"/>
      <c r="ABH24" s="269"/>
      <c r="ABI24" s="269"/>
      <c r="ABJ24" s="269"/>
      <c r="ABK24" s="269"/>
      <c r="ABL24" s="269"/>
      <c r="ABM24" s="269"/>
      <c r="ABN24" s="269"/>
      <c r="ABO24" s="269"/>
      <c r="ABP24" s="269"/>
      <c r="ABQ24" s="269"/>
      <c r="ABR24" s="269"/>
      <c r="ABS24" s="269"/>
      <c r="ABT24" s="269"/>
      <c r="ABU24" s="269"/>
      <c r="ABV24" s="269"/>
      <c r="ABW24" s="269"/>
      <c r="ABX24" s="269"/>
      <c r="ABY24" s="269"/>
      <c r="ABZ24" s="269"/>
      <c r="ACA24" s="269"/>
      <c r="ACB24" s="269"/>
      <c r="ACC24" s="269"/>
      <c r="ACD24" s="269"/>
      <c r="ACE24" s="269"/>
      <c r="ACF24" s="269"/>
      <c r="ACG24" s="269"/>
      <c r="ACH24" s="269"/>
      <c r="ACI24" s="269"/>
      <c r="ACJ24" s="269"/>
      <c r="ACK24" s="269"/>
      <c r="ACL24" s="269"/>
      <c r="ACM24" s="269"/>
      <c r="ACN24" s="269"/>
      <c r="ACO24" s="269"/>
      <c r="ACP24" s="269"/>
      <c r="ACQ24" s="269"/>
      <c r="ACR24" s="269"/>
      <c r="ACS24" s="269"/>
      <c r="ACT24" s="269"/>
      <c r="ACU24" s="269"/>
      <c r="ACV24" s="269"/>
      <c r="ACW24" s="269"/>
      <c r="ACX24" s="269"/>
      <c r="ACY24" s="269"/>
      <c r="ACZ24" s="269"/>
      <c r="ADA24" s="269"/>
      <c r="ADB24" s="269"/>
      <c r="ADC24" s="269"/>
      <c r="ADD24" s="269"/>
      <c r="ADE24" s="269"/>
      <c r="ADF24" s="269"/>
      <c r="ADG24" s="269"/>
      <c r="ADH24" s="269"/>
      <c r="ADI24" s="269"/>
      <c r="ADJ24" s="269"/>
      <c r="ADK24" s="269"/>
      <c r="ADL24" s="269"/>
      <c r="ADM24" s="269"/>
      <c r="ADN24" s="269"/>
      <c r="ADO24" s="269"/>
      <c r="ADP24" s="269"/>
      <c r="ADQ24" s="269"/>
      <c r="ADR24" s="269"/>
      <c r="ADS24" s="269"/>
      <c r="ADT24" s="269"/>
      <c r="ADU24" s="269"/>
      <c r="ADV24" s="269"/>
      <c r="ADW24" s="269"/>
      <c r="ADX24" s="269"/>
      <c r="ADY24" s="269"/>
      <c r="ADZ24" s="269"/>
      <c r="AEA24" s="269"/>
      <c r="AEB24" s="269"/>
      <c r="AEC24" s="269"/>
      <c r="AED24" s="269"/>
      <c r="AEE24" s="269"/>
      <c r="AEF24" s="269"/>
      <c r="AEG24" s="269"/>
      <c r="AEH24" s="269"/>
      <c r="AEI24" s="269"/>
      <c r="AEJ24" s="269"/>
      <c r="AEK24" s="269"/>
      <c r="AEL24" s="269"/>
      <c r="AEM24" s="269"/>
      <c r="AEN24" s="269"/>
      <c r="AEO24" s="269"/>
      <c r="AEP24" s="269"/>
      <c r="AEQ24" s="269"/>
      <c r="AER24" s="269"/>
      <c r="AES24" s="269"/>
      <c r="AET24" s="269"/>
      <c r="AEU24" s="269"/>
      <c r="AEV24" s="269"/>
      <c r="AEW24" s="269"/>
      <c r="AEX24" s="269"/>
      <c r="AEY24" s="269"/>
      <c r="AEZ24" s="269"/>
      <c r="AFA24" s="269"/>
      <c r="AFB24" s="269"/>
      <c r="AFC24" s="269"/>
      <c r="AFD24" s="269"/>
      <c r="AFE24" s="269"/>
      <c r="AFF24" s="269"/>
      <c r="AFG24" s="269"/>
      <c r="AFH24" s="269"/>
      <c r="AFI24" s="269"/>
      <c r="AFJ24" s="269"/>
      <c r="AFK24" s="269"/>
      <c r="AFL24" s="269"/>
      <c r="AFM24" s="269"/>
      <c r="AFN24" s="269"/>
      <c r="AFO24" s="269"/>
      <c r="AFP24" s="269"/>
      <c r="AFQ24" s="269"/>
      <c r="AFR24" s="269"/>
      <c r="AFS24" s="269"/>
      <c r="AFT24" s="269"/>
      <c r="AFU24" s="269"/>
      <c r="AFV24" s="269"/>
      <c r="AFW24" s="269"/>
      <c r="AFX24" s="269"/>
      <c r="AFY24" s="269"/>
      <c r="AFZ24" s="269"/>
      <c r="AGA24" s="269"/>
      <c r="AGB24" s="269"/>
      <c r="AGC24" s="269"/>
      <c r="AGD24" s="269"/>
      <c r="AGE24" s="269"/>
      <c r="AGF24" s="269"/>
      <c r="AGG24" s="269"/>
      <c r="AGH24" s="269"/>
      <c r="AGI24" s="269"/>
      <c r="AGJ24" s="269"/>
      <c r="AGK24" s="269"/>
      <c r="AGL24" s="269"/>
      <c r="AGM24" s="269"/>
      <c r="AGN24" s="269"/>
      <c r="AGO24" s="269"/>
      <c r="AGP24" s="269"/>
      <c r="AGQ24" s="269"/>
      <c r="AGR24" s="269"/>
      <c r="AGS24" s="269"/>
      <c r="AGT24" s="269"/>
      <c r="AGU24" s="269"/>
      <c r="AGV24" s="269"/>
      <c r="AGW24" s="269"/>
      <c r="AGX24" s="269"/>
      <c r="AGY24" s="269"/>
      <c r="AGZ24" s="269"/>
      <c r="AHA24" s="269"/>
      <c r="AHB24" s="269"/>
      <c r="AHC24" s="269"/>
      <c r="AHD24" s="269"/>
      <c r="AHE24" s="269"/>
      <c r="AHF24" s="269"/>
      <c r="AHG24" s="269"/>
      <c r="AHH24" s="269"/>
      <c r="AHI24" s="269"/>
      <c r="AHJ24" s="269"/>
      <c r="AHK24" s="269"/>
      <c r="AHL24" s="269"/>
      <c r="AHM24" s="269"/>
      <c r="AHN24" s="269"/>
      <c r="AHO24" s="269"/>
      <c r="AHP24" s="269"/>
      <c r="AHQ24" s="269"/>
      <c r="AHR24" s="269"/>
      <c r="AHS24" s="269"/>
      <c r="AHT24" s="269"/>
      <c r="AHU24" s="269"/>
      <c r="AHV24" s="269"/>
      <c r="AHW24" s="269"/>
      <c r="AHX24" s="269"/>
      <c r="AHY24" s="269"/>
      <c r="AHZ24" s="269"/>
      <c r="AIA24" s="269"/>
      <c r="AIB24" s="269"/>
      <c r="AIC24" s="269"/>
      <c r="AID24" s="269"/>
      <c r="AIE24" s="269"/>
      <c r="AIF24" s="269"/>
      <c r="AIG24" s="269"/>
      <c r="AIH24" s="269"/>
      <c r="AII24" s="269"/>
      <c r="AIJ24" s="269"/>
      <c r="AIK24" s="269"/>
      <c r="AIL24" s="269"/>
      <c r="AIM24" s="269"/>
      <c r="AIN24" s="269"/>
      <c r="AIO24" s="269"/>
      <c r="AIP24" s="269"/>
      <c r="AIQ24" s="269"/>
      <c r="AIR24" s="269"/>
      <c r="AIS24" s="269"/>
      <c r="AIT24" s="269"/>
      <c r="AIU24" s="269"/>
      <c r="AIV24" s="269"/>
      <c r="AIW24" s="269"/>
      <c r="AIX24" s="269"/>
      <c r="AIY24" s="269"/>
      <c r="AIZ24" s="269"/>
      <c r="AJA24" s="269"/>
      <c r="AJB24" s="269"/>
      <c r="AJC24" s="269"/>
      <c r="AJD24" s="269"/>
      <c r="AJE24" s="269"/>
      <c r="AJF24" s="269"/>
      <c r="AJG24" s="269"/>
      <c r="AJH24" s="269"/>
      <c r="AJI24" s="269"/>
      <c r="AJJ24" s="269"/>
      <c r="AJK24" s="269"/>
      <c r="AJL24" s="269"/>
      <c r="AJM24" s="269"/>
      <c r="AJN24" s="269"/>
      <c r="AJO24" s="269"/>
      <c r="AJP24" s="269"/>
      <c r="AJQ24" s="269"/>
      <c r="AJR24" s="269"/>
      <c r="AJS24" s="269"/>
      <c r="AJT24" s="269"/>
      <c r="AJU24" s="269"/>
      <c r="AJV24" s="269"/>
      <c r="AJW24" s="269"/>
      <c r="AJX24" s="269"/>
      <c r="AJY24" s="269"/>
      <c r="AJZ24" s="269"/>
      <c r="AKA24" s="269"/>
      <c r="AKB24" s="269"/>
      <c r="AKC24" s="269"/>
      <c r="AKD24" s="269"/>
      <c r="AKE24" s="269"/>
      <c r="AKF24" s="269"/>
      <c r="AKG24" s="269"/>
      <c r="AKH24" s="269"/>
      <c r="AKI24" s="269"/>
      <c r="AKJ24" s="269"/>
      <c r="AKK24" s="269"/>
      <c r="AKL24" s="269"/>
      <c r="AKM24" s="269"/>
      <c r="AKN24" s="269"/>
      <c r="AKO24" s="269"/>
      <c r="AKP24" s="269"/>
      <c r="AKQ24" s="269"/>
      <c r="AKR24" s="269"/>
      <c r="AKS24" s="269"/>
      <c r="AKT24" s="269"/>
      <c r="AKU24" s="269"/>
      <c r="AKV24" s="269"/>
      <c r="AKW24" s="269"/>
      <c r="AKX24" s="269"/>
      <c r="AKY24" s="269"/>
      <c r="AKZ24" s="269"/>
      <c r="ALA24" s="269"/>
      <c r="ALB24" s="269"/>
      <c r="ALC24" s="269"/>
      <c r="ALD24" s="269"/>
      <c r="ALE24" s="269"/>
      <c r="ALF24" s="269"/>
      <c r="ALG24" s="269"/>
      <c r="ALH24" s="269"/>
      <c r="ALI24" s="269"/>
      <c r="ALJ24" s="269"/>
      <c r="ALK24" s="269"/>
      <c r="ALL24" s="269"/>
      <c r="ALM24" s="269"/>
      <c r="ALN24" s="269"/>
      <c r="ALO24" s="269"/>
      <c r="ALP24" s="269"/>
      <c r="ALQ24" s="269"/>
      <c r="ALR24" s="269"/>
      <c r="ALS24" s="269"/>
      <c r="ALT24" s="269"/>
      <c r="ALU24" s="269"/>
      <c r="ALV24" s="269"/>
      <c r="ALW24" s="269"/>
      <c r="ALX24" s="269"/>
      <c r="ALY24" s="269"/>
      <c r="ALZ24" s="269"/>
      <c r="AMA24" s="269"/>
      <c r="AMB24" s="269"/>
      <c r="AMC24" s="269"/>
      <c r="AMD24" s="269"/>
    </row>
    <row r="25" customFormat="false" ht="13.8" hidden="false" customHeight="true" outlineLevel="0" collapsed="false">
      <c r="A25" s="261" t="s">
        <v>893</v>
      </c>
      <c r="B25" s="267" t="s">
        <v>1307</v>
      </c>
      <c r="C25" s="267"/>
      <c r="D25" s="267"/>
      <c r="E25" s="267"/>
      <c r="F25" s="267"/>
      <c r="G25" s="267"/>
      <c r="H25" s="268"/>
      <c r="I25" s="266" t="n">
        <f aca="false">I23*H25</f>
        <v>0</v>
      </c>
      <c r="J25" s="270"/>
      <c r="K25" s="270"/>
      <c r="L25" s="270"/>
      <c r="M25" s="270"/>
      <c r="N25" s="270"/>
      <c r="O25" s="270"/>
      <c r="P25" s="270"/>
      <c r="Q25" s="270"/>
      <c r="R25" s="270"/>
      <c r="S25" s="270"/>
      <c r="T25" s="270"/>
      <c r="U25" s="270"/>
      <c r="V25" s="270"/>
      <c r="W25" s="270"/>
      <c r="X25" s="270"/>
      <c r="Y25" s="270"/>
      <c r="Z25" s="270"/>
      <c r="AA25" s="270"/>
      <c r="AB25" s="270"/>
      <c r="AC25" s="270"/>
      <c r="AD25" s="270"/>
      <c r="AE25" s="270"/>
      <c r="AF25" s="270"/>
      <c r="AG25" s="270"/>
      <c r="AH25" s="270"/>
      <c r="AI25" s="270"/>
      <c r="AJ25" s="270"/>
      <c r="AK25" s="270"/>
      <c r="AL25" s="270"/>
      <c r="AM25" s="270"/>
      <c r="AN25" s="270"/>
      <c r="AO25" s="270"/>
      <c r="AP25" s="270"/>
      <c r="AQ25" s="270"/>
      <c r="AR25" s="270"/>
      <c r="AS25" s="270"/>
      <c r="AT25" s="270"/>
      <c r="AU25" s="270"/>
      <c r="AV25" s="270"/>
      <c r="AW25" s="270"/>
      <c r="AX25" s="270"/>
      <c r="AY25" s="270"/>
      <c r="AZ25" s="270"/>
      <c r="BA25" s="270"/>
      <c r="BB25" s="270"/>
      <c r="BC25" s="270"/>
      <c r="BD25" s="270"/>
      <c r="BE25" s="270"/>
      <c r="BF25" s="270"/>
      <c r="BG25" s="270"/>
      <c r="BH25" s="270"/>
      <c r="BI25" s="270"/>
      <c r="BJ25" s="270"/>
      <c r="BK25" s="270"/>
      <c r="BL25" s="270"/>
      <c r="BM25" s="270"/>
      <c r="BN25" s="270"/>
      <c r="BO25" s="270"/>
      <c r="BP25" s="270"/>
      <c r="BQ25" s="270"/>
      <c r="BR25" s="270"/>
      <c r="BS25" s="270"/>
      <c r="BT25" s="270"/>
      <c r="BU25" s="270"/>
      <c r="BV25" s="270"/>
      <c r="BW25" s="270"/>
      <c r="BX25" s="270"/>
      <c r="BY25" s="270"/>
      <c r="BZ25" s="270"/>
      <c r="CA25" s="270"/>
      <c r="CB25" s="270"/>
      <c r="CC25" s="270"/>
      <c r="CD25" s="270"/>
      <c r="CE25" s="270"/>
      <c r="CF25" s="270"/>
      <c r="CG25" s="270"/>
      <c r="CH25" s="270"/>
      <c r="CI25" s="270"/>
      <c r="CJ25" s="270"/>
      <c r="CK25" s="270"/>
      <c r="CL25" s="270"/>
      <c r="CM25" s="270"/>
      <c r="CN25" s="270"/>
      <c r="CO25" s="270"/>
      <c r="CP25" s="270"/>
      <c r="CQ25" s="270"/>
      <c r="CR25" s="270"/>
      <c r="CS25" s="270"/>
      <c r="CT25" s="270"/>
      <c r="CU25" s="270"/>
      <c r="CV25" s="270"/>
      <c r="CW25" s="270"/>
      <c r="CX25" s="270"/>
      <c r="CY25" s="270"/>
      <c r="CZ25" s="270"/>
      <c r="DA25" s="270"/>
      <c r="DB25" s="270"/>
      <c r="DC25" s="270"/>
      <c r="DD25" s="270"/>
      <c r="DE25" s="270"/>
      <c r="DF25" s="270"/>
      <c r="DG25" s="270"/>
      <c r="DH25" s="270"/>
      <c r="DI25" s="270"/>
      <c r="DJ25" s="270"/>
      <c r="DK25" s="270"/>
      <c r="DL25" s="270"/>
      <c r="DM25" s="270"/>
      <c r="DN25" s="270"/>
      <c r="DO25" s="270"/>
      <c r="DP25" s="270"/>
      <c r="DQ25" s="270"/>
      <c r="DR25" s="270"/>
      <c r="DS25" s="270"/>
      <c r="DT25" s="270"/>
      <c r="DU25" s="270"/>
      <c r="DV25" s="270"/>
      <c r="DW25" s="270"/>
      <c r="DX25" s="270"/>
      <c r="DY25" s="270"/>
      <c r="DZ25" s="270"/>
      <c r="EA25" s="270"/>
      <c r="EB25" s="270"/>
      <c r="EC25" s="270"/>
      <c r="ED25" s="270"/>
      <c r="EE25" s="270"/>
      <c r="EF25" s="270"/>
      <c r="EG25" s="270"/>
      <c r="EH25" s="270"/>
      <c r="EI25" s="270"/>
      <c r="EJ25" s="270"/>
      <c r="EK25" s="270"/>
      <c r="EL25" s="270"/>
      <c r="EM25" s="270"/>
      <c r="EN25" s="270"/>
      <c r="EO25" s="270"/>
      <c r="EP25" s="270"/>
      <c r="EQ25" s="270"/>
      <c r="ER25" s="270"/>
      <c r="ES25" s="270"/>
      <c r="ET25" s="270"/>
      <c r="EU25" s="270"/>
      <c r="EV25" s="270"/>
      <c r="EW25" s="270"/>
      <c r="EX25" s="270"/>
      <c r="EY25" s="270"/>
      <c r="EZ25" s="270"/>
      <c r="FA25" s="270"/>
      <c r="FB25" s="270"/>
      <c r="FC25" s="270"/>
      <c r="FD25" s="270"/>
      <c r="FE25" s="270"/>
      <c r="FF25" s="270"/>
      <c r="FG25" s="270"/>
      <c r="FH25" s="270"/>
      <c r="FI25" s="270"/>
      <c r="FJ25" s="270"/>
      <c r="FK25" s="270"/>
      <c r="FL25" s="270"/>
      <c r="FM25" s="270"/>
      <c r="FN25" s="270"/>
      <c r="FO25" s="270"/>
      <c r="FP25" s="270"/>
      <c r="FQ25" s="270"/>
      <c r="FR25" s="270"/>
      <c r="FS25" s="270"/>
      <c r="FT25" s="270"/>
      <c r="FU25" s="270"/>
      <c r="FV25" s="270"/>
      <c r="FW25" s="270"/>
      <c r="FX25" s="270"/>
      <c r="FY25" s="270"/>
      <c r="FZ25" s="270"/>
      <c r="GA25" s="270"/>
      <c r="GB25" s="270"/>
      <c r="GC25" s="270"/>
      <c r="GD25" s="270"/>
      <c r="GE25" s="270"/>
      <c r="GF25" s="270"/>
      <c r="GG25" s="270"/>
      <c r="GH25" s="270"/>
      <c r="GI25" s="270"/>
      <c r="GJ25" s="270"/>
      <c r="GK25" s="270"/>
      <c r="GL25" s="270"/>
      <c r="GM25" s="270"/>
      <c r="GN25" s="270"/>
      <c r="GO25" s="270"/>
      <c r="GP25" s="270"/>
      <c r="GQ25" s="270"/>
      <c r="GR25" s="270"/>
      <c r="GS25" s="270"/>
      <c r="GT25" s="270"/>
      <c r="GU25" s="270"/>
      <c r="GV25" s="270"/>
      <c r="GW25" s="270"/>
      <c r="GX25" s="270"/>
      <c r="GY25" s="270"/>
      <c r="GZ25" s="270"/>
      <c r="HA25" s="270"/>
      <c r="HB25" s="270"/>
      <c r="HC25" s="270"/>
      <c r="HD25" s="270"/>
      <c r="HE25" s="270"/>
      <c r="HF25" s="270"/>
      <c r="HG25" s="270"/>
      <c r="HH25" s="270"/>
      <c r="HI25" s="270"/>
      <c r="HJ25" s="270"/>
      <c r="HK25" s="270"/>
      <c r="HL25" s="270"/>
      <c r="HM25" s="270"/>
      <c r="HN25" s="270"/>
      <c r="HO25" s="270"/>
      <c r="HP25" s="270"/>
      <c r="HQ25" s="270"/>
      <c r="HR25" s="270"/>
      <c r="HS25" s="270"/>
      <c r="HT25" s="270"/>
      <c r="HU25" s="270"/>
      <c r="HV25" s="270"/>
      <c r="HW25" s="270"/>
      <c r="HX25" s="270"/>
      <c r="HY25" s="270"/>
      <c r="HZ25" s="270"/>
      <c r="IA25" s="270"/>
      <c r="IB25" s="270"/>
      <c r="IC25" s="270"/>
      <c r="ID25" s="270"/>
      <c r="IE25" s="270"/>
      <c r="IF25" s="270"/>
      <c r="IG25" s="270"/>
      <c r="IH25" s="270"/>
      <c r="II25" s="270"/>
      <c r="IJ25" s="270"/>
      <c r="IK25" s="270"/>
      <c r="IL25" s="270"/>
      <c r="IM25" s="270"/>
      <c r="IN25" s="270"/>
      <c r="IO25" s="270"/>
      <c r="IP25" s="270"/>
      <c r="IQ25" s="270"/>
      <c r="IR25" s="270"/>
      <c r="IS25" s="270"/>
      <c r="IT25" s="270"/>
      <c r="IU25" s="270"/>
      <c r="IV25" s="270"/>
      <c r="IW25" s="270"/>
      <c r="IX25" s="270"/>
      <c r="IY25" s="270"/>
      <c r="IZ25" s="270"/>
      <c r="JA25" s="270"/>
      <c r="JB25" s="270"/>
      <c r="JC25" s="270"/>
      <c r="JD25" s="270"/>
      <c r="JE25" s="270"/>
      <c r="JF25" s="270"/>
      <c r="JG25" s="270"/>
      <c r="JH25" s="270"/>
      <c r="JI25" s="270"/>
      <c r="JJ25" s="270"/>
      <c r="JK25" s="270"/>
      <c r="JL25" s="270"/>
      <c r="JM25" s="270"/>
      <c r="JN25" s="270"/>
      <c r="JO25" s="270"/>
      <c r="JP25" s="270"/>
      <c r="JQ25" s="270"/>
      <c r="JR25" s="270"/>
      <c r="JS25" s="270"/>
      <c r="JT25" s="270"/>
      <c r="JU25" s="270"/>
      <c r="JV25" s="270"/>
      <c r="JW25" s="270"/>
      <c r="JX25" s="270"/>
      <c r="JY25" s="270"/>
      <c r="JZ25" s="270"/>
      <c r="KA25" s="270"/>
      <c r="KB25" s="270"/>
      <c r="KC25" s="270"/>
      <c r="KD25" s="270"/>
      <c r="KE25" s="270"/>
      <c r="KF25" s="270"/>
      <c r="KG25" s="270"/>
      <c r="KH25" s="270"/>
      <c r="KI25" s="270"/>
      <c r="KJ25" s="270"/>
      <c r="KK25" s="270"/>
      <c r="KL25" s="270"/>
      <c r="KM25" s="270"/>
      <c r="KN25" s="270"/>
      <c r="KO25" s="270"/>
      <c r="KP25" s="270"/>
      <c r="KQ25" s="270"/>
      <c r="KR25" s="270"/>
      <c r="KS25" s="270"/>
      <c r="KT25" s="270"/>
      <c r="KU25" s="270"/>
      <c r="KV25" s="270"/>
      <c r="KW25" s="270"/>
      <c r="KX25" s="270"/>
      <c r="KY25" s="270"/>
      <c r="KZ25" s="270"/>
      <c r="LA25" s="270"/>
      <c r="LB25" s="270"/>
      <c r="LC25" s="270"/>
      <c r="LD25" s="270"/>
      <c r="LE25" s="270"/>
      <c r="LF25" s="270"/>
      <c r="LG25" s="270"/>
      <c r="LH25" s="270"/>
      <c r="LI25" s="270"/>
      <c r="LJ25" s="270"/>
      <c r="LK25" s="270"/>
      <c r="LL25" s="270"/>
      <c r="LM25" s="270"/>
      <c r="LN25" s="270"/>
      <c r="LO25" s="270"/>
      <c r="LP25" s="270"/>
      <c r="LQ25" s="270"/>
      <c r="LR25" s="270"/>
      <c r="LS25" s="270"/>
      <c r="LT25" s="270"/>
      <c r="LU25" s="270"/>
      <c r="LV25" s="270"/>
      <c r="LW25" s="270"/>
      <c r="LX25" s="270"/>
      <c r="LY25" s="270"/>
      <c r="LZ25" s="270"/>
      <c r="MA25" s="270"/>
      <c r="MB25" s="270"/>
      <c r="MC25" s="270"/>
      <c r="MD25" s="270"/>
      <c r="ME25" s="270"/>
      <c r="MF25" s="270"/>
      <c r="MG25" s="270"/>
      <c r="MH25" s="270"/>
      <c r="MI25" s="270"/>
      <c r="MJ25" s="270"/>
      <c r="MK25" s="270"/>
      <c r="ML25" s="270"/>
      <c r="MM25" s="270"/>
      <c r="MN25" s="270"/>
      <c r="MO25" s="270"/>
      <c r="MP25" s="270"/>
      <c r="MQ25" s="270"/>
      <c r="MR25" s="270"/>
      <c r="MS25" s="270"/>
      <c r="MT25" s="270"/>
      <c r="MU25" s="270"/>
      <c r="MV25" s="270"/>
      <c r="MW25" s="270"/>
      <c r="MX25" s="270"/>
      <c r="MY25" s="270"/>
      <c r="MZ25" s="270"/>
      <c r="NA25" s="270"/>
      <c r="NB25" s="270"/>
      <c r="NC25" s="270"/>
      <c r="ND25" s="270"/>
      <c r="NE25" s="270"/>
      <c r="NF25" s="270"/>
      <c r="NG25" s="270"/>
      <c r="NH25" s="270"/>
      <c r="NI25" s="270"/>
      <c r="NJ25" s="270"/>
      <c r="NK25" s="270"/>
      <c r="NL25" s="270"/>
      <c r="NM25" s="270"/>
      <c r="NN25" s="270"/>
      <c r="NO25" s="270"/>
      <c r="NP25" s="270"/>
      <c r="NQ25" s="270"/>
      <c r="NR25" s="270"/>
      <c r="NS25" s="270"/>
      <c r="NT25" s="270"/>
      <c r="NU25" s="270"/>
      <c r="NV25" s="270"/>
      <c r="NW25" s="270"/>
      <c r="NX25" s="270"/>
      <c r="NY25" s="270"/>
      <c r="NZ25" s="270"/>
      <c r="OA25" s="270"/>
      <c r="OB25" s="270"/>
      <c r="OC25" s="270"/>
      <c r="OD25" s="270"/>
      <c r="OE25" s="270"/>
      <c r="OF25" s="270"/>
      <c r="OG25" s="270"/>
      <c r="OH25" s="270"/>
      <c r="OI25" s="270"/>
      <c r="OJ25" s="270"/>
      <c r="OK25" s="270"/>
      <c r="OL25" s="270"/>
      <c r="OM25" s="270"/>
      <c r="ON25" s="270"/>
      <c r="OO25" s="270"/>
      <c r="OP25" s="270"/>
      <c r="OQ25" s="270"/>
      <c r="OR25" s="270"/>
      <c r="OS25" s="270"/>
      <c r="OT25" s="270"/>
      <c r="OU25" s="270"/>
      <c r="OV25" s="270"/>
      <c r="OW25" s="270"/>
      <c r="OX25" s="270"/>
      <c r="OY25" s="270"/>
      <c r="OZ25" s="270"/>
      <c r="PA25" s="270"/>
      <c r="PB25" s="270"/>
      <c r="PC25" s="270"/>
      <c r="PD25" s="270"/>
      <c r="PE25" s="270"/>
      <c r="PF25" s="270"/>
      <c r="PG25" s="270"/>
      <c r="PH25" s="270"/>
      <c r="PI25" s="270"/>
      <c r="PJ25" s="270"/>
      <c r="PK25" s="270"/>
      <c r="PL25" s="270"/>
      <c r="PM25" s="270"/>
      <c r="PN25" s="270"/>
      <c r="PO25" s="270"/>
      <c r="PP25" s="270"/>
      <c r="PQ25" s="270"/>
      <c r="PR25" s="270"/>
      <c r="PS25" s="270"/>
      <c r="PT25" s="270"/>
      <c r="PU25" s="270"/>
      <c r="PV25" s="270"/>
      <c r="PW25" s="270"/>
      <c r="PX25" s="270"/>
      <c r="PY25" s="270"/>
      <c r="PZ25" s="270"/>
      <c r="QA25" s="270"/>
      <c r="QB25" s="270"/>
      <c r="QC25" s="270"/>
      <c r="QD25" s="270"/>
      <c r="QE25" s="270"/>
      <c r="QF25" s="270"/>
      <c r="QG25" s="270"/>
      <c r="QH25" s="270"/>
      <c r="QI25" s="270"/>
      <c r="QJ25" s="270"/>
      <c r="QK25" s="270"/>
      <c r="QL25" s="270"/>
      <c r="QM25" s="270"/>
      <c r="QN25" s="270"/>
      <c r="QO25" s="270"/>
      <c r="QP25" s="270"/>
      <c r="QQ25" s="270"/>
      <c r="QR25" s="270"/>
      <c r="QS25" s="270"/>
      <c r="QT25" s="270"/>
      <c r="QU25" s="270"/>
      <c r="QV25" s="270"/>
      <c r="QW25" s="270"/>
      <c r="QX25" s="270"/>
      <c r="QY25" s="270"/>
      <c r="QZ25" s="270"/>
      <c r="RA25" s="270"/>
      <c r="RB25" s="270"/>
      <c r="RC25" s="270"/>
      <c r="RD25" s="270"/>
      <c r="RE25" s="270"/>
      <c r="RF25" s="270"/>
      <c r="RG25" s="270"/>
      <c r="RH25" s="270"/>
      <c r="RI25" s="270"/>
      <c r="RJ25" s="270"/>
      <c r="RK25" s="270"/>
      <c r="RL25" s="270"/>
      <c r="RM25" s="270"/>
      <c r="RN25" s="270"/>
      <c r="RO25" s="270"/>
      <c r="RP25" s="270"/>
      <c r="RQ25" s="270"/>
      <c r="RR25" s="270"/>
      <c r="RS25" s="270"/>
      <c r="RT25" s="270"/>
      <c r="RU25" s="270"/>
      <c r="RV25" s="270"/>
      <c r="RW25" s="270"/>
      <c r="RX25" s="270"/>
      <c r="RY25" s="270"/>
      <c r="RZ25" s="270"/>
      <c r="SA25" s="270"/>
      <c r="SB25" s="270"/>
      <c r="SC25" s="270"/>
      <c r="SD25" s="270"/>
      <c r="SE25" s="270"/>
      <c r="SF25" s="270"/>
      <c r="SG25" s="270"/>
      <c r="SH25" s="270"/>
      <c r="SI25" s="270"/>
      <c r="SJ25" s="270"/>
      <c r="SK25" s="270"/>
      <c r="SL25" s="270"/>
      <c r="SM25" s="270"/>
      <c r="SN25" s="270"/>
      <c r="SO25" s="270"/>
      <c r="SP25" s="270"/>
      <c r="SQ25" s="270"/>
      <c r="SR25" s="270"/>
      <c r="SS25" s="270"/>
      <c r="ST25" s="270"/>
      <c r="SU25" s="270"/>
      <c r="SV25" s="270"/>
      <c r="SW25" s="270"/>
      <c r="SX25" s="270"/>
      <c r="SY25" s="270"/>
      <c r="SZ25" s="270"/>
      <c r="TA25" s="270"/>
      <c r="TB25" s="270"/>
      <c r="TC25" s="270"/>
      <c r="TD25" s="270"/>
      <c r="TE25" s="270"/>
      <c r="TF25" s="270"/>
      <c r="TG25" s="270"/>
      <c r="TH25" s="270"/>
      <c r="TI25" s="270"/>
      <c r="TJ25" s="270"/>
      <c r="TK25" s="270"/>
      <c r="TL25" s="270"/>
      <c r="TM25" s="270"/>
      <c r="TN25" s="270"/>
      <c r="TO25" s="270"/>
      <c r="TP25" s="270"/>
      <c r="TQ25" s="270"/>
      <c r="TR25" s="270"/>
      <c r="TS25" s="270"/>
      <c r="TT25" s="270"/>
      <c r="TU25" s="270"/>
      <c r="TV25" s="270"/>
      <c r="TW25" s="270"/>
      <c r="TX25" s="270"/>
      <c r="TY25" s="270"/>
      <c r="TZ25" s="270"/>
      <c r="UA25" s="270"/>
      <c r="UB25" s="270"/>
      <c r="UC25" s="270"/>
      <c r="UD25" s="270"/>
      <c r="UE25" s="270"/>
      <c r="UF25" s="270"/>
      <c r="UG25" s="270"/>
      <c r="UH25" s="270"/>
      <c r="UI25" s="270"/>
      <c r="UJ25" s="270"/>
      <c r="UK25" s="270"/>
      <c r="UL25" s="270"/>
      <c r="UM25" s="270"/>
      <c r="UN25" s="270"/>
      <c r="UO25" s="270"/>
      <c r="UP25" s="270"/>
      <c r="UQ25" s="270"/>
      <c r="UR25" s="270"/>
      <c r="US25" s="270"/>
      <c r="UT25" s="270"/>
      <c r="UU25" s="270"/>
      <c r="UV25" s="270"/>
      <c r="UW25" s="270"/>
      <c r="UX25" s="270"/>
      <c r="UY25" s="270"/>
      <c r="UZ25" s="270"/>
      <c r="VA25" s="270"/>
      <c r="VB25" s="270"/>
      <c r="VC25" s="270"/>
      <c r="VD25" s="270"/>
      <c r="VE25" s="270"/>
      <c r="VF25" s="270"/>
      <c r="VG25" s="270"/>
      <c r="VH25" s="270"/>
      <c r="VI25" s="270"/>
      <c r="VJ25" s="270"/>
      <c r="VK25" s="270"/>
      <c r="VL25" s="270"/>
      <c r="VM25" s="270"/>
      <c r="VN25" s="270"/>
      <c r="VO25" s="270"/>
      <c r="VP25" s="270"/>
      <c r="VQ25" s="270"/>
      <c r="VR25" s="270"/>
      <c r="VS25" s="270"/>
      <c r="VT25" s="270"/>
      <c r="VU25" s="270"/>
      <c r="VV25" s="270"/>
      <c r="VW25" s="270"/>
      <c r="VX25" s="270"/>
      <c r="VY25" s="270"/>
      <c r="VZ25" s="270"/>
      <c r="WA25" s="270"/>
      <c r="WB25" s="270"/>
      <c r="WC25" s="270"/>
      <c r="WD25" s="270"/>
      <c r="WE25" s="270"/>
      <c r="WF25" s="270"/>
      <c r="WG25" s="270"/>
      <c r="WH25" s="270"/>
      <c r="WI25" s="270"/>
      <c r="WJ25" s="270"/>
      <c r="WK25" s="270"/>
      <c r="WL25" s="270"/>
      <c r="WM25" s="270"/>
      <c r="WN25" s="270"/>
      <c r="WO25" s="270"/>
      <c r="WP25" s="270"/>
      <c r="WQ25" s="270"/>
      <c r="WR25" s="270"/>
      <c r="WS25" s="270"/>
      <c r="WT25" s="270"/>
      <c r="WU25" s="270"/>
      <c r="WV25" s="270"/>
      <c r="WW25" s="270"/>
      <c r="WX25" s="270"/>
      <c r="WY25" s="270"/>
      <c r="WZ25" s="270"/>
      <c r="XA25" s="270"/>
      <c r="XB25" s="270"/>
      <c r="XC25" s="270"/>
      <c r="XD25" s="270"/>
      <c r="XE25" s="270"/>
      <c r="XF25" s="270"/>
      <c r="XG25" s="270"/>
      <c r="XH25" s="270"/>
      <c r="XI25" s="270"/>
      <c r="XJ25" s="270"/>
      <c r="XK25" s="270"/>
      <c r="XL25" s="270"/>
      <c r="XM25" s="270"/>
      <c r="XN25" s="270"/>
      <c r="XO25" s="270"/>
      <c r="XP25" s="270"/>
      <c r="XQ25" s="270"/>
      <c r="XR25" s="270"/>
      <c r="XS25" s="270"/>
      <c r="XT25" s="270"/>
      <c r="XU25" s="270"/>
      <c r="XV25" s="270"/>
      <c r="XW25" s="270"/>
      <c r="XX25" s="270"/>
      <c r="XY25" s="270"/>
      <c r="XZ25" s="270"/>
      <c r="YA25" s="270"/>
      <c r="YB25" s="270"/>
      <c r="YC25" s="270"/>
      <c r="YD25" s="270"/>
      <c r="YE25" s="270"/>
      <c r="YF25" s="270"/>
      <c r="YG25" s="270"/>
      <c r="YH25" s="270"/>
      <c r="YI25" s="270"/>
      <c r="YJ25" s="270"/>
      <c r="YK25" s="270"/>
      <c r="YL25" s="270"/>
      <c r="YM25" s="270"/>
      <c r="YN25" s="270"/>
      <c r="YO25" s="270"/>
      <c r="YP25" s="270"/>
      <c r="YQ25" s="270"/>
      <c r="YR25" s="270"/>
      <c r="YS25" s="270"/>
      <c r="YT25" s="270"/>
      <c r="YU25" s="270"/>
      <c r="YV25" s="270"/>
      <c r="YW25" s="270"/>
      <c r="YX25" s="270"/>
      <c r="YY25" s="270"/>
      <c r="YZ25" s="270"/>
      <c r="ZA25" s="270"/>
      <c r="ZB25" s="270"/>
      <c r="ZC25" s="270"/>
      <c r="ZD25" s="270"/>
      <c r="ZE25" s="270"/>
      <c r="ZF25" s="270"/>
      <c r="ZG25" s="270"/>
      <c r="ZH25" s="270"/>
      <c r="ZI25" s="270"/>
      <c r="ZJ25" s="270"/>
      <c r="ZK25" s="270"/>
      <c r="ZL25" s="270"/>
      <c r="ZM25" s="270"/>
      <c r="ZN25" s="270"/>
      <c r="ZO25" s="270"/>
      <c r="ZP25" s="270"/>
      <c r="ZQ25" s="270"/>
      <c r="ZR25" s="270"/>
      <c r="ZS25" s="270"/>
      <c r="ZT25" s="270"/>
      <c r="ZU25" s="270"/>
      <c r="ZV25" s="270"/>
      <c r="ZW25" s="270"/>
      <c r="ZX25" s="270"/>
      <c r="ZY25" s="270"/>
      <c r="ZZ25" s="270"/>
      <c r="AAA25" s="270"/>
      <c r="AAB25" s="270"/>
      <c r="AAC25" s="270"/>
      <c r="AAD25" s="270"/>
      <c r="AAE25" s="270"/>
      <c r="AAF25" s="270"/>
      <c r="AAG25" s="270"/>
      <c r="AAH25" s="270"/>
      <c r="AAI25" s="270"/>
      <c r="AAJ25" s="270"/>
      <c r="AAK25" s="270"/>
      <c r="AAL25" s="270"/>
      <c r="AAM25" s="270"/>
      <c r="AAN25" s="270"/>
      <c r="AAO25" s="270"/>
      <c r="AAP25" s="270"/>
      <c r="AAQ25" s="270"/>
      <c r="AAR25" s="270"/>
      <c r="AAS25" s="270"/>
      <c r="AAT25" s="270"/>
      <c r="AAU25" s="270"/>
      <c r="AAV25" s="270"/>
      <c r="AAW25" s="270"/>
      <c r="AAX25" s="270"/>
      <c r="AAY25" s="270"/>
      <c r="AAZ25" s="270"/>
      <c r="ABA25" s="270"/>
      <c r="ABB25" s="270"/>
      <c r="ABC25" s="270"/>
      <c r="ABD25" s="270"/>
      <c r="ABE25" s="270"/>
      <c r="ABF25" s="270"/>
      <c r="ABG25" s="270"/>
      <c r="ABH25" s="270"/>
      <c r="ABI25" s="270"/>
      <c r="ABJ25" s="270"/>
      <c r="ABK25" s="270"/>
      <c r="ABL25" s="270"/>
      <c r="ABM25" s="270"/>
      <c r="ABN25" s="270"/>
      <c r="ABO25" s="270"/>
      <c r="ABP25" s="270"/>
      <c r="ABQ25" s="270"/>
      <c r="ABR25" s="270"/>
      <c r="ABS25" s="270"/>
      <c r="ABT25" s="270"/>
      <c r="ABU25" s="270"/>
      <c r="ABV25" s="270"/>
      <c r="ABW25" s="270"/>
      <c r="ABX25" s="270"/>
      <c r="ABY25" s="270"/>
      <c r="ABZ25" s="270"/>
      <c r="ACA25" s="270"/>
      <c r="ACB25" s="270"/>
      <c r="ACC25" s="270"/>
      <c r="ACD25" s="270"/>
      <c r="ACE25" s="270"/>
      <c r="ACF25" s="270"/>
      <c r="ACG25" s="270"/>
      <c r="ACH25" s="270"/>
      <c r="ACI25" s="270"/>
      <c r="ACJ25" s="270"/>
      <c r="ACK25" s="270"/>
      <c r="ACL25" s="270"/>
      <c r="ACM25" s="270"/>
      <c r="ACN25" s="270"/>
      <c r="ACO25" s="270"/>
      <c r="ACP25" s="270"/>
      <c r="ACQ25" s="270"/>
      <c r="ACR25" s="270"/>
      <c r="ACS25" s="270"/>
      <c r="ACT25" s="270"/>
      <c r="ACU25" s="270"/>
      <c r="ACV25" s="270"/>
      <c r="ACW25" s="270"/>
      <c r="ACX25" s="270"/>
      <c r="ACY25" s="270"/>
      <c r="ACZ25" s="270"/>
      <c r="ADA25" s="270"/>
      <c r="ADB25" s="270"/>
      <c r="ADC25" s="270"/>
      <c r="ADD25" s="270"/>
      <c r="ADE25" s="270"/>
      <c r="ADF25" s="270"/>
      <c r="ADG25" s="270"/>
      <c r="ADH25" s="270"/>
      <c r="ADI25" s="270"/>
      <c r="ADJ25" s="270"/>
      <c r="ADK25" s="270"/>
      <c r="ADL25" s="270"/>
      <c r="ADM25" s="270"/>
      <c r="ADN25" s="270"/>
      <c r="ADO25" s="270"/>
      <c r="ADP25" s="270"/>
      <c r="ADQ25" s="270"/>
      <c r="ADR25" s="270"/>
      <c r="ADS25" s="270"/>
      <c r="ADT25" s="270"/>
      <c r="ADU25" s="270"/>
      <c r="ADV25" s="270"/>
      <c r="ADW25" s="270"/>
      <c r="ADX25" s="270"/>
      <c r="ADY25" s="270"/>
      <c r="ADZ25" s="270"/>
      <c r="AEA25" s="270"/>
      <c r="AEB25" s="270"/>
      <c r="AEC25" s="270"/>
      <c r="AED25" s="270"/>
      <c r="AEE25" s="270"/>
      <c r="AEF25" s="270"/>
      <c r="AEG25" s="270"/>
      <c r="AEH25" s="270"/>
      <c r="AEI25" s="270"/>
      <c r="AEJ25" s="270"/>
      <c r="AEK25" s="270"/>
      <c r="AEL25" s="270"/>
      <c r="AEM25" s="270"/>
      <c r="AEN25" s="270"/>
      <c r="AEO25" s="270"/>
      <c r="AEP25" s="270"/>
      <c r="AEQ25" s="270"/>
      <c r="AER25" s="270"/>
      <c r="AES25" s="270"/>
      <c r="AET25" s="270"/>
      <c r="AEU25" s="270"/>
      <c r="AEV25" s="270"/>
      <c r="AEW25" s="270"/>
      <c r="AEX25" s="270"/>
      <c r="AEY25" s="270"/>
      <c r="AEZ25" s="270"/>
      <c r="AFA25" s="270"/>
      <c r="AFB25" s="270"/>
      <c r="AFC25" s="270"/>
      <c r="AFD25" s="270"/>
      <c r="AFE25" s="270"/>
      <c r="AFF25" s="270"/>
      <c r="AFG25" s="270"/>
      <c r="AFH25" s="270"/>
      <c r="AFI25" s="270"/>
      <c r="AFJ25" s="270"/>
      <c r="AFK25" s="270"/>
      <c r="AFL25" s="270"/>
      <c r="AFM25" s="270"/>
      <c r="AFN25" s="270"/>
      <c r="AFO25" s="270"/>
      <c r="AFP25" s="270"/>
      <c r="AFQ25" s="270"/>
      <c r="AFR25" s="270"/>
      <c r="AFS25" s="270"/>
      <c r="AFT25" s="270"/>
      <c r="AFU25" s="270"/>
      <c r="AFV25" s="270"/>
      <c r="AFW25" s="270"/>
      <c r="AFX25" s="270"/>
      <c r="AFY25" s="270"/>
      <c r="AFZ25" s="270"/>
      <c r="AGA25" s="270"/>
      <c r="AGB25" s="270"/>
      <c r="AGC25" s="270"/>
      <c r="AGD25" s="270"/>
      <c r="AGE25" s="270"/>
      <c r="AGF25" s="270"/>
      <c r="AGG25" s="270"/>
      <c r="AGH25" s="270"/>
      <c r="AGI25" s="270"/>
      <c r="AGJ25" s="270"/>
      <c r="AGK25" s="270"/>
      <c r="AGL25" s="270"/>
      <c r="AGM25" s="270"/>
      <c r="AGN25" s="270"/>
      <c r="AGO25" s="270"/>
      <c r="AGP25" s="270"/>
      <c r="AGQ25" s="270"/>
      <c r="AGR25" s="270"/>
      <c r="AGS25" s="270"/>
      <c r="AGT25" s="270"/>
      <c r="AGU25" s="270"/>
      <c r="AGV25" s="270"/>
      <c r="AGW25" s="270"/>
      <c r="AGX25" s="270"/>
      <c r="AGY25" s="270"/>
      <c r="AGZ25" s="270"/>
      <c r="AHA25" s="270"/>
      <c r="AHB25" s="270"/>
      <c r="AHC25" s="270"/>
      <c r="AHD25" s="270"/>
      <c r="AHE25" s="270"/>
      <c r="AHF25" s="270"/>
      <c r="AHG25" s="270"/>
      <c r="AHH25" s="270"/>
      <c r="AHI25" s="270"/>
      <c r="AHJ25" s="270"/>
      <c r="AHK25" s="270"/>
      <c r="AHL25" s="270"/>
      <c r="AHM25" s="270"/>
      <c r="AHN25" s="270"/>
      <c r="AHO25" s="270"/>
      <c r="AHP25" s="270"/>
      <c r="AHQ25" s="270"/>
      <c r="AHR25" s="270"/>
      <c r="AHS25" s="270"/>
      <c r="AHT25" s="270"/>
      <c r="AHU25" s="270"/>
      <c r="AHV25" s="270"/>
      <c r="AHW25" s="270"/>
      <c r="AHX25" s="270"/>
      <c r="AHY25" s="270"/>
      <c r="AHZ25" s="270"/>
      <c r="AIA25" s="270"/>
      <c r="AIB25" s="270"/>
      <c r="AIC25" s="270"/>
      <c r="AID25" s="270"/>
      <c r="AIE25" s="270"/>
      <c r="AIF25" s="270"/>
      <c r="AIG25" s="270"/>
      <c r="AIH25" s="270"/>
      <c r="AII25" s="270"/>
      <c r="AIJ25" s="270"/>
      <c r="AIK25" s="270"/>
      <c r="AIL25" s="270"/>
      <c r="AIM25" s="270"/>
      <c r="AIN25" s="270"/>
      <c r="AIO25" s="270"/>
      <c r="AIP25" s="270"/>
      <c r="AIQ25" s="270"/>
      <c r="AIR25" s="270"/>
      <c r="AIS25" s="270"/>
      <c r="AIT25" s="270"/>
      <c r="AIU25" s="270"/>
      <c r="AIV25" s="270"/>
      <c r="AIW25" s="270"/>
      <c r="AIX25" s="270"/>
      <c r="AIY25" s="270"/>
      <c r="AIZ25" s="270"/>
      <c r="AJA25" s="270"/>
      <c r="AJB25" s="270"/>
      <c r="AJC25" s="270"/>
      <c r="AJD25" s="270"/>
      <c r="AJE25" s="270"/>
      <c r="AJF25" s="270"/>
      <c r="AJG25" s="270"/>
      <c r="AJH25" s="270"/>
      <c r="AJI25" s="270"/>
      <c r="AJJ25" s="270"/>
      <c r="AJK25" s="270"/>
      <c r="AJL25" s="270"/>
      <c r="AJM25" s="270"/>
      <c r="AJN25" s="270"/>
      <c r="AJO25" s="270"/>
      <c r="AJP25" s="270"/>
      <c r="AJQ25" s="270"/>
      <c r="AJR25" s="270"/>
      <c r="AJS25" s="270"/>
      <c r="AJT25" s="270"/>
      <c r="AJU25" s="270"/>
      <c r="AJV25" s="270"/>
      <c r="AJW25" s="270"/>
      <c r="AJX25" s="270"/>
      <c r="AJY25" s="270"/>
      <c r="AJZ25" s="270"/>
      <c r="AKA25" s="270"/>
      <c r="AKB25" s="270"/>
      <c r="AKC25" s="270"/>
      <c r="AKD25" s="270"/>
      <c r="AKE25" s="270"/>
      <c r="AKF25" s="270"/>
      <c r="AKG25" s="270"/>
      <c r="AKH25" s="270"/>
      <c r="AKI25" s="270"/>
      <c r="AKJ25" s="270"/>
      <c r="AKK25" s="270"/>
      <c r="AKL25" s="270"/>
      <c r="AKM25" s="270"/>
      <c r="AKN25" s="270"/>
      <c r="AKO25" s="270"/>
      <c r="AKP25" s="270"/>
      <c r="AKQ25" s="270"/>
      <c r="AKR25" s="270"/>
      <c r="AKS25" s="270"/>
      <c r="AKT25" s="270"/>
      <c r="AKU25" s="270"/>
      <c r="AKV25" s="270"/>
      <c r="AKW25" s="270"/>
      <c r="AKX25" s="270"/>
      <c r="AKY25" s="270"/>
      <c r="AKZ25" s="270"/>
      <c r="ALA25" s="270"/>
      <c r="ALB25" s="270"/>
      <c r="ALC25" s="270"/>
      <c r="ALD25" s="270"/>
      <c r="ALE25" s="270"/>
      <c r="ALF25" s="270"/>
      <c r="ALG25" s="270"/>
      <c r="ALH25" s="270"/>
      <c r="ALI25" s="270"/>
      <c r="ALJ25" s="270"/>
      <c r="ALK25" s="270"/>
      <c r="ALL25" s="270"/>
      <c r="ALM25" s="270"/>
      <c r="ALN25" s="270"/>
      <c r="ALO25" s="270"/>
      <c r="ALP25" s="270"/>
      <c r="ALQ25" s="270"/>
      <c r="ALR25" s="270"/>
      <c r="ALS25" s="270"/>
      <c r="ALT25" s="270"/>
      <c r="ALU25" s="270"/>
      <c r="ALV25" s="270"/>
      <c r="ALW25" s="270"/>
      <c r="ALX25" s="270"/>
      <c r="ALY25" s="270"/>
      <c r="ALZ25" s="270"/>
      <c r="AMA25" s="270"/>
      <c r="AMB25" s="270"/>
      <c r="AMC25" s="270"/>
      <c r="AMD25" s="270"/>
    </row>
    <row r="26" customFormat="false" ht="13.8" hidden="false" customHeight="true" outlineLevel="0" collapsed="false">
      <c r="A26" s="261" t="s">
        <v>926</v>
      </c>
      <c r="B26" s="267" t="s">
        <v>1308</v>
      </c>
      <c r="C26" s="267"/>
      <c r="D26" s="267"/>
      <c r="E26" s="267"/>
      <c r="F26" s="267"/>
      <c r="G26" s="267"/>
      <c r="H26" s="268"/>
      <c r="I26" s="266" t="n">
        <f aca="false">I23*H26</f>
        <v>0</v>
      </c>
      <c r="J26" s="270"/>
      <c r="K26" s="270"/>
      <c r="L26" s="270"/>
      <c r="M26" s="270"/>
      <c r="N26" s="270"/>
      <c r="O26" s="270"/>
      <c r="P26" s="270"/>
      <c r="Q26" s="270"/>
      <c r="R26" s="270"/>
      <c r="S26" s="270"/>
      <c r="T26" s="270"/>
      <c r="U26" s="270"/>
      <c r="V26" s="270"/>
      <c r="W26" s="270"/>
      <c r="X26" s="270"/>
      <c r="Y26" s="270"/>
      <c r="Z26" s="270"/>
      <c r="AA26" s="270"/>
      <c r="AB26" s="270"/>
      <c r="AC26" s="270"/>
      <c r="AD26" s="270"/>
      <c r="AE26" s="270"/>
      <c r="AF26" s="270"/>
      <c r="AG26" s="270"/>
      <c r="AH26" s="270"/>
      <c r="AI26" s="270"/>
      <c r="AJ26" s="270"/>
      <c r="AK26" s="270"/>
      <c r="AL26" s="270"/>
      <c r="AM26" s="270"/>
      <c r="AN26" s="270"/>
      <c r="AO26" s="270"/>
      <c r="AP26" s="270"/>
      <c r="AQ26" s="270"/>
      <c r="AR26" s="270"/>
      <c r="AS26" s="270"/>
      <c r="AT26" s="270"/>
      <c r="AU26" s="270"/>
      <c r="AV26" s="270"/>
      <c r="AW26" s="270"/>
      <c r="AX26" s="270"/>
      <c r="AY26" s="270"/>
      <c r="AZ26" s="270"/>
      <c r="BA26" s="270"/>
      <c r="BB26" s="270"/>
      <c r="BC26" s="270"/>
      <c r="BD26" s="270"/>
      <c r="BE26" s="270"/>
      <c r="BF26" s="270"/>
      <c r="BG26" s="270"/>
      <c r="BH26" s="270"/>
      <c r="BI26" s="270"/>
      <c r="BJ26" s="270"/>
      <c r="BK26" s="270"/>
      <c r="BL26" s="270"/>
      <c r="BM26" s="270"/>
      <c r="BN26" s="270"/>
      <c r="BO26" s="270"/>
      <c r="BP26" s="270"/>
      <c r="BQ26" s="270"/>
      <c r="BR26" s="270"/>
      <c r="BS26" s="270"/>
      <c r="BT26" s="270"/>
      <c r="BU26" s="270"/>
      <c r="BV26" s="270"/>
      <c r="BW26" s="270"/>
      <c r="BX26" s="270"/>
      <c r="BY26" s="270"/>
      <c r="BZ26" s="270"/>
      <c r="CA26" s="270"/>
      <c r="CB26" s="270"/>
      <c r="CC26" s="270"/>
      <c r="CD26" s="270"/>
      <c r="CE26" s="270"/>
      <c r="CF26" s="270"/>
      <c r="CG26" s="270"/>
      <c r="CH26" s="270"/>
      <c r="CI26" s="270"/>
      <c r="CJ26" s="270"/>
      <c r="CK26" s="270"/>
      <c r="CL26" s="270"/>
      <c r="CM26" s="270"/>
      <c r="CN26" s="270"/>
      <c r="CO26" s="270"/>
      <c r="CP26" s="270"/>
      <c r="CQ26" s="270"/>
      <c r="CR26" s="270"/>
      <c r="CS26" s="270"/>
      <c r="CT26" s="270"/>
      <c r="CU26" s="270"/>
      <c r="CV26" s="270"/>
      <c r="CW26" s="270"/>
      <c r="CX26" s="270"/>
      <c r="CY26" s="270"/>
      <c r="CZ26" s="270"/>
      <c r="DA26" s="270"/>
      <c r="DB26" s="270"/>
      <c r="DC26" s="270"/>
      <c r="DD26" s="270"/>
      <c r="DE26" s="270"/>
      <c r="DF26" s="270"/>
      <c r="DG26" s="270"/>
      <c r="DH26" s="270"/>
      <c r="DI26" s="270"/>
      <c r="DJ26" s="270"/>
      <c r="DK26" s="270"/>
      <c r="DL26" s="270"/>
      <c r="DM26" s="270"/>
      <c r="DN26" s="270"/>
      <c r="DO26" s="270"/>
      <c r="DP26" s="270"/>
      <c r="DQ26" s="270"/>
      <c r="DR26" s="270"/>
      <c r="DS26" s="270"/>
      <c r="DT26" s="270"/>
      <c r="DU26" s="270"/>
      <c r="DV26" s="270"/>
      <c r="DW26" s="270"/>
      <c r="DX26" s="270"/>
      <c r="DY26" s="270"/>
      <c r="DZ26" s="270"/>
      <c r="EA26" s="270"/>
      <c r="EB26" s="270"/>
      <c r="EC26" s="270"/>
      <c r="ED26" s="270"/>
      <c r="EE26" s="270"/>
      <c r="EF26" s="270"/>
      <c r="EG26" s="270"/>
      <c r="EH26" s="270"/>
      <c r="EI26" s="270"/>
      <c r="EJ26" s="270"/>
      <c r="EK26" s="270"/>
      <c r="EL26" s="270"/>
      <c r="EM26" s="270"/>
      <c r="EN26" s="270"/>
      <c r="EO26" s="270"/>
      <c r="EP26" s="270"/>
      <c r="EQ26" s="270"/>
      <c r="ER26" s="270"/>
      <c r="ES26" s="270"/>
      <c r="ET26" s="270"/>
      <c r="EU26" s="270"/>
      <c r="EV26" s="270"/>
      <c r="EW26" s="270"/>
      <c r="EX26" s="270"/>
      <c r="EY26" s="270"/>
      <c r="EZ26" s="270"/>
      <c r="FA26" s="270"/>
      <c r="FB26" s="270"/>
      <c r="FC26" s="270"/>
      <c r="FD26" s="270"/>
      <c r="FE26" s="270"/>
      <c r="FF26" s="270"/>
      <c r="FG26" s="270"/>
      <c r="FH26" s="270"/>
      <c r="FI26" s="270"/>
      <c r="FJ26" s="270"/>
      <c r="FK26" s="270"/>
      <c r="FL26" s="270"/>
      <c r="FM26" s="270"/>
      <c r="FN26" s="270"/>
      <c r="FO26" s="270"/>
      <c r="FP26" s="270"/>
      <c r="FQ26" s="270"/>
      <c r="FR26" s="270"/>
      <c r="FS26" s="270"/>
      <c r="FT26" s="270"/>
      <c r="FU26" s="270"/>
      <c r="FV26" s="270"/>
      <c r="FW26" s="270"/>
      <c r="FX26" s="270"/>
      <c r="FY26" s="270"/>
      <c r="FZ26" s="270"/>
      <c r="GA26" s="270"/>
      <c r="GB26" s="270"/>
      <c r="GC26" s="270"/>
      <c r="GD26" s="270"/>
      <c r="GE26" s="270"/>
      <c r="GF26" s="270"/>
      <c r="GG26" s="270"/>
      <c r="GH26" s="270"/>
      <c r="GI26" s="270"/>
      <c r="GJ26" s="270"/>
      <c r="GK26" s="270"/>
      <c r="GL26" s="270"/>
      <c r="GM26" s="270"/>
      <c r="GN26" s="270"/>
      <c r="GO26" s="270"/>
      <c r="GP26" s="270"/>
      <c r="GQ26" s="270"/>
      <c r="GR26" s="270"/>
      <c r="GS26" s="270"/>
      <c r="GT26" s="270"/>
      <c r="GU26" s="270"/>
      <c r="GV26" s="270"/>
      <c r="GW26" s="270"/>
      <c r="GX26" s="270"/>
      <c r="GY26" s="270"/>
      <c r="GZ26" s="270"/>
      <c r="HA26" s="270"/>
      <c r="HB26" s="270"/>
      <c r="HC26" s="270"/>
      <c r="HD26" s="270"/>
      <c r="HE26" s="270"/>
      <c r="HF26" s="270"/>
      <c r="HG26" s="270"/>
      <c r="HH26" s="270"/>
      <c r="HI26" s="270"/>
      <c r="HJ26" s="270"/>
      <c r="HK26" s="270"/>
      <c r="HL26" s="270"/>
      <c r="HM26" s="270"/>
      <c r="HN26" s="270"/>
      <c r="HO26" s="270"/>
      <c r="HP26" s="270"/>
      <c r="HQ26" s="270"/>
      <c r="HR26" s="270"/>
      <c r="HS26" s="270"/>
      <c r="HT26" s="270"/>
      <c r="HU26" s="270"/>
      <c r="HV26" s="270"/>
      <c r="HW26" s="270"/>
      <c r="HX26" s="270"/>
      <c r="HY26" s="270"/>
      <c r="HZ26" s="270"/>
      <c r="IA26" s="270"/>
      <c r="IB26" s="270"/>
      <c r="IC26" s="270"/>
      <c r="ID26" s="270"/>
      <c r="IE26" s="270"/>
      <c r="IF26" s="270"/>
      <c r="IG26" s="270"/>
      <c r="IH26" s="270"/>
      <c r="II26" s="270"/>
      <c r="IJ26" s="270"/>
      <c r="IK26" s="270"/>
      <c r="IL26" s="270"/>
      <c r="IM26" s="270"/>
      <c r="IN26" s="270"/>
      <c r="IO26" s="270"/>
      <c r="IP26" s="270"/>
      <c r="IQ26" s="270"/>
      <c r="IR26" s="270"/>
      <c r="IS26" s="270"/>
      <c r="IT26" s="270"/>
      <c r="IU26" s="270"/>
      <c r="IV26" s="270"/>
      <c r="IW26" s="270"/>
      <c r="IX26" s="270"/>
      <c r="IY26" s="270"/>
      <c r="IZ26" s="270"/>
      <c r="JA26" s="270"/>
      <c r="JB26" s="270"/>
      <c r="JC26" s="270"/>
      <c r="JD26" s="270"/>
      <c r="JE26" s="270"/>
      <c r="JF26" s="270"/>
      <c r="JG26" s="270"/>
      <c r="JH26" s="270"/>
      <c r="JI26" s="270"/>
      <c r="JJ26" s="270"/>
      <c r="JK26" s="270"/>
      <c r="JL26" s="270"/>
      <c r="JM26" s="270"/>
      <c r="JN26" s="270"/>
      <c r="JO26" s="270"/>
      <c r="JP26" s="270"/>
      <c r="JQ26" s="270"/>
      <c r="JR26" s="270"/>
      <c r="JS26" s="270"/>
      <c r="JT26" s="270"/>
      <c r="JU26" s="270"/>
      <c r="JV26" s="270"/>
      <c r="JW26" s="270"/>
      <c r="JX26" s="270"/>
      <c r="JY26" s="270"/>
      <c r="JZ26" s="270"/>
      <c r="KA26" s="270"/>
      <c r="KB26" s="270"/>
      <c r="KC26" s="270"/>
      <c r="KD26" s="270"/>
      <c r="KE26" s="270"/>
      <c r="KF26" s="270"/>
      <c r="KG26" s="270"/>
      <c r="KH26" s="270"/>
      <c r="KI26" s="270"/>
      <c r="KJ26" s="270"/>
      <c r="KK26" s="270"/>
      <c r="KL26" s="270"/>
      <c r="KM26" s="270"/>
      <c r="KN26" s="270"/>
      <c r="KO26" s="270"/>
      <c r="KP26" s="270"/>
      <c r="KQ26" s="270"/>
      <c r="KR26" s="270"/>
      <c r="KS26" s="270"/>
      <c r="KT26" s="270"/>
      <c r="KU26" s="270"/>
      <c r="KV26" s="270"/>
      <c r="KW26" s="270"/>
      <c r="KX26" s="270"/>
      <c r="KY26" s="270"/>
      <c r="KZ26" s="270"/>
      <c r="LA26" s="270"/>
      <c r="LB26" s="270"/>
      <c r="LC26" s="270"/>
      <c r="LD26" s="270"/>
      <c r="LE26" s="270"/>
      <c r="LF26" s="270"/>
      <c r="LG26" s="270"/>
      <c r="LH26" s="270"/>
      <c r="LI26" s="270"/>
      <c r="LJ26" s="270"/>
      <c r="LK26" s="270"/>
      <c r="LL26" s="270"/>
      <c r="LM26" s="270"/>
      <c r="LN26" s="270"/>
      <c r="LO26" s="270"/>
      <c r="LP26" s="270"/>
      <c r="LQ26" s="270"/>
      <c r="LR26" s="270"/>
      <c r="LS26" s="270"/>
      <c r="LT26" s="270"/>
      <c r="LU26" s="270"/>
      <c r="LV26" s="270"/>
      <c r="LW26" s="270"/>
      <c r="LX26" s="270"/>
      <c r="LY26" s="270"/>
      <c r="LZ26" s="270"/>
      <c r="MA26" s="270"/>
      <c r="MB26" s="270"/>
      <c r="MC26" s="270"/>
      <c r="MD26" s="270"/>
      <c r="ME26" s="270"/>
      <c r="MF26" s="270"/>
      <c r="MG26" s="270"/>
      <c r="MH26" s="270"/>
      <c r="MI26" s="270"/>
      <c r="MJ26" s="270"/>
      <c r="MK26" s="270"/>
      <c r="ML26" s="270"/>
      <c r="MM26" s="270"/>
      <c r="MN26" s="270"/>
      <c r="MO26" s="270"/>
      <c r="MP26" s="270"/>
      <c r="MQ26" s="270"/>
      <c r="MR26" s="270"/>
      <c r="MS26" s="270"/>
      <c r="MT26" s="270"/>
      <c r="MU26" s="270"/>
      <c r="MV26" s="270"/>
      <c r="MW26" s="270"/>
      <c r="MX26" s="270"/>
      <c r="MY26" s="270"/>
      <c r="MZ26" s="270"/>
      <c r="NA26" s="270"/>
      <c r="NB26" s="270"/>
      <c r="NC26" s="270"/>
      <c r="ND26" s="270"/>
      <c r="NE26" s="270"/>
      <c r="NF26" s="270"/>
      <c r="NG26" s="270"/>
      <c r="NH26" s="270"/>
      <c r="NI26" s="270"/>
      <c r="NJ26" s="270"/>
      <c r="NK26" s="270"/>
      <c r="NL26" s="270"/>
      <c r="NM26" s="270"/>
      <c r="NN26" s="270"/>
      <c r="NO26" s="270"/>
      <c r="NP26" s="270"/>
      <c r="NQ26" s="270"/>
      <c r="NR26" s="270"/>
      <c r="NS26" s="270"/>
      <c r="NT26" s="270"/>
      <c r="NU26" s="270"/>
      <c r="NV26" s="270"/>
      <c r="NW26" s="270"/>
      <c r="NX26" s="270"/>
      <c r="NY26" s="270"/>
      <c r="NZ26" s="270"/>
      <c r="OA26" s="270"/>
      <c r="OB26" s="270"/>
      <c r="OC26" s="270"/>
      <c r="OD26" s="270"/>
      <c r="OE26" s="270"/>
      <c r="OF26" s="270"/>
      <c r="OG26" s="270"/>
      <c r="OH26" s="270"/>
      <c r="OI26" s="270"/>
      <c r="OJ26" s="270"/>
      <c r="OK26" s="270"/>
      <c r="OL26" s="270"/>
      <c r="OM26" s="270"/>
      <c r="ON26" s="270"/>
      <c r="OO26" s="270"/>
      <c r="OP26" s="270"/>
      <c r="OQ26" s="270"/>
      <c r="OR26" s="270"/>
      <c r="OS26" s="270"/>
      <c r="OT26" s="270"/>
      <c r="OU26" s="270"/>
      <c r="OV26" s="270"/>
      <c r="OW26" s="270"/>
      <c r="OX26" s="270"/>
      <c r="OY26" s="270"/>
      <c r="OZ26" s="270"/>
      <c r="PA26" s="270"/>
      <c r="PB26" s="270"/>
      <c r="PC26" s="270"/>
      <c r="PD26" s="270"/>
      <c r="PE26" s="270"/>
      <c r="PF26" s="270"/>
      <c r="PG26" s="270"/>
      <c r="PH26" s="270"/>
      <c r="PI26" s="270"/>
      <c r="PJ26" s="270"/>
      <c r="PK26" s="270"/>
      <c r="PL26" s="270"/>
      <c r="PM26" s="270"/>
      <c r="PN26" s="270"/>
      <c r="PO26" s="270"/>
      <c r="PP26" s="270"/>
      <c r="PQ26" s="270"/>
      <c r="PR26" s="270"/>
      <c r="PS26" s="270"/>
      <c r="PT26" s="270"/>
      <c r="PU26" s="270"/>
      <c r="PV26" s="270"/>
      <c r="PW26" s="270"/>
      <c r="PX26" s="270"/>
      <c r="PY26" s="270"/>
      <c r="PZ26" s="270"/>
      <c r="QA26" s="270"/>
      <c r="QB26" s="270"/>
      <c r="QC26" s="270"/>
      <c r="QD26" s="270"/>
      <c r="QE26" s="270"/>
      <c r="QF26" s="270"/>
      <c r="QG26" s="270"/>
      <c r="QH26" s="270"/>
      <c r="QI26" s="270"/>
      <c r="QJ26" s="270"/>
      <c r="QK26" s="270"/>
      <c r="QL26" s="270"/>
      <c r="QM26" s="270"/>
      <c r="QN26" s="270"/>
      <c r="QO26" s="270"/>
      <c r="QP26" s="270"/>
      <c r="QQ26" s="270"/>
      <c r="QR26" s="270"/>
      <c r="QS26" s="270"/>
      <c r="QT26" s="270"/>
      <c r="QU26" s="270"/>
      <c r="QV26" s="270"/>
      <c r="QW26" s="270"/>
      <c r="QX26" s="270"/>
      <c r="QY26" s="270"/>
      <c r="QZ26" s="270"/>
      <c r="RA26" s="270"/>
      <c r="RB26" s="270"/>
      <c r="RC26" s="270"/>
      <c r="RD26" s="270"/>
      <c r="RE26" s="270"/>
      <c r="RF26" s="270"/>
      <c r="RG26" s="270"/>
      <c r="RH26" s="270"/>
      <c r="RI26" s="270"/>
      <c r="RJ26" s="270"/>
      <c r="RK26" s="270"/>
      <c r="RL26" s="270"/>
      <c r="RM26" s="270"/>
      <c r="RN26" s="270"/>
      <c r="RO26" s="270"/>
      <c r="RP26" s="270"/>
      <c r="RQ26" s="270"/>
      <c r="RR26" s="270"/>
      <c r="RS26" s="270"/>
      <c r="RT26" s="270"/>
      <c r="RU26" s="270"/>
      <c r="RV26" s="270"/>
      <c r="RW26" s="270"/>
      <c r="RX26" s="270"/>
      <c r="RY26" s="270"/>
      <c r="RZ26" s="270"/>
      <c r="SA26" s="270"/>
      <c r="SB26" s="270"/>
      <c r="SC26" s="270"/>
      <c r="SD26" s="270"/>
      <c r="SE26" s="270"/>
      <c r="SF26" s="270"/>
      <c r="SG26" s="270"/>
      <c r="SH26" s="270"/>
      <c r="SI26" s="270"/>
      <c r="SJ26" s="270"/>
      <c r="SK26" s="270"/>
      <c r="SL26" s="270"/>
      <c r="SM26" s="270"/>
      <c r="SN26" s="270"/>
      <c r="SO26" s="270"/>
      <c r="SP26" s="270"/>
      <c r="SQ26" s="270"/>
      <c r="SR26" s="270"/>
      <c r="SS26" s="270"/>
      <c r="ST26" s="270"/>
      <c r="SU26" s="270"/>
      <c r="SV26" s="270"/>
      <c r="SW26" s="270"/>
      <c r="SX26" s="270"/>
      <c r="SY26" s="270"/>
      <c r="SZ26" s="270"/>
      <c r="TA26" s="270"/>
      <c r="TB26" s="270"/>
      <c r="TC26" s="270"/>
      <c r="TD26" s="270"/>
      <c r="TE26" s="270"/>
      <c r="TF26" s="270"/>
      <c r="TG26" s="270"/>
      <c r="TH26" s="270"/>
      <c r="TI26" s="270"/>
      <c r="TJ26" s="270"/>
      <c r="TK26" s="270"/>
      <c r="TL26" s="270"/>
      <c r="TM26" s="270"/>
      <c r="TN26" s="270"/>
      <c r="TO26" s="270"/>
      <c r="TP26" s="270"/>
      <c r="TQ26" s="270"/>
      <c r="TR26" s="270"/>
      <c r="TS26" s="270"/>
      <c r="TT26" s="270"/>
      <c r="TU26" s="270"/>
      <c r="TV26" s="270"/>
      <c r="TW26" s="270"/>
      <c r="TX26" s="270"/>
      <c r="TY26" s="270"/>
      <c r="TZ26" s="270"/>
      <c r="UA26" s="270"/>
      <c r="UB26" s="270"/>
      <c r="UC26" s="270"/>
      <c r="UD26" s="270"/>
      <c r="UE26" s="270"/>
      <c r="UF26" s="270"/>
      <c r="UG26" s="270"/>
      <c r="UH26" s="270"/>
      <c r="UI26" s="270"/>
      <c r="UJ26" s="270"/>
      <c r="UK26" s="270"/>
      <c r="UL26" s="270"/>
      <c r="UM26" s="270"/>
      <c r="UN26" s="270"/>
      <c r="UO26" s="270"/>
      <c r="UP26" s="270"/>
      <c r="UQ26" s="270"/>
      <c r="UR26" s="270"/>
      <c r="US26" s="270"/>
      <c r="UT26" s="270"/>
      <c r="UU26" s="270"/>
      <c r="UV26" s="270"/>
      <c r="UW26" s="270"/>
      <c r="UX26" s="270"/>
      <c r="UY26" s="270"/>
      <c r="UZ26" s="270"/>
      <c r="VA26" s="270"/>
      <c r="VB26" s="270"/>
      <c r="VC26" s="270"/>
      <c r="VD26" s="270"/>
      <c r="VE26" s="270"/>
      <c r="VF26" s="270"/>
      <c r="VG26" s="270"/>
      <c r="VH26" s="270"/>
      <c r="VI26" s="270"/>
      <c r="VJ26" s="270"/>
      <c r="VK26" s="270"/>
      <c r="VL26" s="270"/>
      <c r="VM26" s="270"/>
      <c r="VN26" s="270"/>
      <c r="VO26" s="270"/>
      <c r="VP26" s="270"/>
      <c r="VQ26" s="270"/>
      <c r="VR26" s="270"/>
      <c r="VS26" s="270"/>
      <c r="VT26" s="270"/>
      <c r="VU26" s="270"/>
      <c r="VV26" s="270"/>
      <c r="VW26" s="270"/>
      <c r="VX26" s="270"/>
      <c r="VY26" s="270"/>
      <c r="VZ26" s="270"/>
      <c r="WA26" s="270"/>
      <c r="WB26" s="270"/>
      <c r="WC26" s="270"/>
      <c r="WD26" s="270"/>
      <c r="WE26" s="270"/>
      <c r="WF26" s="270"/>
      <c r="WG26" s="270"/>
      <c r="WH26" s="270"/>
      <c r="WI26" s="270"/>
      <c r="WJ26" s="270"/>
      <c r="WK26" s="270"/>
      <c r="WL26" s="270"/>
      <c r="WM26" s="270"/>
      <c r="WN26" s="270"/>
      <c r="WO26" s="270"/>
      <c r="WP26" s="270"/>
      <c r="WQ26" s="270"/>
      <c r="WR26" s="270"/>
      <c r="WS26" s="270"/>
      <c r="WT26" s="270"/>
      <c r="WU26" s="270"/>
      <c r="WV26" s="270"/>
      <c r="WW26" s="270"/>
      <c r="WX26" s="270"/>
      <c r="WY26" s="270"/>
      <c r="WZ26" s="270"/>
      <c r="XA26" s="270"/>
      <c r="XB26" s="270"/>
      <c r="XC26" s="270"/>
      <c r="XD26" s="270"/>
      <c r="XE26" s="270"/>
      <c r="XF26" s="270"/>
      <c r="XG26" s="270"/>
      <c r="XH26" s="270"/>
      <c r="XI26" s="270"/>
      <c r="XJ26" s="270"/>
      <c r="XK26" s="270"/>
      <c r="XL26" s="270"/>
      <c r="XM26" s="270"/>
      <c r="XN26" s="270"/>
      <c r="XO26" s="270"/>
      <c r="XP26" s="270"/>
      <c r="XQ26" s="270"/>
      <c r="XR26" s="270"/>
      <c r="XS26" s="270"/>
      <c r="XT26" s="270"/>
      <c r="XU26" s="270"/>
      <c r="XV26" s="270"/>
      <c r="XW26" s="270"/>
      <c r="XX26" s="270"/>
      <c r="XY26" s="270"/>
      <c r="XZ26" s="270"/>
      <c r="YA26" s="270"/>
      <c r="YB26" s="270"/>
      <c r="YC26" s="270"/>
      <c r="YD26" s="270"/>
      <c r="YE26" s="270"/>
      <c r="YF26" s="270"/>
      <c r="YG26" s="270"/>
      <c r="YH26" s="270"/>
      <c r="YI26" s="270"/>
      <c r="YJ26" s="270"/>
      <c r="YK26" s="270"/>
      <c r="YL26" s="270"/>
      <c r="YM26" s="270"/>
      <c r="YN26" s="270"/>
      <c r="YO26" s="270"/>
      <c r="YP26" s="270"/>
      <c r="YQ26" s="270"/>
      <c r="YR26" s="270"/>
      <c r="YS26" s="270"/>
      <c r="YT26" s="270"/>
      <c r="YU26" s="270"/>
      <c r="YV26" s="270"/>
      <c r="YW26" s="270"/>
      <c r="YX26" s="270"/>
      <c r="YY26" s="270"/>
      <c r="YZ26" s="270"/>
      <c r="ZA26" s="270"/>
      <c r="ZB26" s="270"/>
      <c r="ZC26" s="270"/>
      <c r="ZD26" s="270"/>
      <c r="ZE26" s="270"/>
      <c r="ZF26" s="270"/>
      <c r="ZG26" s="270"/>
      <c r="ZH26" s="270"/>
      <c r="ZI26" s="270"/>
      <c r="ZJ26" s="270"/>
      <c r="ZK26" s="270"/>
      <c r="ZL26" s="270"/>
      <c r="ZM26" s="270"/>
      <c r="ZN26" s="270"/>
      <c r="ZO26" s="270"/>
      <c r="ZP26" s="270"/>
      <c r="ZQ26" s="270"/>
      <c r="ZR26" s="270"/>
      <c r="ZS26" s="270"/>
      <c r="ZT26" s="270"/>
      <c r="ZU26" s="270"/>
      <c r="ZV26" s="270"/>
      <c r="ZW26" s="270"/>
      <c r="ZX26" s="270"/>
      <c r="ZY26" s="270"/>
      <c r="ZZ26" s="270"/>
      <c r="AAA26" s="270"/>
      <c r="AAB26" s="270"/>
      <c r="AAC26" s="270"/>
      <c r="AAD26" s="270"/>
      <c r="AAE26" s="270"/>
      <c r="AAF26" s="270"/>
      <c r="AAG26" s="270"/>
      <c r="AAH26" s="270"/>
      <c r="AAI26" s="270"/>
      <c r="AAJ26" s="270"/>
      <c r="AAK26" s="270"/>
      <c r="AAL26" s="270"/>
      <c r="AAM26" s="270"/>
      <c r="AAN26" s="270"/>
      <c r="AAO26" s="270"/>
      <c r="AAP26" s="270"/>
      <c r="AAQ26" s="270"/>
      <c r="AAR26" s="270"/>
      <c r="AAS26" s="270"/>
      <c r="AAT26" s="270"/>
      <c r="AAU26" s="270"/>
      <c r="AAV26" s="270"/>
      <c r="AAW26" s="270"/>
      <c r="AAX26" s="270"/>
      <c r="AAY26" s="270"/>
      <c r="AAZ26" s="270"/>
      <c r="ABA26" s="270"/>
      <c r="ABB26" s="270"/>
      <c r="ABC26" s="270"/>
      <c r="ABD26" s="270"/>
      <c r="ABE26" s="270"/>
      <c r="ABF26" s="270"/>
      <c r="ABG26" s="270"/>
      <c r="ABH26" s="270"/>
      <c r="ABI26" s="270"/>
      <c r="ABJ26" s="270"/>
      <c r="ABK26" s="270"/>
      <c r="ABL26" s="270"/>
      <c r="ABM26" s="270"/>
      <c r="ABN26" s="270"/>
      <c r="ABO26" s="270"/>
      <c r="ABP26" s="270"/>
      <c r="ABQ26" s="270"/>
      <c r="ABR26" s="270"/>
      <c r="ABS26" s="270"/>
      <c r="ABT26" s="270"/>
      <c r="ABU26" s="270"/>
      <c r="ABV26" s="270"/>
      <c r="ABW26" s="270"/>
      <c r="ABX26" s="270"/>
      <c r="ABY26" s="270"/>
      <c r="ABZ26" s="270"/>
      <c r="ACA26" s="270"/>
      <c r="ACB26" s="270"/>
      <c r="ACC26" s="270"/>
      <c r="ACD26" s="270"/>
      <c r="ACE26" s="270"/>
      <c r="ACF26" s="270"/>
      <c r="ACG26" s="270"/>
      <c r="ACH26" s="270"/>
      <c r="ACI26" s="270"/>
      <c r="ACJ26" s="270"/>
      <c r="ACK26" s="270"/>
      <c r="ACL26" s="270"/>
      <c r="ACM26" s="270"/>
      <c r="ACN26" s="270"/>
      <c r="ACO26" s="270"/>
      <c r="ACP26" s="270"/>
      <c r="ACQ26" s="270"/>
      <c r="ACR26" s="270"/>
      <c r="ACS26" s="270"/>
      <c r="ACT26" s="270"/>
      <c r="ACU26" s="270"/>
      <c r="ACV26" s="270"/>
      <c r="ACW26" s="270"/>
      <c r="ACX26" s="270"/>
      <c r="ACY26" s="270"/>
      <c r="ACZ26" s="270"/>
      <c r="ADA26" s="270"/>
      <c r="ADB26" s="270"/>
      <c r="ADC26" s="270"/>
      <c r="ADD26" s="270"/>
      <c r="ADE26" s="270"/>
      <c r="ADF26" s="270"/>
      <c r="ADG26" s="270"/>
      <c r="ADH26" s="270"/>
      <c r="ADI26" s="270"/>
      <c r="ADJ26" s="270"/>
      <c r="ADK26" s="270"/>
      <c r="ADL26" s="270"/>
      <c r="ADM26" s="270"/>
      <c r="ADN26" s="270"/>
      <c r="ADO26" s="270"/>
      <c r="ADP26" s="270"/>
      <c r="ADQ26" s="270"/>
      <c r="ADR26" s="270"/>
      <c r="ADS26" s="270"/>
      <c r="ADT26" s="270"/>
      <c r="ADU26" s="270"/>
      <c r="ADV26" s="270"/>
      <c r="ADW26" s="270"/>
      <c r="ADX26" s="270"/>
      <c r="ADY26" s="270"/>
      <c r="ADZ26" s="270"/>
      <c r="AEA26" s="270"/>
      <c r="AEB26" s="270"/>
      <c r="AEC26" s="270"/>
      <c r="AED26" s="270"/>
      <c r="AEE26" s="270"/>
      <c r="AEF26" s="270"/>
      <c r="AEG26" s="270"/>
      <c r="AEH26" s="270"/>
      <c r="AEI26" s="270"/>
      <c r="AEJ26" s="270"/>
      <c r="AEK26" s="270"/>
      <c r="AEL26" s="270"/>
      <c r="AEM26" s="270"/>
      <c r="AEN26" s="270"/>
      <c r="AEO26" s="270"/>
      <c r="AEP26" s="270"/>
      <c r="AEQ26" s="270"/>
      <c r="AER26" s="270"/>
      <c r="AES26" s="270"/>
      <c r="AET26" s="270"/>
      <c r="AEU26" s="270"/>
      <c r="AEV26" s="270"/>
      <c r="AEW26" s="270"/>
      <c r="AEX26" s="270"/>
      <c r="AEY26" s="270"/>
      <c r="AEZ26" s="270"/>
      <c r="AFA26" s="270"/>
      <c r="AFB26" s="270"/>
      <c r="AFC26" s="270"/>
      <c r="AFD26" s="270"/>
      <c r="AFE26" s="270"/>
      <c r="AFF26" s="270"/>
      <c r="AFG26" s="270"/>
      <c r="AFH26" s="270"/>
      <c r="AFI26" s="270"/>
      <c r="AFJ26" s="270"/>
      <c r="AFK26" s="270"/>
      <c r="AFL26" s="270"/>
      <c r="AFM26" s="270"/>
      <c r="AFN26" s="270"/>
      <c r="AFO26" s="270"/>
      <c r="AFP26" s="270"/>
      <c r="AFQ26" s="270"/>
      <c r="AFR26" s="270"/>
      <c r="AFS26" s="270"/>
      <c r="AFT26" s="270"/>
      <c r="AFU26" s="270"/>
      <c r="AFV26" s="270"/>
      <c r="AFW26" s="270"/>
      <c r="AFX26" s="270"/>
      <c r="AFY26" s="270"/>
      <c r="AFZ26" s="270"/>
      <c r="AGA26" s="270"/>
      <c r="AGB26" s="270"/>
      <c r="AGC26" s="270"/>
      <c r="AGD26" s="270"/>
      <c r="AGE26" s="270"/>
      <c r="AGF26" s="270"/>
      <c r="AGG26" s="270"/>
      <c r="AGH26" s="270"/>
      <c r="AGI26" s="270"/>
      <c r="AGJ26" s="270"/>
      <c r="AGK26" s="270"/>
      <c r="AGL26" s="270"/>
      <c r="AGM26" s="270"/>
      <c r="AGN26" s="270"/>
      <c r="AGO26" s="270"/>
      <c r="AGP26" s="270"/>
      <c r="AGQ26" s="270"/>
      <c r="AGR26" s="270"/>
      <c r="AGS26" s="270"/>
      <c r="AGT26" s="270"/>
      <c r="AGU26" s="270"/>
      <c r="AGV26" s="270"/>
      <c r="AGW26" s="270"/>
      <c r="AGX26" s="270"/>
      <c r="AGY26" s="270"/>
      <c r="AGZ26" s="270"/>
      <c r="AHA26" s="270"/>
      <c r="AHB26" s="270"/>
      <c r="AHC26" s="270"/>
      <c r="AHD26" s="270"/>
      <c r="AHE26" s="270"/>
      <c r="AHF26" s="270"/>
      <c r="AHG26" s="270"/>
      <c r="AHH26" s="270"/>
      <c r="AHI26" s="270"/>
      <c r="AHJ26" s="270"/>
      <c r="AHK26" s="270"/>
      <c r="AHL26" s="270"/>
      <c r="AHM26" s="270"/>
      <c r="AHN26" s="270"/>
      <c r="AHO26" s="270"/>
      <c r="AHP26" s="270"/>
      <c r="AHQ26" s="270"/>
      <c r="AHR26" s="270"/>
      <c r="AHS26" s="270"/>
      <c r="AHT26" s="270"/>
      <c r="AHU26" s="270"/>
      <c r="AHV26" s="270"/>
      <c r="AHW26" s="270"/>
      <c r="AHX26" s="270"/>
      <c r="AHY26" s="270"/>
      <c r="AHZ26" s="270"/>
      <c r="AIA26" s="270"/>
      <c r="AIB26" s="270"/>
      <c r="AIC26" s="270"/>
      <c r="AID26" s="270"/>
      <c r="AIE26" s="270"/>
      <c r="AIF26" s="270"/>
      <c r="AIG26" s="270"/>
      <c r="AIH26" s="270"/>
      <c r="AII26" s="270"/>
      <c r="AIJ26" s="270"/>
      <c r="AIK26" s="270"/>
      <c r="AIL26" s="270"/>
      <c r="AIM26" s="270"/>
      <c r="AIN26" s="270"/>
      <c r="AIO26" s="270"/>
      <c r="AIP26" s="270"/>
      <c r="AIQ26" s="270"/>
      <c r="AIR26" s="270"/>
      <c r="AIS26" s="270"/>
      <c r="AIT26" s="270"/>
      <c r="AIU26" s="270"/>
      <c r="AIV26" s="270"/>
      <c r="AIW26" s="270"/>
      <c r="AIX26" s="270"/>
      <c r="AIY26" s="270"/>
      <c r="AIZ26" s="270"/>
      <c r="AJA26" s="270"/>
      <c r="AJB26" s="270"/>
      <c r="AJC26" s="270"/>
      <c r="AJD26" s="270"/>
      <c r="AJE26" s="270"/>
      <c r="AJF26" s="270"/>
      <c r="AJG26" s="270"/>
      <c r="AJH26" s="270"/>
      <c r="AJI26" s="270"/>
      <c r="AJJ26" s="270"/>
      <c r="AJK26" s="270"/>
      <c r="AJL26" s="270"/>
      <c r="AJM26" s="270"/>
      <c r="AJN26" s="270"/>
      <c r="AJO26" s="270"/>
      <c r="AJP26" s="270"/>
      <c r="AJQ26" s="270"/>
      <c r="AJR26" s="270"/>
      <c r="AJS26" s="270"/>
      <c r="AJT26" s="270"/>
      <c r="AJU26" s="270"/>
      <c r="AJV26" s="270"/>
      <c r="AJW26" s="270"/>
      <c r="AJX26" s="270"/>
      <c r="AJY26" s="270"/>
      <c r="AJZ26" s="270"/>
      <c r="AKA26" s="270"/>
      <c r="AKB26" s="270"/>
      <c r="AKC26" s="270"/>
      <c r="AKD26" s="270"/>
      <c r="AKE26" s="270"/>
      <c r="AKF26" s="270"/>
      <c r="AKG26" s="270"/>
      <c r="AKH26" s="270"/>
      <c r="AKI26" s="270"/>
      <c r="AKJ26" s="270"/>
      <c r="AKK26" s="270"/>
      <c r="AKL26" s="270"/>
      <c r="AKM26" s="270"/>
      <c r="AKN26" s="270"/>
      <c r="AKO26" s="270"/>
      <c r="AKP26" s="270"/>
      <c r="AKQ26" s="270"/>
      <c r="AKR26" s="270"/>
      <c r="AKS26" s="270"/>
      <c r="AKT26" s="270"/>
      <c r="AKU26" s="270"/>
      <c r="AKV26" s="270"/>
      <c r="AKW26" s="270"/>
      <c r="AKX26" s="270"/>
      <c r="AKY26" s="270"/>
      <c r="AKZ26" s="270"/>
      <c r="ALA26" s="270"/>
      <c r="ALB26" s="270"/>
      <c r="ALC26" s="270"/>
      <c r="ALD26" s="270"/>
      <c r="ALE26" s="270"/>
      <c r="ALF26" s="270"/>
      <c r="ALG26" s="270"/>
      <c r="ALH26" s="270"/>
      <c r="ALI26" s="270"/>
      <c r="ALJ26" s="270"/>
      <c r="ALK26" s="270"/>
      <c r="ALL26" s="270"/>
      <c r="ALM26" s="270"/>
      <c r="ALN26" s="270"/>
      <c r="ALO26" s="270"/>
      <c r="ALP26" s="270"/>
      <c r="ALQ26" s="270"/>
      <c r="ALR26" s="270"/>
      <c r="ALS26" s="270"/>
      <c r="ALT26" s="270"/>
      <c r="ALU26" s="270"/>
      <c r="ALV26" s="270"/>
      <c r="ALW26" s="270"/>
      <c r="ALX26" s="270"/>
      <c r="ALY26" s="270"/>
      <c r="ALZ26" s="270"/>
      <c r="AMA26" s="270"/>
      <c r="AMB26" s="270"/>
      <c r="AMC26" s="270"/>
      <c r="AMD26" s="270"/>
    </row>
    <row r="27" customFormat="false" ht="13.8" hidden="false" customHeight="true" outlineLevel="0" collapsed="false">
      <c r="A27" s="261" t="s">
        <v>966</v>
      </c>
      <c r="B27" s="267" t="s">
        <v>1309</v>
      </c>
      <c r="C27" s="267"/>
      <c r="D27" s="267"/>
      <c r="E27" s="267"/>
      <c r="F27" s="267"/>
      <c r="G27" s="267"/>
      <c r="H27" s="271"/>
      <c r="I27" s="266" t="n">
        <f aca="false">I23*H27</f>
        <v>0</v>
      </c>
      <c r="J27" s="270"/>
      <c r="K27" s="270"/>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70"/>
      <c r="AL27" s="270"/>
      <c r="AM27" s="270"/>
      <c r="AN27" s="270"/>
      <c r="AO27" s="270"/>
      <c r="AP27" s="270"/>
      <c r="AQ27" s="270"/>
      <c r="AR27" s="270"/>
      <c r="AS27" s="270"/>
      <c r="AT27" s="270"/>
      <c r="AU27" s="270"/>
      <c r="AV27" s="270"/>
      <c r="AW27" s="270"/>
      <c r="AX27" s="270"/>
      <c r="AY27" s="270"/>
      <c r="AZ27" s="270"/>
      <c r="BA27" s="270"/>
      <c r="BB27" s="270"/>
      <c r="BC27" s="270"/>
      <c r="BD27" s="270"/>
      <c r="BE27" s="270"/>
      <c r="BF27" s="270"/>
      <c r="BG27" s="270"/>
      <c r="BH27" s="270"/>
      <c r="BI27" s="270"/>
      <c r="BJ27" s="270"/>
      <c r="BK27" s="270"/>
      <c r="BL27" s="270"/>
      <c r="BM27" s="270"/>
      <c r="BN27" s="270"/>
      <c r="BO27" s="270"/>
      <c r="BP27" s="270"/>
      <c r="BQ27" s="270"/>
      <c r="BR27" s="270"/>
      <c r="BS27" s="270"/>
      <c r="BT27" s="270"/>
      <c r="BU27" s="270"/>
      <c r="BV27" s="270"/>
      <c r="BW27" s="270"/>
      <c r="BX27" s="270"/>
      <c r="BY27" s="270"/>
      <c r="BZ27" s="270"/>
      <c r="CA27" s="270"/>
      <c r="CB27" s="270"/>
      <c r="CC27" s="270"/>
      <c r="CD27" s="270"/>
      <c r="CE27" s="270"/>
      <c r="CF27" s="270"/>
      <c r="CG27" s="270"/>
      <c r="CH27" s="270"/>
      <c r="CI27" s="270"/>
      <c r="CJ27" s="270"/>
      <c r="CK27" s="270"/>
      <c r="CL27" s="270"/>
      <c r="CM27" s="270"/>
      <c r="CN27" s="270"/>
      <c r="CO27" s="270"/>
      <c r="CP27" s="270"/>
      <c r="CQ27" s="270"/>
      <c r="CR27" s="270"/>
      <c r="CS27" s="270"/>
      <c r="CT27" s="270"/>
      <c r="CU27" s="270"/>
      <c r="CV27" s="270"/>
      <c r="CW27" s="270"/>
      <c r="CX27" s="270"/>
      <c r="CY27" s="270"/>
      <c r="CZ27" s="270"/>
      <c r="DA27" s="270"/>
      <c r="DB27" s="270"/>
      <c r="DC27" s="270"/>
      <c r="DD27" s="270"/>
      <c r="DE27" s="270"/>
      <c r="DF27" s="270"/>
      <c r="DG27" s="270"/>
      <c r="DH27" s="270"/>
      <c r="DI27" s="270"/>
      <c r="DJ27" s="270"/>
      <c r="DK27" s="270"/>
      <c r="DL27" s="270"/>
      <c r="DM27" s="270"/>
      <c r="DN27" s="270"/>
      <c r="DO27" s="270"/>
      <c r="DP27" s="270"/>
      <c r="DQ27" s="270"/>
      <c r="DR27" s="270"/>
      <c r="DS27" s="270"/>
      <c r="DT27" s="270"/>
      <c r="DU27" s="270"/>
      <c r="DV27" s="270"/>
      <c r="DW27" s="270"/>
      <c r="DX27" s="270"/>
      <c r="DY27" s="270"/>
      <c r="DZ27" s="270"/>
      <c r="EA27" s="270"/>
      <c r="EB27" s="270"/>
      <c r="EC27" s="270"/>
      <c r="ED27" s="270"/>
      <c r="EE27" s="270"/>
      <c r="EF27" s="270"/>
      <c r="EG27" s="270"/>
      <c r="EH27" s="270"/>
      <c r="EI27" s="270"/>
      <c r="EJ27" s="270"/>
      <c r="EK27" s="270"/>
      <c r="EL27" s="270"/>
      <c r="EM27" s="270"/>
      <c r="EN27" s="270"/>
      <c r="EO27" s="270"/>
      <c r="EP27" s="270"/>
      <c r="EQ27" s="270"/>
      <c r="ER27" s="270"/>
      <c r="ES27" s="270"/>
      <c r="ET27" s="270"/>
      <c r="EU27" s="270"/>
      <c r="EV27" s="270"/>
      <c r="EW27" s="270"/>
      <c r="EX27" s="270"/>
      <c r="EY27" s="270"/>
      <c r="EZ27" s="270"/>
      <c r="FA27" s="270"/>
      <c r="FB27" s="270"/>
      <c r="FC27" s="270"/>
      <c r="FD27" s="270"/>
      <c r="FE27" s="270"/>
      <c r="FF27" s="270"/>
      <c r="FG27" s="270"/>
      <c r="FH27" s="270"/>
      <c r="FI27" s="270"/>
      <c r="FJ27" s="270"/>
      <c r="FK27" s="270"/>
      <c r="FL27" s="270"/>
      <c r="FM27" s="270"/>
      <c r="FN27" s="270"/>
      <c r="FO27" s="270"/>
      <c r="FP27" s="270"/>
      <c r="FQ27" s="270"/>
      <c r="FR27" s="270"/>
      <c r="FS27" s="270"/>
      <c r="FT27" s="270"/>
      <c r="FU27" s="270"/>
      <c r="FV27" s="270"/>
      <c r="FW27" s="270"/>
      <c r="FX27" s="270"/>
      <c r="FY27" s="270"/>
      <c r="FZ27" s="270"/>
      <c r="GA27" s="270"/>
      <c r="GB27" s="270"/>
      <c r="GC27" s="270"/>
      <c r="GD27" s="270"/>
      <c r="GE27" s="270"/>
      <c r="GF27" s="270"/>
      <c r="GG27" s="270"/>
      <c r="GH27" s="270"/>
      <c r="GI27" s="270"/>
      <c r="GJ27" s="270"/>
      <c r="GK27" s="270"/>
      <c r="GL27" s="270"/>
      <c r="GM27" s="270"/>
      <c r="GN27" s="270"/>
      <c r="GO27" s="270"/>
      <c r="GP27" s="270"/>
      <c r="GQ27" s="270"/>
      <c r="GR27" s="270"/>
      <c r="GS27" s="270"/>
      <c r="GT27" s="270"/>
      <c r="GU27" s="270"/>
      <c r="GV27" s="270"/>
      <c r="GW27" s="270"/>
      <c r="GX27" s="270"/>
      <c r="GY27" s="270"/>
      <c r="GZ27" s="270"/>
      <c r="HA27" s="270"/>
      <c r="HB27" s="270"/>
      <c r="HC27" s="270"/>
      <c r="HD27" s="270"/>
      <c r="HE27" s="270"/>
      <c r="HF27" s="270"/>
      <c r="HG27" s="270"/>
      <c r="HH27" s="270"/>
      <c r="HI27" s="270"/>
      <c r="HJ27" s="270"/>
      <c r="HK27" s="270"/>
      <c r="HL27" s="270"/>
      <c r="HM27" s="270"/>
      <c r="HN27" s="270"/>
      <c r="HO27" s="270"/>
      <c r="HP27" s="270"/>
      <c r="HQ27" s="270"/>
      <c r="HR27" s="270"/>
      <c r="HS27" s="270"/>
      <c r="HT27" s="270"/>
      <c r="HU27" s="270"/>
      <c r="HV27" s="270"/>
      <c r="HW27" s="270"/>
      <c r="HX27" s="270"/>
      <c r="HY27" s="270"/>
      <c r="HZ27" s="270"/>
      <c r="IA27" s="270"/>
      <c r="IB27" s="270"/>
      <c r="IC27" s="270"/>
      <c r="ID27" s="270"/>
      <c r="IE27" s="270"/>
      <c r="IF27" s="270"/>
      <c r="IG27" s="270"/>
      <c r="IH27" s="270"/>
      <c r="II27" s="270"/>
      <c r="IJ27" s="270"/>
      <c r="IK27" s="270"/>
      <c r="IL27" s="270"/>
      <c r="IM27" s="270"/>
      <c r="IN27" s="270"/>
      <c r="IO27" s="270"/>
      <c r="IP27" s="270"/>
      <c r="IQ27" s="270"/>
      <c r="IR27" s="270"/>
      <c r="IS27" s="270"/>
      <c r="IT27" s="270"/>
      <c r="IU27" s="270"/>
      <c r="IV27" s="270"/>
      <c r="IW27" s="270"/>
      <c r="IX27" s="270"/>
      <c r="IY27" s="270"/>
      <c r="IZ27" s="270"/>
      <c r="JA27" s="270"/>
      <c r="JB27" s="270"/>
      <c r="JC27" s="270"/>
      <c r="JD27" s="270"/>
      <c r="JE27" s="270"/>
      <c r="JF27" s="270"/>
      <c r="JG27" s="270"/>
      <c r="JH27" s="270"/>
      <c r="JI27" s="270"/>
      <c r="JJ27" s="270"/>
      <c r="JK27" s="270"/>
      <c r="JL27" s="270"/>
      <c r="JM27" s="270"/>
      <c r="JN27" s="270"/>
      <c r="JO27" s="270"/>
      <c r="JP27" s="270"/>
      <c r="JQ27" s="270"/>
      <c r="JR27" s="270"/>
      <c r="JS27" s="270"/>
      <c r="JT27" s="270"/>
      <c r="JU27" s="270"/>
      <c r="JV27" s="270"/>
      <c r="JW27" s="270"/>
      <c r="JX27" s="270"/>
      <c r="JY27" s="270"/>
      <c r="JZ27" s="270"/>
      <c r="KA27" s="270"/>
      <c r="KB27" s="270"/>
      <c r="KC27" s="270"/>
      <c r="KD27" s="270"/>
      <c r="KE27" s="270"/>
      <c r="KF27" s="270"/>
      <c r="KG27" s="270"/>
      <c r="KH27" s="270"/>
      <c r="KI27" s="270"/>
      <c r="KJ27" s="270"/>
      <c r="KK27" s="270"/>
      <c r="KL27" s="270"/>
      <c r="KM27" s="270"/>
      <c r="KN27" s="270"/>
      <c r="KO27" s="270"/>
      <c r="KP27" s="270"/>
      <c r="KQ27" s="270"/>
      <c r="KR27" s="270"/>
      <c r="KS27" s="270"/>
      <c r="KT27" s="270"/>
      <c r="KU27" s="270"/>
      <c r="KV27" s="270"/>
      <c r="KW27" s="270"/>
      <c r="KX27" s="270"/>
      <c r="KY27" s="270"/>
      <c r="KZ27" s="270"/>
      <c r="LA27" s="270"/>
      <c r="LB27" s="270"/>
      <c r="LC27" s="270"/>
      <c r="LD27" s="270"/>
      <c r="LE27" s="270"/>
      <c r="LF27" s="270"/>
      <c r="LG27" s="270"/>
      <c r="LH27" s="270"/>
      <c r="LI27" s="270"/>
      <c r="LJ27" s="270"/>
      <c r="LK27" s="270"/>
      <c r="LL27" s="270"/>
      <c r="LM27" s="270"/>
      <c r="LN27" s="270"/>
      <c r="LO27" s="270"/>
      <c r="LP27" s="270"/>
      <c r="LQ27" s="270"/>
      <c r="LR27" s="270"/>
      <c r="LS27" s="270"/>
      <c r="LT27" s="270"/>
      <c r="LU27" s="270"/>
      <c r="LV27" s="270"/>
      <c r="LW27" s="270"/>
      <c r="LX27" s="270"/>
      <c r="LY27" s="270"/>
      <c r="LZ27" s="270"/>
      <c r="MA27" s="270"/>
      <c r="MB27" s="270"/>
      <c r="MC27" s="270"/>
      <c r="MD27" s="270"/>
      <c r="ME27" s="270"/>
      <c r="MF27" s="270"/>
      <c r="MG27" s="270"/>
      <c r="MH27" s="270"/>
      <c r="MI27" s="270"/>
      <c r="MJ27" s="270"/>
      <c r="MK27" s="270"/>
      <c r="ML27" s="270"/>
      <c r="MM27" s="270"/>
      <c r="MN27" s="270"/>
      <c r="MO27" s="270"/>
      <c r="MP27" s="270"/>
      <c r="MQ27" s="270"/>
      <c r="MR27" s="270"/>
      <c r="MS27" s="270"/>
      <c r="MT27" s="270"/>
      <c r="MU27" s="270"/>
      <c r="MV27" s="270"/>
      <c r="MW27" s="270"/>
      <c r="MX27" s="270"/>
      <c r="MY27" s="270"/>
      <c r="MZ27" s="270"/>
      <c r="NA27" s="270"/>
      <c r="NB27" s="270"/>
      <c r="NC27" s="270"/>
      <c r="ND27" s="270"/>
      <c r="NE27" s="270"/>
      <c r="NF27" s="270"/>
      <c r="NG27" s="270"/>
      <c r="NH27" s="270"/>
      <c r="NI27" s="270"/>
      <c r="NJ27" s="270"/>
      <c r="NK27" s="270"/>
      <c r="NL27" s="270"/>
      <c r="NM27" s="270"/>
      <c r="NN27" s="270"/>
      <c r="NO27" s="270"/>
      <c r="NP27" s="270"/>
      <c r="NQ27" s="270"/>
      <c r="NR27" s="270"/>
      <c r="NS27" s="270"/>
      <c r="NT27" s="270"/>
      <c r="NU27" s="270"/>
      <c r="NV27" s="270"/>
      <c r="NW27" s="270"/>
      <c r="NX27" s="270"/>
      <c r="NY27" s="270"/>
      <c r="NZ27" s="270"/>
      <c r="OA27" s="270"/>
      <c r="OB27" s="270"/>
      <c r="OC27" s="270"/>
      <c r="OD27" s="270"/>
      <c r="OE27" s="270"/>
      <c r="OF27" s="270"/>
      <c r="OG27" s="270"/>
      <c r="OH27" s="270"/>
      <c r="OI27" s="270"/>
      <c r="OJ27" s="270"/>
      <c r="OK27" s="270"/>
      <c r="OL27" s="270"/>
      <c r="OM27" s="270"/>
      <c r="ON27" s="270"/>
      <c r="OO27" s="270"/>
      <c r="OP27" s="270"/>
      <c r="OQ27" s="270"/>
      <c r="OR27" s="270"/>
      <c r="OS27" s="270"/>
      <c r="OT27" s="270"/>
      <c r="OU27" s="270"/>
      <c r="OV27" s="270"/>
      <c r="OW27" s="270"/>
      <c r="OX27" s="270"/>
      <c r="OY27" s="270"/>
      <c r="OZ27" s="270"/>
      <c r="PA27" s="270"/>
      <c r="PB27" s="270"/>
      <c r="PC27" s="270"/>
      <c r="PD27" s="270"/>
      <c r="PE27" s="270"/>
      <c r="PF27" s="270"/>
      <c r="PG27" s="270"/>
      <c r="PH27" s="270"/>
      <c r="PI27" s="270"/>
      <c r="PJ27" s="270"/>
      <c r="PK27" s="270"/>
      <c r="PL27" s="270"/>
      <c r="PM27" s="270"/>
      <c r="PN27" s="270"/>
      <c r="PO27" s="270"/>
      <c r="PP27" s="270"/>
      <c r="PQ27" s="270"/>
      <c r="PR27" s="270"/>
      <c r="PS27" s="270"/>
      <c r="PT27" s="270"/>
      <c r="PU27" s="270"/>
      <c r="PV27" s="270"/>
      <c r="PW27" s="270"/>
      <c r="PX27" s="270"/>
      <c r="PY27" s="270"/>
      <c r="PZ27" s="270"/>
      <c r="QA27" s="270"/>
      <c r="QB27" s="270"/>
      <c r="QC27" s="270"/>
      <c r="QD27" s="270"/>
      <c r="QE27" s="270"/>
      <c r="QF27" s="270"/>
      <c r="QG27" s="270"/>
      <c r="QH27" s="270"/>
      <c r="QI27" s="270"/>
      <c r="QJ27" s="270"/>
      <c r="QK27" s="270"/>
      <c r="QL27" s="270"/>
      <c r="QM27" s="270"/>
      <c r="QN27" s="270"/>
      <c r="QO27" s="270"/>
      <c r="QP27" s="270"/>
      <c r="QQ27" s="270"/>
      <c r="QR27" s="270"/>
      <c r="QS27" s="270"/>
      <c r="QT27" s="270"/>
      <c r="QU27" s="270"/>
      <c r="QV27" s="270"/>
      <c r="QW27" s="270"/>
      <c r="QX27" s="270"/>
      <c r="QY27" s="270"/>
      <c r="QZ27" s="270"/>
      <c r="RA27" s="270"/>
      <c r="RB27" s="270"/>
      <c r="RC27" s="270"/>
      <c r="RD27" s="270"/>
      <c r="RE27" s="270"/>
      <c r="RF27" s="270"/>
      <c r="RG27" s="270"/>
      <c r="RH27" s="270"/>
      <c r="RI27" s="270"/>
      <c r="RJ27" s="270"/>
      <c r="RK27" s="270"/>
      <c r="RL27" s="270"/>
      <c r="RM27" s="270"/>
      <c r="RN27" s="270"/>
      <c r="RO27" s="270"/>
      <c r="RP27" s="270"/>
      <c r="RQ27" s="270"/>
      <c r="RR27" s="270"/>
      <c r="RS27" s="270"/>
      <c r="RT27" s="270"/>
      <c r="RU27" s="270"/>
      <c r="RV27" s="270"/>
      <c r="RW27" s="270"/>
      <c r="RX27" s="270"/>
      <c r="RY27" s="270"/>
      <c r="RZ27" s="270"/>
      <c r="SA27" s="270"/>
      <c r="SB27" s="270"/>
      <c r="SC27" s="270"/>
      <c r="SD27" s="270"/>
      <c r="SE27" s="270"/>
      <c r="SF27" s="270"/>
      <c r="SG27" s="270"/>
      <c r="SH27" s="270"/>
      <c r="SI27" s="270"/>
      <c r="SJ27" s="270"/>
      <c r="SK27" s="270"/>
      <c r="SL27" s="270"/>
      <c r="SM27" s="270"/>
      <c r="SN27" s="270"/>
      <c r="SO27" s="270"/>
      <c r="SP27" s="270"/>
      <c r="SQ27" s="270"/>
      <c r="SR27" s="270"/>
      <c r="SS27" s="270"/>
      <c r="ST27" s="270"/>
      <c r="SU27" s="270"/>
      <c r="SV27" s="270"/>
      <c r="SW27" s="270"/>
      <c r="SX27" s="270"/>
      <c r="SY27" s="270"/>
      <c r="SZ27" s="270"/>
      <c r="TA27" s="270"/>
      <c r="TB27" s="270"/>
      <c r="TC27" s="270"/>
      <c r="TD27" s="270"/>
      <c r="TE27" s="270"/>
      <c r="TF27" s="270"/>
      <c r="TG27" s="270"/>
      <c r="TH27" s="270"/>
      <c r="TI27" s="270"/>
      <c r="TJ27" s="270"/>
      <c r="TK27" s="270"/>
      <c r="TL27" s="270"/>
      <c r="TM27" s="270"/>
      <c r="TN27" s="270"/>
      <c r="TO27" s="270"/>
      <c r="TP27" s="270"/>
      <c r="TQ27" s="270"/>
      <c r="TR27" s="270"/>
      <c r="TS27" s="270"/>
      <c r="TT27" s="270"/>
      <c r="TU27" s="270"/>
      <c r="TV27" s="270"/>
      <c r="TW27" s="270"/>
      <c r="TX27" s="270"/>
      <c r="TY27" s="270"/>
      <c r="TZ27" s="270"/>
      <c r="UA27" s="270"/>
      <c r="UB27" s="270"/>
      <c r="UC27" s="270"/>
      <c r="UD27" s="270"/>
      <c r="UE27" s="270"/>
      <c r="UF27" s="270"/>
      <c r="UG27" s="270"/>
      <c r="UH27" s="270"/>
      <c r="UI27" s="270"/>
      <c r="UJ27" s="270"/>
      <c r="UK27" s="270"/>
      <c r="UL27" s="270"/>
      <c r="UM27" s="270"/>
      <c r="UN27" s="270"/>
      <c r="UO27" s="270"/>
      <c r="UP27" s="270"/>
      <c r="UQ27" s="270"/>
      <c r="UR27" s="270"/>
      <c r="US27" s="270"/>
      <c r="UT27" s="270"/>
      <c r="UU27" s="270"/>
      <c r="UV27" s="270"/>
      <c r="UW27" s="270"/>
      <c r="UX27" s="270"/>
      <c r="UY27" s="270"/>
      <c r="UZ27" s="270"/>
      <c r="VA27" s="270"/>
      <c r="VB27" s="270"/>
      <c r="VC27" s="270"/>
      <c r="VD27" s="270"/>
      <c r="VE27" s="270"/>
      <c r="VF27" s="270"/>
      <c r="VG27" s="270"/>
      <c r="VH27" s="270"/>
      <c r="VI27" s="270"/>
      <c r="VJ27" s="270"/>
      <c r="VK27" s="270"/>
      <c r="VL27" s="270"/>
      <c r="VM27" s="270"/>
      <c r="VN27" s="270"/>
      <c r="VO27" s="270"/>
      <c r="VP27" s="270"/>
      <c r="VQ27" s="270"/>
      <c r="VR27" s="270"/>
      <c r="VS27" s="270"/>
      <c r="VT27" s="270"/>
      <c r="VU27" s="270"/>
      <c r="VV27" s="270"/>
      <c r="VW27" s="270"/>
      <c r="VX27" s="270"/>
      <c r="VY27" s="270"/>
      <c r="VZ27" s="270"/>
      <c r="WA27" s="270"/>
      <c r="WB27" s="270"/>
      <c r="WC27" s="270"/>
      <c r="WD27" s="270"/>
      <c r="WE27" s="270"/>
      <c r="WF27" s="270"/>
      <c r="WG27" s="270"/>
      <c r="WH27" s="270"/>
      <c r="WI27" s="270"/>
      <c r="WJ27" s="270"/>
      <c r="WK27" s="270"/>
      <c r="WL27" s="270"/>
      <c r="WM27" s="270"/>
      <c r="WN27" s="270"/>
      <c r="WO27" s="270"/>
      <c r="WP27" s="270"/>
      <c r="WQ27" s="270"/>
      <c r="WR27" s="270"/>
      <c r="WS27" s="270"/>
      <c r="WT27" s="270"/>
      <c r="WU27" s="270"/>
      <c r="WV27" s="270"/>
      <c r="WW27" s="270"/>
      <c r="WX27" s="270"/>
      <c r="WY27" s="270"/>
      <c r="WZ27" s="270"/>
      <c r="XA27" s="270"/>
      <c r="XB27" s="270"/>
      <c r="XC27" s="270"/>
      <c r="XD27" s="270"/>
      <c r="XE27" s="270"/>
      <c r="XF27" s="270"/>
      <c r="XG27" s="270"/>
      <c r="XH27" s="270"/>
      <c r="XI27" s="270"/>
      <c r="XJ27" s="270"/>
      <c r="XK27" s="270"/>
      <c r="XL27" s="270"/>
      <c r="XM27" s="270"/>
      <c r="XN27" s="270"/>
      <c r="XO27" s="270"/>
      <c r="XP27" s="270"/>
      <c r="XQ27" s="270"/>
      <c r="XR27" s="270"/>
      <c r="XS27" s="270"/>
      <c r="XT27" s="270"/>
      <c r="XU27" s="270"/>
      <c r="XV27" s="270"/>
      <c r="XW27" s="270"/>
      <c r="XX27" s="270"/>
      <c r="XY27" s="270"/>
      <c r="XZ27" s="270"/>
      <c r="YA27" s="270"/>
      <c r="YB27" s="270"/>
      <c r="YC27" s="270"/>
      <c r="YD27" s="270"/>
      <c r="YE27" s="270"/>
      <c r="YF27" s="270"/>
      <c r="YG27" s="270"/>
      <c r="YH27" s="270"/>
      <c r="YI27" s="270"/>
      <c r="YJ27" s="270"/>
      <c r="YK27" s="270"/>
      <c r="YL27" s="270"/>
      <c r="YM27" s="270"/>
      <c r="YN27" s="270"/>
      <c r="YO27" s="270"/>
      <c r="YP27" s="270"/>
      <c r="YQ27" s="270"/>
      <c r="YR27" s="270"/>
      <c r="YS27" s="270"/>
      <c r="YT27" s="270"/>
      <c r="YU27" s="270"/>
      <c r="YV27" s="270"/>
      <c r="YW27" s="270"/>
      <c r="YX27" s="270"/>
      <c r="YY27" s="270"/>
      <c r="YZ27" s="270"/>
      <c r="ZA27" s="270"/>
      <c r="ZB27" s="270"/>
      <c r="ZC27" s="270"/>
      <c r="ZD27" s="270"/>
      <c r="ZE27" s="270"/>
      <c r="ZF27" s="270"/>
      <c r="ZG27" s="270"/>
      <c r="ZH27" s="270"/>
      <c r="ZI27" s="270"/>
      <c r="ZJ27" s="270"/>
      <c r="ZK27" s="270"/>
      <c r="ZL27" s="270"/>
      <c r="ZM27" s="270"/>
      <c r="ZN27" s="270"/>
      <c r="ZO27" s="270"/>
      <c r="ZP27" s="270"/>
      <c r="ZQ27" s="270"/>
      <c r="ZR27" s="270"/>
      <c r="ZS27" s="270"/>
      <c r="ZT27" s="270"/>
      <c r="ZU27" s="270"/>
      <c r="ZV27" s="270"/>
      <c r="ZW27" s="270"/>
      <c r="ZX27" s="270"/>
      <c r="ZY27" s="270"/>
      <c r="ZZ27" s="270"/>
      <c r="AAA27" s="270"/>
      <c r="AAB27" s="270"/>
      <c r="AAC27" s="270"/>
      <c r="AAD27" s="270"/>
      <c r="AAE27" s="270"/>
      <c r="AAF27" s="270"/>
      <c r="AAG27" s="270"/>
      <c r="AAH27" s="270"/>
      <c r="AAI27" s="270"/>
      <c r="AAJ27" s="270"/>
      <c r="AAK27" s="270"/>
      <c r="AAL27" s="270"/>
      <c r="AAM27" s="270"/>
      <c r="AAN27" s="270"/>
      <c r="AAO27" s="270"/>
      <c r="AAP27" s="270"/>
      <c r="AAQ27" s="270"/>
      <c r="AAR27" s="270"/>
      <c r="AAS27" s="270"/>
      <c r="AAT27" s="270"/>
      <c r="AAU27" s="270"/>
      <c r="AAV27" s="270"/>
      <c r="AAW27" s="270"/>
      <c r="AAX27" s="270"/>
      <c r="AAY27" s="270"/>
      <c r="AAZ27" s="270"/>
      <c r="ABA27" s="270"/>
      <c r="ABB27" s="270"/>
      <c r="ABC27" s="270"/>
      <c r="ABD27" s="270"/>
      <c r="ABE27" s="270"/>
      <c r="ABF27" s="270"/>
      <c r="ABG27" s="270"/>
      <c r="ABH27" s="270"/>
      <c r="ABI27" s="270"/>
      <c r="ABJ27" s="270"/>
      <c r="ABK27" s="270"/>
      <c r="ABL27" s="270"/>
      <c r="ABM27" s="270"/>
      <c r="ABN27" s="270"/>
      <c r="ABO27" s="270"/>
      <c r="ABP27" s="270"/>
      <c r="ABQ27" s="270"/>
      <c r="ABR27" s="270"/>
      <c r="ABS27" s="270"/>
      <c r="ABT27" s="270"/>
      <c r="ABU27" s="270"/>
      <c r="ABV27" s="270"/>
      <c r="ABW27" s="270"/>
      <c r="ABX27" s="270"/>
      <c r="ABY27" s="270"/>
      <c r="ABZ27" s="270"/>
      <c r="ACA27" s="270"/>
      <c r="ACB27" s="270"/>
      <c r="ACC27" s="270"/>
      <c r="ACD27" s="270"/>
      <c r="ACE27" s="270"/>
      <c r="ACF27" s="270"/>
      <c r="ACG27" s="270"/>
      <c r="ACH27" s="270"/>
      <c r="ACI27" s="270"/>
      <c r="ACJ27" s="270"/>
      <c r="ACK27" s="270"/>
      <c r="ACL27" s="270"/>
      <c r="ACM27" s="270"/>
      <c r="ACN27" s="270"/>
      <c r="ACO27" s="270"/>
      <c r="ACP27" s="270"/>
      <c r="ACQ27" s="270"/>
      <c r="ACR27" s="270"/>
      <c r="ACS27" s="270"/>
      <c r="ACT27" s="270"/>
      <c r="ACU27" s="270"/>
      <c r="ACV27" s="270"/>
      <c r="ACW27" s="270"/>
      <c r="ACX27" s="270"/>
      <c r="ACY27" s="270"/>
      <c r="ACZ27" s="270"/>
      <c r="ADA27" s="270"/>
      <c r="ADB27" s="270"/>
      <c r="ADC27" s="270"/>
      <c r="ADD27" s="270"/>
      <c r="ADE27" s="270"/>
      <c r="ADF27" s="270"/>
      <c r="ADG27" s="270"/>
      <c r="ADH27" s="270"/>
      <c r="ADI27" s="270"/>
      <c r="ADJ27" s="270"/>
      <c r="ADK27" s="270"/>
      <c r="ADL27" s="270"/>
      <c r="ADM27" s="270"/>
      <c r="ADN27" s="270"/>
      <c r="ADO27" s="270"/>
      <c r="ADP27" s="270"/>
      <c r="ADQ27" s="270"/>
      <c r="ADR27" s="270"/>
      <c r="ADS27" s="270"/>
      <c r="ADT27" s="270"/>
      <c r="ADU27" s="270"/>
      <c r="ADV27" s="270"/>
      <c r="ADW27" s="270"/>
      <c r="ADX27" s="270"/>
      <c r="ADY27" s="270"/>
      <c r="ADZ27" s="270"/>
      <c r="AEA27" s="270"/>
      <c r="AEB27" s="270"/>
      <c r="AEC27" s="270"/>
      <c r="AED27" s="270"/>
      <c r="AEE27" s="270"/>
      <c r="AEF27" s="270"/>
      <c r="AEG27" s="270"/>
      <c r="AEH27" s="270"/>
      <c r="AEI27" s="270"/>
      <c r="AEJ27" s="270"/>
      <c r="AEK27" s="270"/>
      <c r="AEL27" s="270"/>
      <c r="AEM27" s="270"/>
      <c r="AEN27" s="270"/>
      <c r="AEO27" s="270"/>
      <c r="AEP27" s="270"/>
      <c r="AEQ27" s="270"/>
      <c r="AER27" s="270"/>
      <c r="AES27" s="270"/>
      <c r="AET27" s="270"/>
      <c r="AEU27" s="270"/>
      <c r="AEV27" s="270"/>
      <c r="AEW27" s="270"/>
      <c r="AEX27" s="270"/>
      <c r="AEY27" s="270"/>
      <c r="AEZ27" s="270"/>
      <c r="AFA27" s="270"/>
      <c r="AFB27" s="270"/>
      <c r="AFC27" s="270"/>
      <c r="AFD27" s="270"/>
      <c r="AFE27" s="270"/>
      <c r="AFF27" s="270"/>
      <c r="AFG27" s="270"/>
      <c r="AFH27" s="270"/>
      <c r="AFI27" s="270"/>
      <c r="AFJ27" s="270"/>
      <c r="AFK27" s="270"/>
      <c r="AFL27" s="270"/>
      <c r="AFM27" s="270"/>
      <c r="AFN27" s="270"/>
      <c r="AFO27" s="270"/>
      <c r="AFP27" s="270"/>
      <c r="AFQ27" s="270"/>
      <c r="AFR27" s="270"/>
      <c r="AFS27" s="270"/>
      <c r="AFT27" s="270"/>
      <c r="AFU27" s="270"/>
      <c r="AFV27" s="270"/>
      <c r="AFW27" s="270"/>
      <c r="AFX27" s="270"/>
      <c r="AFY27" s="270"/>
      <c r="AFZ27" s="270"/>
      <c r="AGA27" s="270"/>
      <c r="AGB27" s="270"/>
      <c r="AGC27" s="270"/>
      <c r="AGD27" s="270"/>
      <c r="AGE27" s="270"/>
      <c r="AGF27" s="270"/>
      <c r="AGG27" s="270"/>
      <c r="AGH27" s="270"/>
      <c r="AGI27" s="270"/>
      <c r="AGJ27" s="270"/>
      <c r="AGK27" s="270"/>
      <c r="AGL27" s="270"/>
      <c r="AGM27" s="270"/>
      <c r="AGN27" s="270"/>
      <c r="AGO27" s="270"/>
      <c r="AGP27" s="270"/>
      <c r="AGQ27" s="270"/>
      <c r="AGR27" s="270"/>
      <c r="AGS27" s="270"/>
      <c r="AGT27" s="270"/>
      <c r="AGU27" s="270"/>
      <c r="AGV27" s="270"/>
      <c r="AGW27" s="270"/>
      <c r="AGX27" s="270"/>
      <c r="AGY27" s="270"/>
      <c r="AGZ27" s="270"/>
      <c r="AHA27" s="270"/>
      <c r="AHB27" s="270"/>
      <c r="AHC27" s="270"/>
      <c r="AHD27" s="270"/>
      <c r="AHE27" s="270"/>
      <c r="AHF27" s="270"/>
      <c r="AHG27" s="270"/>
      <c r="AHH27" s="270"/>
      <c r="AHI27" s="270"/>
      <c r="AHJ27" s="270"/>
      <c r="AHK27" s="270"/>
      <c r="AHL27" s="270"/>
      <c r="AHM27" s="270"/>
      <c r="AHN27" s="270"/>
      <c r="AHO27" s="270"/>
      <c r="AHP27" s="270"/>
      <c r="AHQ27" s="270"/>
      <c r="AHR27" s="270"/>
      <c r="AHS27" s="270"/>
      <c r="AHT27" s="270"/>
      <c r="AHU27" s="270"/>
      <c r="AHV27" s="270"/>
      <c r="AHW27" s="270"/>
      <c r="AHX27" s="270"/>
      <c r="AHY27" s="270"/>
      <c r="AHZ27" s="270"/>
      <c r="AIA27" s="270"/>
      <c r="AIB27" s="270"/>
      <c r="AIC27" s="270"/>
      <c r="AID27" s="270"/>
      <c r="AIE27" s="270"/>
      <c r="AIF27" s="270"/>
      <c r="AIG27" s="270"/>
      <c r="AIH27" s="270"/>
      <c r="AII27" s="270"/>
      <c r="AIJ27" s="270"/>
      <c r="AIK27" s="270"/>
      <c r="AIL27" s="270"/>
      <c r="AIM27" s="270"/>
      <c r="AIN27" s="270"/>
      <c r="AIO27" s="270"/>
      <c r="AIP27" s="270"/>
      <c r="AIQ27" s="270"/>
      <c r="AIR27" s="270"/>
      <c r="AIS27" s="270"/>
      <c r="AIT27" s="270"/>
      <c r="AIU27" s="270"/>
      <c r="AIV27" s="270"/>
      <c r="AIW27" s="270"/>
      <c r="AIX27" s="270"/>
      <c r="AIY27" s="270"/>
      <c r="AIZ27" s="270"/>
      <c r="AJA27" s="270"/>
      <c r="AJB27" s="270"/>
      <c r="AJC27" s="270"/>
      <c r="AJD27" s="270"/>
      <c r="AJE27" s="270"/>
      <c r="AJF27" s="270"/>
      <c r="AJG27" s="270"/>
      <c r="AJH27" s="270"/>
      <c r="AJI27" s="270"/>
      <c r="AJJ27" s="270"/>
      <c r="AJK27" s="270"/>
      <c r="AJL27" s="270"/>
      <c r="AJM27" s="270"/>
      <c r="AJN27" s="270"/>
      <c r="AJO27" s="270"/>
      <c r="AJP27" s="270"/>
      <c r="AJQ27" s="270"/>
      <c r="AJR27" s="270"/>
      <c r="AJS27" s="270"/>
      <c r="AJT27" s="270"/>
      <c r="AJU27" s="270"/>
      <c r="AJV27" s="270"/>
      <c r="AJW27" s="270"/>
      <c r="AJX27" s="270"/>
      <c r="AJY27" s="270"/>
      <c r="AJZ27" s="270"/>
      <c r="AKA27" s="270"/>
      <c r="AKB27" s="270"/>
      <c r="AKC27" s="270"/>
      <c r="AKD27" s="270"/>
      <c r="AKE27" s="270"/>
      <c r="AKF27" s="270"/>
      <c r="AKG27" s="270"/>
      <c r="AKH27" s="270"/>
      <c r="AKI27" s="270"/>
      <c r="AKJ27" s="270"/>
      <c r="AKK27" s="270"/>
      <c r="AKL27" s="270"/>
      <c r="AKM27" s="270"/>
      <c r="AKN27" s="270"/>
      <c r="AKO27" s="270"/>
      <c r="AKP27" s="270"/>
      <c r="AKQ27" s="270"/>
      <c r="AKR27" s="270"/>
      <c r="AKS27" s="270"/>
      <c r="AKT27" s="270"/>
      <c r="AKU27" s="270"/>
      <c r="AKV27" s="270"/>
      <c r="AKW27" s="270"/>
      <c r="AKX27" s="270"/>
      <c r="AKY27" s="270"/>
      <c r="AKZ27" s="270"/>
      <c r="ALA27" s="270"/>
      <c r="ALB27" s="270"/>
      <c r="ALC27" s="270"/>
      <c r="ALD27" s="270"/>
      <c r="ALE27" s="270"/>
      <c r="ALF27" s="270"/>
      <c r="ALG27" s="270"/>
      <c r="ALH27" s="270"/>
      <c r="ALI27" s="270"/>
      <c r="ALJ27" s="270"/>
      <c r="ALK27" s="270"/>
      <c r="ALL27" s="270"/>
      <c r="ALM27" s="270"/>
      <c r="ALN27" s="270"/>
      <c r="ALO27" s="270"/>
      <c r="ALP27" s="270"/>
      <c r="ALQ27" s="270"/>
      <c r="ALR27" s="270"/>
      <c r="ALS27" s="270"/>
      <c r="ALT27" s="270"/>
      <c r="ALU27" s="270"/>
      <c r="ALV27" s="270"/>
      <c r="ALW27" s="270"/>
      <c r="ALX27" s="270"/>
      <c r="ALY27" s="270"/>
      <c r="ALZ27" s="270"/>
      <c r="AMA27" s="270"/>
      <c r="AMB27" s="270"/>
      <c r="AMC27" s="270"/>
      <c r="AMD27" s="270"/>
    </row>
    <row r="28" customFormat="false" ht="13.8" hidden="false" customHeight="true" outlineLevel="0" collapsed="false">
      <c r="A28" s="261" t="s">
        <v>968</v>
      </c>
      <c r="B28" s="272" t="s">
        <v>1310</v>
      </c>
      <c r="C28" s="272"/>
      <c r="D28" s="272"/>
      <c r="E28" s="272"/>
      <c r="F28" s="272"/>
      <c r="G28" s="272"/>
      <c r="H28" s="271"/>
      <c r="I28" s="266" t="n">
        <f aca="false">I23*H28</f>
        <v>0</v>
      </c>
      <c r="J28" s="270"/>
      <c r="K28" s="270"/>
      <c r="L28" s="270"/>
      <c r="M28" s="270"/>
      <c r="N28" s="270"/>
      <c r="O28" s="270"/>
      <c r="P28" s="270"/>
      <c r="Q28" s="270"/>
      <c r="R28" s="270"/>
      <c r="S28" s="270"/>
      <c r="T28" s="270"/>
      <c r="U28" s="270"/>
      <c r="V28" s="270"/>
      <c r="W28" s="270"/>
      <c r="X28" s="270"/>
      <c r="Y28" s="270"/>
      <c r="Z28" s="270"/>
      <c r="AA28" s="270"/>
      <c r="AB28" s="270"/>
      <c r="AC28" s="270"/>
      <c r="AD28" s="270"/>
      <c r="AE28" s="270"/>
      <c r="AF28" s="270"/>
      <c r="AG28" s="270"/>
      <c r="AH28" s="270"/>
      <c r="AI28" s="270"/>
      <c r="AJ28" s="270"/>
      <c r="AK28" s="270"/>
      <c r="AL28" s="270"/>
      <c r="AM28" s="270"/>
      <c r="AN28" s="270"/>
      <c r="AO28" s="270"/>
      <c r="AP28" s="270"/>
      <c r="AQ28" s="270"/>
      <c r="AR28" s="270"/>
      <c r="AS28" s="270"/>
      <c r="AT28" s="270"/>
      <c r="AU28" s="270"/>
      <c r="AV28" s="270"/>
      <c r="AW28" s="270"/>
      <c r="AX28" s="270"/>
      <c r="AY28" s="270"/>
      <c r="AZ28" s="270"/>
      <c r="BA28" s="270"/>
      <c r="BB28" s="270"/>
      <c r="BC28" s="270"/>
      <c r="BD28" s="270"/>
      <c r="BE28" s="270"/>
      <c r="BF28" s="270"/>
      <c r="BG28" s="270"/>
      <c r="BH28" s="270"/>
      <c r="BI28" s="270"/>
      <c r="BJ28" s="270"/>
      <c r="BK28" s="270"/>
      <c r="BL28" s="270"/>
      <c r="BM28" s="270"/>
      <c r="BN28" s="270"/>
      <c r="BO28" s="270"/>
      <c r="BP28" s="270"/>
      <c r="BQ28" s="270"/>
      <c r="BR28" s="270"/>
      <c r="BS28" s="270"/>
      <c r="BT28" s="270"/>
      <c r="BU28" s="270"/>
      <c r="BV28" s="270"/>
      <c r="BW28" s="270"/>
      <c r="BX28" s="270"/>
      <c r="BY28" s="270"/>
      <c r="BZ28" s="270"/>
      <c r="CA28" s="270"/>
      <c r="CB28" s="270"/>
      <c r="CC28" s="270"/>
      <c r="CD28" s="270"/>
      <c r="CE28" s="270"/>
      <c r="CF28" s="270"/>
      <c r="CG28" s="270"/>
      <c r="CH28" s="270"/>
      <c r="CI28" s="270"/>
      <c r="CJ28" s="270"/>
      <c r="CK28" s="270"/>
      <c r="CL28" s="270"/>
      <c r="CM28" s="270"/>
      <c r="CN28" s="270"/>
      <c r="CO28" s="270"/>
      <c r="CP28" s="270"/>
      <c r="CQ28" s="270"/>
      <c r="CR28" s="270"/>
      <c r="CS28" s="270"/>
      <c r="CT28" s="270"/>
      <c r="CU28" s="270"/>
      <c r="CV28" s="270"/>
      <c r="CW28" s="270"/>
      <c r="CX28" s="270"/>
      <c r="CY28" s="270"/>
      <c r="CZ28" s="270"/>
      <c r="DA28" s="270"/>
      <c r="DB28" s="270"/>
      <c r="DC28" s="270"/>
      <c r="DD28" s="270"/>
      <c r="DE28" s="270"/>
      <c r="DF28" s="270"/>
      <c r="DG28" s="270"/>
      <c r="DH28" s="270"/>
      <c r="DI28" s="270"/>
      <c r="DJ28" s="270"/>
      <c r="DK28" s="270"/>
      <c r="DL28" s="270"/>
      <c r="DM28" s="270"/>
      <c r="DN28" s="270"/>
      <c r="DO28" s="270"/>
      <c r="DP28" s="270"/>
      <c r="DQ28" s="270"/>
      <c r="DR28" s="270"/>
      <c r="DS28" s="270"/>
      <c r="DT28" s="270"/>
      <c r="DU28" s="270"/>
      <c r="DV28" s="270"/>
      <c r="DW28" s="270"/>
      <c r="DX28" s="270"/>
      <c r="DY28" s="270"/>
      <c r="DZ28" s="270"/>
      <c r="EA28" s="270"/>
      <c r="EB28" s="270"/>
      <c r="EC28" s="270"/>
      <c r="ED28" s="270"/>
      <c r="EE28" s="270"/>
      <c r="EF28" s="270"/>
      <c r="EG28" s="270"/>
      <c r="EH28" s="270"/>
      <c r="EI28" s="270"/>
      <c r="EJ28" s="270"/>
      <c r="EK28" s="270"/>
      <c r="EL28" s="270"/>
      <c r="EM28" s="270"/>
      <c r="EN28" s="270"/>
      <c r="EO28" s="270"/>
      <c r="EP28" s="270"/>
      <c r="EQ28" s="270"/>
      <c r="ER28" s="270"/>
      <c r="ES28" s="270"/>
      <c r="ET28" s="270"/>
      <c r="EU28" s="270"/>
      <c r="EV28" s="270"/>
      <c r="EW28" s="270"/>
      <c r="EX28" s="270"/>
      <c r="EY28" s="270"/>
      <c r="EZ28" s="270"/>
      <c r="FA28" s="270"/>
      <c r="FB28" s="270"/>
      <c r="FC28" s="270"/>
      <c r="FD28" s="270"/>
      <c r="FE28" s="270"/>
      <c r="FF28" s="270"/>
      <c r="FG28" s="270"/>
      <c r="FH28" s="270"/>
      <c r="FI28" s="270"/>
      <c r="FJ28" s="270"/>
      <c r="FK28" s="270"/>
      <c r="FL28" s="270"/>
      <c r="FM28" s="270"/>
      <c r="FN28" s="270"/>
      <c r="FO28" s="270"/>
      <c r="FP28" s="270"/>
      <c r="FQ28" s="270"/>
      <c r="FR28" s="270"/>
      <c r="FS28" s="270"/>
      <c r="FT28" s="270"/>
      <c r="FU28" s="270"/>
      <c r="FV28" s="270"/>
      <c r="FW28" s="270"/>
      <c r="FX28" s="270"/>
      <c r="FY28" s="270"/>
      <c r="FZ28" s="270"/>
      <c r="GA28" s="270"/>
      <c r="GB28" s="270"/>
      <c r="GC28" s="270"/>
      <c r="GD28" s="270"/>
      <c r="GE28" s="270"/>
      <c r="GF28" s="270"/>
      <c r="GG28" s="270"/>
      <c r="GH28" s="270"/>
      <c r="GI28" s="270"/>
      <c r="GJ28" s="270"/>
      <c r="GK28" s="270"/>
      <c r="GL28" s="270"/>
      <c r="GM28" s="270"/>
      <c r="GN28" s="270"/>
      <c r="GO28" s="270"/>
      <c r="GP28" s="270"/>
      <c r="GQ28" s="270"/>
      <c r="GR28" s="270"/>
      <c r="GS28" s="270"/>
      <c r="GT28" s="270"/>
      <c r="GU28" s="270"/>
      <c r="GV28" s="270"/>
      <c r="GW28" s="270"/>
      <c r="GX28" s="270"/>
      <c r="GY28" s="270"/>
      <c r="GZ28" s="270"/>
      <c r="HA28" s="270"/>
      <c r="HB28" s="270"/>
      <c r="HC28" s="270"/>
      <c r="HD28" s="270"/>
      <c r="HE28" s="270"/>
      <c r="HF28" s="270"/>
      <c r="HG28" s="270"/>
      <c r="HH28" s="270"/>
      <c r="HI28" s="270"/>
      <c r="HJ28" s="270"/>
      <c r="HK28" s="270"/>
      <c r="HL28" s="270"/>
      <c r="HM28" s="270"/>
      <c r="HN28" s="270"/>
      <c r="HO28" s="270"/>
      <c r="HP28" s="270"/>
      <c r="HQ28" s="270"/>
      <c r="HR28" s="270"/>
      <c r="HS28" s="270"/>
      <c r="HT28" s="270"/>
      <c r="HU28" s="270"/>
      <c r="HV28" s="270"/>
      <c r="HW28" s="270"/>
      <c r="HX28" s="270"/>
      <c r="HY28" s="270"/>
      <c r="HZ28" s="270"/>
      <c r="IA28" s="270"/>
      <c r="IB28" s="270"/>
      <c r="IC28" s="270"/>
      <c r="ID28" s="270"/>
      <c r="IE28" s="270"/>
      <c r="IF28" s="270"/>
      <c r="IG28" s="270"/>
      <c r="IH28" s="270"/>
      <c r="II28" s="270"/>
      <c r="IJ28" s="270"/>
      <c r="IK28" s="270"/>
      <c r="IL28" s="270"/>
      <c r="IM28" s="270"/>
      <c r="IN28" s="270"/>
      <c r="IO28" s="270"/>
      <c r="IP28" s="270"/>
      <c r="IQ28" s="270"/>
      <c r="IR28" s="270"/>
      <c r="IS28" s="270"/>
      <c r="IT28" s="270"/>
      <c r="IU28" s="270"/>
      <c r="IV28" s="270"/>
      <c r="IW28" s="270"/>
      <c r="IX28" s="270"/>
      <c r="IY28" s="270"/>
      <c r="IZ28" s="270"/>
      <c r="JA28" s="270"/>
      <c r="JB28" s="270"/>
      <c r="JC28" s="270"/>
      <c r="JD28" s="270"/>
      <c r="JE28" s="270"/>
      <c r="JF28" s="270"/>
      <c r="JG28" s="270"/>
      <c r="JH28" s="270"/>
      <c r="JI28" s="270"/>
      <c r="JJ28" s="270"/>
      <c r="JK28" s="270"/>
      <c r="JL28" s="270"/>
      <c r="JM28" s="270"/>
      <c r="JN28" s="270"/>
      <c r="JO28" s="270"/>
      <c r="JP28" s="270"/>
      <c r="JQ28" s="270"/>
      <c r="JR28" s="270"/>
      <c r="JS28" s="270"/>
      <c r="JT28" s="270"/>
      <c r="JU28" s="270"/>
      <c r="JV28" s="270"/>
      <c r="JW28" s="270"/>
      <c r="JX28" s="270"/>
      <c r="JY28" s="270"/>
      <c r="JZ28" s="270"/>
      <c r="KA28" s="270"/>
      <c r="KB28" s="270"/>
      <c r="KC28" s="270"/>
      <c r="KD28" s="270"/>
      <c r="KE28" s="270"/>
      <c r="KF28" s="270"/>
      <c r="KG28" s="270"/>
      <c r="KH28" s="270"/>
      <c r="KI28" s="270"/>
      <c r="KJ28" s="270"/>
      <c r="KK28" s="270"/>
      <c r="KL28" s="270"/>
      <c r="KM28" s="270"/>
      <c r="KN28" s="270"/>
      <c r="KO28" s="270"/>
      <c r="KP28" s="270"/>
      <c r="KQ28" s="270"/>
      <c r="KR28" s="270"/>
      <c r="KS28" s="270"/>
      <c r="KT28" s="270"/>
      <c r="KU28" s="270"/>
      <c r="KV28" s="270"/>
      <c r="KW28" s="270"/>
      <c r="KX28" s="270"/>
      <c r="KY28" s="270"/>
      <c r="KZ28" s="270"/>
      <c r="LA28" s="270"/>
      <c r="LB28" s="270"/>
      <c r="LC28" s="270"/>
      <c r="LD28" s="270"/>
      <c r="LE28" s="270"/>
      <c r="LF28" s="270"/>
      <c r="LG28" s="270"/>
      <c r="LH28" s="270"/>
      <c r="LI28" s="270"/>
      <c r="LJ28" s="270"/>
      <c r="LK28" s="270"/>
      <c r="LL28" s="270"/>
      <c r="LM28" s="270"/>
      <c r="LN28" s="270"/>
      <c r="LO28" s="270"/>
      <c r="LP28" s="270"/>
      <c r="LQ28" s="270"/>
      <c r="LR28" s="270"/>
      <c r="LS28" s="270"/>
      <c r="LT28" s="270"/>
      <c r="LU28" s="270"/>
      <c r="LV28" s="270"/>
      <c r="LW28" s="270"/>
      <c r="LX28" s="270"/>
      <c r="LY28" s="270"/>
      <c r="LZ28" s="270"/>
      <c r="MA28" s="270"/>
      <c r="MB28" s="270"/>
      <c r="MC28" s="270"/>
      <c r="MD28" s="270"/>
      <c r="ME28" s="270"/>
      <c r="MF28" s="270"/>
      <c r="MG28" s="270"/>
      <c r="MH28" s="270"/>
      <c r="MI28" s="270"/>
      <c r="MJ28" s="270"/>
      <c r="MK28" s="270"/>
      <c r="ML28" s="270"/>
      <c r="MM28" s="270"/>
      <c r="MN28" s="270"/>
      <c r="MO28" s="270"/>
      <c r="MP28" s="270"/>
      <c r="MQ28" s="270"/>
      <c r="MR28" s="270"/>
      <c r="MS28" s="270"/>
      <c r="MT28" s="270"/>
      <c r="MU28" s="270"/>
      <c r="MV28" s="270"/>
      <c r="MW28" s="270"/>
      <c r="MX28" s="270"/>
      <c r="MY28" s="270"/>
      <c r="MZ28" s="270"/>
      <c r="NA28" s="270"/>
      <c r="NB28" s="270"/>
      <c r="NC28" s="270"/>
      <c r="ND28" s="270"/>
      <c r="NE28" s="270"/>
      <c r="NF28" s="270"/>
      <c r="NG28" s="270"/>
      <c r="NH28" s="270"/>
      <c r="NI28" s="270"/>
      <c r="NJ28" s="270"/>
      <c r="NK28" s="270"/>
      <c r="NL28" s="270"/>
      <c r="NM28" s="270"/>
      <c r="NN28" s="270"/>
      <c r="NO28" s="270"/>
      <c r="NP28" s="270"/>
      <c r="NQ28" s="270"/>
      <c r="NR28" s="270"/>
      <c r="NS28" s="270"/>
      <c r="NT28" s="270"/>
      <c r="NU28" s="270"/>
      <c r="NV28" s="270"/>
      <c r="NW28" s="270"/>
      <c r="NX28" s="270"/>
      <c r="NY28" s="270"/>
      <c r="NZ28" s="270"/>
      <c r="OA28" s="270"/>
      <c r="OB28" s="270"/>
      <c r="OC28" s="270"/>
      <c r="OD28" s="270"/>
      <c r="OE28" s="270"/>
      <c r="OF28" s="270"/>
      <c r="OG28" s="270"/>
      <c r="OH28" s="270"/>
      <c r="OI28" s="270"/>
      <c r="OJ28" s="270"/>
      <c r="OK28" s="270"/>
      <c r="OL28" s="270"/>
      <c r="OM28" s="270"/>
      <c r="ON28" s="270"/>
      <c r="OO28" s="270"/>
      <c r="OP28" s="270"/>
      <c r="OQ28" s="270"/>
      <c r="OR28" s="270"/>
      <c r="OS28" s="270"/>
      <c r="OT28" s="270"/>
      <c r="OU28" s="270"/>
      <c r="OV28" s="270"/>
      <c r="OW28" s="270"/>
      <c r="OX28" s="270"/>
      <c r="OY28" s="270"/>
      <c r="OZ28" s="270"/>
      <c r="PA28" s="270"/>
      <c r="PB28" s="270"/>
      <c r="PC28" s="270"/>
      <c r="PD28" s="270"/>
      <c r="PE28" s="270"/>
      <c r="PF28" s="270"/>
      <c r="PG28" s="270"/>
      <c r="PH28" s="270"/>
      <c r="PI28" s="270"/>
      <c r="PJ28" s="270"/>
      <c r="PK28" s="270"/>
      <c r="PL28" s="270"/>
      <c r="PM28" s="270"/>
      <c r="PN28" s="270"/>
      <c r="PO28" s="270"/>
      <c r="PP28" s="270"/>
      <c r="PQ28" s="270"/>
      <c r="PR28" s="270"/>
      <c r="PS28" s="270"/>
      <c r="PT28" s="270"/>
      <c r="PU28" s="270"/>
      <c r="PV28" s="270"/>
      <c r="PW28" s="270"/>
      <c r="PX28" s="270"/>
      <c r="PY28" s="270"/>
      <c r="PZ28" s="270"/>
      <c r="QA28" s="270"/>
      <c r="QB28" s="270"/>
      <c r="QC28" s="270"/>
      <c r="QD28" s="270"/>
      <c r="QE28" s="270"/>
      <c r="QF28" s="270"/>
      <c r="QG28" s="270"/>
      <c r="QH28" s="270"/>
      <c r="QI28" s="270"/>
      <c r="QJ28" s="270"/>
      <c r="QK28" s="270"/>
      <c r="QL28" s="270"/>
      <c r="QM28" s="270"/>
      <c r="QN28" s="270"/>
      <c r="QO28" s="270"/>
      <c r="QP28" s="270"/>
      <c r="QQ28" s="270"/>
      <c r="QR28" s="270"/>
      <c r="QS28" s="270"/>
      <c r="QT28" s="270"/>
      <c r="QU28" s="270"/>
      <c r="QV28" s="270"/>
      <c r="QW28" s="270"/>
      <c r="QX28" s="270"/>
      <c r="QY28" s="270"/>
      <c r="QZ28" s="270"/>
      <c r="RA28" s="270"/>
      <c r="RB28" s="270"/>
      <c r="RC28" s="270"/>
      <c r="RD28" s="270"/>
      <c r="RE28" s="270"/>
      <c r="RF28" s="270"/>
      <c r="RG28" s="270"/>
      <c r="RH28" s="270"/>
      <c r="RI28" s="270"/>
      <c r="RJ28" s="270"/>
      <c r="RK28" s="270"/>
      <c r="RL28" s="270"/>
      <c r="RM28" s="270"/>
      <c r="RN28" s="270"/>
      <c r="RO28" s="270"/>
      <c r="RP28" s="270"/>
      <c r="RQ28" s="270"/>
      <c r="RR28" s="270"/>
      <c r="RS28" s="270"/>
      <c r="RT28" s="270"/>
      <c r="RU28" s="270"/>
      <c r="RV28" s="270"/>
      <c r="RW28" s="270"/>
      <c r="RX28" s="270"/>
      <c r="RY28" s="270"/>
      <c r="RZ28" s="270"/>
      <c r="SA28" s="270"/>
      <c r="SB28" s="270"/>
      <c r="SC28" s="270"/>
      <c r="SD28" s="270"/>
      <c r="SE28" s="270"/>
      <c r="SF28" s="270"/>
      <c r="SG28" s="270"/>
      <c r="SH28" s="270"/>
      <c r="SI28" s="270"/>
      <c r="SJ28" s="270"/>
      <c r="SK28" s="270"/>
      <c r="SL28" s="270"/>
      <c r="SM28" s="270"/>
      <c r="SN28" s="270"/>
      <c r="SO28" s="270"/>
      <c r="SP28" s="270"/>
      <c r="SQ28" s="270"/>
      <c r="SR28" s="270"/>
      <c r="SS28" s="270"/>
      <c r="ST28" s="270"/>
      <c r="SU28" s="270"/>
      <c r="SV28" s="270"/>
      <c r="SW28" s="270"/>
      <c r="SX28" s="270"/>
      <c r="SY28" s="270"/>
      <c r="SZ28" s="270"/>
      <c r="TA28" s="270"/>
      <c r="TB28" s="270"/>
      <c r="TC28" s="270"/>
      <c r="TD28" s="270"/>
      <c r="TE28" s="270"/>
      <c r="TF28" s="270"/>
      <c r="TG28" s="270"/>
      <c r="TH28" s="270"/>
      <c r="TI28" s="270"/>
      <c r="TJ28" s="270"/>
      <c r="TK28" s="270"/>
      <c r="TL28" s="270"/>
      <c r="TM28" s="270"/>
      <c r="TN28" s="270"/>
      <c r="TO28" s="270"/>
      <c r="TP28" s="270"/>
      <c r="TQ28" s="270"/>
      <c r="TR28" s="270"/>
      <c r="TS28" s="270"/>
      <c r="TT28" s="270"/>
      <c r="TU28" s="270"/>
      <c r="TV28" s="270"/>
      <c r="TW28" s="270"/>
      <c r="TX28" s="270"/>
      <c r="TY28" s="270"/>
      <c r="TZ28" s="270"/>
      <c r="UA28" s="270"/>
      <c r="UB28" s="270"/>
      <c r="UC28" s="270"/>
      <c r="UD28" s="270"/>
      <c r="UE28" s="270"/>
      <c r="UF28" s="270"/>
      <c r="UG28" s="270"/>
      <c r="UH28" s="270"/>
      <c r="UI28" s="270"/>
      <c r="UJ28" s="270"/>
      <c r="UK28" s="270"/>
      <c r="UL28" s="270"/>
      <c r="UM28" s="270"/>
      <c r="UN28" s="270"/>
      <c r="UO28" s="270"/>
      <c r="UP28" s="270"/>
      <c r="UQ28" s="270"/>
      <c r="UR28" s="270"/>
      <c r="US28" s="270"/>
      <c r="UT28" s="270"/>
      <c r="UU28" s="270"/>
      <c r="UV28" s="270"/>
      <c r="UW28" s="270"/>
      <c r="UX28" s="270"/>
      <c r="UY28" s="270"/>
      <c r="UZ28" s="270"/>
      <c r="VA28" s="270"/>
      <c r="VB28" s="270"/>
      <c r="VC28" s="270"/>
      <c r="VD28" s="270"/>
      <c r="VE28" s="270"/>
      <c r="VF28" s="270"/>
      <c r="VG28" s="270"/>
      <c r="VH28" s="270"/>
      <c r="VI28" s="270"/>
      <c r="VJ28" s="270"/>
      <c r="VK28" s="270"/>
      <c r="VL28" s="270"/>
      <c r="VM28" s="270"/>
      <c r="VN28" s="270"/>
      <c r="VO28" s="270"/>
      <c r="VP28" s="270"/>
      <c r="VQ28" s="270"/>
      <c r="VR28" s="270"/>
      <c r="VS28" s="270"/>
      <c r="VT28" s="270"/>
      <c r="VU28" s="270"/>
      <c r="VV28" s="270"/>
      <c r="VW28" s="270"/>
      <c r="VX28" s="270"/>
      <c r="VY28" s="270"/>
      <c r="VZ28" s="270"/>
      <c r="WA28" s="270"/>
      <c r="WB28" s="270"/>
      <c r="WC28" s="270"/>
      <c r="WD28" s="270"/>
      <c r="WE28" s="270"/>
      <c r="WF28" s="270"/>
      <c r="WG28" s="270"/>
      <c r="WH28" s="270"/>
      <c r="WI28" s="270"/>
      <c r="WJ28" s="270"/>
      <c r="WK28" s="270"/>
      <c r="WL28" s="270"/>
      <c r="WM28" s="270"/>
      <c r="WN28" s="270"/>
      <c r="WO28" s="270"/>
      <c r="WP28" s="270"/>
      <c r="WQ28" s="270"/>
      <c r="WR28" s="270"/>
      <c r="WS28" s="270"/>
      <c r="WT28" s="270"/>
      <c r="WU28" s="270"/>
      <c r="WV28" s="270"/>
      <c r="WW28" s="270"/>
      <c r="WX28" s="270"/>
      <c r="WY28" s="270"/>
      <c r="WZ28" s="270"/>
      <c r="XA28" s="270"/>
      <c r="XB28" s="270"/>
      <c r="XC28" s="270"/>
      <c r="XD28" s="270"/>
      <c r="XE28" s="270"/>
      <c r="XF28" s="270"/>
      <c r="XG28" s="270"/>
      <c r="XH28" s="270"/>
      <c r="XI28" s="270"/>
      <c r="XJ28" s="270"/>
      <c r="XK28" s="270"/>
      <c r="XL28" s="270"/>
      <c r="XM28" s="270"/>
      <c r="XN28" s="270"/>
      <c r="XO28" s="270"/>
      <c r="XP28" s="270"/>
      <c r="XQ28" s="270"/>
      <c r="XR28" s="270"/>
      <c r="XS28" s="270"/>
      <c r="XT28" s="270"/>
      <c r="XU28" s="270"/>
      <c r="XV28" s="270"/>
      <c r="XW28" s="270"/>
      <c r="XX28" s="270"/>
      <c r="XY28" s="270"/>
      <c r="XZ28" s="270"/>
      <c r="YA28" s="270"/>
      <c r="YB28" s="270"/>
      <c r="YC28" s="270"/>
      <c r="YD28" s="270"/>
      <c r="YE28" s="270"/>
      <c r="YF28" s="270"/>
      <c r="YG28" s="270"/>
      <c r="YH28" s="270"/>
      <c r="YI28" s="270"/>
      <c r="YJ28" s="270"/>
      <c r="YK28" s="270"/>
      <c r="YL28" s="270"/>
      <c r="YM28" s="270"/>
      <c r="YN28" s="270"/>
      <c r="YO28" s="270"/>
      <c r="YP28" s="270"/>
      <c r="YQ28" s="270"/>
      <c r="YR28" s="270"/>
      <c r="YS28" s="270"/>
      <c r="YT28" s="270"/>
      <c r="YU28" s="270"/>
      <c r="YV28" s="270"/>
      <c r="YW28" s="270"/>
      <c r="YX28" s="270"/>
      <c r="YY28" s="270"/>
      <c r="YZ28" s="270"/>
      <c r="ZA28" s="270"/>
      <c r="ZB28" s="270"/>
      <c r="ZC28" s="270"/>
      <c r="ZD28" s="270"/>
      <c r="ZE28" s="270"/>
      <c r="ZF28" s="270"/>
      <c r="ZG28" s="270"/>
      <c r="ZH28" s="270"/>
      <c r="ZI28" s="270"/>
      <c r="ZJ28" s="270"/>
      <c r="ZK28" s="270"/>
      <c r="ZL28" s="270"/>
      <c r="ZM28" s="270"/>
      <c r="ZN28" s="270"/>
      <c r="ZO28" s="270"/>
      <c r="ZP28" s="270"/>
      <c r="ZQ28" s="270"/>
      <c r="ZR28" s="270"/>
      <c r="ZS28" s="270"/>
      <c r="ZT28" s="270"/>
      <c r="ZU28" s="270"/>
      <c r="ZV28" s="270"/>
      <c r="ZW28" s="270"/>
      <c r="ZX28" s="270"/>
      <c r="ZY28" s="270"/>
      <c r="ZZ28" s="270"/>
      <c r="AAA28" s="270"/>
      <c r="AAB28" s="270"/>
      <c r="AAC28" s="270"/>
      <c r="AAD28" s="270"/>
      <c r="AAE28" s="270"/>
      <c r="AAF28" s="270"/>
      <c r="AAG28" s="270"/>
      <c r="AAH28" s="270"/>
      <c r="AAI28" s="270"/>
      <c r="AAJ28" s="270"/>
      <c r="AAK28" s="270"/>
      <c r="AAL28" s="270"/>
      <c r="AAM28" s="270"/>
      <c r="AAN28" s="270"/>
      <c r="AAO28" s="270"/>
      <c r="AAP28" s="270"/>
      <c r="AAQ28" s="270"/>
      <c r="AAR28" s="270"/>
      <c r="AAS28" s="270"/>
      <c r="AAT28" s="270"/>
      <c r="AAU28" s="270"/>
      <c r="AAV28" s="270"/>
      <c r="AAW28" s="270"/>
      <c r="AAX28" s="270"/>
      <c r="AAY28" s="270"/>
      <c r="AAZ28" s="270"/>
      <c r="ABA28" s="270"/>
      <c r="ABB28" s="270"/>
      <c r="ABC28" s="270"/>
      <c r="ABD28" s="270"/>
      <c r="ABE28" s="270"/>
      <c r="ABF28" s="270"/>
      <c r="ABG28" s="270"/>
      <c r="ABH28" s="270"/>
      <c r="ABI28" s="270"/>
      <c r="ABJ28" s="270"/>
      <c r="ABK28" s="270"/>
      <c r="ABL28" s="270"/>
      <c r="ABM28" s="270"/>
      <c r="ABN28" s="270"/>
      <c r="ABO28" s="270"/>
      <c r="ABP28" s="270"/>
      <c r="ABQ28" s="270"/>
      <c r="ABR28" s="270"/>
      <c r="ABS28" s="270"/>
      <c r="ABT28" s="270"/>
      <c r="ABU28" s="270"/>
      <c r="ABV28" s="270"/>
      <c r="ABW28" s="270"/>
      <c r="ABX28" s="270"/>
      <c r="ABY28" s="270"/>
      <c r="ABZ28" s="270"/>
      <c r="ACA28" s="270"/>
      <c r="ACB28" s="270"/>
      <c r="ACC28" s="270"/>
      <c r="ACD28" s="270"/>
      <c r="ACE28" s="270"/>
      <c r="ACF28" s="270"/>
      <c r="ACG28" s="270"/>
      <c r="ACH28" s="270"/>
      <c r="ACI28" s="270"/>
      <c r="ACJ28" s="270"/>
      <c r="ACK28" s="270"/>
      <c r="ACL28" s="270"/>
      <c r="ACM28" s="270"/>
      <c r="ACN28" s="270"/>
      <c r="ACO28" s="270"/>
      <c r="ACP28" s="270"/>
      <c r="ACQ28" s="270"/>
      <c r="ACR28" s="270"/>
      <c r="ACS28" s="270"/>
      <c r="ACT28" s="270"/>
      <c r="ACU28" s="270"/>
      <c r="ACV28" s="270"/>
      <c r="ACW28" s="270"/>
      <c r="ACX28" s="270"/>
      <c r="ACY28" s="270"/>
      <c r="ACZ28" s="270"/>
      <c r="ADA28" s="270"/>
      <c r="ADB28" s="270"/>
      <c r="ADC28" s="270"/>
      <c r="ADD28" s="270"/>
      <c r="ADE28" s="270"/>
      <c r="ADF28" s="270"/>
      <c r="ADG28" s="270"/>
      <c r="ADH28" s="270"/>
      <c r="ADI28" s="270"/>
      <c r="ADJ28" s="270"/>
      <c r="ADK28" s="270"/>
      <c r="ADL28" s="270"/>
      <c r="ADM28" s="270"/>
      <c r="ADN28" s="270"/>
      <c r="ADO28" s="270"/>
      <c r="ADP28" s="270"/>
      <c r="ADQ28" s="270"/>
      <c r="ADR28" s="270"/>
      <c r="ADS28" s="270"/>
      <c r="ADT28" s="270"/>
      <c r="ADU28" s="270"/>
      <c r="ADV28" s="270"/>
      <c r="ADW28" s="270"/>
      <c r="ADX28" s="270"/>
      <c r="ADY28" s="270"/>
      <c r="ADZ28" s="270"/>
      <c r="AEA28" s="270"/>
      <c r="AEB28" s="270"/>
      <c r="AEC28" s="270"/>
      <c r="AED28" s="270"/>
      <c r="AEE28" s="270"/>
      <c r="AEF28" s="270"/>
      <c r="AEG28" s="270"/>
      <c r="AEH28" s="270"/>
      <c r="AEI28" s="270"/>
      <c r="AEJ28" s="270"/>
      <c r="AEK28" s="270"/>
      <c r="AEL28" s="270"/>
      <c r="AEM28" s="270"/>
      <c r="AEN28" s="270"/>
      <c r="AEO28" s="270"/>
      <c r="AEP28" s="270"/>
      <c r="AEQ28" s="270"/>
      <c r="AER28" s="270"/>
      <c r="AES28" s="270"/>
      <c r="AET28" s="270"/>
      <c r="AEU28" s="270"/>
      <c r="AEV28" s="270"/>
      <c r="AEW28" s="270"/>
      <c r="AEX28" s="270"/>
      <c r="AEY28" s="270"/>
      <c r="AEZ28" s="270"/>
      <c r="AFA28" s="270"/>
      <c r="AFB28" s="270"/>
      <c r="AFC28" s="270"/>
      <c r="AFD28" s="270"/>
      <c r="AFE28" s="270"/>
      <c r="AFF28" s="270"/>
      <c r="AFG28" s="270"/>
      <c r="AFH28" s="270"/>
      <c r="AFI28" s="270"/>
      <c r="AFJ28" s="270"/>
      <c r="AFK28" s="270"/>
      <c r="AFL28" s="270"/>
      <c r="AFM28" s="270"/>
      <c r="AFN28" s="270"/>
      <c r="AFO28" s="270"/>
      <c r="AFP28" s="270"/>
      <c r="AFQ28" s="270"/>
      <c r="AFR28" s="270"/>
      <c r="AFS28" s="270"/>
      <c r="AFT28" s="270"/>
      <c r="AFU28" s="270"/>
      <c r="AFV28" s="270"/>
      <c r="AFW28" s="270"/>
      <c r="AFX28" s="270"/>
      <c r="AFY28" s="270"/>
      <c r="AFZ28" s="270"/>
      <c r="AGA28" s="270"/>
      <c r="AGB28" s="270"/>
      <c r="AGC28" s="270"/>
      <c r="AGD28" s="270"/>
      <c r="AGE28" s="270"/>
      <c r="AGF28" s="270"/>
      <c r="AGG28" s="270"/>
      <c r="AGH28" s="270"/>
      <c r="AGI28" s="270"/>
      <c r="AGJ28" s="270"/>
      <c r="AGK28" s="270"/>
      <c r="AGL28" s="270"/>
      <c r="AGM28" s="270"/>
      <c r="AGN28" s="270"/>
      <c r="AGO28" s="270"/>
      <c r="AGP28" s="270"/>
      <c r="AGQ28" s="270"/>
      <c r="AGR28" s="270"/>
      <c r="AGS28" s="270"/>
      <c r="AGT28" s="270"/>
      <c r="AGU28" s="270"/>
      <c r="AGV28" s="270"/>
      <c r="AGW28" s="270"/>
      <c r="AGX28" s="270"/>
      <c r="AGY28" s="270"/>
      <c r="AGZ28" s="270"/>
      <c r="AHA28" s="270"/>
      <c r="AHB28" s="270"/>
      <c r="AHC28" s="270"/>
      <c r="AHD28" s="270"/>
      <c r="AHE28" s="270"/>
      <c r="AHF28" s="270"/>
      <c r="AHG28" s="270"/>
      <c r="AHH28" s="270"/>
      <c r="AHI28" s="270"/>
      <c r="AHJ28" s="270"/>
      <c r="AHK28" s="270"/>
      <c r="AHL28" s="270"/>
      <c r="AHM28" s="270"/>
      <c r="AHN28" s="270"/>
      <c r="AHO28" s="270"/>
      <c r="AHP28" s="270"/>
      <c r="AHQ28" s="270"/>
      <c r="AHR28" s="270"/>
      <c r="AHS28" s="270"/>
      <c r="AHT28" s="270"/>
      <c r="AHU28" s="270"/>
      <c r="AHV28" s="270"/>
      <c r="AHW28" s="270"/>
      <c r="AHX28" s="270"/>
      <c r="AHY28" s="270"/>
      <c r="AHZ28" s="270"/>
      <c r="AIA28" s="270"/>
      <c r="AIB28" s="270"/>
      <c r="AIC28" s="270"/>
      <c r="AID28" s="270"/>
      <c r="AIE28" s="270"/>
      <c r="AIF28" s="270"/>
      <c r="AIG28" s="270"/>
      <c r="AIH28" s="270"/>
      <c r="AII28" s="270"/>
      <c r="AIJ28" s="270"/>
      <c r="AIK28" s="270"/>
      <c r="AIL28" s="270"/>
      <c r="AIM28" s="270"/>
      <c r="AIN28" s="270"/>
      <c r="AIO28" s="270"/>
      <c r="AIP28" s="270"/>
      <c r="AIQ28" s="270"/>
      <c r="AIR28" s="270"/>
      <c r="AIS28" s="270"/>
      <c r="AIT28" s="270"/>
      <c r="AIU28" s="270"/>
      <c r="AIV28" s="270"/>
      <c r="AIW28" s="270"/>
      <c r="AIX28" s="270"/>
      <c r="AIY28" s="270"/>
      <c r="AIZ28" s="270"/>
      <c r="AJA28" s="270"/>
      <c r="AJB28" s="270"/>
      <c r="AJC28" s="270"/>
      <c r="AJD28" s="270"/>
      <c r="AJE28" s="270"/>
      <c r="AJF28" s="270"/>
      <c r="AJG28" s="270"/>
      <c r="AJH28" s="270"/>
      <c r="AJI28" s="270"/>
      <c r="AJJ28" s="270"/>
      <c r="AJK28" s="270"/>
      <c r="AJL28" s="270"/>
      <c r="AJM28" s="270"/>
      <c r="AJN28" s="270"/>
      <c r="AJO28" s="270"/>
      <c r="AJP28" s="270"/>
      <c r="AJQ28" s="270"/>
      <c r="AJR28" s="270"/>
      <c r="AJS28" s="270"/>
      <c r="AJT28" s="270"/>
      <c r="AJU28" s="270"/>
      <c r="AJV28" s="270"/>
      <c r="AJW28" s="270"/>
      <c r="AJX28" s="270"/>
      <c r="AJY28" s="270"/>
      <c r="AJZ28" s="270"/>
      <c r="AKA28" s="270"/>
      <c r="AKB28" s="270"/>
      <c r="AKC28" s="270"/>
      <c r="AKD28" s="270"/>
      <c r="AKE28" s="270"/>
      <c r="AKF28" s="270"/>
      <c r="AKG28" s="270"/>
      <c r="AKH28" s="270"/>
      <c r="AKI28" s="270"/>
      <c r="AKJ28" s="270"/>
      <c r="AKK28" s="270"/>
      <c r="AKL28" s="270"/>
      <c r="AKM28" s="270"/>
      <c r="AKN28" s="270"/>
      <c r="AKO28" s="270"/>
      <c r="AKP28" s="270"/>
      <c r="AKQ28" s="270"/>
      <c r="AKR28" s="270"/>
      <c r="AKS28" s="270"/>
      <c r="AKT28" s="270"/>
      <c r="AKU28" s="270"/>
      <c r="AKV28" s="270"/>
      <c r="AKW28" s="270"/>
      <c r="AKX28" s="270"/>
      <c r="AKY28" s="270"/>
      <c r="AKZ28" s="270"/>
      <c r="ALA28" s="270"/>
      <c r="ALB28" s="270"/>
      <c r="ALC28" s="270"/>
      <c r="ALD28" s="270"/>
      <c r="ALE28" s="270"/>
      <c r="ALF28" s="270"/>
      <c r="ALG28" s="270"/>
      <c r="ALH28" s="270"/>
      <c r="ALI28" s="270"/>
      <c r="ALJ28" s="270"/>
      <c r="ALK28" s="270"/>
      <c r="ALL28" s="270"/>
      <c r="ALM28" s="270"/>
      <c r="ALN28" s="270"/>
      <c r="ALO28" s="270"/>
      <c r="ALP28" s="270"/>
      <c r="ALQ28" s="270"/>
      <c r="ALR28" s="270"/>
      <c r="ALS28" s="270"/>
      <c r="ALT28" s="270"/>
      <c r="ALU28" s="270"/>
      <c r="ALV28" s="270"/>
      <c r="ALW28" s="270"/>
      <c r="ALX28" s="270"/>
      <c r="ALY28" s="270"/>
      <c r="ALZ28" s="270"/>
      <c r="AMA28" s="270"/>
      <c r="AMB28" s="270"/>
      <c r="AMC28" s="270"/>
      <c r="AMD28" s="270"/>
    </row>
    <row r="29" customFormat="false" ht="13.8" hidden="false" customHeight="true" outlineLevel="0" collapsed="false">
      <c r="A29" s="273" t="s">
        <v>947</v>
      </c>
      <c r="B29" s="273"/>
      <c r="C29" s="273"/>
      <c r="D29" s="273"/>
      <c r="E29" s="273"/>
      <c r="F29" s="273"/>
      <c r="G29" s="273"/>
      <c r="H29" s="273"/>
      <c r="I29" s="274" t="n">
        <f aca="false">SUM(I23:I28)</f>
        <v>0</v>
      </c>
      <c r="J29" s="270"/>
      <c r="K29" s="270"/>
      <c r="L29" s="270"/>
      <c r="M29" s="270"/>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270"/>
      <c r="AL29" s="270"/>
      <c r="AM29" s="270"/>
      <c r="AN29" s="270"/>
      <c r="AO29" s="270"/>
      <c r="AP29" s="270"/>
      <c r="AQ29" s="270"/>
      <c r="AR29" s="270"/>
      <c r="AS29" s="270"/>
      <c r="AT29" s="270"/>
      <c r="AU29" s="270"/>
      <c r="AV29" s="270"/>
      <c r="AW29" s="270"/>
      <c r="AX29" s="270"/>
      <c r="AY29" s="270"/>
      <c r="AZ29" s="270"/>
      <c r="BA29" s="270"/>
      <c r="BB29" s="270"/>
      <c r="BC29" s="270"/>
      <c r="BD29" s="270"/>
      <c r="BE29" s="270"/>
      <c r="BF29" s="270"/>
      <c r="BG29" s="270"/>
      <c r="BH29" s="270"/>
      <c r="BI29" s="270"/>
      <c r="BJ29" s="270"/>
      <c r="BK29" s="270"/>
      <c r="BL29" s="270"/>
      <c r="BM29" s="270"/>
      <c r="BN29" s="270"/>
      <c r="BO29" s="270"/>
      <c r="BP29" s="270"/>
      <c r="BQ29" s="270"/>
      <c r="BR29" s="270"/>
      <c r="BS29" s="270"/>
      <c r="BT29" s="270"/>
      <c r="BU29" s="270"/>
      <c r="BV29" s="270"/>
      <c r="BW29" s="270"/>
      <c r="BX29" s="270"/>
      <c r="BY29" s="270"/>
      <c r="BZ29" s="270"/>
      <c r="CA29" s="270"/>
      <c r="CB29" s="270"/>
      <c r="CC29" s="270"/>
      <c r="CD29" s="270"/>
      <c r="CE29" s="270"/>
      <c r="CF29" s="270"/>
      <c r="CG29" s="270"/>
      <c r="CH29" s="270"/>
      <c r="CI29" s="270"/>
      <c r="CJ29" s="270"/>
      <c r="CK29" s="270"/>
      <c r="CL29" s="270"/>
      <c r="CM29" s="270"/>
      <c r="CN29" s="270"/>
      <c r="CO29" s="270"/>
      <c r="CP29" s="270"/>
      <c r="CQ29" s="270"/>
      <c r="CR29" s="270"/>
      <c r="CS29" s="270"/>
      <c r="CT29" s="270"/>
      <c r="CU29" s="270"/>
      <c r="CV29" s="270"/>
      <c r="CW29" s="270"/>
      <c r="CX29" s="270"/>
      <c r="CY29" s="270"/>
      <c r="CZ29" s="270"/>
      <c r="DA29" s="270"/>
      <c r="DB29" s="270"/>
      <c r="DC29" s="270"/>
      <c r="DD29" s="270"/>
      <c r="DE29" s="270"/>
      <c r="DF29" s="270"/>
      <c r="DG29" s="270"/>
      <c r="DH29" s="270"/>
      <c r="DI29" s="270"/>
      <c r="DJ29" s="270"/>
      <c r="DK29" s="270"/>
      <c r="DL29" s="270"/>
      <c r="DM29" s="270"/>
      <c r="DN29" s="270"/>
      <c r="DO29" s="270"/>
      <c r="DP29" s="270"/>
      <c r="DQ29" s="270"/>
      <c r="DR29" s="270"/>
      <c r="DS29" s="270"/>
      <c r="DT29" s="270"/>
      <c r="DU29" s="270"/>
      <c r="DV29" s="270"/>
      <c r="DW29" s="270"/>
      <c r="DX29" s="270"/>
      <c r="DY29" s="270"/>
      <c r="DZ29" s="270"/>
      <c r="EA29" s="270"/>
      <c r="EB29" s="270"/>
      <c r="EC29" s="270"/>
      <c r="ED29" s="270"/>
      <c r="EE29" s="270"/>
      <c r="EF29" s="270"/>
      <c r="EG29" s="270"/>
      <c r="EH29" s="270"/>
      <c r="EI29" s="270"/>
      <c r="EJ29" s="270"/>
      <c r="EK29" s="270"/>
      <c r="EL29" s="270"/>
      <c r="EM29" s="270"/>
      <c r="EN29" s="270"/>
      <c r="EO29" s="270"/>
      <c r="EP29" s="270"/>
      <c r="EQ29" s="270"/>
      <c r="ER29" s="270"/>
      <c r="ES29" s="270"/>
      <c r="ET29" s="270"/>
      <c r="EU29" s="270"/>
      <c r="EV29" s="270"/>
      <c r="EW29" s="270"/>
      <c r="EX29" s="270"/>
      <c r="EY29" s="270"/>
      <c r="EZ29" s="270"/>
      <c r="FA29" s="270"/>
      <c r="FB29" s="270"/>
      <c r="FC29" s="270"/>
      <c r="FD29" s="270"/>
      <c r="FE29" s="270"/>
      <c r="FF29" s="270"/>
      <c r="FG29" s="270"/>
      <c r="FH29" s="270"/>
      <c r="FI29" s="270"/>
      <c r="FJ29" s="270"/>
      <c r="FK29" s="270"/>
      <c r="FL29" s="270"/>
      <c r="FM29" s="270"/>
      <c r="FN29" s="270"/>
      <c r="FO29" s="270"/>
      <c r="FP29" s="270"/>
      <c r="FQ29" s="270"/>
      <c r="FR29" s="270"/>
      <c r="FS29" s="270"/>
      <c r="FT29" s="270"/>
      <c r="FU29" s="270"/>
      <c r="FV29" s="270"/>
      <c r="FW29" s="270"/>
      <c r="FX29" s="270"/>
      <c r="FY29" s="270"/>
      <c r="FZ29" s="270"/>
      <c r="GA29" s="270"/>
      <c r="GB29" s="270"/>
      <c r="GC29" s="270"/>
      <c r="GD29" s="270"/>
      <c r="GE29" s="270"/>
      <c r="GF29" s="270"/>
      <c r="GG29" s="270"/>
      <c r="GH29" s="270"/>
      <c r="GI29" s="270"/>
      <c r="GJ29" s="270"/>
      <c r="GK29" s="270"/>
      <c r="GL29" s="270"/>
      <c r="GM29" s="270"/>
      <c r="GN29" s="270"/>
      <c r="GO29" s="270"/>
      <c r="GP29" s="270"/>
      <c r="GQ29" s="270"/>
      <c r="GR29" s="270"/>
      <c r="GS29" s="270"/>
      <c r="GT29" s="270"/>
      <c r="GU29" s="270"/>
      <c r="GV29" s="270"/>
      <c r="GW29" s="270"/>
      <c r="GX29" s="270"/>
      <c r="GY29" s="270"/>
      <c r="GZ29" s="270"/>
      <c r="HA29" s="270"/>
      <c r="HB29" s="270"/>
      <c r="HC29" s="270"/>
      <c r="HD29" s="270"/>
      <c r="HE29" s="270"/>
      <c r="HF29" s="270"/>
      <c r="HG29" s="270"/>
      <c r="HH29" s="270"/>
      <c r="HI29" s="270"/>
      <c r="HJ29" s="270"/>
      <c r="HK29" s="270"/>
      <c r="HL29" s="270"/>
      <c r="HM29" s="270"/>
      <c r="HN29" s="270"/>
      <c r="HO29" s="270"/>
      <c r="HP29" s="270"/>
      <c r="HQ29" s="270"/>
      <c r="HR29" s="270"/>
      <c r="HS29" s="270"/>
      <c r="HT29" s="270"/>
      <c r="HU29" s="270"/>
      <c r="HV29" s="270"/>
      <c r="HW29" s="270"/>
      <c r="HX29" s="270"/>
      <c r="HY29" s="270"/>
      <c r="HZ29" s="270"/>
      <c r="IA29" s="270"/>
      <c r="IB29" s="270"/>
      <c r="IC29" s="270"/>
      <c r="ID29" s="270"/>
      <c r="IE29" s="270"/>
      <c r="IF29" s="270"/>
      <c r="IG29" s="270"/>
      <c r="IH29" s="270"/>
      <c r="II29" s="270"/>
      <c r="IJ29" s="270"/>
      <c r="IK29" s="270"/>
      <c r="IL29" s="270"/>
      <c r="IM29" s="270"/>
      <c r="IN29" s="270"/>
      <c r="IO29" s="270"/>
      <c r="IP29" s="270"/>
      <c r="IQ29" s="270"/>
      <c r="IR29" s="270"/>
      <c r="IS29" s="270"/>
      <c r="IT29" s="270"/>
      <c r="IU29" s="270"/>
      <c r="IV29" s="270"/>
      <c r="IW29" s="270"/>
      <c r="IX29" s="270"/>
      <c r="IY29" s="270"/>
      <c r="IZ29" s="270"/>
      <c r="JA29" s="270"/>
      <c r="JB29" s="270"/>
      <c r="JC29" s="270"/>
      <c r="JD29" s="270"/>
      <c r="JE29" s="270"/>
      <c r="JF29" s="270"/>
      <c r="JG29" s="270"/>
      <c r="JH29" s="270"/>
      <c r="JI29" s="270"/>
      <c r="JJ29" s="270"/>
      <c r="JK29" s="270"/>
      <c r="JL29" s="270"/>
      <c r="JM29" s="270"/>
      <c r="JN29" s="270"/>
      <c r="JO29" s="270"/>
      <c r="JP29" s="270"/>
      <c r="JQ29" s="270"/>
      <c r="JR29" s="270"/>
      <c r="JS29" s="270"/>
      <c r="JT29" s="270"/>
      <c r="JU29" s="270"/>
      <c r="JV29" s="270"/>
      <c r="JW29" s="270"/>
      <c r="JX29" s="270"/>
      <c r="JY29" s="270"/>
      <c r="JZ29" s="270"/>
      <c r="KA29" s="270"/>
      <c r="KB29" s="270"/>
      <c r="KC29" s="270"/>
      <c r="KD29" s="270"/>
      <c r="KE29" s="270"/>
      <c r="KF29" s="270"/>
      <c r="KG29" s="270"/>
      <c r="KH29" s="270"/>
      <c r="KI29" s="270"/>
      <c r="KJ29" s="270"/>
      <c r="KK29" s="270"/>
      <c r="KL29" s="270"/>
      <c r="KM29" s="270"/>
      <c r="KN29" s="270"/>
      <c r="KO29" s="270"/>
      <c r="KP29" s="270"/>
      <c r="KQ29" s="270"/>
      <c r="KR29" s="270"/>
      <c r="KS29" s="270"/>
      <c r="KT29" s="270"/>
      <c r="KU29" s="270"/>
      <c r="KV29" s="270"/>
      <c r="KW29" s="270"/>
      <c r="KX29" s="270"/>
      <c r="KY29" s="270"/>
      <c r="KZ29" s="270"/>
      <c r="LA29" s="270"/>
      <c r="LB29" s="270"/>
      <c r="LC29" s="270"/>
      <c r="LD29" s="270"/>
      <c r="LE29" s="270"/>
      <c r="LF29" s="270"/>
      <c r="LG29" s="270"/>
      <c r="LH29" s="270"/>
      <c r="LI29" s="270"/>
      <c r="LJ29" s="270"/>
      <c r="LK29" s="270"/>
      <c r="LL29" s="270"/>
      <c r="LM29" s="270"/>
      <c r="LN29" s="270"/>
      <c r="LO29" s="270"/>
      <c r="LP29" s="270"/>
      <c r="LQ29" s="270"/>
      <c r="LR29" s="270"/>
      <c r="LS29" s="270"/>
      <c r="LT29" s="270"/>
      <c r="LU29" s="270"/>
      <c r="LV29" s="270"/>
      <c r="LW29" s="270"/>
      <c r="LX29" s="270"/>
      <c r="LY29" s="270"/>
      <c r="LZ29" s="270"/>
      <c r="MA29" s="270"/>
      <c r="MB29" s="270"/>
      <c r="MC29" s="270"/>
      <c r="MD29" s="270"/>
      <c r="ME29" s="270"/>
      <c r="MF29" s="270"/>
      <c r="MG29" s="270"/>
      <c r="MH29" s="270"/>
      <c r="MI29" s="270"/>
      <c r="MJ29" s="270"/>
      <c r="MK29" s="270"/>
      <c r="ML29" s="270"/>
      <c r="MM29" s="270"/>
      <c r="MN29" s="270"/>
      <c r="MO29" s="270"/>
      <c r="MP29" s="270"/>
      <c r="MQ29" s="270"/>
      <c r="MR29" s="270"/>
      <c r="MS29" s="270"/>
      <c r="MT29" s="270"/>
      <c r="MU29" s="270"/>
      <c r="MV29" s="270"/>
      <c r="MW29" s="270"/>
      <c r="MX29" s="270"/>
      <c r="MY29" s="270"/>
      <c r="MZ29" s="270"/>
      <c r="NA29" s="270"/>
      <c r="NB29" s="270"/>
      <c r="NC29" s="270"/>
      <c r="ND29" s="270"/>
      <c r="NE29" s="270"/>
      <c r="NF29" s="270"/>
      <c r="NG29" s="270"/>
      <c r="NH29" s="270"/>
      <c r="NI29" s="270"/>
      <c r="NJ29" s="270"/>
      <c r="NK29" s="270"/>
      <c r="NL29" s="270"/>
      <c r="NM29" s="270"/>
      <c r="NN29" s="270"/>
      <c r="NO29" s="270"/>
      <c r="NP29" s="270"/>
      <c r="NQ29" s="270"/>
      <c r="NR29" s="270"/>
      <c r="NS29" s="270"/>
      <c r="NT29" s="270"/>
      <c r="NU29" s="270"/>
      <c r="NV29" s="270"/>
      <c r="NW29" s="270"/>
      <c r="NX29" s="270"/>
      <c r="NY29" s="270"/>
      <c r="NZ29" s="270"/>
      <c r="OA29" s="270"/>
      <c r="OB29" s="270"/>
      <c r="OC29" s="270"/>
      <c r="OD29" s="270"/>
      <c r="OE29" s="270"/>
      <c r="OF29" s="270"/>
      <c r="OG29" s="270"/>
      <c r="OH29" s="270"/>
      <c r="OI29" s="270"/>
      <c r="OJ29" s="270"/>
      <c r="OK29" s="270"/>
      <c r="OL29" s="270"/>
      <c r="OM29" s="270"/>
      <c r="ON29" s="270"/>
      <c r="OO29" s="270"/>
      <c r="OP29" s="270"/>
      <c r="OQ29" s="270"/>
      <c r="OR29" s="270"/>
      <c r="OS29" s="270"/>
      <c r="OT29" s="270"/>
      <c r="OU29" s="270"/>
      <c r="OV29" s="270"/>
      <c r="OW29" s="270"/>
      <c r="OX29" s="270"/>
      <c r="OY29" s="270"/>
      <c r="OZ29" s="270"/>
      <c r="PA29" s="270"/>
      <c r="PB29" s="270"/>
      <c r="PC29" s="270"/>
      <c r="PD29" s="270"/>
      <c r="PE29" s="270"/>
      <c r="PF29" s="270"/>
      <c r="PG29" s="270"/>
      <c r="PH29" s="270"/>
      <c r="PI29" s="270"/>
      <c r="PJ29" s="270"/>
      <c r="PK29" s="270"/>
      <c r="PL29" s="270"/>
      <c r="PM29" s="270"/>
      <c r="PN29" s="270"/>
      <c r="PO29" s="270"/>
      <c r="PP29" s="270"/>
      <c r="PQ29" s="270"/>
      <c r="PR29" s="270"/>
      <c r="PS29" s="270"/>
      <c r="PT29" s="270"/>
      <c r="PU29" s="270"/>
      <c r="PV29" s="270"/>
      <c r="PW29" s="270"/>
      <c r="PX29" s="270"/>
      <c r="PY29" s="270"/>
      <c r="PZ29" s="270"/>
      <c r="QA29" s="270"/>
      <c r="QB29" s="270"/>
      <c r="QC29" s="270"/>
      <c r="QD29" s="270"/>
      <c r="QE29" s="270"/>
      <c r="QF29" s="270"/>
      <c r="QG29" s="270"/>
      <c r="QH29" s="270"/>
      <c r="QI29" s="270"/>
      <c r="QJ29" s="270"/>
      <c r="QK29" s="270"/>
      <c r="QL29" s="270"/>
      <c r="QM29" s="270"/>
      <c r="QN29" s="270"/>
      <c r="QO29" s="270"/>
      <c r="QP29" s="270"/>
      <c r="QQ29" s="270"/>
      <c r="QR29" s="270"/>
      <c r="QS29" s="270"/>
      <c r="QT29" s="270"/>
      <c r="QU29" s="270"/>
      <c r="QV29" s="270"/>
      <c r="QW29" s="270"/>
      <c r="QX29" s="270"/>
      <c r="QY29" s="270"/>
      <c r="QZ29" s="270"/>
      <c r="RA29" s="270"/>
      <c r="RB29" s="270"/>
      <c r="RC29" s="270"/>
      <c r="RD29" s="270"/>
      <c r="RE29" s="270"/>
      <c r="RF29" s="270"/>
      <c r="RG29" s="270"/>
      <c r="RH29" s="270"/>
      <c r="RI29" s="270"/>
      <c r="RJ29" s="270"/>
      <c r="RK29" s="270"/>
      <c r="RL29" s="270"/>
      <c r="RM29" s="270"/>
      <c r="RN29" s="270"/>
      <c r="RO29" s="270"/>
      <c r="RP29" s="270"/>
      <c r="RQ29" s="270"/>
      <c r="RR29" s="270"/>
      <c r="RS29" s="270"/>
      <c r="RT29" s="270"/>
      <c r="RU29" s="270"/>
      <c r="RV29" s="270"/>
      <c r="RW29" s="270"/>
      <c r="RX29" s="270"/>
      <c r="RY29" s="270"/>
      <c r="RZ29" s="270"/>
      <c r="SA29" s="270"/>
      <c r="SB29" s="270"/>
      <c r="SC29" s="270"/>
      <c r="SD29" s="270"/>
      <c r="SE29" s="270"/>
      <c r="SF29" s="270"/>
      <c r="SG29" s="270"/>
      <c r="SH29" s="270"/>
      <c r="SI29" s="270"/>
      <c r="SJ29" s="270"/>
      <c r="SK29" s="270"/>
      <c r="SL29" s="270"/>
      <c r="SM29" s="270"/>
      <c r="SN29" s="270"/>
      <c r="SO29" s="270"/>
      <c r="SP29" s="270"/>
      <c r="SQ29" s="270"/>
      <c r="SR29" s="270"/>
      <c r="SS29" s="270"/>
      <c r="ST29" s="270"/>
      <c r="SU29" s="270"/>
      <c r="SV29" s="270"/>
      <c r="SW29" s="270"/>
      <c r="SX29" s="270"/>
      <c r="SY29" s="270"/>
      <c r="SZ29" s="270"/>
      <c r="TA29" s="270"/>
      <c r="TB29" s="270"/>
      <c r="TC29" s="270"/>
      <c r="TD29" s="270"/>
      <c r="TE29" s="270"/>
      <c r="TF29" s="270"/>
      <c r="TG29" s="270"/>
      <c r="TH29" s="270"/>
      <c r="TI29" s="270"/>
      <c r="TJ29" s="270"/>
      <c r="TK29" s="270"/>
      <c r="TL29" s="270"/>
      <c r="TM29" s="270"/>
      <c r="TN29" s="270"/>
      <c r="TO29" s="270"/>
      <c r="TP29" s="270"/>
      <c r="TQ29" s="270"/>
      <c r="TR29" s="270"/>
      <c r="TS29" s="270"/>
      <c r="TT29" s="270"/>
      <c r="TU29" s="270"/>
      <c r="TV29" s="270"/>
      <c r="TW29" s="270"/>
      <c r="TX29" s="270"/>
      <c r="TY29" s="270"/>
      <c r="TZ29" s="270"/>
      <c r="UA29" s="270"/>
      <c r="UB29" s="270"/>
      <c r="UC29" s="270"/>
      <c r="UD29" s="270"/>
      <c r="UE29" s="270"/>
      <c r="UF29" s="270"/>
      <c r="UG29" s="270"/>
      <c r="UH29" s="270"/>
      <c r="UI29" s="270"/>
      <c r="UJ29" s="270"/>
      <c r="UK29" s="270"/>
      <c r="UL29" s="270"/>
      <c r="UM29" s="270"/>
      <c r="UN29" s="270"/>
      <c r="UO29" s="270"/>
      <c r="UP29" s="270"/>
      <c r="UQ29" s="270"/>
      <c r="UR29" s="270"/>
      <c r="US29" s="270"/>
      <c r="UT29" s="270"/>
      <c r="UU29" s="270"/>
      <c r="UV29" s="270"/>
      <c r="UW29" s="270"/>
      <c r="UX29" s="270"/>
      <c r="UY29" s="270"/>
      <c r="UZ29" s="270"/>
      <c r="VA29" s="270"/>
      <c r="VB29" s="270"/>
      <c r="VC29" s="270"/>
      <c r="VD29" s="270"/>
      <c r="VE29" s="270"/>
      <c r="VF29" s="270"/>
      <c r="VG29" s="270"/>
      <c r="VH29" s="270"/>
      <c r="VI29" s="270"/>
      <c r="VJ29" s="270"/>
      <c r="VK29" s="270"/>
      <c r="VL29" s="270"/>
      <c r="VM29" s="270"/>
      <c r="VN29" s="270"/>
      <c r="VO29" s="270"/>
      <c r="VP29" s="270"/>
      <c r="VQ29" s="270"/>
      <c r="VR29" s="270"/>
      <c r="VS29" s="270"/>
      <c r="VT29" s="270"/>
      <c r="VU29" s="270"/>
      <c r="VV29" s="270"/>
      <c r="VW29" s="270"/>
      <c r="VX29" s="270"/>
      <c r="VY29" s="270"/>
      <c r="VZ29" s="270"/>
      <c r="WA29" s="270"/>
      <c r="WB29" s="270"/>
      <c r="WC29" s="270"/>
      <c r="WD29" s="270"/>
      <c r="WE29" s="270"/>
      <c r="WF29" s="270"/>
      <c r="WG29" s="270"/>
      <c r="WH29" s="270"/>
      <c r="WI29" s="270"/>
      <c r="WJ29" s="270"/>
      <c r="WK29" s="270"/>
      <c r="WL29" s="270"/>
      <c r="WM29" s="270"/>
      <c r="WN29" s="270"/>
      <c r="WO29" s="270"/>
      <c r="WP29" s="270"/>
      <c r="WQ29" s="270"/>
      <c r="WR29" s="270"/>
      <c r="WS29" s="270"/>
      <c r="WT29" s="270"/>
      <c r="WU29" s="270"/>
      <c r="WV29" s="270"/>
      <c r="WW29" s="270"/>
      <c r="WX29" s="270"/>
      <c r="WY29" s="270"/>
      <c r="WZ29" s="270"/>
      <c r="XA29" s="270"/>
      <c r="XB29" s="270"/>
      <c r="XC29" s="270"/>
      <c r="XD29" s="270"/>
      <c r="XE29" s="270"/>
      <c r="XF29" s="270"/>
      <c r="XG29" s="270"/>
      <c r="XH29" s="270"/>
      <c r="XI29" s="270"/>
      <c r="XJ29" s="270"/>
      <c r="XK29" s="270"/>
      <c r="XL29" s="270"/>
      <c r="XM29" s="270"/>
      <c r="XN29" s="270"/>
      <c r="XO29" s="270"/>
      <c r="XP29" s="270"/>
      <c r="XQ29" s="270"/>
      <c r="XR29" s="270"/>
      <c r="XS29" s="270"/>
      <c r="XT29" s="270"/>
      <c r="XU29" s="270"/>
      <c r="XV29" s="270"/>
      <c r="XW29" s="270"/>
      <c r="XX29" s="270"/>
      <c r="XY29" s="270"/>
      <c r="XZ29" s="270"/>
      <c r="YA29" s="270"/>
      <c r="YB29" s="270"/>
      <c r="YC29" s="270"/>
      <c r="YD29" s="270"/>
      <c r="YE29" s="270"/>
      <c r="YF29" s="270"/>
      <c r="YG29" s="270"/>
      <c r="YH29" s="270"/>
      <c r="YI29" s="270"/>
      <c r="YJ29" s="270"/>
      <c r="YK29" s="270"/>
      <c r="YL29" s="270"/>
      <c r="YM29" s="270"/>
      <c r="YN29" s="270"/>
      <c r="YO29" s="270"/>
      <c r="YP29" s="270"/>
      <c r="YQ29" s="270"/>
      <c r="YR29" s="270"/>
      <c r="YS29" s="270"/>
      <c r="YT29" s="270"/>
      <c r="YU29" s="270"/>
      <c r="YV29" s="270"/>
      <c r="YW29" s="270"/>
      <c r="YX29" s="270"/>
      <c r="YY29" s="270"/>
      <c r="YZ29" s="270"/>
      <c r="ZA29" s="270"/>
      <c r="ZB29" s="270"/>
      <c r="ZC29" s="270"/>
      <c r="ZD29" s="270"/>
      <c r="ZE29" s="270"/>
      <c r="ZF29" s="270"/>
      <c r="ZG29" s="270"/>
      <c r="ZH29" s="270"/>
      <c r="ZI29" s="270"/>
      <c r="ZJ29" s="270"/>
      <c r="ZK29" s="270"/>
      <c r="ZL29" s="270"/>
      <c r="ZM29" s="270"/>
      <c r="ZN29" s="270"/>
      <c r="ZO29" s="270"/>
      <c r="ZP29" s="270"/>
      <c r="ZQ29" s="270"/>
      <c r="ZR29" s="270"/>
      <c r="ZS29" s="270"/>
      <c r="ZT29" s="270"/>
      <c r="ZU29" s="270"/>
      <c r="ZV29" s="270"/>
      <c r="ZW29" s="270"/>
      <c r="ZX29" s="270"/>
      <c r="ZY29" s="270"/>
      <c r="ZZ29" s="270"/>
      <c r="AAA29" s="270"/>
      <c r="AAB29" s="270"/>
      <c r="AAC29" s="270"/>
      <c r="AAD29" s="270"/>
      <c r="AAE29" s="270"/>
      <c r="AAF29" s="270"/>
      <c r="AAG29" s="270"/>
      <c r="AAH29" s="270"/>
      <c r="AAI29" s="270"/>
      <c r="AAJ29" s="270"/>
      <c r="AAK29" s="270"/>
      <c r="AAL29" s="270"/>
      <c r="AAM29" s="270"/>
      <c r="AAN29" s="270"/>
      <c r="AAO29" s="270"/>
      <c r="AAP29" s="270"/>
      <c r="AAQ29" s="270"/>
      <c r="AAR29" s="270"/>
      <c r="AAS29" s="270"/>
      <c r="AAT29" s="270"/>
      <c r="AAU29" s="270"/>
      <c r="AAV29" s="270"/>
      <c r="AAW29" s="270"/>
      <c r="AAX29" s="270"/>
      <c r="AAY29" s="270"/>
      <c r="AAZ29" s="270"/>
      <c r="ABA29" s="270"/>
      <c r="ABB29" s="270"/>
      <c r="ABC29" s="270"/>
      <c r="ABD29" s="270"/>
      <c r="ABE29" s="270"/>
      <c r="ABF29" s="270"/>
      <c r="ABG29" s="270"/>
      <c r="ABH29" s="270"/>
      <c r="ABI29" s="270"/>
      <c r="ABJ29" s="270"/>
      <c r="ABK29" s="270"/>
      <c r="ABL29" s="270"/>
      <c r="ABM29" s="270"/>
      <c r="ABN29" s="270"/>
      <c r="ABO29" s="270"/>
      <c r="ABP29" s="270"/>
      <c r="ABQ29" s="270"/>
      <c r="ABR29" s="270"/>
      <c r="ABS29" s="270"/>
      <c r="ABT29" s="270"/>
      <c r="ABU29" s="270"/>
      <c r="ABV29" s="270"/>
      <c r="ABW29" s="270"/>
      <c r="ABX29" s="270"/>
      <c r="ABY29" s="270"/>
      <c r="ABZ29" s="270"/>
      <c r="ACA29" s="270"/>
      <c r="ACB29" s="270"/>
      <c r="ACC29" s="270"/>
      <c r="ACD29" s="270"/>
      <c r="ACE29" s="270"/>
      <c r="ACF29" s="270"/>
      <c r="ACG29" s="270"/>
      <c r="ACH29" s="270"/>
      <c r="ACI29" s="270"/>
      <c r="ACJ29" s="270"/>
      <c r="ACK29" s="270"/>
      <c r="ACL29" s="270"/>
      <c r="ACM29" s="270"/>
      <c r="ACN29" s="270"/>
      <c r="ACO29" s="270"/>
      <c r="ACP29" s="270"/>
      <c r="ACQ29" s="270"/>
      <c r="ACR29" s="270"/>
      <c r="ACS29" s="270"/>
      <c r="ACT29" s="270"/>
      <c r="ACU29" s="270"/>
      <c r="ACV29" s="270"/>
      <c r="ACW29" s="270"/>
      <c r="ACX29" s="270"/>
      <c r="ACY29" s="270"/>
      <c r="ACZ29" s="270"/>
      <c r="ADA29" s="270"/>
      <c r="ADB29" s="270"/>
      <c r="ADC29" s="270"/>
      <c r="ADD29" s="270"/>
      <c r="ADE29" s="270"/>
      <c r="ADF29" s="270"/>
      <c r="ADG29" s="270"/>
      <c r="ADH29" s="270"/>
      <c r="ADI29" s="270"/>
      <c r="ADJ29" s="270"/>
      <c r="ADK29" s="270"/>
      <c r="ADL29" s="270"/>
      <c r="ADM29" s="270"/>
      <c r="ADN29" s="270"/>
      <c r="ADO29" s="270"/>
      <c r="ADP29" s="270"/>
      <c r="ADQ29" s="270"/>
      <c r="ADR29" s="270"/>
      <c r="ADS29" s="270"/>
      <c r="ADT29" s="270"/>
      <c r="ADU29" s="270"/>
      <c r="ADV29" s="270"/>
      <c r="ADW29" s="270"/>
      <c r="ADX29" s="270"/>
      <c r="ADY29" s="270"/>
      <c r="ADZ29" s="270"/>
      <c r="AEA29" s="270"/>
      <c r="AEB29" s="270"/>
      <c r="AEC29" s="270"/>
      <c r="AED29" s="270"/>
      <c r="AEE29" s="270"/>
      <c r="AEF29" s="270"/>
      <c r="AEG29" s="270"/>
      <c r="AEH29" s="270"/>
      <c r="AEI29" s="270"/>
      <c r="AEJ29" s="270"/>
      <c r="AEK29" s="270"/>
      <c r="AEL29" s="270"/>
      <c r="AEM29" s="270"/>
      <c r="AEN29" s="270"/>
      <c r="AEO29" s="270"/>
      <c r="AEP29" s="270"/>
      <c r="AEQ29" s="270"/>
      <c r="AER29" s="270"/>
      <c r="AES29" s="270"/>
      <c r="AET29" s="270"/>
      <c r="AEU29" s="270"/>
      <c r="AEV29" s="270"/>
      <c r="AEW29" s="270"/>
      <c r="AEX29" s="270"/>
      <c r="AEY29" s="270"/>
      <c r="AEZ29" s="270"/>
      <c r="AFA29" s="270"/>
      <c r="AFB29" s="270"/>
      <c r="AFC29" s="270"/>
      <c r="AFD29" s="270"/>
      <c r="AFE29" s="270"/>
      <c r="AFF29" s="270"/>
      <c r="AFG29" s="270"/>
      <c r="AFH29" s="270"/>
      <c r="AFI29" s="270"/>
      <c r="AFJ29" s="270"/>
      <c r="AFK29" s="270"/>
      <c r="AFL29" s="270"/>
      <c r="AFM29" s="270"/>
      <c r="AFN29" s="270"/>
      <c r="AFO29" s="270"/>
      <c r="AFP29" s="270"/>
      <c r="AFQ29" s="270"/>
      <c r="AFR29" s="270"/>
      <c r="AFS29" s="270"/>
      <c r="AFT29" s="270"/>
      <c r="AFU29" s="270"/>
      <c r="AFV29" s="270"/>
      <c r="AFW29" s="270"/>
      <c r="AFX29" s="270"/>
      <c r="AFY29" s="270"/>
      <c r="AFZ29" s="270"/>
      <c r="AGA29" s="270"/>
      <c r="AGB29" s="270"/>
      <c r="AGC29" s="270"/>
      <c r="AGD29" s="270"/>
      <c r="AGE29" s="270"/>
      <c r="AGF29" s="270"/>
      <c r="AGG29" s="270"/>
      <c r="AGH29" s="270"/>
      <c r="AGI29" s="270"/>
      <c r="AGJ29" s="270"/>
      <c r="AGK29" s="270"/>
      <c r="AGL29" s="270"/>
      <c r="AGM29" s="270"/>
      <c r="AGN29" s="270"/>
      <c r="AGO29" s="270"/>
      <c r="AGP29" s="270"/>
      <c r="AGQ29" s="270"/>
      <c r="AGR29" s="270"/>
      <c r="AGS29" s="270"/>
      <c r="AGT29" s="270"/>
      <c r="AGU29" s="270"/>
      <c r="AGV29" s="270"/>
      <c r="AGW29" s="270"/>
      <c r="AGX29" s="270"/>
      <c r="AGY29" s="270"/>
      <c r="AGZ29" s="270"/>
      <c r="AHA29" s="270"/>
      <c r="AHB29" s="270"/>
      <c r="AHC29" s="270"/>
      <c r="AHD29" s="270"/>
      <c r="AHE29" s="270"/>
      <c r="AHF29" s="270"/>
      <c r="AHG29" s="270"/>
      <c r="AHH29" s="270"/>
      <c r="AHI29" s="270"/>
      <c r="AHJ29" s="270"/>
      <c r="AHK29" s="270"/>
      <c r="AHL29" s="270"/>
      <c r="AHM29" s="270"/>
      <c r="AHN29" s="270"/>
      <c r="AHO29" s="270"/>
      <c r="AHP29" s="270"/>
      <c r="AHQ29" s="270"/>
      <c r="AHR29" s="270"/>
      <c r="AHS29" s="270"/>
      <c r="AHT29" s="270"/>
      <c r="AHU29" s="270"/>
      <c r="AHV29" s="270"/>
      <c r="AHW29" s="270"/>
      <c r="AHX29" s="270"/>
      <c r="AHY29" s="270"/>
      <c r="AHZ29" s="270"/>
      <c r="AIA29" s="270"/>
      <c r="AIB29" s="270"/>
      <c r="AIC29" s="270"/>
      <c r="AID29" s="270"/>
      <c r="AIE29" s="270"/>
      <c r="AIF29" s="270"/>
      <c r="AIG29" s="270"/>
      <c r="AIH29" s="270"/>
      <c r="AII29" s="270"/>
      <c r="AIJ29" s="270"/>
      <c r="AIK29" s="270"/>
      <c r="AIL29" s="270"/>
      <c r="AIM29" s="270"/>
      <c r="AIN29" s="270"/>
      <c r="AIO29" s="270"/>
      <c r="AIP29" s="270"/>
      <c r="AIQ29" s="270"/>
      <c r="AIR29" s="270"/>
      <c r="AIS29" s="270"/>
      <c r="AIT29" s="270"/>
      <c r="AIU29" s="270"/>
      <c r="AIV29" s="270"/>
      <c r="AIW29" s="270"/>
      <c r="AIX29" s="270"/>
      <c r="AIY29" s="270"/>
      <c r="AIZ29" s="270"/>
      <c r="AJA29" s="270"/>
      <c r="AJB29" s="270"/>
      <c r="AJC29" s="270"/>
      <c r="AJD29" s="270"/>
      <c r="AJE29" s="270"/>
      <c r="AJF29" s="270"/>
      <c r="AJG29" s="270"/>
      <c r="AJH29" s="270"/>
      <c r="AJI29" s="270"/>
      <c r="AJJ29" s="270"/>
      <c r="AJK29" s="270"/>
      <c r="AJL29" s="270"/>
      <c r="AJM29" s="270"/>
      <c r="AJN29" s="270"/>
      <c r="AJO29" s="270"/>
      <c r="AJP29" s="270"/>
      <c r="AJQ29" s="270"/>
      <c r="AJR29" s="270"/>
      <c r="AJS29" s="270"/>
      <c r="AJT29" s="270"/>
      <c r="AJU29" s="270"/>
      <c r="AJV29" s="270"/>
      <c r="AJW29" s="270"/>
      <c r="AJX29" s="270"/>
      <c r="AJY29" s="270"/>
      <c r="AJZ29" s="270"/>
      <c r="AKA29" s="270"/>
      <c r="AKB29" s="270"/>
      <c r="AKC29" s="270"/>
      <c r="AKD29" s="270"/>
      <c r="AKE29" s="270"/>
      <c r="AKF29" s="270"/>
      <c r="AKG29" s="270"/>
      <c r="AKH29" s="270"/>
      <c r="AKI29" s="270"/>
      <c r="AKJ29" s="270"/>
      <c r="AKK29" s="270"/>
      <c r="AKL29" s="270"/>
      <c r="AKM29" s="270"/>
      <c r="AKN29" s="270"/>
      <c r="AKO29" s="270"/>
      <c r="AKP29" s="270"/>
      <c r="AKQ29" s="270"/>
      <c r="AKR29" s="270"/>
      <c r="AKS29" s="270"/>
      <c r="AKT29" s="270"/>
      <c r="AKU29" s="270"/>
      <c r="AKV29" s="270"/>
      <c r="AKW29" s="270"/>
      <c r="AKX29" s="270"/>
      <c r="AKY29" s="270"/>
      <c r="AKZ29" s="270"/>
      <c r="ALA29" s="270"/>
      <c r="ALB29" s="270"/>
      <c r="ALC29" s="270"/>
      <c r="ALD29" s="270"/>
      <c r="ALE29" s="270"/>
      <c r="ALF29" s="270"/>
      <c r="ALG29" s="270"/>
      <c r="ALH29" s="270"/>
      <c r="ALI29" s="270"/>
      <c r="ALJ29" s="270"/>
      <c r="ALK29" s="270"/>
      <c r="ALL29" s="270"/>
      <c r="ALM29" s="270"/>
      <c r="ALN29" s="270"/>
      <c r="ALO29" s="270"/>
      <c r="ALP29" s="270"/>
      <c r="ALQ29" s="270"/>
      <c r="ALR29" s="270"/>
      <c r="ALS29" s="270"/>
      <c r="ALT29" s="270"/>
      <c r="ALU29" s="270"/>
      <c r="ALV29" s="270"/>
      <c r="ALW29" s="270"/>
      <c r="ALX29" s="270"/>
      <c r="ALY29" s="270"/>
      <c r="ALZ29" s="270"/>
      <c r="AMA29" s="270"/>
      <c r="AMB29" s="270"/>
      <c r="AMC29" s="270"/>
      <c r="AMD29" s="270"/>
    </row>
    <row r="30" customFormat="false" ht="13.8" hidden="false" customHeight="true" outlineLevel="0" collapsed="false">
      <c r="A30" s="275" t="s">
        <v>1311</v>
      </c>
      <c r="B30" s="275"/>
      <c r="C30" s="275"/>
      <c r="D30" s="275"/>
      <c r="E30" s="275"/>
      <c r="F30" s="275"/>
      <c r="G30" s="275"/>
      <c r="H30" s="275"/>
      <c r="I30" s="275"/>
    </row>
    <row r="31" customFormat="false" ht="18.65" hidden="false" customHeight="true" outlineLevel="0" collapsed="false">
      <c r="A31" s="254" t="s">
        <v>949</v>
      </c>
      <c r="B31" s="254"/>
      <c r="C31" s="254"/>
      <c r="D31" s="254"/>
      <c r="E31" s="254"/>
      <c r="F31" s="254"/>
      <c r="G31" s="254"/>
      <c r="H31" s="254"/>
      <c r="I31" s="254"/>
    </row>
    <row r="32" customFormat="false" ht="27.05" hidden="false" customHeight="true" outlineLevel="0" collapsed="false">
      <c r="A32" s="254" t="s">
        <v>1312</v>
      </c>
      <c r="B32" s="254"/>
      <c r="C32" s="254"/>
      <c r="D32" s="254"/>
      <c r="E32" s="254"/>
      <c r="F32" s="254" t="s">
        <v>1313</v>
      </c>
      <c r="G32" s="276" t="n">
        <v>2026</v>
      </c>
      <c r="H32" s="254" t="s">
        <v>1314</v>
      </c>
      <c r="I32" s="277" t="n">
        <v>1621</v>
      </c>
    </row>
    <row r="33" customFormat="false" ht="13.8" hidden="false" customHeight="true" outlineLevel="0" collapsed="false">
      <c r="A33" s="255" t="s">
        <v>950</v>
      </c>
      <c r="B33" s="255"/>
      <c r="C33" s="255"/>
      <c r="D33" s="255"/>
      <c r="E33" s="255"/>
      <c r="F33" s="255"/>
      <c r="G33" s="255"/>
      <c r="H33" s="255"/>
      <c r="I33" s="255"/>
    </row>
    <row r="34" customFormat="false" ht="13.8" hidden="false" customHeight="true" outlineLevel="0" collapsed="false">
      <c r="A34" s="278" t="s">
        <v>951</v>
      </c>
      <c r="B34" s="278"/>
      <c r="C34" s="278"/>
      <c r="D34" s="278"/>
      <c r="E34" s="278"/>
      <c r="F34" s="278"/>
      <c r="G34" s="278"/>
      <c r="H34" s="278"/>
      <c r="I34" s="278"/>
    </row>
    <row r="35" s="208" customFormat="true" ht="13.8" hidden="false" customHeight="true" outlineLevel="0" collapsed="false">
      <c r="A35" s="279" t="s">
        <v>952</v>
      </c>
      <c r="B35" s="257" t="s">
        <v>953</v>
      </c>
      <c r="C35" s="257"/>
      <c r="D35" s="257"/>
      <c r="E35" s="257"/>
      <c r="F35" s="257"/>
      <c r="G35" s="257"/>
      <c r="H35" s="258" t="s">
        <v>884</v>
      </c>
      <c r="I35" s="280" t="s">
        <v>885</v>
      </c>
      <c r="AME35" s="162"/>
      <c r="AMF35" s="162"/>
      <c r="AMG35" s="162"/>
      <c r="AMH35" s="162"/>
      <c r="AMI35" s="162"/>
      <c r="AMJ35" s="162"/>
    </row>
    <row r="36" s="208" customFormat="true" ht="13.8" hidden="false" customHeight="true" outlineLevel="0" collapsed="false">
      <c r="A36" s="281" t="s">
        <v>887</v>
      </c>
      <c r="B36" s="242" t="s">
        <v>954</v>
      </c>
      <c r="C36" s="242"/>
      <c r="D36" s="242"/>
      <c r="E36" s="242"/>
      <c r="F36" s="242"/>
      <c r="G36" s="242"/>
      <c r="H36" s="282" t="n">
        <v>0.083333</v>
      </c>
      <c r="I36" s="283" t="n">
        <f aca="false">ROUND($I$29*H36,2)</f>
        <v>0</v>
      </c>
      <c r="AME36" s="162"/>
      <c r="AMF36" s="162"/>
      <c r="AMG36" s="162"/>
      <c r="AMH36" s="162"/>
      <c r="AMI36" s="162"/>
      <c r="AMJ36" s="162"/>
    </row>
    <row r="37" s="208" customFormat="true" ht="13.8" hidden="false" customHeight="true" outlineLevel="0" collapsed="false">
      <c r="A37" s="281" t="s">
        <v>890</v>
      </c>
      <c r="B37" s="242" t="s">
        <v>955</v>
      </c>
      <c r="C37" s="242"/>
      <c r="D37" s="242"/>
      <c r="E37" s="242"/>
      <c r="F37" s="242"/>
      <c r="G37" s="242"/>
      <c r="H37" s="282" t="n">
        <v>0.111111</v>
      </c>
      <c r="I37" s="283" t="n">
        <f aca="false">ROUND($I$29*H37,2)</f>
        <v>0</v>
      </c>
      <c r="AME37" s="162"/>
      <c r="AMF37" s="162"/>
      <c r="AMG37" s="162"/>
      <c r="AMH37" s="162"/>
      <c r="AMI37" s="162"/>
      <c r="AMJ37" s="162"/>
    </row>
    <row r="38" s="208" customFormat="true" ht="13.8" hidden="false" customHeight="false" outlineLevel="0" collapsed="false">
      <c r="A38" s="284" t="s">
        <v>956</v>
      </c>
      <c r="B38" s="284"/>
      <c r="C38" s="284"/>
      <c r="D38" s="284"/>
      <c r="E38" s="284"/>
      <c r="F38" s="284"/>
      <c r="G38" s="284"/>
      <c r="H38" s="285" t="n">
        <f aca="false">SUM(H36:H37)</f>
        <v>0.194444</v>
      </c>
      <c r="I38" s="274" t="n">
        <f aca="false">SUM(I36:I37)</f>
        <v>0</v>
      </c>
      <c r="AME38" s="162"/>
      <c r="AMF38" s="162"/>
      <c r="AMG38" s="162"/>
      <c r="AMH38" s="162"/>
      <c r="AMI38" s="162"/>
      <c r="AMJ38" s="162"/>
    </row>
    <row r="39" s="208" customFormat="true" ht="17.9" hidden="false" customHeight="true" outlineLevel="0" collapsed="false">
      <c r="A39" s="275" t="s">
        <v>957</v>
      </c>
      <c r="B39" s="275"/>
      <c r="C39" s="275"/>
      <c r="D39" s="275"/>
      <c r="E39" s="275"/>
      <c r="F39" s="275"/>
      <c r="G39" s="275"/>
      <c r="H39" s="275"/>
      <c r="I39" s="275"/>
      <c r="AME39" s="162"/>
      <c r="AMF39" s="162"/>
      <c r="AMG39" s="162"/>
      <c r="AMH39" s="162"/>
      <c r="AMI39" s="162"/>
      <c r="AMJ39" s="162"/>
    </row>
    <row r="40" s="208" customFormat="true" ht="13.8" hidden="false" customHeight="true" outlineLevel="0" collapsed="false">
      <c r="A40" s="254" t="s">
        <v>958</v>
      </c>
      <c r="B40" s="254"/>
      <c r="C40" s="254"/>
      <c r="D40" s="254"/>
      <c r="E40" s="254"/>
      <c r="F40" s="254"/>
      <c r="G40" s="254"/>
      <c r="H40" s="254"/>
      <c r="I40" s="254"/>
      <c r="AME40" s="162"/>
      <c r="AMF40" s="162"/>
      <c r="AMG40" s="162"/>
      <c r="AMH40" s="162"/>
      <c r="AMI40" s="162"/>
      <c r="AMJ40" s="162"/>
    </row>
    <row r="41" s="208" customFormat="true" ht="13.8" hidden="false" customHeight="true" outlineLevel="0" collapsed="false">
      <c r="A41" s="278" t="s">
        <v>959</v>
      </c>
      <c r="B41" s="278"/>
      <c r="C41" s="278"/>
      <c r="D41" s="278"/>
      <c r="E41" s="278"/>
      <c r="F41" s="278"/>
      <c r="G41" s="278"/>
      <c r="H41" s="278"/>
      <c r="I41" s="278"/>
      <c r="AME41" s="162"/>
      <c r="AMF41" s="162"/>
      <c r="AMG41" s="162"/>
      <c r="AMH41" s="162"/>
      <c r="AMI41" s="162"/>
      <c r="AMJ41" s="162"/>
    </row>
    <row r="42" s="208" customFormat="true" ht="13.8" hidden="false" customHeight="true" outlineLevel="0" collapsed="false">
      <c r="A42" s="279" t="s">
        <v>960</v>
      </c>
      <c r="B42" s="257" t="s">
        <v>961</v>
      </c>
      <c r="C42" s="257"/>
      <c r="D42" s="257"/>
      <c r="E42" s="257"/>
      <c r="F42" s="257"/>
      <c r="G42" s="257"/>
      <c r="H42" s="258" t="s">
        <v>884</v>
      </c>
      <c r="I42" s="280" t="s">
        <v>885</v>
      </c>
      <c r="AME42" s="162"/>
      <c r="AMF42" s="162"/>
      <c r="AMG42" s="162"/>
      <c r="AMH42" s="162"/>
      <c r="AMI42" s="162"/>
      <c r="AMJ42" s="162"/>
    </row>
    <row r="43" s="208" customFormat="true" ht="13.8" hidden="false" customHeight="true" outlineLevel="0" collapsed="false">
      <c r="A43" s="281" t="s">
        <v>887</v>
      </c>
      <c r="B43" s="242" t="s">
        <v>962</v>
      </c>
      <c r="C43" s="242"/>
      <c r="D43" s="242"/>
      <c r="E43" s="242"/>
      <c r="F43" s="242"/>
      <c r="G43" s="242"/>
      <c r="H43" s="286" t="n">
        <v>0.2</v>
      </c>
      <c r="I43" s="283" t="n">
        <f aca="false">ROUND(($I$29+$I$38)*H43,2)</f>
        <v>0</v>
      </c>
      <c r="AME43" s="162"/>
      <c r="AMF43" s="162"/>
      <c r="AMG43" s="162"/>
      <c r="AMH43" s="162"/>
      <c r="AMI43" s="162"/>
      <c r="AMJ43" s="162"/>
    </row>
    <row r="44" s="208" customFormat="true" ht="13.8" hidden="false" customHeight="true" outlineLevel="0" collapsed="false">
      <c r="A44" s="281" t="s">
        <v>890</v>
      </c>
      <c r="B44" s="242" t="s">
        <v>963</v>
      </c>
      <c r="C44" s="242"/>
      <c r="D44" s="242"/>
      <c r="E44" s="242"/>
      <c r="F44" s="242"/>
      <c r="G44" s="242"/>
      <c r="H44" s="286" t="n">
        <v>0.015</v>
      </c>
      <c r="I44" s="283" t="n">
        <f aca="false">ROUND(($I$29+$I$38)*H44,2)</f>
        <v>0</v>
      </c>
      <c r="AME44" s="162"/>
      <c r="AMF44" s="162"/>
      <c r="AMG44" s="162"/>
      <c r="AMH44" s="162"/>
      <c r="AMI44" s="162"/>
      <c r="AMJ44" s="162"/>
    </row>
    <row r="45" s="208" customFormat="true" ht="13.8" hidden="false" customHeight="true" outlineLevel="0" collapsed="false">
      <c r="A45" s="281" t="s">
        <v>893</v>
      </c>
      <c r="B45" s="242" t="s">
        <v>964</v>
      </c>
      <c r="C45" s="242"/>
      <c r="D45" s="242"/>
      <c r="E45" s="242"/>
      <c r="F45" s="242"/>
      <c r="G45" s="242"/>
      <c r="H45" s="286" t="n">
        <v>0.01</v>
      </c>
      <c r="I45" s="283" t="n">
        <f aca="false">ROUND(($I$29+$I$38)*H45,2)</f>
        <v>0</v>
      </c>
      <c r="AME45" s="162"/>
      <c r="AMF45" s="162"/>
      <c r="AMG45" s="162"/>
      <c r="AMH45" s="162"/>
      <c r="AMI45" s="162"/>
      <c r="AMJ45" s="162"/>
    </row>
    <row r="46" s="208" customFormat="true" ht="13.8" hidden="false" customHeight="true" outlineLevel="0" collapsed="false">
      <c r="A46" s="281" t="s">
        <v>926</v>
      </c>
      <c r="B46" s="242" t="s">
        <v>965</v>
      </c>
      <c r="C46" s="242"/>
      <c r="D46" s="242"/>
      <c r="E46" s="242"/>
      <c r="F46" s="242"/>
      <c r="G46" s="242"/>
      <c r="H46" s="286" t="n">
        <v>0.002</v>
      </c>
      <c r="I46" s="283" t="n">
        <f aca="false">ROUND(($I$29+$I$38)*H46,2)</f>
        <v>0</v>
      </c>
      <c r="AME46" s="162"/>
      <c r="AMF46" s="162"/>
      <c r="AMG46" s="162"/>
      <c r="AMH46" s="162"/>
      <c r="AMI46" s="162"/>
      <c r="AMJ46" s="162"/>
    </row>
    <row r="47" s="208" customFormat="true" ht="13.8" hidden="false" customHeight="true" outlineLevel="0" collapsed="false">
      <c r="A47" s="281" t="s">
        <v>966</v>
      </c>
      <c r="B47" s="242" t="s">
        <v>967</v>
      </c>
      <c r="C47" s="242"/>
      <c r="D47" s="242"/>
      <c r="E47" s="242"/>
      <c r="F47" s="242"/>
      <c r="G47" s="242"/>
      <c r="H47" s="286" t="n">
        <v>0.025</v>
      </c>
      <c r="I47" s="283" t="n">
        <f aca="false">ROUND(($I$29+$I$38)*H47,2)</f>
        <v>0</v>
      </c>
      <c r="AME47" s="162"/>
      <c r="AMF47" s="162"/>
      <c r="AMG47" s="162"/>
      <c r="AMH47" s="162"/>
      <c r="AMI47" s="162"/>
      <c r="AMJ47" s="162"/>
    </row>
    <row r="48" s="208" customFormat="true" ht="13.8" hidden="false" customHeight="true" outlineLevel="0" collapsed="false">
      <c r="A48" s="281" t="s">
        <v>968</v>
      </c>
      <c r="B48" s="242" t="s">
        <v>969</v>
      </c>
      <c r="C48" s="242"/>
      <c r="D48" s="242"/>
      <c r="E48" s="242"/>
      <c r="F48" s="242"/>
      <c r="G48" s="242"/>
      <c r="H48" s="286" t="n">
        <v>0.08</v>
      </c>
      <c r="I48" s="283" t="n">
        <f aca="false">ROUND(($I$29+$I$38)*H48,2)</f>
        <v>0</v>
      </c>
      <c r="AME48" s="162"/>
      <c r="AMF48" s="162"/>
      <c r="AMG48" s="162"/>
      <c r="AMH48" s="162"/>
      <c r="AMI48" s="162"/>
      <c r="AMJ48" s="162"/>
    </row>
    <row r="49" s="208" customFormat="true" ht="53.15" hidden="false" customHeight="true" outlineLevel="0" collapsed="false">
      <c r="A49" s="281" t="s">
        <v>970</v>
      </c>
      <c r="B49" s="242" t="s">
        <v>1315</v>
      </c>
      <c r="C49" s="242"/>
      <c r="D49" s="287" t="s">
        <v>972</v>
      </c>
      <c r="E49" s="288"/>
      <c r="F49" s="287" t="s">
        <v>973</v>
      </c>
      <c r="G49" s="289"/>
      <c r="H49" s="282" t="n">
        <f aca="false">ROUND((E49*G49),6)</f>
        <v>0</v>
      </c>
      <c r="I49" s="283" t="n">
        <f aca="false">ROUND(($I$29+$I$38)*H49,2)</f>
        <v>0</v>
      </c>
      <c r="AME49" s="162"/>
      <c r="AMF49" s="162"/>
      <c r="AMG49" s="162"/>
      <c r="AMH49" s="162"/>
      <c r="AMI49" s="162"/>
      <c r="AMJ49" s="162"/>
    </row>
    <row r="50" s="208" customFormat="true" ht="13.8" hidden="false" customHeight="true" outlineLevel="0" collapsed="false">
      <c r="A50" s="281" t="s">
        <v>974</v>
      </c>
      <c r="B50" s="242" t="s">
        <v>975</v>
      </c>
      <c r="C50" s="242"/>
      <c r="D50" s="242"/>
      <c r="E50" s="242"/>
      <c r="F50" s="242"/>
      <c r="G50" s="242"/>
      <c r="H50" s="286" t="n">
        <v>0.006</v>
      </c>
      <c r="I50" s="283" t="n">
        <f aca="false">ROUND(($I$29+$I$38)*H50,2)</f>
        <v>0</v>
      </c>
      <c r="AME50" s="162"/>
      <c r="AMF50" s="162"/>
      <c r="AMG50" s="162"/>
      <c r="AMH50" s="162"/>
      <c r="AMI50" s="162"/>
      <c r="AMJ50" s="162"/>
    </row>
    <row r="51" s="208" customFormat="true" ht="13.8" hidden="false" customHeight="false" outlineLevel="0" collapsed="false">
      <c r="A51" s="284" t="s">
        <v>956</v>
      </c>
      <c r="B51" s="284"/>
      <c r="C51" s="284"/>
      <c r="D51" s="284"/>
      <c r="E51" s="284"/>
      <c r="F51" s="284"/>
      <c r="G51" s="284"/>
      <c r="H51" s="285" t="n">
        <f aca="false">SUM(H43:H50)</f>
        <v>0.338</v>
      </c>
      <c r="I51" s="274" t="n">
        <f aca="false">SUM(I43:I50)</f>
        <v>0</v>
      </c>
      <c r="AME51" s="162"/>
      <c r="AMF51" s="162"/>
      <c r="AMG51" s="162"/>
      <c r="AMH51" s="162"/>
      <c r="AMI51" s="162"/>
      <c r="AMJ51" s="162"/>
    </row>
    <row r="52" s="208" customFormat="true" ht="13.8" hidden="false" customHeight="true" outlineLevel="0" collapsed="false">
      <c r="A52" s="275" t="s">
        <v>976</v>
      </c>
      <c r="B52" s="275"/>
      <c r="C52" s="275"/>
      <c r="D52" s="275"/>
      <c r="E52" s="275"/>
      <c r="F52" s="275"/>
      <c r="G52" s="275"/>
      <c r="H52" s="275"/>
      <c r="I52" s="275"/>
      <c r="AME52" s="162"/>
      <c r="AMF52" s="162"/>
      <c r="AMG52" s="162"/>
      <c r="AMH52" s="162"/>
      <c r="AMI52" s="162"/>
      <c r="AMJ52" s="162"/>
    </row>
    <row r="53" s="208" customFormat="true" ht="13.8" hidden="false" customHeight="true" outlineLevel="0" collapsed="false">
      <c r="A53" s="290" t="s">
        <v>977</v>
      </c>
      <c r="B53" s="290"/>
      <c r="C53" s="290"/>
      <c r="D53" s="290"/>
      <c r="E53" s="290"/>
      <c r="F53" s="290"/>
      <c r="G53" s="290"/>
      <c r="H53" s="290"/>
      <c r="I53" s="290"/>
      <c r="AME53" s="162"/>
      <c r="AMF53" s="162"/>
      <c r="AMG53" s="162"/>
      <c r="AMH53" s="162"/>
      <c r="AMI53" s="162"/>
      <c r="AMJ53" s="162"/>
    </row>
    <row r="54" s="208" customFormat="true" ht="13.8" hidden="false" customHeight="true" outlineLevel="0" collapsed="false">
      <c r="A54" s="290" t="s">
        <v>978</v>
      </c>
      <c r="B54" s="290"/>
      <c r="C54" s="290"/>
      <c r="D54" s="290"/>
      <c r="E54" s="290"/>
      <c r="F54" s="290"/>
      <c r="G54" s="290"/>
      <c r="H54" s="290"/>
      <c r="I54" s="290"/>
      <c r="AME54" s="162"/>
      <c r="AMF54" s="162"/>
      <c r="AMG54" s="162"/>
      <c r="AMH54" s="162"/>
      <c r="AMI54" s="162"/>
      <c r="AMJ54" s="162"/>
    </row>
    <row r="55" s="208" customFormat="true" ht="13.8" hidden="false" customHeight="true" outlineLevel="0" collapsed="false">
      <c r="A55" s="290" t="s">
        <v>1316</v>
      </c>
      <c r="B55" s="290"/>
      <c r="C55" s="290"/>
      <c r="D55" s="290"/>
      <c r="E55" s="290"/>
      <c r="F55" s="290"/>
      <c r="G55" s="290"/>
      <c r="H55" s="290"/>
      <c r="I55" s="290"/>
      <c r="AME55" s="162"/>
      <c r="AMF55" s="162"/>
      <c r="AMG55" s="162"/>
      <c r="AMH55" s="162"/>
      <c r="AMI55" s="162"/>
      <c r="AMJ55" s="162"/>
    </row>
    <row r="56" s="208" customFormat="true" ht="13.8" hidden="false" customHeight="true" outlineLevel="0" collapsed="false">
      <c r="A56" s="254" t="s">
        <v>1317</v>
      </c>
      <c r="B56" s="254"/>
      <c r="C56" s="254"/>
      <c r="D56" s="254"/>
      <c r="E56" s="254"/>
      <c r="F56" s="254"/>
      <c r="G56" s="254"/>
      <c r="H56" s="254"/>
      <c r="I56" s="254"/>
      <c r="AME56" s="162"/>
      <c r="AMF56" s="162"/>
      <c r="AMG56" s="162"/>
      <c r="AMH56" s="162"/>
      <c r="AMI56" s="162"/>
      <c r="AMJ56" s="162"/>
    </row>
    <row r="57" s="208" customFormat="true" ht="13.8" hidden="false" customHeight="true" outlineLevel="0" collapsed="false">
      <c r="A57" s="278" t="s">
        <v>979</v>
      </c>
      <c r="B57" s="278"/>
      <c r="C57" s="278"/>
      <c r="D57" s="278"/>
      <c r="E57" s="278"/>
      <c r="F57" s="278"/>
      <c r="G57" s="278"/>
      <c r="H57" s="278"/>
      <c r="I57" s="278"/>
      <c r="AME57" s="162"/>
      <c r="AMF57" s="162"/>
      <c r="AMG57" s="162"/>
      <c r="AMH57" s="162"/>
      <c r="AMI57" s="162"/>
      <c r="AMJ57" s="162"/>
    </row>
    <row r="58" s="208" customFormat="true" ht="13.8" hidden="false" customHeight="true" outlineLevel="0" collapsed="false">
      <c r="A58" s="279" t="s">
        <v>980</v>
      </c>
      <c r="B58" s="257" t="s">
        <v>981</v>
      </c>
      <c r="C58" s="257"/>
      <c r="D58" s="257"/>
      <c r="E58" s="257"/>
      <c r="F58" s="257"/>
      <c r="G58" s="257"/>
      <c r="H58" s="258" t="s">
        <v>982</v>
      </c>
      <c r="I58" s="280" t="s">
        <v>885</v>
      </c>
      <c r="AME58" s="162"/>
      <c r="AMF58" s="162"/>
      <c r="AMG58" s="162"/>
      <c r="AMH58" s="162"/>
      <c r="AMI58" s="162"/>
      <c r="AMJ58" s="162"/>
    </row>
    <row r="59" s="208" customFormat="true" ht="13.8" hidden="false" customHeight="true" outlineLevel="0" collapsed="false">
      <c r="A59" s="281" t="s">
        <v>887</v>
      </c>
      <c r="B59" s="242" t="s">
        <v>1318</v>
      </c>
      <c r="C59" s="242"/>
      <c r="D59" s="242"/>
      <c r="E59" s="242"/>
      <c r="F59" s="242"/>
      <c r="G59" s="242"/>
      <c r="H59" s="291"/>
      <c r="I59" s="283" t="n">
        <f aca="false">ROUND(((H61*H60*E23)-(I71*I23)),2)</f>
        <v>0</v>
      </c>
      <c r="AME59" s="162"/>
      <c r="AMF59" s="162"/>
      <c r="AMG59" s="162"/>
      <c r="AMH59" s="162"/>
      <c r="AMI59" s="162"/>
      <c r="AMJ59" s="162"/>
    </row>
    <row r="60" s="208" customFormat="true" ht="22.35" hidden="false" customHeight="true" outlineLevel="0" collapsed="false">
      <c r="A60" s="292" t="s">
        <v>1319</v>
      </c>
      <c r="B60" s="293" t="s">
        <v>1320</v>
      </c>
      <c r="C60" s="293"/>
      <c r="D60" s="293"/>
      <c r="E60" s="293"/>
      <c r="F60" s="293"/>
      <c r="G60" s="293"/>
      <c r="H60" s="294"/>
      <c r="I60" s="295"/>
      <c r="AME60" s="162"/>
      <c r="AMF60" s="162"/>
      <c r="AMG60" s="162"/>
      <c r="AMH60" s="162"/>
      <c r="AMI60" s="162"/>
      <c r="AMJ60" s="162"/>
    </row>
    <row r="61" s="208" customFormat="true" ht="13.8" hidden="false" customHeight="true" outlineLevel="0" collapsed="false">
      <c r="A61" s="292" t="s">
        <v>1321</v>
      </c>
      <c r="B61" s="262" t="s">
        <v>1322</v>
      </c>
      <c r="C61" s="262"/>
      <c r="D61" s="262"/>
      <c r="E61" s="262"/>
      <c r="F61" s="262"/>
      <c r="G61" s="262"/>
      <c r="H61" s="296"/>
      <c r="I61" s="295"/>
      <c r="AME61" s="162"/>
      <c r="AMF61" s="162"/>
      <c r="AMG61" s="162"/>
      <c r="AMH61" s="162"/>
      <c r="AMI61" s="162"/>
      <c r="AMJ61" s="162"/>
    </row>
    <row r="62" s="208" customFormat="true" ht="22.35" hidden="false" customHeight="true" outlineLevel="0" collapsed="false">
      <c r="A62" s="292" t="s">
        <v>890</v>
      </c>
      <c r="B62" s="297" t="s">
        <v>1323</v>
      </c>
      <c r="C62" s="297"/>
      <c r="D62" s="297"/>
      <c r="E62" s="297"/>
      <c r="F62" s="297"/>
      <c r="G62" s="297"/>
      <c r="H62" s="298"/>
      <c r="I62" s="283" t="n">
        <f aca="false">ROUND(((E23*H63*(1-I72))),2)</f>
        <v>0</v>
      </c>
      <c r="AME62" s="162"/>
      <c r="AMF62" s="162"/>
      <c r="AMG62" s="162"/>
      <c r="AMH62" s="162"/>
      <c r="AMI62" s="162"/>
      <c r="AMJ62" s="162"/>
    </row>
    <row r="63" s="208" customFormat="true" ht="13.8" hidden="false" customHeight="true" outlineLevel="0" collapsed="false">
      <c r="A63" s="292" t="s">
        <v>1324</v>
      </c>
      <c r="B63" s="293" t="s">
        <v>1325</v>
      </c>
      <c r="C63" s="293"/>
      <c r="D63" s="293"/>
      <c r="E63" s="293"/>
      <c r="F63" s="293"/>
      <c r="G63" s="293"/>
      <c r="H63" s="294"/>
      <c r="I63" s="295"/>
      <c r="AME63" s="162"/>
      <c r="AMF63" s="162"/>
      <c r="AMG63" s="162"/>
      <c r="AMH63" s="162"/>
      <c r="AMI63" s="162"/>
      <c r="AMJ63" s="162"/>
    </row>
    <row r="64" s="208" customFormat="true" ht="13.8" hidden="false" customHeight="true" outlineLevel="0" collapsed="false">
      <c r="A64" s="292" t="s">
        <v>893</v>
      </c>
      <c r="B64" s="293" t="s">
        <v>1326</v>
      </c>
      <c r="C64" s="293"/>
      <c r="D64" s="293"/>
      <c r="E64" s="293"/>
      <c r="F64" s="293"/>
      <c r="G64" s="293"/>
      <c r="H64" s="299"/>
      <c r="I64" s="283" t="n">
        <f aca="false">H64</f>
        <v>0</v>
      </c>
      <c r="AME64" s="162"/>
      <c r="AMF64" s="162"/>
      <c r="AMG64" s="162"/>
      <c r="AMH64" s="162"/>
      <c r="AMI64" s="162"/>
      <c r="AMJ64" s="162"/>
    </row>
    <row r="65" s="208" customFormat="true" ht="13.8" hidden="false" customHeight="true" outlineLevel="0" collapsed="false">
      <c r="A65" s="292" t="s">
        <v>926</v>
      </c>
      <c r="B65" s="293" t="s">
        <v>1327</v>
      </c>
      <c r="C65" s="293"/>
      <c r="D65" s="293"/>
      <c r="E65" s="293"/>
      <c r="F65" s="293"/>
      <c r="G65" s="293"/>
      <c r="H65" s="300"/>
      <c r="I65" s="301" t="n">
        <f aca="false">H65</f>
        <v>0</v>
      </c>
      <c r="AME65" s="162"/>
      <c r="AMF65" s="162"/>
      <c r="AMG65" s="162"/>
      <c r="AMH65" s="162"/>
      <c r="AMI65" s="162"/>
      <c r="AMJ65" s="162"/>
    </row>
    <row r="66" s="208" customFormat="true" ht="13.8" hidden="false" customHeight="true" outlineLevel="0" collapsed="false">
      <c r="A66" s="292" t="s">
        <v>966</v>
      </c>
      <c r="B66" s="293" t="s">
        <v>1328</v>
      </c>
      <c r="C66" s="293"/>
      <c r="D66" s="293"/>
      <c r="E66" s="293"/>
      <c r="F66" s="293"/>
      <c r="G66" s="293"/>
      <c r="H66" s="300"/>
      <c r="I66" s="283" t="n">
        <f aca="false">H66</f>
        <v>0</v>
      </c>
      <c r="AME66" s="162"/>
      <c r="AMF66" s="162"/>
      <c r="AMG66" s="162"/>
      <c r="AMH66" s="162"/>
      <c r="AMI66" s="162"/>
      <c r="AMJ66" s="162"/>
    </row>
    <row r="67" s="208" customFormat="true" ht="13.8" hidden="false" customHeight="true" outlineLevel="0" collapsed="false">
      <c r="A67" s="292" t="s">
        <v>968</v>
      </c>
      <c r="B67" s="293" t="s">
        <v>1329</v>
      </c>
      <c r="C67" s="293"/>
      <c r="D67" s="293"/>
      <c r="E67" s="293"/>
      <c r="F67" s="293"/>
      <c r="G67" s="293"/>
      <c r="H67" s="300"/>
      <c r="I67" s="283" t="n">
        <f aca="false">H67</f>
        <v>0</v>
      </c>
      <c r="AME67" s="162"/>
      <c r="AMF67" s="162"/>
      <c r="AMG67" s="162"/>
      <c r="AMH67" s="162"/>
      <c r="AMI67" s="162"/>
      <c r="AMJ67" s="162"/>
    </row>
    <row r="68" s="208" customFormat="true" ht="13.8" hidden="false" customHeight="false" outlineLevel="0" collapsed="false">
      <c r="A68" s="302" t="s">
        <v>956</v>
      </c>
      <c r="B68" s="302"/>
      <c r="C68" s="302"/>
      <c r="D68" s="302"/>
      <c r="E68" s="302"/>
      <c r="F68" s="302"/>
      <c r="G68" s="302"/>
      <c r="H68" s="303"/>
      <c r="I68" s="274" t="n">
        <f aca="false">SUM(I59:I67)</f>
        <v>0</v>
      </c>
      <c r="AME68" s="162"/>
      <c r="AMF68" s="162"/>
      <c r="AMG68" s="162"/>
      <c r="AMH68" s="162"/>
      <c r="AMI68" s="162"/>
      <c r="AMJ68" s="162"/>
    </row>
    <row r="69" s="208" customFormat="true" ht="13.8" hidden="false" customHeight="true" outlineLevel="0" collapsed="false">
      <c r="A69" s="304" t="s">
        <v>994</v>
      </c>
      <c r="B69" s="304"/>
      <c r="C69" s="304"/>
      <c r="D69" s="304"/>
      <c r="E69" s="304"/>
      <c r="F69" s="304"/>
      <c r="G69" s="304"/>
      <c r="H69" s="304"/>
      <c r="I69" s="304"/>
      <c r="AME69" s="162"/>
      <c r="AMF69" s="162"/>
      <c r="AMG69" s="162"/>
      <c r="AMH69" s="162"/>
      <c r="AMI69" s="162"/>
      <c r="AMJ69" s="162"/>
    </row>
    <row r="70" s="208" customFormat="true" ht="13.8" hidden="false" customHeight="true" outlineLevel="0" collapsed="false">
      <c r="A70" s="290" t="s">
        <v>1330</v>
      </c>
      <c r="B70" s="290"/>
      <c r="C70" s="290"/>
      <c r="D70" s="290"/>
      <c r="E70" s="290"/>
      <c r="F70" s="290"/>
      <c r="G70" s="290"/>
      <c r="H70" s="290"/>
      <c r="I70" s="290"/>
      <c r="AME70" s="162"/>
      <c r="AMF70" s="162"/>
      <c r="AMG70" s="162"/>
      <c r="AMH70" s="162"/>
      <c r="AMI70" s="162"/>
      <c r="AMJ70" s="162"/>
    </row>
    <row r="71" s="208" customFormat="true" ht="13.8" hidden="false" customHeight="false" outlineLevel="0" collapsed="false">
      <c r="A71" s="305" t="s">
        <v>1331</v>
      </c>
      <c r="B71" s="305"/>
      <c r="C71" s="305"/>
      <c r="D71" s="305"/>
      <c r="E71" s="305"/>
      <c r="F71" s="305"/>
      <c r="G71" s="305"/>
      <c r="H71" s="306" t="s">
        <v>997</v>
      </c>
      <c r="I71" s="307" t="n">
        <v>0.06</v>
      </c>
      <c r="AME71" s="162"/>
      <c r="AMF71" s="162"/>
      <c r="AMG71" s="162"/>
      <c r="AMH71" s="162"/>
      <c r="AMI71" s="162"/>
      <c r="AMJ71" s="162"/>
    </row>
    <row r="72" s="208" customFormat="true" ht="18.65" hidden="false" customHeight="true" outlineLevel="0" collapsed="false">
      <c r="A72" s="308" t="s">
        <v>1332</v>
      </c>
      <c r="B72" s="308"/>
      <c r="C72" s="308"/>
      <c r="D72" s="308"/>
      <c r="E72" s="308"/>
      <c r="F72" s="308"/>
      <c r="G72" s="308"/>
      <c r="H72" s="306" t="s">
        <v>997</v>
      </c>
      <c r="I72" s="307" t="n">
        <v>0.2</v>
      </c>
      <c r="AME72" s="162"/>
      <c r="AMF72" s="162"/>
      <c r="AMG72" s="162"/>
      <c r="AMH72" s="162"/>
      <c r="AMI72" s="162"/>
      <c r="AMJ72" s="162"/>
    </row>
    <row r="73" s="208" customFormat="true" ht="13.8" hidden="false" customHeight="true" outlineLevel="0" collapsed="false">
      <c r="A73" s="309" t="s">
        <v>1333</v>
      </c>
      <c r="B73" s="309"/>
      <c r="C73" s="309"/>
      <c r="D73" s="309"/>
      <c r="E73" s="309"/>
      <c r="F73" s="309"/>
      <c r="G73" s="309"/>
      <c r="H73" s="309"/>
      <c r="I73" s="309"/>
      <c r="AME73" s="162"/>
      <c r="AMF73" s="162"/>
      <c r="AMG73" s="162"/>
      <c r="AMH73" s="162"/>
      <c r="AMI73" s="162"/>
      <c r="AMJ73" s="162"/>
    </row>
    <row r="74" s="208" customFormat="true" ht="13.8" hidden="false" customHeight="true" outlineLevel="0" collapsed="false">
      <c r="A74" s="255" t="s">
        <v>999</v>
      </c>
      <c r="B74" s="255"/>
      <c r="C74" s="255"/>
      <c r="D74" s="255"/>
      <c r="E74" s="255"/>
      <c r="F74" s="255"/>
      <c r="G74" s="255"/>
      <c r="H74" s="255"/>
      <c r="I74" s="255"/>
      <c r="AME74" s="162"/>
      <c r="AMF74" s="162"/>
      <c r="AMG74" s="162"/>
      <c r="AMH74" s="162"/>
      <c r="AMI74" s="162"/>
      <c r="AMJ74" s="162"/>
    </row>
    <row r="75" s="208" customFormat="true" ht="13.8" hidden="false" customHeight="true" outlineLevel="0" collapsed="false">
      <c r="A75" s="279" t="n">
        <v>2</v>
      </c>
      <c r="B75" s="310" t="s">
        <v>1000</v>
      </c>
      <c r="C75" s="310"/>
      <c r="D75" s="310"/>
      <c r="E75" s="310"/>
      <c r="F75" s="310"/>
      <c r="G75" s="310"/>
      <c r="H75" s="311"/>
      <c r="I75" s="280" t="s">
        <v>885</v>
      </c>
      <c r="AME75" s="162"/>
      <c r="AMF75" s="162"/>
      <c r="AMG75" s="162"/>
      <c r="AMH75" s="162"/>
      <c r="AMI75" s="162"/>
      <c r="AMJ75" s="162"/>
    </row>
    <row r="76" s="208" customFormat="true" ht="13.8" hidden="false" customHeight="true" outlineLevel="0" collapsed="false">
      <c r="A76" s="292" t="s">
        <v>952</v>
      </c>
      <c r="B76" s="293" t="s">
        <v>953</v>
      </c>
      <c r="C76" s="293"/>
      <c r="D76" s="293"/>
      <c r="E76" s="293"/>
      <c r="F76" s="293"/>
      <c r="G76" s="293"/>
      <c r="H76" s="312"/>
      <c r="I76" s="283" t="n">
        <f aca="false">+I38</f>
        <v>0</v>
      </c>
      <c r="AME76" s="162"/>
      <c r="AMF76" s="162"/>
      <c r="AMG76" s="162"/>
      <c r="AMH76" s="162"/>
      <c r="AMI76" s="162"/>
      <c r="AMJ76" s="162"/>
    </row>
    <row r="77" s="208" customFormat="true" ht="13.8" hidden="false" customHeight="true" outlineLevel="0" collapsed="false">
      <c r="A77" s="292" t="s">
        <v>960</v>
      </c>
      <c r="B77" s="293" t="s">
        <v>1001</v>
      </c>
      <c r="C77" s="293"/>
      <c r="D77" s="293"/>
      <c r="E77" s="293"/>
      <c r="F77" s="293"/>
      <c r="G77" s="293"/>
      <c r="H77" s="312"/>
      <c r="I77" s="283" t="n">
        <f aca="false">+I51</f>
        <v>0</v>
      </c>
      <c r="AME77" s="162"/>
      <c r="AMF77" s="162"/>
      <c r="AMG77" s="162"/>
      <c r="AMH77" s="162"/>
      <c r="AMI77" s="162"/>
      <c r="AMJ77" s="162"/>
    </row>
    <row r="78" s="208" customFormat="true" ht="13.8" hidden="false" customHeight="true" outlineLevel="0" collapsed="false">
      <c r="A78" s="292" t="s">
        <v>980</v>
      </c>
      <c r="B78" s="293" t="s">
        <v>981</v>
      </c>
      <c r="C78" s="293"/>
      <c r="D78" s="293"/>
      <c r="E78" s="293"/>
      <c r="F78" s="293"/>
      <c r="G78" s="293"/>
      <c r="H78" s="312"/>
      <c r="I78" s="283" t="n">
        <f aca="false">+I68</f>
        <v>0</v>
      </c>
      <c r="AME78" s="162"/>
      <c r="AMF78" s="162"/>
      <c r="AMG78" s="162"/>
      <c r="AMH78" s="162"/>
      <c r="AMI78" s="162"/>
      <c r="AMJ78" s="162"/>
    </row>
    <row r="79" s="208" customFormat="true" ht="13.8" hidden="false" customHeight="false" outlineLevel="0" collapsed="false">
      <c r="A79" s="302" t="s">
        <v>956</v>
      </c>
      <c r="B79" s="302"/>
      <c r="C79" s="302"/>
      <c r="D79" s="302"/>
      <c r="E79" s="302"/>
      <c r="F79" s="302"/>
      <c r="G79" s="302"/>
      <c r="H79" s="303"/>
      <c r="I79" s="274" t="n">
        <f aca="false">SUM(I76:I78)</f>
        <v>0</v>
      </c>
      <c r="AME79" s="162"/>
      <c r="AMF79" s="162"/>
      <c r="AMG79" s="162"/>
      <c r="AMH79" s="162"/>
      <c r="AMI79" s="162"/>
      <c r="AMJ79" s="162"/>
    </row>
    <row r="80" s="208" customFormat="true" ht="13.8" hidden="false" customHeight="true" outlineLevel="0" collapsed="false">
      <c r="A80" s="255" t="s">
        <v>1334</v>
      </c>
      <c r="B80" s="255"/>
      <c r="C80" s="255"/>
      <c r="D80" s="255"/>
      <c r="E80" s="255"/>
      <c r="F80" s="255"/>
      <c r="G80" s="255"/>
      <c r="H80" s="255"/>
      <c r="I80" s="255"/>
      <c r="AME80" s="162"/>
      <c r="AMF80" s="162"/>
      <c r="AMG80" s="162"/>
      <c r="AMH80" s="162"/>
      <c r="AMI80" s="162"/>
      <c r="AMJ80" s="162"/>
    </row>
    <row r="81" s="208" customFormat="true" ht="13.8" hidden="false" customHeight="true" outlineLevel="0" collapsed="false">
      <c r="A81" s="279" t="n">
        <v>3</v>
      </c>
      <c r="B81" s="310" t="s">
        <v>1335</v>
      </c>
      <c r="C81" s="310"/>
      <c r="D81" s="310"/>
      <c r="E81" s="310"/>
      <c r="F81" s="310"/>
      <c r="G81" s="310"/>
      <c r="H81" s="311"/>
      <c r="I81" s="280" t="s">
        <v>885</v>
      </c>
      <c r="AME81" s="162"/>
      <c r="AMF81" s="162"/>
      <c r="AMG81" s="162"/>
      <c r="AMH81" s="162"/>
      <c r="AMI81" s="162"/>
      <c r="AMJ81" s="162"/>
    </row>
    <row r="82" s="208" customFormat="true" ht="22.35" hidden="false" customHeight="true" outlineLevel="0" collapsed="false">
      <c r="A82" s="292" t="s">
        <v>887</v>
      </c>
      <c r="B82" s="313" t="s">
        <v>1336</v>
      </c>
      <c r="C82" s="313"/>
      <c r="D82" s="313"/>
      <c r="E82" s="313"/>
      <c r="F82" s="313"/>
      <c r="G82" s="313"/>
      <c r="H82" s="312"/>
      <c r="I82" s="283" t="n">
        <f aca="false">ROUND(($I$29/12)*(33/30)*I89,2)</f>
        <v>0</v>
      </c>
      <c r="AME82" s="162"/>
      <c r="AMF82" s="162"/>
      <c r="AMG82" s="162"/>
      <c r="AMH82" s="162"/>
      <c r="AMI82" s="162"/>
      <c r="AMJ82" s="162"/>
    </row>
    <row r="83" s="208" customFormat="true" ht="13.8" hidden="false" customHeight="false" outlineLevel="0" collapsed="false">
      <c r="A83" s="292" t="s">
        <v>890</v>
      </c>
      <c r="B83" s="314" t="s">
        <v>1005</v>
      </c>
      <c r="C83" s="314"/>
      <c r="D83" s="314"/>
      <c r="E83" s="314"/>
      <c r="F83" s="314"/>
      <c r="G83" s="314"/>
      <c r="H83" s="314"/>
      <c r="I83" s="315" t="n">
        <f aca="false">ROUND($H$48*I82,2)</f>
        <v>0</v>
      </c>
      <c r="AME83" s="162"/>
      <c r="AMF83" s="162"/>
      <c r="AMG83" s="162"/>
      <c r="AMH83" s="162"/>
      <c r="AMI83" s="162"/>
      <c r="AMJ83" s="162"/>
    </row>
    <row r="84" s="208" customFormat="true" ht="22.35" hidden="false" customHeight="true" outlineLevel="0" collapsed="false">
      <c r="A84" s="292" t="s">
        <v>893</v>
      </c>
      <c r="B84" s="242" t="s">
        <v>1337</v>
      </c>
      <c r="C84" s="242"/>
      <c r="D84" s="242"/>
      <c r="E84" s="242"/>
      <c r="F84" s="242"/>
      <c r="G84" s="242"/>
      <c r="H84" s="242"/>
      <c r="I84" s="315" t="n">
        <f aca="false">ROUND(($I$29+$I$38)*(40%)*8%*I89,2)</f>
        <v>0</v>
      </c>
      <c r="AME84" s="162"/>
      <c r="AMF84" s="162"/>
      <c r="AMG84" s="162"/>
      <c r="AMH84" s="162"/>
      <c r="AMI84" s="162"/>
      <c r="AMJ84" s="162"/>
    </row>
    <row r="85" s="208" customFormat="true" ht="22.35" hidden="false" customHeight="true" outlineLevel="0" collapsed="false">
      <c r="A85" s="292" t="s">
        <v>926</v>
      </c>
      <c r="B85" s="242" t="s">
        <v>1338</v>
      </c>
      <c r="C85" s="242"/>
      <c r="D85" s="242"/>
      <c r="E85" s="242"/>
      <c r="F85" s="242"/>
      <c r="G85" s="242"/>
      <c r="H85" s="242"/>
      <c r="I85" s="315" t="n">
        <f aca="false">ROUND(((($I$29/30)*7)/$H$8),2)</f>
        <v>0</v>
      </c>
      <c r="AME85" s="162"/>
      <c r="AMF85" s="162"/>
      <c r="AMG85" s="162"/>
      <c r="AMH85" s="162"/>
      <c r="AMI85" s="162"/>
      <c r="AMJ85" s="162"/>
    </row>
    <row r="86" s="208" customFormat="true" ht="13.8" hidden="false" customHeight="false" outlineLevel="0" collapsed="false">
      <c r="A86" s="292" t="s">
        <v>966</v>
      </c>
      <c r="B86" s="316" t="s">
        <v>1008</v>
      </c>
      <c r="C86" s="316"/>
      <c r="D86" s="316"/>
      <c r="E86" s="316"/>
      <c r="F86" s="316"/>
      <c r="G86" s="316"/>
      <c r="H86" s="316"/>
      <c r="I86" s="315" t="n">
        <f aca="false">ROUND($H$51*I85,2)</f>
        <v>0</v>
      </c>
      <c r="AME86" s="162"/>
      <c r="AMF86" s="162"/>
      <c r="AMG86" s="162"/>
      <c r="AMH86" s="162"/>
      <c r="AMI86" s="162"/>
      <c r="AMJ86" s="162"/>
    </row>
    <row r="87" s="208" customFormat="true" ht="22.35" hidden="false" customHeight="true" outlineLevel="0" collapsed="false">
      <c r="A87" s="292" t="s">
        <v>968</v>
      </c>
      <c r="B87" s="242" t="s">
        <v>1339</v>
      </c>
      <c r="C87" s="242"/>
      <c r="D87" s="242"/>
      <c r="E87" s="242"/>
      <c r="F87" s="242"/>
      <c r="G87" s="242"/>
      <c r="H87" s="242"/>
      <c r="I87" s="315" t="n">
        <f aca="false">ROUND(($I$29+$I$38)*(40%)*8%*100%,2)</f>
        <v>0</v>
      </c>
      <c r="AME87" s="162"/>
      <c r="AMF87" s="162"/>
      <c r="AMG87" s="162"/>
      <c r="AMH87" s="162"/>
      <c r="AMI87" s="162"/>
      <c r="AMJ87" s="162"/>
    </row>
    <row r="88" s="208" customFormat="true" ht="13.8" hidden="false" customHeight="false" outlineLevel="0" collapsed="false">
      <c r="A88" s="302" t="s">
        <v>956</v>
      </c>
      <c r="B88" s="302"/>
      <c r="C88" s="302"/>
      <c r="D88" s="302"/>
      <c r="E88" s="302"/>
      <c r="F88" s="302"/>
      <c r="G88" s="302"/>
      <c r="H88" s="303"/>
      <c r="I88" s="274" t="n">
        <f aca="false">SUM(I82:I87)</f>
        <v>0</v>
      </c>
      <c r="AME88" s="162"/>
      <c r="AMF88" s="162"/>
      <c r="AMG88" s="162"/>
      <c r="AMH88" s="162"/>
      <c r="AMI88" s="162"/>
      <c r="AMJ88" s="162"/>
    </row>
    <row r="89" s="208" customFormat="true" ht="18.65" hidden="false" customHeight="true" outlineLevel="0" collapsed="false">
      <c r="A89" s="317" t="s">
        <v>1340</v>
      </c>
      <c r="B89" s="317"/>
      <c r="C89" s="317"/>
      <c r="D89" s="317"/>
      <c r="E89" s="317"/>
      <c r="F89" s="317"/>
      <c r="G89" s="317"/>
      <c r="H89" s="318" t="s">
        <v>1011</v>
      </c>
      <c r="I89" s="319" t="n">
        <v>0.025</v>
      </c>
      <c r="AME89" s="162"/>
      <c r="AMF89" s="162"/>
      <c r="AMG89" s="162"/>
      <c r="AMH89" s="162"/>
      <c r="AMI89" s="162"/>
      <c r="AMJ89" s="162"/>
    </row>
    <row r="90" s="208" customFormat="true" ht="13.8" hidden="false" customHeight="true" outlineLevel="0" collapsed="false">
      <c r="A90" s="255" t="s">
        <v>1341</v>
      </c>
      <c r="B90" s="255"/>
      <c r="C90" s="255"/>
      <c r="D90" s="255"/>
      <c r="E90" s="255"/>
      <c r="F90" s="255"/>
      <c r="G90" s="255"/>
      <c r="H90" s="255"/>
      <c r="I90" s="255"/>
      <c r="AME90" s="162"/>
      <c r="AMF90" s="162"/>
      <c r="AMG90" s="162"/>
      <c r="AMH90" s="162"/>
      <c r="AMI90" s="162"/>
      <c r="AMJ90" s="162"/>
    </row>
    <row r="91" s="208" customFormat="true" ht="13.8" hidden="false" customHeight="true" outlineLevel="0" collapsed="false">
      <c r="A91" s="278" t="s">
        <v>1013</v>
      </c>
      <c r="B91" s="278"/>
      <c r="C91" s="278"/>
      <c r="D91" s="278"/>
      <c r="E91" s="278"/>
      <c r="F91" s="278"/>
      <c r="G91" s="278"/>
      <c r="H91" s="278"/>
      <c r="I91" s="278"/>
      <c r="AME91" s="162"/>
      <c r="AMF91" s="162"/>
      <c r="AMG91" s="162"/>
      <c r="AMH91" s="162"/>
      <c r="AMI91" s="162"/>
      <c r="AMJ91" s="162"/>
    </row>
    <row r="92" s="208" customFormat="true" ht="13.8" hidden="false" customHeight="true" outlineLevel="0" collapsed="false">
      <c r="A92" s="279" t="s">
        <v>1014</v>
      </c>
      <c r="B92" s="310" t="s">
        <v>1015</v>
      </c>
      <c r="C92" s="310"/>
      <c r="D92" s="310"/>
      <c r="E92" s="310"/>
      <c r="F92" s="310"/>
      <c r="G92" s="310"/>
      <c r="H92" s="311"/>
      <c r="I92" s="280" t="s">
        <v>885</v>
      </c>
      <c r="AME92" s="162"/>
      <c r="AMF92" s="162"/>
      <c r="AMG92" s="162"/>
      <c r="AMH92" s="162"/>
      <c r="AMI92" s="162"/>
      <c r="AMJ92" s="162"/>
    </row>
    <row r="93" s="208" customFormat="true" ht="13.8" hidden="false" customHeight="true" outlineLevel="0" collapsed="false">
      <c r="A93" s="292" t="s">
        <v>887</v>
      </c>
      <c r="B93" s="242" t="s">
        <v>1342</v>
      </c>
      <c r="C93" s="242"/>
      <c r="D93" s="242"/>
      <c r="E93" s="242"/>
      <c r="F93" s="242"/>
      <c r="G93" s="242"/>
      <c r="H93" s="242"/>
      <c r="I93" s="320"/>
      <c r="AME93" s="162"/>
      <c r="AMF93" s="162"/>
      <c r="AMG93" s="162"/>
      <c r="AMH93" s="162"/>
      <c r="AMI93" s="162"/>
      <c r="AMJ93" s="162"/>
    </row>
    <row r="94" s="208" customFormat="true" ht="13.8" hidden="false" customHeight="true" outlineLevel="0" collapsed="false">
      <c r="A94" s="292" t="s">
        <v>890</v>
      </c>
      <c r="B94" s="242" t="s">
        <v>1343</v>
      </c>
      <c r="C94" s="242"/>
      <c r="D94" s="242"/>
      <c r="E94" s="242"/>
      <c r="F94" s="242"/>
      <c r="G94" s="242"/>
      <c r="H94" s="242"/>
      <c r="I94" s="315" t="n">
        <f aca="false">ROUND((($I$29/30)*I103)/12,2)</f>
        <v>0</v>
      </c>
      <c r="AME94" s="162"/>
      <c r="AMF94" s="162"/>
      <c r="AMG94" s="162"/>
      <c r="AMH94" s="162"/>
      <c r="AMI94" s="162"/>
      <c r="AMJ94" s="162"/>
    </row>
    <row r="95" s="208" customFormat="true" ht="13.8" hidden="false" customHeight="true" outlineLevel="0" collapsed="false">
      <c r="A95" s="292" t="s">
        <v>893</v>
      </c>
      <c r="B95" s="242" t="s">
        <v>1344</v>
      </c>
      <c r="C95" s="242"/>
      <c r="D95" s="242"/>
      <c r="E95" s="242"/>
      <c r="F95" s="242"/>
      <c r="G95" s="242"/>
      <c r="H95" s="242"/>
      <c r="I95" s="315" t="n">
        <f aca="false">ROUND((($I$29/30)*5)/12*I104,2)</f>
        <v>0</v>
      </c>
      <c r="AME95" s="162"/>
      <c r="AMF95" s="162"/>
      <c r="AMG95" s="162"/>
      <c r="AMH95" s="162"/>
      <c r="AMI95" s="162"/>
      <c r="AMJ95" s="162"/>
    </row>
    <row r="96" s="208" customFormat="true" ht="13.8" hidden="false" customHeight="true" outlineLevel="0" collapsed="false">
      <c r="A96" s="292" t="s">
        <v>926</v>
      </c>
      <c r="B96" s="242" t="s">
        <v>1345</v>
      </c>
      <c r="C96" s="242"/>
      <c r="D96" s="242"/>
      <c r="E96" s="242"/>
      <c r="F96" s="242"/>
      <c r="G96" s="242"/>
      <c r="H96" s="242"/>
      <c r="I96" s="315" t="n">
        <f aca="false">ROUND(((($I$29/30)*15)/12)*I105,2)</f>
        <v>0</v>
      </c>
      <c r="AME96" s="162"/>
      <c r="AMF96" s="162"/>
      <c r="AMG96" s="162"/>
      <c r="AMH96" s="162"/>
      <c r="AMI96" s="162"/>
      <c r="AMJ96" s="162"/>
    </row>
    <row r="97" s="208" customFormat="true" ht="13.8" hidden="false" customHeight="true" outlineLevel="0" collapsed="false">
      <c r="A97" s="292" t="s">
        <v>966</v>
      </c>
      <c r="B97" s="242" t="s">
        <v>1346</v>
      </c>
      <c r="C97" s="242"/>
      <c r="D97" s="242"/>
      <c r="E97" s="242"/>
      <c r="F97" s="242"/>
      <c r="G97" s="242"/>
      <c r="H97" s="242"/>
      <c r="I97" s="315" t="n">
        <f aca="false">ROUND(((($I$29/30)*I106)/12),2)</f>
        <v>0</v>
      </c>
      <c r="AME97" s="162"/>
      <c r="AMF97" s="162"/>
      <c r="AMG97" s="162"/>
      <c r="AMH97" s="162"/>
      <c r="AMI97" s="162"/>
      <c r="AMJ97" s="162"/>
    </row>
    <row r="98" s="208" customFormat="true" ht="13.8" hidden="false" customHeight="true" outlineLevel="0" collapsed="false">
      <c r="A98" s="292" t="s">
        <v>968</v>
      </c>
      <c r="B98" s="242" t="s">
        <v>1329</v>
      </c>
      <c r="C98" s="242"/>
      <c r="D98" s="242"/>
      <c r="E98" s="242"/>
      <c r="F98" s="242"/>
      <c r="G98" s="242"/>
      <c r="H98" s="242"/>
      <c r="I98" s="321"/>
      <c r="AME98" s="162"/>
      <c r="AMF98" s="162"/>
      <c r="AMG98" s="162"/>
      <c r="AMH98" s="162"/>
      <c r="AMI98" s="162"/>
      <c r="AMJ98" s="162"/>
    </row>
    <row r="99" s="208" customFormat="true" ht="13.8" hidden="false" customHeight="false" outlineLevel="0" collapsed="false">
      <c r="A99" s="302" t="s">
        <v>1022</v>
      </c>
      <c r="B99" s="302"/>
      <c r="C99" s="302"/>
      <c r="D99" s="302"/>
      <c r="E99" s="302"/>
      <c r="F99" s="302"/>
      <c r="G99" s="302"/>
      <c r="H99" s="303"/>
      <c r="I99" s="274" t="n">
        <f aca="false">SUM(I93:I98)</f>
        <v>0</v>
      </c>
      <c r="AME99" s="162"/>
      <c r="AMF99" s="162"/>
      <c r="AMG99" s="162"/>
      <c r="AMH99" s="162"/>
      <c r="AMI99" s="162"/>
      <c r="AMJ99" s="162"/>
    </row>
    <row r="100" s="208" customFormat="true" ht="13.8" hidden="false" customHeight="true" outlineLevel="0" collapsed="false">
      <c r="A100" s="292" t="s">
        <v>970</v>
      </c>
      <c r="B100" s="242" t="s">
        <v>1023</v>
      </c>
      <c r="C100" s="242"/>
      <c r="D100" s="242"/>
      <c r="E100" s="242"/>
      <c r="F100" s="242"/>
      <c r="G100" s="242"/>
      <c r="H100" s="242"/>
      <c r="I100" s="315" t="n">
        <f aca="false">ROUND(H51*I99,2)</f>
        <v>0</v>
      </c>
      <c r="AME100" s="162"/>
      <c r="AMF100" s="162"/>
      <c r="AMG100" s="162"/>
      <c r="AMH100" s="162"/>
      <c r="AMI100" s="162"/>
      <c r="AMJ100" s="162"/>
    </row>
    <row r="101" s="208" customFormat="true" ht="13.8" hidden="false" customHeight="false" outlineLevel="0" collapsed="false">
      <c r="A101" s="302" t="s">
        <v>956</v>
      </c>
      <c r="B101" s="302"/>
      <c r="C101" s="302"/>
      <c r="D101" s="302"/>
      <c r="E101" s="302"/>
      <c r="F101" s="302"/>
      <c r="G101" s="302"/>
      <c r="H101" s="303"/>
      <c r="I101" s="274" t="n">
        <f aca="false">SUM(I99:I100)</f>
        <v>0</v>
      </c>
      <c r="AME101" s="162"/>
      <c r="AMF101" s="162"/>
      <c r="AMG101" s="162"/>
      <c r="AMH101" s="162"/>
      <c r="AMI101" s="162"/>
      <c r="AMJ101" s="162"/>
    </row>
    <row r="102" s="208" customFormat="true" ht="27.05" hidden="false" customHeight="true" outlineLevel="0" collapsed="false">
      <c r="A102" s="275" t="s">
        <v>1347</v>
      </c>
      <c r="B102" s="275"/>
      <c r="C102" s="275"/>
      <c r="D102" s="275"/>
      <c r="E102" s="275"/>
      <c r="F102" s="275"/>
      <c r="G102" s="275"/>
      <c r="H102" s="275"/>
      <c r="I102" s="275"/>
      <c r="AME102" s="162"/>
      <c r="AMF102" s="162"/>
      <c r="AMG102" s="162"/>
      <c r="AMH102" s="162"/>
      <c r="AMI102" s="162"/>
      <c r="AMJ102" s="162"/>
    </row>
    <row r="103" s="208" customFormat="true" ht="18.65" hidden="false" customHeight="true" outlineLevel="0" collapsed="false">
      <c r="A103" s="322" t="s">
        <v>1025</v>
      </c>
      <c r="B103" s="322"/>
      <c r="C103" s="322"/>
      <c r="D103" s="322"/>
      <c r="E103" s="322"/>
      <c r="F103" s="322"/>
      <c r="G103" s="322"/>
      <c r="H103" s="318" t="s">
        <v>1011</v>
      </c>
      <c r="I103" s="323" t="n">
        <v>2.96</v>
      </c>
      <c r="AME103" s="162"/>
      <c r="AMF103" s="162"/>
      <c r="AMG103" s="162"/>
      <c r="AMH103" s="162"/>
      <c r="AMI103" s="162"/>
      <c r="AMJ103" s="162"/>
    </row>
    <row r="104" s="208" customFormat="true" ht="18.65" hidden="false" customHeight="true" outlineLevel="0" collapsed="false">
      <c r="A104" s="322" t="s">
        <v>1026</v>
      </c>
      <c r="B104" s="322"/>
      <c r="C104" s="322"/>
      <c r="D104" s="322"/>
      <c r="E104" s="322"/>
      <c r="F104" s="322"/>
      <c r="G104" s="322"/>
      <c r="H104" s="318" t="s">
        <v>1011</v>
      </c>
      <c r="I104" s="324" t="n">
        <v>0.015</v>
      </c>
      <c r="AME104" s="162"/>
      <c r="AMF104" s="162"/>
      <c r="AMG104" s="162"/>
      <c r="AMH104" s="162"/>
      <c r="AMI104" s="162"/>
      <c r="AMJ104" s="162"/>
    </row>
    <row r="105" s="208" customFormat="true" ht="27.05" hidden="false" customHeight="true" outlineLevel="0" collapsed="false">
      <c r="A105" s="322" t="s">
        <v>1027</v>
      </c>
      <c r="B105" s="322"/>
      <c r="C105" s="322"/>
      <c r="D105" s="322"/>
      <c r="E105" s="322"/>
      <c r="F105" s="322"/>
      <c r="G105" s="322"/>
      <c r="H105" s="318" t="s">
        <v>1011</v>
      </c>
      <c r="I105" s="324" t="n">
        <v>0.0078</v>
      </c>
      <c r="AME105" s="162"/>
      <c r="AMF105" s="162"/>
      <c r="AMG105" s="162"/>
      <c r="AMH105" s="162"/>
      <c r="AMI105" s="162"/>
      <c r="AMJ105" s="162"/>
    </row>
    <row r="106" s="208" customFormat="true" ht="18.65" hidden="false" customHeight="true" outlineLevel="0" collapsed="false">
      <c r="A106" s="322" t="s">
        <v>1028</v>
      </c>
      <c r="B106" s="322"/>
      <c r="C106" s="322"/>
      <c r="D106" s="322"/>
      <c r="E106" s="322"/>
      <c r="F106" s="322"/>
      <c r="G106" s="322"/>
      <c r="H106" s="318" t="s">
        <v>1011</v>
      </c>
      <c r="I106" s="323" t="n">
        <v>5</v>
      </c>
      <c r="AME106" s="162"/>
      <c r="AMF106" s="162"/>
      <c r="AMG106" s="162"/>
      <c r="AMH106" s="162"/>
      <c r="AMI106" s="162"/>
      <c r="AMJ106" s="162"/>
    </row>
    <row r="107" s="208" customFormat="true" ht="13.8" hidden="false" customHeight="true" outlineLevel="0" collapsed="false">
      <c r="A107" s="278" t="s">
        <v>1029</v>
      </c>
      <c r="B107" s="278"/>
      <c r="C107" s="278"/>
      <c r="D107" s="278"/>
      <c r="E107" s="278"/>
      <c r="F107" s="278"/>
      <c r="G107" s="278"/>
      <c r="H107" s="278"/>
      <c r="I107" s="278"/>
      <c r="AME107" s="162"/>
      <c r="AMF107" s="162"/>
      <c r="AMG107" s="162"/>
      <c r="AMH107" s="162"/>
      <c r="AMI107" s="162"/>
      <c r="AMJ107" s="162"/>
    </row>
    <row r="108" s="208" customFormat="true" ht="13.8" hidden="false" customHeight="true" outlineLevel="0" collapsed="false">
      <c r="A108" s="279" t="s">
        <v>1030</v>
      </c>
      <c r="B108" s="310" t="s">
        <v>1031</v>
      </c>
      <c r="C108" s="310"/>
      <c r="D108" s="310"/>
      <c r="E108" s="310"/>
      <c r="F108" s="310"/>
      <c r="G108" s="310"/>
      <c r="H108" s="311"/>
      <c r="I108" s="280" t="s">
        <v>885</v>
      </c>
      <c r="AME108" s="162"/>
      <c r="AMF108" s="162"/>
      <c r="AMG108" s="162"/>
      <c r="AMH108" s="162"/>
      <c r="AMI108" s="162"/>
      <c r="AMJ108" s="162"/>
    </row>
    <row r="109" s="208" customFormat="true" ht="22.35" hidden="false" customHeight="true" outlineLevel="0" collapsed="false">
      <c r="A109" s="292" t="s">
        <v>887</v>
      </c>
      <c r="B109" s="242" t="s">
        <v>1348</v>
      </c>
      <c r="C109" s="242"/>
      <c r="D109" s="242"/>
      <c r="E109" s="242"/>
      <c r="F109" s="242"/>
      <c r="G109" s="242"/>
      <c r="H109" s="242"/>
      <c r="I109" s="315" t="n">
        <f aca="false">ROUND(((($I$29+$I$29/3)*4/12)/12)*I114,2)</f>
        <v>0</v>
      </c>
      <c r="AME109" s="162"/>
      <c r="AMF109" s="162"/>
      <c r="AMG109" s="162"/>
      <c r="AMH109" s="162"/>
      <c r="AMI109" s="162"/>
      <c r="AMJ109" s="162"/>
    </row>
    <row r="110" s="208" customFormat="true" ht="13.8" hidden="false" customHeight="true" outlineLevel="0" collapsed="false">
      <c r="A110" s="292" t="s">
        <v>890</v>
      </c>
      <c r="B110" s="242" t="s">
        <v>1033</v>
      </c>
      <c r="C110" s="242"/>
      <c r="D110" s="242"/>
      <c r="E110" s="242"/>
      <c r="F110" s="242"/>
      <c r="G110" s="242"/>
      <c r="H110" s="242"/>
      <c r="I110" s="315" t="n">
        <f aca="false">ROUND(+I109*H51,2)</f>
        <v>0</v>
      </c>
      <c r="AME110" s="162"/>
      <c r="AMF110" s="162"/>
      <c r="AMG110" s="162"/>
      <c r="AMH110" s="162"/>
      <c r="AMI110" s="162"/>
      <c r="AMJ110" s="162"/>
    </row>
    <row r="111" s="208" customFormat="true" ht="22.35" hidden="false" customHeight="true" outlineLevel="0" collapsed="false">
      <c r="A111" s="292" t="s">
        <v>893</v>
      </c>
      <c r="B111" s="242" t="s">
        <v>1349</v>
      </c>
      <c r="C111" s="242"/>
      <c r="D111" s="242"/>
      <c r="E111" s="242"/>
      <c r="F111" s="242"/>
      <c r="G111" s="242"/>
      <c r="H111" s="242"/>
      <c r="I111" s="315" t="n">
        <f aca="false">ROUND(((($I$29+$I$36)*4/12)*I114)*H51,2)</f>
        <v>0</v>
      </c>
      <c r="AME111" s="162"/>
      <c r="AMF111" s="162"/>
      <c r="AMG111" s="162"/>
      <c r="AMH111" s="162"/>
      <c r="AMI111" s="162"/>
      <c r="AMJ111" s="162"/>
    </row>
    <row r="112" s="208" customFormat="true" ht="13.8" hidden="false" customHeight="true" outlineLevel="0" collapsed="false">
      <c r="A112" s="292" t="s">
        <v>926</v>
      </c>
      <c r="B112" s="242" t="s">
        <v>1350</v>
      </c>
      <c r="C112" s="242"/>
      <c r="D112" s="242"/>
      <c r="E112" s="242"/>
      <c r="F112" s="242"/>
      <c r="G112" s="242"/>
      <c r="H112" s="242"/>
      <c r="I112" s="321"/>
      <c r="AME112" s="162"/>
      <c r="AMF112" s="162"/>
      <c r="AMG112" s="162"/>
      <c r="AMH112" s="162"/>
      <c r="AMI112" s="162"/>
      <c r="AMJ112" s="162"/>
    </row>
    <row r="113" s="208" customFormat="true" ht="13.8" hidden="false" customHeight="false" outlineLevel="0" collapsed="false">
      <c r="A113" s="302" t="s">
        <v>956</v>
      </c>
      <c r="B113" s="302"/>
      <c r="C113" s="302"/>
      <c r="D113" s="302"/>
      <c r="E113" s="302"/>
      <c r="F113" s="302"/>
      <c r="G113" s="302"/>
      <c r="H113" s="303"/>
      <c r="I113" s="274" t="n">
        <f aca="false">SUM(I109:I112)</f>
        <v>0</v>
      </c>
      <c r="AME113" s="162"/>
      <c r="AMF113" s="162"/>
      <c r="AMG113" s="162"/>
      <c r="AMH113" s="162"/>
      <c r="AMI113" s="162"/>
      <c r="AMJ113" s="162"/>
    </row>
    <row r="114" s="208" customFormat="true" ht="27.05" hidden="false" customHeight="true" outlineLevel="0" collapsed="false">
      <c r="A114" s="322" t="s">
        <v>1035</v>
      </c>
      <c r="B114" s="322"/>
      <c r="C114" s="322"/>
      <c r="D114" s="322"/>
      <c r="E114" s="322"/>
      <c r="F114" s="322"/>
      <c r="G114" s="322"/>
      <c r="H114" s="318" t="s">
        <v>1011</v>
      </c>
      <c r="I114" s="324" t="n">
        <v>0.02</v>
      </c>
      <c r="AME114" s="162"/>
      <c r="AMF114" s="162"/>
      <c r="AMG114" s="162"/>
      <c r="AMH114" s="162"/>
      <c r="AMI114" s="162"/>
      <c r="AMJ114" s="162"/>
    </row>
    <row r="115" s="208" customFormat="true" ht="13.8" hidden="false" customHeight="true" outlineLevel="0" collapsed="false">
      <c r="A115" s="278" t="s">
        <v>1036</v>
      </c>
      <c r="B115" s="278"/>
      <c r="C115" s="278"/>
      <c r="D115" s="278"/>
      <c r="E115" s="278"/>
      <c r="F115" s="278"/>
      <c r="G115" s="278"/>
      <c r="H115" s="278"/>
      <c r="I115" s="278"/>
      <c r="AME115" s="162"/>
      <c r="AMF115" s="162"/>
      <c r="AMG115" s="162"/>
      <c r="AMH115" s="162"/>
      <c r="AMI115" s="162"/>
      <c r="AMJ115" s="162"/>
    </row>
    <row r="116" s="208" customFormat="true" ht="13.8" hidden="false" customHeight="true" outlineLevel="0" collapsed="false">
      <c r="A116" s="279" t="s">
        <v>1037</v>
      </c>
      <c r="B116" s="310" t="s">
        <v>1038</v>
      </c>
      <c r="C116" s="310"/>
      <c r="D116" s="310"/>
      <c r="E116" s="310"/>
      <c r="F116" s="310"/>
      <c r="G116" s="310"/>
      <c r="H116" s="311"/>
      <c r="I116" s="280" t="s">
        <v>885</v>
      </c>
      <c r="AME116" s="162"/>
      <c r="AMF116" s="162"/>
      <c r="AMG116" s="162"/>
      <c r="AMH116" s="162"/>
      <c r="AMI116" s="162"/>
      <c r="AMJ116" s="162"/>
    </row>
    <row r="117" s="208" customFormat="true" ht="13.8" hidden="false" customHeight="true" outlineLevel="0" collapsed="false">
      <c r="A117" s="292" t="s">
        <v>887</v>
      </c>
      <c r="B117" s="242" t="s">
        <v>1039</v>
      </c>
      <c r="C117" s="242"/>
      <c r="D117" s="242"/>
      <c r="E117" s="242"/>
      <c r="F117" s="242"/>
      <c r="G117" s="242"/>
      <c r="H117" s="242"/>
      <c r="I117" s="321"/>
      <c r="AME117" s="162"/>
      <c r="AMF117" s="162"/>
      <c r="AMG117" s="162"/>
      <c r="AMH117" s="162"/>
      <c r="AMI117" s="162"/>
      <c r="AMJ117" s="162"/>
    </row>
    <row r="118" s="208" customFormat="true" ht="13.8" hidden="false" customHeight="false" outlineLevel="0" collapsed="false">
      <c r="A118" s="302" t="s">
        <v>956</v>
      </c>
      <c r="B118" s="302"/>
      <c r="C118" s="302"/>
      <c r="D118" s="302"/>
      <c r="E118" s="302"/>
      <c r="F118" s="302"/>
      <c r="G118" s="302"/>
      <c r="H118" s="303"/>
      <c r="I118" s="274" t="n">
        <f aca="false">+I117</f>
        <v>0</v>
      </c>
      <c r="AME118" s="162"/>
      <c r="AMF118" s="162"/>
      <c r="AMG118" s="162"/>
      <c r="AMH118" s="162"/>
      <c r="AMI118" s="162"/>
      <c r="AMJ118" s="162"/>
    </row>
    <row r="119" s="208" customFormat="true" ht="18.65" hidden="false" customHeight="true" outlineLevel="0" collapsed="false">
      <c r="A119" s="275" t="s">
        <v>1351</v>
      </c>
      <c r="B119" s="275"/>
      <c r="C119" s="275"/>
      <c r="D119" s="275"/>
      <c r="E119" s="275"/>
      <c r="F119" s="275"/>
      <c r="G119" s="275"/>
      <c r="H119" s="275"/>
      <c r="I119" s="275"/>
      <c r="AME119" s="162"/>
      <c r="AMF119" s="162"/>
      <c r="AMG119" s="162"/>
      <c r="AMH119" s="162"/>
      <c r="AMI119" s="162"/>
      <c r="AMJ119" s="162"/>
    </row>
    <row r="120" s="208" customFormat="true" ht="13.8" hidden="false" customHeight="true" outlineLevel="0" collapsed="false">
      <c r="A120" s="255" t="s">
        <v>1041</v>
      </c>
      <c r="B120" s="255"/>
      <c r="C120" s="255"/>
      <c r="D120" s="255"/>
      <c r="E120" s="255"/>
      <c r="F120" s="255"/>
      <c r="G120" s="255"/>
      <c r="H120" s="255"/>
      <c r="I120" s="255"/>
      <c r="AME120" s="162"/>
      <c r="AMF120" s="162"/>
      <c r="AMG120" s="162"/>
      <c r="AMH120" s="162"/>
      <c r="AMI120" s="162"/>
      <c r="AMJ120" s="162"/>
    </row>
    <row r="121" s="208" customFormat="true" ht="13.8" hidden="false" customHeight="true" outlineLevel="0" collapsed="false">
      <c r="A121" s="279" t="n">
        <v>4</v>
      </c>
      <c r="B121" s="310" t="s">
        <v>1042</v>
      </c>
      <c r="C121" s="310"/>
      <c r="D121" s="310"/>
      <c r="E121" s="310"/>
      <c r="F121" s="310"/>
      <c r="G121" s="310"/>
      <c r="H121" s="311"/>
      <c r="I121" s="280" t="s">
        <v>885</v>
      </c>
      <c r="AME121" s="162"/>
      <c r="AMF121" s="162"/>
      <c r="AMG121" s="162"/>
      <c r="AMH121" s="162"/>
      <c r="AMI121" s="162"/>
      <c r="AMJ121" s="162"/>
    </row>
    <row r="122" s="208" customFormat="true" ht="13.8" hidden="false" customHeight="true" outlineLevel="0" collapsed="false">
      <c r="A122" s="292" t="s">
        <v>1014</v>
      </c>
      <c r="B122" s="242" t="s">
        <v>1015</v>
      </c>
      <c r="C122" s="242"/>
      <c r="D122" s="242"/>
      <c r="E122" s="242"/>
      <c r="F122" s="242"/>
      <c r="G122" s="242"/>
      <c r="H122" s="242"/>
      <c r="I122" s="315" t="n">
        <f aca="false">+I101</f>
        <v>0</v>
      </c>
      <c r="AME122" s="162"/>
      <c r="AMF122" s="162"/>
      <c r="AMG122" s="162"/>
      <c r="AMH122" s="162"/>
      <c r="AMI122" s="162"/>
      <c r="AMJ122" s="162"/>
    </row>
    <row r="123" s="208" customFormat="true" ht="13.8" hidden="false" customHeight="true" outlineLevel="0" collapsed="false">
      <c r="A123" s="292" t="s">
        <v>1030</v>
      </c>
      <c r="B123" s="242" t="s">
        <v>1043</v>
      </c>
      <c r="C123" s="242"/>
      <c r="D123" s="242"/>
      <c r="E123" s="242"/>
      <c r="F123" s="242"/>
      <c r="G123" s="242"/>
      <c r="H123" s="242"/>
      <c r="I123" s="315" t="n">
        <f aca="false">+I113</f>
        <v>0</v>
      </c>
      <c r="AME123" s="162"/>
      <c r="AMF123" s="162"/>
      <c r="AMG123" s="162"/>
      <c r="AMH123" s="162"/>
      <c r="AMI123" s="162"/>
      <c r="AMJ123" s="162"/>
    </row>
    <row r="124" s="208" customFormat="true" ht="13.8" hidden="false" customHeight="true" outlineLevel="0" collapsed="false">
      <c r="A124" s="292" t="s">
        <v>1037</v>
      </c>
      <c r="B124" s="242" t="s">
        <v>1038</v>
      </c>
      <c r="C124" s="242"/>
      <c r="D124" s="242"/>
      <c r="E124" s="242"/>
      <c r="F124" s="242"/>
      <c r="G124" s="242"/>
      <c r="H124" s="242"/>
      <c r="I124" s="315" t="n">
        <f aca="false">+I118</f>
        <v>0</v>
      </c>
      <c r="AME124" s="162"/>
      <c r="AMF124" s="162"/>
      <c r="AMG124" s="162"/>
      <c r="AMH124" s="162"/>
      <c r="AMI124" s="162"/>
      <c r="AMJ124" s="162"/>
    </row>
    <row r="125" s="208" customFormat="true" ht="13.8" hidden="false" customHeight="false" outlineLevel="0" collapsed="false">
      <c r="A125" s="302" t="s">
        <v>956</v>
      </c>
      <c r="B125" s="302"/>
      <c r="C125" s="302"/>
      <c r="D125" s="302"/>
      <c r="E125" s="302"/>
      <c r="F125" s="302"/>
      <c r="G125" s="302"/>
      <c r="H125" s="303"/>
      <c r="I125" s="274" t="n">
        <f aca="false">SUM(I122:I124)</f>
        <v>0</v>
      </c>
      <c r="AME125" s="162"/>
      <c r="AMF125" s="162"/>
      <c r="AMG125" s="162"/>
      <c r="AMH125" s="162"/>
      <c r="AMI125" s="162"/>
      <c r="AMJ125" s="162"/>
    </row>
    <row r="126" s="208" customFormat="true" ht="13.8" hidden="false" customHeight="false" outlineLevel="0" collapsed="false">
      <c r="A126" s="325" t="s">
        <v>926</v>
      </c>
      <c r="B126" s="326" t="s">
        <v>1352</v>
      </c>
      <c r="C126" s="326"/>
      <c r="D126" s="326"/>
      <c r="E126" s="326"/>
      <c r="F126" s="326"/>
      <c r="G126" s="326"/>
      <c r="H126" s="326"/>
      <c r="I126" s="321"/>
      <c r="AME126" s="162"/>
      <c r="AMF126" s="162"/>
      <c r="AMG126" s="162"/>
      <c r="AMH126" s="162"/>
      <c r="AMI126" s="162"/>
      <c r="AMJ126" s="162"/>
    </row>
    <row r="127" s="208" customFormat="true" ht="13.8" hidden="false" customHeight="false" outlineLevel="0" collapsed="false">
      <c r="A127" s="302" t="s">
        <v>956</v>
      </c>
      <c r="B127" s="302"/>
      <c r="C127" s="302"/>
      <c r="D127" s="302"/>
      <c r="E127" s="302"/>
      <c r="F127" s="302"/>
      <c r="G127" s="302"/>
      <c r="H127" s="303"/>
      <c r="I127" s="274" t="n">
        <f aca="false">SUM(I125:I126)</f>
        <v>0</v>
      </c>
      <c r="AME127" s="162"/>
      <c r="AMF127" s="162"/>
      <c r="AMG127" s="162"/>
      <c r="AMH127" s="162"/>
      <c r="AMI127" s="162"/>
      <c r="AMJ127" s="162"/>
    </row>
    <row r="128" s="208" customFormat="true" ht="13.8" hidden="false" customHeight="true" outlineLevel="0" collapsed="false">
      <c r="A128" s="255" t="s">
        <v>1353</v>
      </c>
      <c r="B128" s="255"/>
      <c r="C128" s="255"/>
      <c r="D128" s="255"/>
      <c r="E128" s="255"/>
      <c r="F128" s="255"/>
      <c r="G128" s="255"/>
      <c r="H128" s="255"/>
      <c r="I128" s="255"/>
      <c r="AME128" s="162"/>
      <c r="AMF128" s="162"/>
      <c r="AMG128" s="162"/>
      <c r="AMH128" s="162"/>
      <c r="AMI128" s="162"/>
      <c r="AMJ128" s="162"/>
    </row>
    <row r="129" s="208" customFormat="true" ht="13.8" hidden="false" customHeight="true" outlineLevel="0" collapsed="false">
      <c r="A129" s="279" t="n">
        <v>5</v>
      </c>
      <c r="B129" s="257" t="s">
        <v>1354</v>
      </c>
      <c r="C129" s="257"/>
      <c r="D129" s="257"/>
      <c r="E129" s="257"/>
      <c r="F129" s="257"/>
      <c r="G129" s="257"/>
      <c r="H129" s="258"/>
      <c r="I129" s="280" t="s">
        <v>885</v>
      </c>
      <c r="AME129" s="162"/>
      <c r="AMF129" s="162"/>
      <c r="AMG129" s="162"/>
      <c r="AMH129" s="162"/>
      <c r="AMI129" s="162"/>
      <c r="AMJ129" s="162"/>
    </row>
    <row r="130" s="208" customFormat="true" ht="13.8" hidden="false" customHeight="true" outlineLevel="0" collapsed="false">
      <c r="A130" s="281" t="s">
        <v>887</v>
      </c>
      <c r="B130" s="242" t="s">
        <v>1355</v>
      </c>
      <c r="C130" s="242"/>
      <c r="D130" s="242"/>
      <c r="E130" s="242"/>
      <c r="F130" s="242"/>
      <c r="G130" s="242"/>
      <c r="H130" s="327"/>
      <c r="I130" s="321" t="n">
        <f aca="false">'Anexo - M5. Materiais'!L30</f>
        <v>0</v>
      </c>
      <c r="AME130" s="162"/>
      <c r="AMF130" s="162"/>
      <c r="AMG130" s="162"/>
      <c r="AMH130" s="162"/>
      <c r="AMI130" s="162"/>
      <c r="AMJ130" s="162"/>
    </row>
    <row r="131" s="208" customFormat="true" ht="13.8" hidden="false" customHeight="true" outlineLevel="0" collapsed="false">
      <c r="A131" s="281" t="s">
        <v>890</v>
      </c>
      <c r="B131" s="242" t="s">
        <v>1048</v>
      </c>
      <c r="C131" s="242"/>
      <c r="D131" s="242"/>
      <c r="E131" s="242"/>
      <c r="F131" s="242"/>
      <c r="G131" s="242"/>
      <c r="H131" s="327"/>
      <c r="I131" s="321" t="n">
        <f aca="false">'Anexo - M5. Equipamentos'!F32</f>
        <v>0</v>
      </c>
      <c r="AME131" s="162"/>
      <c r="AMF131" s="162"/>
      <c r="AMG131" s="162"/>
      <c r="AMH131" s="162"/>
      <c r="AMI131" s="162"/>
      <c r="AMJ131" s="162"/>
    </row>
    <row r="132" s="208" customFormat="true" ht="13.8" hidden="false" customHeight="true" outlineLevel="0" collapsed="false">
      <c r="A132" s="281" t="s">
        <v>893</v>
      </c>
      <c r="B132" s="242" t="s">
        <v>1046</v>
      </c>
      <c r="C132" s="242"/>
      <c r="D132" s="242"/>
      <c r="E132" s="242"/>
      <c r="F132" s="242"/>
      <c r="G132" s="242"/>
      <c r="H132" s="327"/>
      <c r="I132" s="321" t="n">
        <f aca="false">'Anexo - M5. Uniformes'!F23</f>
        <v>0</v>
      </c>
      <c r="AME132" s="162"/>
      <c r="AMF132" s="162"/>
      <c r="AMG132" s="162"/>
      <c r="AMH132" s="162"/>
      <c r="AMI132" s="162"/>
      <c r="AMJ132" s="162"/>
    </row>
    <row r="133" s="208" customFormat="true" ht="13.8" hidden="false" customHeight="false" outlineLevel="0" collapsed="false">
      <c r="A133" s="328" t="s">
        <v>1356</v>
      </c>
      <c r="B133" s="328"/>
      <c r="C133" s="328"/>
      <c r="D133" s="328"/>
      <c r="E133" s="328"/>
      <c r="F133" s="328"/>
      <c r="G133" s="328"/>
      <c r="H133" s="328"/>
      <c r="I133" s="274" t="n">
        <f aca="false">SUM(I130:I132)</f>
        <v>0</v>
      </c>
      <c r="AME133" s="162"/>
      <c r="AMF133" s="162"/>
      <c r="AMG133" s="162"/>
      <c r="AMH133" s="162"/>
      <c r="AMI133" s="162"/>
      <c r="AMJ133" s="162"/>
    </row>
    <row r="134" s="208" customFormat="true" ht="13.8" hidden="true" customHeight="true" outlineLevel="0" collapsed="false">
      <c r="A134" s="329" t="s">
        <v>1051</v>
      </c>
      <c r="B134" s="329"/>
      <c r="C134" s="329"/>
      <c r="D134" s="329"/>
      <c r="E134" s="329"/>
      <c r="F134" s="329"/>
      <c r="G134" s="329"/>
      <c r="H134" s="329"/>
      <c r="I134" s="329"/>
      <c r="AME134" s="162"/>
      <c r="AMF134" s="162"/>
      <c r="AMG134" s="162"/>
      <c r="AMH134" s="162"/>
      <c r="AMI134" s="162"/>
      <c r="AMJ134" s="162"/>
    </row>
    <row r="135" s="208" customFormat="true" ht="13.8" hidden="true" customHeight="true" outlineLevel="0" collapsed="false">
      <c r="A135" s="330" t="n">
        <v>6</v>
      </c>
      <c r="B135" s="331" t="s">
        <v>1052</v>
      </c>
      <c r="C135" s="331"/>
      <c r="D135" s="331"/>
      <c r="E135" s="331"/>
      <c r="F135" s="331"/>
      <c r="G135" s="331"/>
      <c r="H135" s="332" t="s">
        <v>884</v>
      </c>
      <c r="I135" s="333" t="s">
        <v>885</v>
      </c>
      <c r="J135" s="269"/>
      <c r="K135" s="269"/>
      <c r="L135" s="269"/>
      <c r="M135" s="269"/>
      <c r="N135" s="269"/>
      <c r="O135" s="269"/>
      <c r="P135" s="269"/>
      <c r="Q135" s="269"/>
      <c r="R135" s="269"/>
      <c r="S135" s="269"/>
      <c r="T135" s="269"/>
      <c r="U135" s="269"/>
      <c r="V135" s="269"/>
      <c r="W135" s="269"/>
      <c r="X135" s="269"/>
      <c r="Y135" s="269"/>
      <c r="Z135" s="269"/>
      <c r="AA135" s="269"/>
      <c r="AB135" s="269"/>
      <c r="AC135" s="269"/>
      <c r="AD135" s="269"/>
      <c r="AE135" s="269"/>
      <c r="AF135" s="269"/>
      <c r="AG135" s="269"/>
      <c r="AH135" s="269"/>
      <c r="AI135" s="269"/>
      <c r="AJ135" s="269"/>
      <c r="AK135" s="269"/>
      <c r="AL135" s="269"/>
      <c r="AM135" s="269"/>
      <c r="AN135" s="269"/>
      <c r="AO135" s="269"/>
      <c r="AP135" s="269"/>
      <c r="AQ135" s="269"/>
      <c r="AR135" s="269"/>
      <c r="AS135" s="269"/>
      <c r="AT135" s="269"/>
      <c r="AU135" s="269"/>
      <c r="AV135" s="269"/>
      <c r="AW135" s="269"/>
      <c r="AX135" s="269"/>
      <c r="AY135" s="269"/>
      <c r="AZ135" s="269"/>
      <c r="BA135" s="269"/>
      <c r="BB135" s="269"/>
      <c r="BC135" s="269"/>
      <c r="BD135" s="269"/>
      <c r="BE135" s="269"/>
      <c r="BF135" s="269"/>
      <c r="BG135" s="269"/>
      <c r="BH135" s="269"/>
      <c r="BI135" s="269"/>
      <c r="BJ135" s="269"/>
      <c r="BK135" s="269"/>
      <c r="BL135" s="269"/>
      <c r="BM135" s="269"/>
      <c r="BN135" s="269"/>
      <c r="BO135" s="269"/>
      <c r="BP135" s="269"/>
      <c r="BQ135" s="269"/>
      <c r="BR135" s="269"/>
      <c r="BS135" s="269"/>
      <c r="BT135" s="269"/>
      <c r="BU135" s="269"/>
      <c r="BV135" s="269"/>
      <c r="BW135" s="269"/>
      <c r="BX135" s="269"/>
      <c r="BY135" s="269"/>
      <c r="BZ135" s="269"/>
      <c r="CA135" s="269"/>
      <c r="CB135" s="269"/>
      <c r="CC135" s="269"/>
      <c r="CD135" s="269"/>
      <c r="CE135" s="269"/>
      <c r="CF135" s="269"/>
      <c r="CG135" s="269"/>
      <c r="CH135" s="269"/>
      <c r="CI135" s="269"/>
      <c r="CJ135" s="269"/>
      <c r="CK135" s="269"/>
      <c r="CL135" s="269"/>
      <c r="CM135" s="269"/>
      <c r="CN135" s="269"/>
      <c r="CO135" s="269"/>
      <c r="CP135" s="269"/>
      <c r="CQ135" s="269"/>
      <c r="CR135" s="269"/>
      <c r="CS135" s="269"/>
      <c r="CT135" s="269"/>
      <c r="CU135" s="269"/>
      <c r="CV135" s="269"/>
      <c r="CW135" s="269"/>
      <c r="CX135" s="269"/>
      <c r="CY135" s="269"/>
      <c r="CZ135" s="269"/>
      <c r="DA135" s="269"/>
      <c r="DB135" s="269"/>
      <c r="DC135" s="269"/>
      <c r="DD135" s="269"/>
      <c r="DE135" s="269"/>
      <c r="DF135" s="269"/>
      <c r="DG135" s="269"/>
      <c r="DH135" s="269"/>
      <c r="DI135" s="269"/>
      <c r="DJ135" s="269"/>
      <c r="DK135" s="269"/>
      <c r="DL135" s="269"/>
      <c r="DM135" s="269"/>
      <c r="DN135" s="269"/>
      <c r="DO135" s="269"/>
      <c r="DP135" s="269"/>
      <c r="DQ135" s="269"/>
      <c r="DR135" s="269"/>
      <c r="DS135" s="269"/>
      <c r="DT135" s="269"/>
      <c r="DU135" s="269"/>
      <c r="DV135" s="269"/>
      <c r="DW135" s="269"/>
      <c r="DX135" s="269"/>
      <c r="DY135" s="269"/>
      <c r="DZ135" s="269"/>
      <c r="EA135" s="269"/>
      <c r="EB135" s="269"/>
      <c r="EC135" s="269"/>
      <c r="ED135" s="269"/>
      <c r="EE135" s="269"/>
      <c r="EF135" s="269"/>
      <c r="EG135" s="269"/>
      <c r="EH135" s="269"/>
      <c r="EI135" s="269"/>
      <c r="EJ135" s="269"/>
      <c r="EK135" s="269"/>
      <c r="EL135" s="269"/>
      <c r="EM135" s="269"/>
      <c r="EN135" s="269"/>
      <c r="EO135" s="269"/>
      <c r="EP135" s="269"/>
      <c r="EQ135" s="269"/>
      <c r="ER135" s="269"/>
      <c r="ES135" s="269"/>
      <c r="ET135" s="269"/>
      <c r="EU135" s="269"/>
      <c r="EV135" s="269"/>
      <c r="EW135" s="269"/>
      <c r="EX135" s="269"/>
      <c r="EY135" s="269"/>
      <c r="EZ135" s="269"/>
      <c r="FA135" s="269"/>
      <c r="FB135" s="269"/>
      <c r="FC135" s="269"/>
      <c r="FD135" s="269"/>
      <c r="FE135" s="269"/>
      <c r="FF135" s="269"/>
      <c r="FG135" s="269"/>
      <c r="FH135" s="269"/>
      <c r="FI135" s="269"/>
      <c r="FJ135" s="269"/>
      <c r="FK135" s="269"/>
      <c r="FL135" s="269"/>
      <c r="FM135" s="269"/>
      <c r="FN135" s="269"/>
      <c r="FO135" s="269"/>
      <c r="FP135" s="269"/>
      <c r="FQ135" s="269"/>
      <c r="FR135" s="269"/>
      <c r="FS135" s="269"/>
      <c r="FT135" s="269"/>
      <c r="FU135" s="269"/>
      <c r="FV135" s="269"/>
      <c r="FW135" s="269"/>
      <c r="FX135" s="269"/>
      <c r="FY135" s="269"/>
      <c r="FZ135" s="269"/>
      <c r="GA135" s="269"/>
      <c r="GB135" s="269"/>
      <c r="GC135" s="269"/>
      <c r="GD135" s="269"/>
      <c r="GE135" s="269"/>
      <c r="GF135" s="269"/>
      <c r="GG135" s="269"/>
      <c r="GH135" s="269"/>
      <c r="GI135" s="269"/>
      <c r="GJ135" s="269"/>
      <c r="GK135" s="269"/>
      <c r="GL135" s="269"/>
      <c r="GM135" s="269"/>
      <c r="GN135" s="269"/>
      <c r="GO135" s="269"/>
      <c r="GP135" s="269"/>
      <c r="GQ135" s="269"/>
      <c r="GR135" s="269"/>
      <c r="GS135" s="269"/>
      <c r="GT135" s="269"/>
      <c r="GU135" s="269"/>
      <c r="GV135" s="269"/>
      <c r="GW135" s="269"/>
      <c r="GX135" s="269"/>
      <c r="GY135" s="269"/>
      <c r="GZ135" s="269"/>
      <c r="HA135" s="269"/>
      <c r="HB135" s="269"/>
      <c r="HC135" s="269"/>
      <c r="HD135" s="269"/>
      <c r="HE135" s="269"/>
      <c r="HF135" s="269"/>
      <c r="HG135" s="269"/>
      <c r="HH135" s="269"/>
      <c r="HI135" s="269"/>
      <c r="HJ135" s="269"/>
      <c r="HK135" s="269"/>
      <c r="HL135" s="269"/>
      <c r="HM135" s="269"/>
      <c r="HN135" s="269"/>
      <c r="HO135" s="269"/>
      <c r="HP135" s="269"/>
      <c r="HQ135" s="269"/>
      <c r="HR135" s="269"/>
      <c r="HS135" s="269"/>
      <c r="HT135" s="269"/>
      <c r="HU135" s="269"/>
      <c r="HV135" s="269"/>
      <c r="HW135" s="269"/>
      <c r="HX135" s="269"/>
      <c r="HY135" s="269"/>
      <c r="HZ135" s="269"/>
      <c r="IA135" s="269"/>
      <c r="IB135" s="269"/>
      <c r="IC135" s="269"/>
      <c r="ID135" s="269"/>
      <c r="IE135" s="269"/>
      <c r="IF135" s="269"/>
      <c r="IG135" s="269"/>
      <c r="IH135" s="269"/>
      <c r="II135" s="269"/>
      <c r="IJ135" s="269"/>
      <c r="IK135" s="269"/>
      <c r="IL135" s="269"/>
      <c r="IM135" s="269"/>
      <c r="IN135" s="269"/>
      <c r="IO135" s="269"/>
      <c r="IP135" s="269"/>
      <c r="IQ135" s="269"/>
      <c r="IR135" s="269"/>
      <c r="IS135" s="269"/>
      <c r="IT135" s="269"/>
      <c r="IU135" s="269"/>
      <c r="IV135" s="269"/>
      <c r="IW135" s="269"/>
      <c r="IX135" s="269"/>
      <c r="IY135" s="269"/>
      <c r="IZ135" s="269"/>
      <c r="JA135" s="269"/>
      <c r="JB135" s="269"/>
      <c r="JC135" s="269"/>
      <c r="JD135" s="269"/>
      <c r="JE135" s="269"/>
      <c r="JF135" s="269"/>
      <c r="JG135" s="269"/>
      <c r="JH135" s="269"/>
      <c r="JI135" s="269"/>
      <c r="JJ135" s="269"/>
      <c r="JK135" s="269"/>
      <c r="JL135" s="269"/>
      <c r="JM135" s="269"/>
      <c r="JN135" s="269"/>
      <c r="JO135" s="269"/>
      <c r="JP135" s="269"/>
      <c r="JQ135" s="269"/>
      <c r="JR135" s="269"/>
      <c r="JS135" s="269"/>
      <c r="JT135" s="269"/>
      <c r="JU135" s="269"/>
      <c r="JV135" s="269"/>
      <c r="JW135" s="269"/>
      <c r="JX135" s="269"/>
      <c r="JY135" s="269"/>
      <c r="JZ135" s="269"/>
      <c r="KA135" s="269"/>
      <c r="KB135" s="269"/>
      <c r="KC135" s="269"/>
      <c r="KD135" s="269"/>
      <c r="KE135" s="269"/>
      <c r="KF135" s="269"/>
      <c r="KG135" s="269"/>
      <c r="KH135" s="269"/>
      <c r="KI135" s="269"/>
      <c r="KJ135" s="269"/>
      <c r="KK135" s="269"/>
      <c r="KL135" s="269"/>
      <c r="KM135" s="269"/>
      <c r="KN135" s="269"/>
      <c r="KO135" s="269"/>
      <c r="KP135" s="269"/>
      <c r="KQ135" s="269"/>
      <c r="KR135" s="269"/>
      <c r="KS135" s="269"/>
      <c r="KT135" s="269"/>
      <c r="KU135" s="269"/>
      <c r="KV135" s="269"/>
      <c r="KW135" s="269"/>
      <c r="KX135" s="269"/>
      <c r="KY135" s="269"/>
      <c r="KZ135" s="269"/>
      <c r="LA135" s="269"/>
      <c r="LB135" s="269"/>
      <c r="LC135" s="269"/>
      <c r="LD135" s="269"/>
      <c r="LE135" s="269"/>
      <c r="LF135" s="269"/>
      <c r="LG135" s="269"/>
      <c r="LH135" s="269"/>
      <c r="LI135" s="269"/>
      <c r="LJ135" s="269"/>
      <c r="LK135" s="269"/>
      <c r="LL135" s="269"/>
      <c r="LM135" s="269"/>
      <c r="LN135" s="269"/>
      <c r="LO135" s="269"/>
      <c r="LP135" s="269"/>
      <c r="LQ135" s="269"/>
      <c r="LR135" s="269"/>
      <c r="LS135" s="269"/>
      <c r="LT135" s="269"/>
      <c r="LU135" s="269"/>
      <c r="LV135" s="269"/>
      <c r="LW135" s="269"/>
      <c r="LX135" s="269"/>
      <c r="LY135" s="269"/>
      <c r="LZ135" s="269"/>
      <c r="MA135" s="269"/>
      <c r="MB135" s="269"/>
      <c r="MC135" s="269"/>
      <c r="MD135" s="269"/>
      <c r="ME135" s="269"/>
      <c r="MF135" s="269"/>
      <c r="MG135" s="269"/>
      <c r="MH135" s="269"/>
      <c r="MI135" s="269"/>
      <c r="MJ135" s="269"/>
      <c r="MK135" s="269"/>
      <c r="ML135" s="269"/>
      <c r="MM135" s="269"/>
      <c r="MN135" s="269"/>
      <c r="MO135" s="269"/>
      <c r="MP135" s="269"/>
      <c r="MQ135" s="269"/>
      <c r="MR135" s="269"/>
      <c r="MS135" s="269"/>
      <c r="MT135" s="269"/>
      <c r="MU135" s="269"/>
      <c r="MV135" s="269"/>
      <c r="MW135" s="269"/>
      <c r="MX135" s="269"/>
      <c r="MY135" s="269"/>
      <c r="MZ135" s="269"/>
      <c r="NA135" s="269"/>
      <c r="NB135" s="269"/>
      <c r="NC135" s="269"/>
      <c r="ND135" s="269"/>
      <c r="NE135" s="269"/>
      <c r="NF135" s="269"/>
      <c r="NG135" s="269"/>
      <c r="NH135" s="269"/>
      <c r="NI135" s="269"/>
      <c r="NJ135" s="269"/>
      <c r="NK135" s="269"/>
      <c r="NL135" s="269"/>
      <c r="NM135" s="269"/>
      <c r="NN135" s="269"/>
      <c r="NO135" s="269"/>
      <c r="NP135" s="269"/>
      <c r="NQ135" s="269"/>
      <c r="NR135" s="269"/>
      <c r="NS135" s="269"/>
      <c r="NT135" s="269"/>
      <c r="NU135" s="269"/>
      <c r="NV135" s="269"/>
      <c r="NW135" s="269"/>
      <c r="NX135" s="269"/>
      <c r="NY135" s="269"/>
      <c r="NZ135" s="269"/>
      <c r="OA135" s="269"/>
      <c r="OB135" s="269"/>
      <c r="OC135" s="269"/>
      <c r="OD135" s="269"/>
      <c r="OE135" s="269"/>
      <c r="OF135" s="269"/>
      <c r="OG135" s="269"/>
      <c r="OH135" s="269"/>
      <c r="OI135" s="269"/>
      <c r="OJ135" s="269"/>
      <c r="OK135" s="269"/>
      <c r="OL135" s="269"/>
      <c r="OM135" s="269"/>
      <c r="ON135" s="269"/>
      <c r="OO135" s="269"/>
      <c r="OP135" s="269"/>
      <c r="OQ135" s="269"/>
      <c r="OR135" s="269"/>
      <c r="OS135" s="269"/>
      <c r="OT135" s="269"/>
      <c r="OU135" s="269"/>
      <c r="OV135" s="269"/>
      <c r="OW135" s="269"/>
      <c r="OX135" s="269"/>
      <c r="OY135" s="269"/>
      <c r="OZ135" s="269"/>
      <c r="PA135" s="269"/>
      <c r="PB135" s="269"/>
      <c r="PC135" s="269"/>
      <c r="PD135" s="269"/>
      <c r="PE135" s="269"/>
      <c r="PF135" s="269"/>
      <c r="PG135" s="269"/>
      <c r="PH135" s="269"/>
      <c r="PI135" s="269"/>
      <c r="PJ135" s="269"/>
      <c r="PK135" s="269"/>
      <c r="PL135" s="269"/>
      <c r="PM135" s="269"/>
      <c r="PN135" s="269"/>
      <c r="PO135" s="269"/>
      <c r="PP135" s="269"/>
      <c r="PQ135" s="269"/>
      <c r="PR135" s="269"/>
      <c r="PS135" s="269"/>
      <c r="PT135" s="269"/>
      <c r="PU135" s="269"/>
      <c r="PV135" s="269"/>
      <c r="PW135" s="269"/>
      <c r="PX135" s="269"/>
      <c r="PY135" s="269"/>
      <c r="PZ135" s="269"/>
      <c r="QA135" s="269"/>
      <c r="QB135" s="269"/>
      <c r="QC135" s="269"/>
      <c r="QD135" s="269"/>
      <c r="QE135" s="269"/>
      <c r="QF135" s="269"/>
      <c r="QG135" s="269"/>
      <c r="QH135" s="269"/>
      <c r="QI135" s="269"/>
      <c r="QJ135" s="269"/>
      <c r="QK135" s="269"/>
      <c r="QL135" s="269"/>
      <c r="QM135" s="269"/>
      <c r="QN135" s="269"/>
      <c r="QO135" s="269"/>
      <c r="QP135" s="269"/>
      <c r="QQ135" s="269"/>
      <c r="QR135" s="269"/>
      <c r="QS135" s="269"/>
      <c r="QT135" s="269"/>
      <c r="QU135" s="269"/>
      <c r="QV135" s="269"/>
      <c r="QW135" s="269"/>
      <c r="QX135" s="269"/>
      <c r="QY135" s="269"/>
      <c r="QZ135" s="269"/>
      <c r="RA135" s="269"/>
      <c r="RB135" s="269"/>
      <c r="RC135" s="269"/>
      <c r="RD135" s="269"/>
      <c r="RE135" s="269"/>
      <c r="RF135" s="269"/>
      <c r="RG135" s="269"/>
      <c r="RH135" s="269"/>
      <c r="RI135" s="269"/>
      <c r="RJ135" s="269"/>
      <c r="RK135" s="269"/>
      <c r="RL135" s="269"/>
      <c r="RM135" s="269"/>
      <c r="RN135" s="269"/>
      <c r="RO135" s="269"/>
      <c r="RP135" s="269"/>
      <c r="RQ135" s="269"/>
      <c r="RR135" s="269"/>
      <c r="RS135" s="269"/>
      <c r="RT135" s="269"/>
      <c r="RU135" s="269"/>
      <c r="RV135" s="269"/>
      <c r="RW135" s="269"/>
      <c r="RX135" s="269"/>
      <c r="RY135" s="269"/>
      <c r="RZ135" s="269"/>
      <c r="SA135" s="269"/>
      <c r="SB135" s="269"/>
      <c r="SC135" s="269"/>
      <c r="SD135" s="269"/>
      <c r="SE135" s="269"/>
      <c r="SF135" s="269"/>
      <c r="SG135" s="269"/>
      <c r="SH135" s="269"/>
      <c r="SI135" s="269"/>
      <c r="SJ135" s="269"/>
      <c r="SK135" s="269"/>
      <c r="SL135" s="269"/>
      <c r="SM135" s="269"/>
      <c r="SN135" s="269"/>
      <c r="SO135" s="269"/>
      <c r="SP135" s="269"/>
      <c r="SQ135" s="269"/>
      <c r="SR135" s="269"/>
      <c r="SS135" s="269"/>
      <c r="ST135" s="269"/>
      <c r="SU135" s="269"/>
      <c r="SV135" s="269"/>
      <c r="SW135" s="269"/>
      <c r="SX135" s="269"/>
      <c r="SY135" s="269"/>
      <c r="SZ135" s="269"/>
      <c r="TA135" s="269"/>
      <c r="TB135" s="269"/>
      <c r="TC135" s="269"/>
      <c r="TD135" s="269"/>
      <c r="TE135" s="269"/>
      <c r="TF135" s="269"/>
      <c r="TG135" s="269"/>
      <c r="TH135" s="269"/>
      <c r="TI135" s="269"/>
      <c r="TJ135" s="269"/>
      <c r="TK135" s="269"/>
      <c r="TL135" s="269"/>
      <c r="TM135" s="269"/>
      <c r="TN135" s="269"/>
      <c r="TO135" s="269"/>
      <c r="TP135" s="269"/>
      <c r="TQ135" s="269"/>
      <c r="TR135" s="269"/>
      <c r="TS135" s="269"/>
      <c r="TT135" s="269"/>
      <c r="TU135" s="269"/>
      <c r="TV135" s="269"/>
      <c r="TW135" s="269"/>
      <c r="TX135" s="269"/>
      <c r="TY135" s="269"/>
      <c r="TZ135" s="269"/>
      <c r="UA135" s="269"/>
      <c r="UB135" s="269"/>
      <c r="UC135" s="269"/>
      <c r="UD135" s="269"/>
      <c r="UE135" s="269"/>
      <c r="UF135" s="269"/>
      <c r="UG135" s="269"/>
      <c r="UH135" s="269"/>
      <c r="UI135" s="269"/>
      <c r="UJ135" s="269"/>
      <c r="UK135" s="269"/>
      <c r="UL135" s="269"/>
      <c r="UM135" s="269"/>
      <c r="UN135" s="269"/>
      <c r="UO135" s="269"/>
      <c r="UP135" s="269"/>
      <c r="UQ135" s="269"/>
      <c r="UR135" s="269"/>
      <c r="US135" s="269"/>
      <c r="UT135" s="269"/>
      <c r="UU135" s="269"/>
      <c r="UV135" s="269"/>
      <c r="UW135" s="269"/>
      <c r="UX135" s="269"/>
      <c r="UY135" s="269"/>
      <c r="UZ135" s="269"/>
      <c r="VA135" s="269"/>
      <c r="VB135" s="269"/>
      <c r="VC135" s="269"/>
      <c r="VD135" s="269"/>
      <c r="VE135" s="269"/>
      <c r="VF135" s="269"/>
      <c r="VG135" s="269"/>
      <c r="VH135" s="269"/>
      <c r="VI135" s="269"/>
      <c r="VJ135" s="269"/>
      <c r="VK135" s="269"/>
      <c r="VL135" s="269"/>
      <c r="VM135" s="269"/>
      <c r="VN135" s="269"/>
      <c r="VO135" s="269"/>
      <c r="VP135" s="269"/>
      <c r="VQ135" s="269"/>
      <c r="VR135" s="269"/>
      <c r="VS135" s="269"/>
      <c r="VT135" s="269"/>
      <c r="VU135" s="269"/>
      <c r="VV135" s="269"/>
      <c r="VW135" s="269"/>
      <c r="VX135" s="269"/>
      <c r="VY135" s="269"/>
      <c r="VZ135" s="269"/>
      <c r="WA135" s="269"/>
      <c r="WB135" s="269"/>
      <c r="WC135" s="269"/>
      <c r="WD135" s="269"/>
      <c r="WE135" s="269"/>
      <c r="WF135" s="269"/>
      <c r="WG135" s="269"/>
      <c r="WH135" s="269"/>
      <c r="WI135" s="269"/>
      <c r="WJ135" s="269"/>
      <c r="WK135" s="269"/>
      <c r="WL135" s="269"/>
      <c r="WM135" s="269"/>
      <c r="WN135" s="269"/>
      <c r="WO135" s="269"/>
      <c r="WP135" s="269"/>
      <c r="WQ135" s="269"/>
      <c r="WR135" s="269"/>
      <c r="WS135" s="269"/>
      <c r="WT135" s="269"/>
      <c r="WU135" s="269"/>
      <c r="WV135" s="269"/>
      <c r="WW135" s="269"/>
      <c r="WX135" s="269"/>
      <c r="WY135" s="269"/>
      <c r="WZ135" s="269"/>
      <c r="XA135" s="269"/>
      <c r="XB135" s="269"/>
      <c r="XC135" s="269"/>
      <c r="XD135" s="269"/>
      <c r="XE135" s="269"/>
      <c r="XF135" s="269"/>
      <c r="XG135" s="269"/>
      <c r="XH135" s="269"/>
      <c r="XI135" s="269"/>
      <c r="XJ135" s="269"/>
      <c r="XK135" s="269"/>
      <c r="XL135" s="269"/>
      <c r="XM135" s="269"/>
      <c r="XN135" s="269"/>
      <c r="XO135" s="269"/>
      <c r="XP135" s="269"/>
      <c r="XQ135" s="269"/>
      <c r="XR135" s="269"/>
      <c r="XS135" s="269"/>
      <c r="XT135" s="269"/>
      <c r="XU135" s="269"/>
      <c r="XV135" s="269"/>
      <c r="XW135" s="269"/>
      <c r="XX135" s="269"/>
      <c r="XY135" s="269"/>
      <c r="XZ135" s="269"/>
      <c r="YA135" s="269"/>
      <c r="YB135" s="269"/>
      <c r="YC135" s="269"/>
      <c r="YD135" s="269"/>
      <c r="YE135" s="269"/>
      <c r="YF135" s="269"/>
      <c r="YG135" s="269"/>
      <c r="YH135" s="269"/>
      <c r="YI135" s="269"/>
      <c r="YJ135" s="269"/>
      <c r="YK135" s="269"/>
      <c r="YL135" s="269"/>
      <c r="YM135" s="269"/>
      <c r="YN135" s="269"/>
      <c r="YO135" s="269"/>
      <c r="YP135" s="269"/>
      <c r="YQ135" s="269"/>
      <c r="YR135" s="269"/>
      <c r="YS135" s="269"/>
      <c r="YT135" s="269"/>
      <c r="YU135" s="269"/>
      <c r="YV135" s="269"/>
      <c r="YW135" s="269"/>
      <c r="YX135" s="269"/>
      <c r="YY135" s="269"/>
      <c r="YZ135" s="269"/>
      <c r="ZA135" s="269"/>
      <c r="ZB135" s="269"/>
      <c r="ZC135" s="269"/>
      <c r="ZD135" s="269"/>
      <c r="ZE135" s="269"/>
      <c r="ZF135" s="269"/>
      <c r="ZG135" s="269"/>
      <c r="ZH135" s="269"/>
      <c r="ZI135" s="269"/>
      <c r="ZJ135" s="269"/>
      <c r="ZK135" s="269"/>
      <c r="ZL135" s="269"/>
      <c r="ZM135" s="269"/>
      <c r="ZN135" s="269"/>
      <c r="ZO135" s="269"/>
      <c r="ZP135" s="269"/>
      <c r="ZQ135" s="269"/>
      <c r="ZR135" s="269"/>
      <c r="ZS135" s="269"/>
      <c r="ZT135" s="269"/>
      <c r="ZU135" s="269"/>
      <c r="ZV135" s="269"/>
      <c r="ZW135" s="269"/>
      <c r="ZX135" s="269"/>
      <c r="ZY135" s="269"/>
      <c r="ZZ135" s="269"/>
      <c r="AAA135" s="269"/>
      <c r="AAB135" s="269"/>
      <c r="AAC135" s="269"/>
      <c r="AAD135" s="269"/>
      <c r="AAE135" s="269"/>
      <c r="AAF135" s="269"/>
      <c r="AAG135" s="269"/>
      <c r="AAH135" s="269"/>
      <c r="AAI135" s="269"/>
      <c r="AAJ135" s="269"/>
      <c r="AAK135" s="269"/>
      <c r="AAL135" s="269"/>
      <c r="AAM135" s="269"/>
      <c r="AAN135" s="269"/>
      <c r="AAO135" s="269"/>
      <c r="AAP135" s="269"/>
      <c r="AAQ135" s="269"/>
      <c r="AAR135" s="269"/>
      <c r="AAS135" s="269"/>
      <c r="AAT135" s="269"/>
      <c r="AAU135" s="269"/>
      <c r="AAV135" s="269"/>
      <c r="AAW135" s="269"/>
      <c r="AAX135" s="269"/>
      <c r="AAY135" s="269"/>
      <c r="AAZ135" s="269"/>
      <c r="ABA135" s="269"/>
      <c r="ABB135" s="269"/>
      <c r="ABC135" s="269"/>
      <c r="ABD135" s="269"/>
      <c r="ABE135" s="269"/>
      <c r="ABF135" s="269"/>
      <c r="ABG135" s="269"/>
      <c r="ABH135" s="269"/>
      <c r="ABI135" s="269"/>
      <c r="ABJ135" s="269"/>
      <c r="ABK135" s="269"/>
      <c r="ABL135" s="269"/>
      <c r="ABM135" s="269"/>
      <c r="ABN135" s="269"/>
      <c r="ABO135" s="269"/>
      <c r="ABP135" s="269"/>
      <c r="ABQ135" s="269"/>
      <c r="ABR135" s="269"/>
      <c r="ABS135" s="269"/>
      <c r="ABT135" s="269"/>
      <c r="ABU135" s="269"/>
      <c r="ABV135" s="269"/>
      <c r="ABW135" s="269"/>
      <c r="ABX135" s="269"/>
      <c r="ABY135" s="269"/>
      <c r="ABZ135" s="269"/>
      <c r="ACA135" s="269"/>
      <c r="ACB135" s="269"/>
      <c r="ACC135" s="269"/>
      <c r="ACD135" s="269"/>
      <c r="ACE135" s="269"/>
      <c r="ACF135" s="269"/>
      <c r="ACG135" s="269"/>
      <c r="ACH135" s="269"/>
      <c r="ACI135" s="269"/>
      <c r="ACJ135" s="269"/>
      <c r="ACK135" s="269"/>
      <c r="ACL135" s="269"/>
      <c r="ACM135" s="269"/>
      <c r="ACN135" s="269"/>
      <c r="ACO135" s="269"/>
      <c r="ACP135" s="269"/>
      <c r="ACQ135" s="269"/>
      <c r="ACR135" s="269"/>
      <c r="ACS135" s="269"/>
      <c r="ACT135" s="269"/>
      <c r="ACU135" s="269"/>
      <c r="ACV135" s="269"/>
      <c r="ACW135" s="269"/>
      <c r="ACX135" s="269"/>
      <c r="ACY135" s="269"/>
      <c r="ACZ135" s="269"/>
      <c r="ADA135" s="269"/>
      <c r="ADB135" s="269"/>
      <c r="ADC135" s="269"/>
      <c r="ADD135" s="269"/>
      <c r="ADE135" s="269"/>
      <c r="ADF135" s="269"/>
      <c r="ADG135" s="269"/>
      <c r="ADH135" s="269"/>
      <c r="ADI135" s="269"/>
      <c r="ADJ135" s="269"/>
      <c r="ADK135" s="269"/>
      <c r="ADL135" s="269"/>
      <c r="ADM135" s="269"/>
      <c r="ADN135" s="269"/>
      <c r="ADO135" s="269"/>
      <c r="ADP135" s="269"/>
      <c r="ADQ135" s="269"/>
      <c r="ADR135" s="269"/>
      <c r="ADS135" s="269"/>
      <c r="ADT135" s="269"/>
      <c r="ADU135" s="269"/>
      <c r="ADV135" s="269"/>
      <c r="ADW135" s="269"/>
      <c r="ADX135" s="269"/>
      <c r="ADY135" s="269"/>
      <c r="ADZ135" s="269"/>
      <c r="AEA135" s="269"/>
      <c r="AEB135" s="269"/>
      <c r="AEC135" s="269"/>
      <c r="AED135" s="269"/>
      <c r="AEE135" s="269"/>
      <c r="AEF135" s="269"/>
      <c r="AEG135" s="269"/>
      <c r="AEH135" s="269"/>
      <c r="AEI135" s="269"/>
      <c r="AEJ135" s="269"/>
      <c r="AEK135" s="269"/>
      <c r="AEL135" s="269"/>
      <c r="AEM135" s="269"/>
      <c r="AEN135" s="269"/>
      <c r="AEO135" s="269"/>
      <c r="AEP135" s="269"/>
      <c r="AEQ135" s="269"/>
      <c r="AER135" s="269"/>
      <c r="AES135" s="269"/>
      <c r="AET135" s="269"/>
      <c r="AEU135" s="269"/>
      <c r="AEV135" s="269"/>
      <c r="AEW135" s="269"/>
      <c r="AEX135" s="269"/>
      <c r="AEY135" s="269"/>
      <c r="AEZ135" s="269"/>
      <c r="AFA135" s="269"/>
      <c r="AFB135" s="269"/>
      <c r="AFC135" s="269"/>
      <c r="AFD135" s="269"/>
      <c r="AFE135" s="269"/>
      <c r="AFF135" s="269"/>
      <c r="AFG135" s="269"/>
      <c r="AFH135" s="269"/>
      <c r="AFI135" s="269"/>
      <c r="AFJ135" s="269"/>
      <c r="AFK135" s="269"/>
      <c r="AFL135" s="269"/>
      <c r="AFM135" s="269"/>
      <c r="AFN135" s="269"/>
      <c r="AFO135" s="269"/>
      <c r="AFP135" s="269"/>
      <c r="AFQ135" s="269"/>
      <c r="AFR135" s="269"/>
      <c r="AFS135" s="269"/>
      <c r="AFT135" s="269"/>
      <c r="AFU135" s="269"/>
      <c r="AFV135" s="269"/>
      <c r="AFW135" s="269"/>
      <c r="AFX135" s="269"/>
      <c r="AFY135" s="269"/>
      <c r="AFZ135" s="269"/>
      <c r="AGA135" s="269"/>
      <c r="AGB135" s="269"/>
      <c r="AGC135" s="269"/>
      <c r="AGD135" s="269"/>
      <c r="AGE135" s="269"/>
      <c r="AGF135" s="269"/>
      <c r="AGG135" s="269"/>
      <c r="AGH135" s="269"/>
      <c r="AGI135" s="269"/>
      <c r="AGJ135" s="269"/>
      <c r="AGK135" s="269"/>
      <c r="AGL135" s="269"/>
      <c r="AGM135" s="269"/>
      <c r="AGN135" s="269"/>
      <c r="AGO135" s="269"/>
      <c r="AGP135" s="269"/>
      <c r="AGQ135" s="269"/>
      <c r="AGR135" s="269"/>
      <c r="AGS135" s="269"/>
      <c r="AGT135" s="269"/>
      <c r="AGU135" s="269"/>
      <c r="AGV135" s="269"/>
      <c r="AGW135" s="269"/>
      <c r="AGX135" s="269"/>
      <c r="AGY135" s="269"/>
      <c r="AGZ135" s="269"/>
      <c r="AHA135" s="269"/>
      <c r="AHB135" s="269"/>
      <c r="AHC135" s="269"/>
      <c r="AHD135" s="269"/>
      <c r="AHE135" s="269"/>
      <c r="AHF135" s="269"/>
      <c r="AHG135" s="269"/>
      <c r="AHH135" s="269"/>
      <c r="AHI135" s="269"/>
      <c r="AHJ135" s="269"/>
      <c r="AHK135" s="269"/>
      <c r="AHL135" s="269"/>
      <c r="AHM135" s="269"/>
      <c r="AHN135" s="269"/>
      <c r="AHO135" s="269"/>
      <c r="AHP135" s="269"/>
      <c r="AHQ135" s="269"/>
      <c r="AHR135" s="269"/>
      <c r="AHS135" s="269"/>
      <c r="AHT135" s="269"/>
      <c r="AHU135" s="269"/>
      <c r="AHV135" s="269"/>
      <c r="AHW135" s="269"/>
      <c r="AHX135" s="269"/>
      <c r="AHY135" s="269"/>
      <c r="AHZ135" s="269"/>
      <c r="AIA135" s="269"/>
      <c r="AIB135" s="269"/>
      <c r="AIC135" s="269"/>
      <c r="AID135" s="269"/>
      <c r="AIE135" s="269"/>
      <c r="AIF135" s="269"/>
      <c r="AIG135" s="269"/>
      <c r="AIH135" s="269"/>
      <c r="AII135" s="269"/>
      <c r="AIJ135" s="269"/>
      <c r="AIK135" s="269"/>
      <c r="AIL135" s="269"/>
      <c r="AIM135" s="269"/>
      <c r="AIN135" s="269"/>
      <c r="AIO135" s="269"/>
      <c r="AIP135" s="269"/>
      <c r="AIQ135" s="269"/>
      <c r="AIR135" s="269"/>
      <c r="AIS135" s="269"/>
      <c r="AIT135" s="269"/>
      <c r="AIU135" s="269"/>
      <c r="AIV135" s="269"/>
      <c r="AIW135" s="269"/>
      <c r="AIX135" s="269"/>
      <c r="AIY135" s="269"/>
      <c r="AIZ135" s="269"/>
      <c r="AJA135" s="269"/>
      <c r="AJB135" s="269"/>
      <c r="AJC135" s="269"/>
      <c r="AJD135" s="269"/>
      <c r="AJE135" s="269"/>
      <c r="AJF135" s="269"/>
      <c r="AJG135" s="269"/>
      <c r="AJH135" s="269"/>
      <c r="AJI135" s="269"/>
      <c r="AJJ135" s="269"/>
      <c r="AJK135" s="269"/>
      <c r="AJL135" s="269"/>
      <c r="AJM135" s="269"/>
      <c r="AJN135" s="269"/>
      <c r="AJO135" s="269"/>
      <c r="AJP135" s="269"/>
      <c r="AJQ135" s="269"/>
      <c r="AJR135" s="269"/>
      <c r="AJS135" s="269"/>
      <c r="AJT135" s="269"/>
      <c r="AJU135" s="269"/>
      <c r="AJV135" s="269"/>
      <c r="AJW135" s="269"/>
      <c r="AJX135" s="269"/>
      <c r="AJY135" s="269"/>
      <c r="AJZ135" s="269"/>
      <c r="AKA135" s="269"/>
      <c r="AKB135" s="269"/>
      <c r="AKC135" s="269"/>
      <c r="AKD135" s="269"/>
      <c r="AKE135" s="269"/>
      <c r="AKF135" s="269"/>
      <c r="AKG135" s="269"/>
      <c r="AKH135" s="269"/>
      <c r="AKI135" s="269"/>
      <c r="AKJ135" s="269"/>
      <c r="AKK135" s="269"/>
      <c r="AKL135" s="269"/>
      <c r="AKM135" s="269"/>
      <c r="AKN135" s="269"/>
      <c r="AKO135" s="269"/>
      <c r="AKP135" s="269"/>
      <c r="AKQ135" s="269"/>
      <c r="AKR135" s="269"/>
      <c r="AKS135" s="269"/>
      <c r="AKT135" s="269"/>
      <c r="AKU135" s="269"/>
      <c r="AKV135" s="269"/>
      <c r="AKW135" s="269"/>
      <c r="AKX135" s="269"/>
      <c r="AKY135" s="269"/>
      <c r="AKZ135" s="269"/>
      <c r="ALA135" s="269"/>
      <c r="ALB135" s="269"/>
      <c r="ALC135" s="269"/>
      <c r="ALD135" s="269"/>
      <c r="ALE135" s="269"/>
      <c r="ALF135" s="269"/>
      <c r="ALG135" s="269"/>
      <c r="ALH135" s="269"/>
      <c r="ALI135" s="269"/>
      <c r="ALJ135" s="269"/>
      <c r="ALK135" s="269"/>
      <c r="ALL135" s="269"/>
      <c r="ALM135" s="269"/>
      <c r="ALN135" s="269"/>
      <c r="ALO135" s="269"/>
      <c r="ALP135" s="269"/>
      <c r="ALQ135" s="269"/>
      <c r="ALR135" s="269"/>
      <c r="ALS135" s="269"/>
      <c r="ALT135" s="269"/>
      <c r="ALU135" s="269"/>
      <c r="ALV135" s="269"/>
      <c r="ALW135" s="269"/>
      <c r="ALX135" s="269"/>
      <c r="ALY135" s="269"/>
      <c r="ALZ135" s="269"/>
      <c r="AMA135" s="269"/>
      <c r="AMB135" s="269"/>
      <c r="AMC135" s="269"/>
      <c r="AMD135" s="269"/>
      <c r="AME135" s="162"/>
      <c r="AMF135" s="162"/>
      <c r="AMG135" s="162"/>
      <c r="AMH135" s="162"/>
      <c r="AMI135" s="162"/>
      <c r="AMJ135" s="162"/>
    </row>
    <row r="136" s="208" customFormat="true" ht="42.9" hidden="true" customHeight="true" outlineLevel="0" collapsed="false">
      <c r="A136" s="334" t="s">
        <v>1357</v>
      </c>
      <c r="B136" s="334"/>
      <c r="C136" s="334"/>
      <c r="D136" s="334"/>
      <c r="E136" s="334"/>
      <c r="F136" s="334"/>
      <c r="G136" s="334"/>
      <c r="H136" s="335"/>
      <c r="I136" s="336" t="n">
        <f aca="false">+I29+I79+I88+I127+I133</f>
        <v>0</v>
      </c>
      <c r="AME136" s="162"/>
      <c r="AMF136" s="162"/>
      <c r="AMG136" s="162"/>
      <c r="AMH136" s="162"/>
      <c r="AMI136" s="162"/>
      <c r="AMJ136" s="162"/>
    </row>
    <row r="137" s="208" customFormat="true" ht="13.8" hidden="true" customHeight="true" outlineLevel="0" collapsed="false">
      <c r="A137" s="337" t="s">
        <v>887</v>
      </c>
      <c r="B137" s="338" t="s">
        <v>1054</v>
      </c>
      <c r="C137" s="338"/>
      <c r="D137" s="338"/>
      <c r="E137" s="338"/>
      <c r="F137" s="338"/>
      <c r="G137" s="338"/>
      <c r="H137" s="339"/>
      <c r="I137" s="336" t="n">
        <f aca="false">ROUND(H137*I136,2)</f>
        <v>0</v>
      </c>
      <c r="J137" s="269"/>
      <c r="K137" s="269"/>
      <c r="L137" s="269"/>
      <c r="M137" s="269"/>
      <c r="N137" s="269"/>
      <c r="O137" s="269"/>
      <c r="P137" s="269"/>
      <c r="Q137" s="269"/>
      <c r="R137" s="269"/>
      <c r="S137" s="269"/>
      <c r="T137" s="269"/>
      <c r="U137" s="269"/>
      <c r="V137" s="269"/>
      <c r="W137" s="269"/>
      <c r="X137" s="269"/>
      <c r="Y137" s="269"/>
      <c r="Z137" s="269"/>
      <c r="AA137" s="269"/>
      <c r="AB137" s="269"/>
      <c r="AC137" s="269"/>
      <c r="AD137" s="269"/>
      <c r="AE137" s="269"/>
      <c r="AF137" s="269"/>
      <c r="AG137" s="269"/>
      <c r="AH137" s="269"/>
      <c r="AI137" s="269"/>
      <c r="AJ137" s="269"/>
      <c r="AK137" s="269"/>
      <c r="AL137" s="269"/>
      <c r="AM137" s="269"/>
      <c r="AN137" s="269"/>
      <c r="AO137" s="269"/>
      <c r="AP137" s="269"/>
      <c r="AQ137" s="269"/>
      <c r="AR137" s="269"/>
      <c r="AS137" s="269"/>
      <c r="AT137" s="269"/>
      <c r="AU137" s="269"/>
      <c r="AV137" s="269"/>
      <c r="AW137" s="269"/>
      <c r="AX137" s="269"/>
      <c r="AY137" s="269"/>
      <c r="AZ137" s="269"/>
      <c r="BA137" s="269"/>
      <c r="BB137" s="269"/>
      <c r="BC137" s="269"/>
      <c r="BD137" s="269"/>
      <c r="BE137" s="269"/>
      <c r="BF137" s="269"/>
      <c r="BG137" s="269"/>
      <c r="BH137" s="269"/>
      <c r="BI137" s="269"/>
      <c r="BJ137" s="269"/>
      <c r="BK137" s="269"/>
      <c r="BL137" s="269"/>
      <c r="BM137" s="269"/>
      <c r="BN137" s="269"/>
      <c r="BO137" s="269"/>
      <c r="BP137" s="269"/>
      <c r="BQ137" s="269"/>
      <c r="BR137" s="269"/>
      <c r="BS137" s="269"/>
      <c r="BT137" s="269"/>
      <c r="BU137" s="269"/>
      <c r="BV137" s="269"/>
      <c r="BW137" s="269"/>
      <c r="BX137" s="269"/>
      <c r="BY137" s="269"/>
      <c r="BZ137" s="269"/>
      <c r="CA137" s="269"/>
      <c r="CB137" s="269"/>
      <c r="CC137" s="269"/>
      <c r="CD137" s="269"/>
      <c r="CE137" s="269"/>
      <c r="CF137" s="269"/>
      <c r="CG137" s="269"/>
      <c r="CH137" s="269"/>
      <c r="CI137" s="269"/>
      <c r="CJ137" s="269"/>
      <c r="CK137" s="269"/>
      <c r="CL137" s="269"/>
      <c r="CM137" s="269"/>
      <c r="CN137" s="269"/>
      <c r="CO137" s="269"/>
      <c r="CP137" s="269"/>
      <c r="CQ137" s="269"/>
      <c r="CR137" s="269"/>
      <c r="CS137" s="269"/>
      <c r="CT137" s="269"/>
      <c r="CU137" s="269"/>
      <c r="CV137" s="269"/>
      <c r="CW137" s="269"/>
      <c r="CX137" s="269"/>
      <c r="CY137" s="269"/>
      <c r="CZ137" s="269"/>
      <c r="DA137" s="269"/>
      <c r="DB137" s="269"/>
      <c r="DC137" s="269"/>
      <c r="DD137" s="269"/>
      <c r="DE137" s="269"/>
      <c r="DF137" s="269"/>
      <c r="DG137" s="269"/>
      <c r="DH137" s="269"/>
      <c r="DI137" s="269"/>
      <c r="DJ137" s="269"/>
      <c r="DK137" s="269"/>
      <c r="DL137" s="269"/>
      <c r="DM137" s="269"/>
      <c r="DN137" s="269"/>
      <c r="DO137" s="269"/>
      <c r="DP137" s="269"/>
      <c r="DQ137" s="269"/>
      <c r="DR137" s="269"/>
      <c r="DS137" s="269"/>
      <c r="DT137" s="269"/>
      <c r="DU137" s="269"/>
      <c r="DV137" s="269"/>
      <c r="DW137" s="269"/>
      <c r="DX137" s="269"/>
      <c r="DY137" s="269"/>
      <c r="DZ137" s="269"/>
      <c r="EA137" s="269"/>
      <c r="EB137" s="269"/>
      <c r="EC137" s="269"/>
      <c r="ED137" s="269"/>
      <c r="EE137" s="269"/>
      <c r="EF137" s="269"/>
      <c r="EG137" s="269"/>
      <c r="EH137" s="269"/>
      <c r="EI137" s="269"/>
      <c r="EJ137" s="269"/>
      <c r="EK137" s="269"/>
      <c r="EL137" s="269"/>
      <c r="EM137" s="269"/>
      <c r="EN137" s="269"/>
      <c r="EO137" s="269"/>
      <c r="EP137" s="269"/>
      <c r="EQ137" s="269"/>
      <c r="ER137" s="269"/>
      <c r="ES137" s="269"/>
      <c r="ET137" s="269"/>
      <c r="EU137" s="269"/>
      <c r="EV137" s="269"/>
      <c r="EW137" s="269"/>
      <c r="EX137" s="269"/>
      <c r="EY137" s="269"/>
      <c r="EZ137" s="269"/>
      <c r="FA137" s="269"/>
      <c r="FB137" s="269"/>
      <c r="FC137" s="269"/>
      <c r="FD137" s="269"/>
      <c r="FE137" s="269"/>
      <c r="FF137" s="269"/>
      <c r="FG137" s="269"/>
      <c r="FH137" s="269"/>
      <c r="FI137" s="269"/>
      <c r="FJ137" s="269"/>
      <c r="FK137" s="269"/>
      <c r="FL137" s="269"/>
      <c r="FM137" s="269"/>
      <c r="FN137" s="269"/>
      <c r="FO137" s="269"/>
      <c r="FP137" s="269"/>
      <c r="FQ137" s="269"/>
      <c r="FR137" s="269"/>
      <c r="FS137" s="269"/>
      <c r="FT137" s="269"/>
      <c r="FU137" s="269"/>
      <c r="FV137" s="269"/>
      <c r="FW137" s="269"/>
      <c r="FX137" s="269"/>
      <c r="FY137" s="269"/>
      <c r="FZ137" s="269"/>
      <c r="GA137" s="269"/>
      <c r="GB137" s="269"/>
      <c r="GC137" s="269"/>
      <c r="GD137" s="269"/>
      <c r="GE137" s="269"/>
      <c r="GF137" s="269"/>
      <c r="GG137" s="269"/>
      <c r="GH137" s="269"/>
      <c r="GI137" s="269"/>
      <c r="GJ137" s="269"/>
      <c r="GK137" s="269"/>
      <c r="GL137" s="269"/>
      <c r="GM137" s="269"/>
      <c r="GN137" s="269"/>
      <c r="GO137" s="269"/>
      <c r="GP137" s="269"/>
      <c r="GQ137" s="269"/>
      <c r="GR137" s="269"/>
      <c r="GS137" s="269"/>
      <c r="GT137" s="269"/>
      <c r="GU137" s="269"/>
      <c r="GV137" s="269"/>
      <c r="GW137" s="269"/>
      <c r="GX137" s="269"/>
      <c r="GY137" s="269"/>
      <c r="GZ137" s="269"/>
      <c r="HA137" s="269"/>
      <c r="HB137" s="269"/>
      <c r="HC137" s="269"/>
      <c r="HD137" s="269"/>
      <c r="HE137" s="269"/>
      <c r="HF137" s="269"/>
      <c r="HG137" s="269"/>
      <c r="HH137" s="269"/>
      <c r="HI137" s="269"/>
      <c r="HJ137" s="269"/>
      <c r="HK137" s="269"/>
      <c r="HL137" s="269"/>
      <c r="HM137" s="269"/>
      <c r="HN137" s="269"/>
      <c r="HO137" s="269"/>
      <c r="HP137" s="269"/>
      <c r="HQ137" s="269"/>
      <c r="HR137" s="269"/>
      <c r="HS137" s="269"/>
      <c r="HT137" s="269"/>
      <c r="HU137" s="269"/>
      <c r="HV137" s="269"/>
      <c r="HW137" s="269"/>
      <c r="HX137" s="269"/>
      <c r="HY137" s="269"/>
      <c r="HZ137" s="269"/>
      <c r="IA137" s="269"/>
      <c r="IB137" s="269"/>
      <c r="IC137" s="269"/>
      <c r="ID137" s="269"/>
      <c r="IE137" s="269"/>
      <c r="IF137" s="269"/>
      <c r="IG137" s="269"/>
      <c r="IH137" s="269"/>
      <c r="II137" s="269"/>
      <c r="IJ137" s="269"/>
      <c r="IK137" s="269"/>
      <c r="IL137" s="269"/>
      <c r="IM137" s="269"/>
      <c r="IN137" s="269"/>
      <c r="IO137" s="269"/>
      <c r="IP137" s="269"/>
      <c r="IQ137" s="269"/>
      <c r="IR137" s="269"/>
      <c r="IS137" s="269"/>
      <c r="IT137" s="269"/>
      <c r="IU137" s="269"/>
      <c r="IV137" s="269"/>
      <c r="IW137" s="269"/>
      <c r="IX137" s="269"/>
      <c r="IY137" s="269"/>
      <c r="IZ137" s="269"/>
      <c r="JA137" s="269"/>
      <c r="JB137" s="269"/>
      <c r="JC137" s="269"/>
      <c r="JD137" s="269"/>
      <c r="JE137" s="269"/>
      <c r="JF137" s="269"/>
      <c r="JG137" s="269"/>
      <c r="JH137" s="269"/>
      <c r="JI137" s="269"/>
      <c r="JJ137" s="269"/>
      <c r="JK137" s="269"/>
      <c r="JL137" s="269"/>
      <c r="JM137" s="269"/>
      <c r="JN137" s="269"/>
      <c r="JO137" s="269"/>
      <c r="JP137" s="269"/>
      <c r="JQ137" s="269"/>
      <c r="JR137" s="269"/>
      <c r="JS137" s="269"/>
      <c r="JT137" s="269"/>
      <c r="JU137" s="269"/>
      <c r="JV137" s="269"/>
      <c r="JW137" s="269"/>
      <c r="JX137" s="269"/>
      <c r="JY137" s="269"/>
      <c r="JZ137" s="269"/>
      <c r="KA137" s="269"/>
      <c r="KB137" s="269"/>
      <c r="KC137" s="269"/>
      <c r="KD137" s="269"/>
      <c r="KE137" s="269"/>
      <c r="KF137" s="269"/>
      <c r="KG137" s="269"/>
      <c r="KH137" s="269"/>
      <c r="KI137" s="269"/>
      <c r="KJ137" s="269"/>
      <c r="KK137" s="269"/>
      <c r="KL137" s="269"/>
      <c r="KM137" s="269"/>
      <c r="KN137" s="269"/>
      <c r="KO137" s="269"/>
      <c r="KP137" s="269"/>
      <c r="KQ137" s="269"/>
      <c r="KR137" s="269"/>
      <c r="KS137" s="269"/>
      <c r="KT137" s="269"/>
      <c r="KU137" s="269"/>
      <c r="KV137" s="269"/>
      <c r="KW137" s="269"/>
      <c r="KX137" s="269"/>
      <c r="KY137" s="269"/>
      <c r="KZ137" s="269"/>
      <c r="LA137" s="269"/>
      <c r="LB137" s="269"/>
      <c r="LC137" s="269"/>
      <c r="LD137" s="269"/>
      <c r="LE137" s="269"/>
      <c r="LF137" s="269"/>
      <c r="LG137" s="269"/>
      <c r="LH137" s="269"/>
      <c r="LI137" s="269"/>
      <c r="LJ137" s="269"/>
      <c r="LK137" s="269"/>
      <c r="LL137" s="269"/>
      <c r="LM137" s="269"/>
      <c r="LN137" s="269"/>
      <c r="LO137" s="269"/>
      <c r="LP137" s="269"/>
      <c r="LQ137" s="269"/>
      <c r="LR137" s="269"/>
      <c r="LS137" s="269"/>
      <c r="LT137" s="269"/>
      <c r="LU137" s="269"/>
      <c r="LV137" s="269"/>
      <c r="LW137" s="269"/>
      <c r="LX137" s="269"/>
      <c r="LY137" s="269"/>
      <c r="LZ137" s="269"/>
      <c r="MA137" s="269"/>
      <c r="MB137" s="269"/>
      <c r="MC137" s="269"/>
      <c r="MD137" s="269"/>
      <c r="ME137" s="269"/>
      <c r="MF137" s="269"/>
      <c r="MG137" s="269"/>
      <c r="MH137" s="269"/>
      <c r="MI137" s="269"/>
      <c r="MJ137" s="269"/>
      <c r="MK137" s="269"/>
      <c r="ML137" s="269"/>
      <c r="MM137" s="269"/>
      <c r="MN137" s="269"/>
      <c r="MO137" s="269"/>
      <c r="MP137" s="269"/>
      <c r="MQ137" s="269"/>
      <c r="MR137" s="269"/>
      <c r="MS137" s="269"/>
      <c r="MT137" s="269"/>
      <c r="MU137" s="269"/>
      <c r="MV137" s="269"/>
      <c r="MW137" s="269"/>
      <c r="MX137" s="269"/>
      <c r="MY137" s="269"/>
      <c r="MZ137" s="269"/>
      <c r="NA137" s="269"/>
      <c r="NB137" s="269"/>
      <c r="NC137" s="269"/>
      <c r="ND137" s="269"/>
      <c r="NE137" s="269"/>
      <c r="NF137" s="269"/>
      <c r="NG137" s="269"/>
      <c r="NH137" s="269"/>
      <c r="NI137" s="269"/>
      <c r="NJ137" s="269"/>
      <c r="NK137" s="269"/>
      <c r="NL137" s="269"/>
      <c r="NM137" s="269"/>
      <c r="NN137" s="269"/>
      <c r="NO137" s="269"/>
      <c r="NP137" s="269"/>
      <c r="NQ137" s="269"/>
      <c r="NR137" s="269"/>
      <c r="NS137" s="269"/>
      <c r="NT137" s="269"/>
      <c r="NU137" s="269"/>
      <c r="NV137" s="269"/>
      <c r="NW137" s="269"/>
      <c r="NX137" s="269"/>
      <c r="NY137" s="269"/>
      <c r="NZ137" s="269"/>
      <c r="OA137" s="269"/>
      <c r="OB137" s="269"/>
      <c r="OC137" s="269"/>
      <c r="OD137" s="269"/>
      <c r="OE137" s="269"/>
      <c r="OF137" s="269"/>
      <c r="OG137" s="269"/>
      <c r="OH137" s="269"/>
      <c r="OI137" s="269"/>
      <c r="OJ137" s="269"/>
      <c r="OK137" s="269"/>
      <c r="OL137" s="269"/>
      <c r="OM137" s="269"/>
      <c r="ON137" s="269"/>
      <c r="OO137" s="269"/>
      <c r="OP137" s="269"/>
      <c r="OQ137" s="269"/>
      <c r="OR137" s="269"/>
      <c r="OS137" s="269"/>
      <c r="OT137" s="269"/>
      <c r="OU137" s="269"/>
      <c r="OV137" s="269"/>
      <c r="OW137" s="269"/>
      <c r="OX137" s="269"/>
      <c r="OY137" s="269"/>
      <c r="OZ137" s="269"/>
      <c r="PA137" s="269"/>
      <c r="PB137" s="269"/>
      <c r="PC137" s="269"/>
      <c r="PD137" s="269"/>
      <c r="PE137" s="269"/>
      <c r="PF137" s="269"/>
      <c r="PG137" s="269"/>
      <c r="PH137" s="269"/>
      <c r="PI137" s="269"/>
      <c r="PJ137" s="269"/>
      <c r="PK137" s="269"/>
      <c r="PL137" s="269"/>
      <c r="PM137" s="269"/>
      <c r="PN137" s="269"/>
      <c r="PO137" s="269"/>
      <c r="PP137" s="269"/>
      <c r="PQ137" s="269"/>
      <c r="PR137" s="269"/>
      <c r="PS137" s="269"/>
      <c r="PT137" s="269"/>
      <c r="PU137" s="269"/>
      <c r="PV137" s="269"/>
      <c r="PW137" s="269"/>
      <c r="PX137" s="269"/>
      <c r="PY137" s="269"/>
      <c r="PZ137" s="269"/>
      <c r="QA137" s="269"/>
      <c r="QB137" s="269"/>
      <c r="QC137" s="269"/>
      <c r="QD137" s="269"/>
      <c r="QE137" s="269"/>
      <c r="QF137" s="269"/>
      <c r="QG137" s="269"/>
      <c r="QH137" s="269"/>
      <c r="QI137" s="269"/>
      <c r="QJ137" s="269"/>
      <c r="QK137" s="269"/>
      <c r="QL137" s="269"/>
      <c r="QM137" s="269"/>
      <c r="QN137" s="269"/>
      <c r="QO137" s="269"/>
      <c r="QP137" s="269"/>
      <c r="QQ137" s="269"/>
      <c r="QR137" s="269"/>
      <c r="QS137" s="269"/>
      <c r="QT137" s="269"/>
      <c r="QU137" s="269"/>
      <c r="QV137" s="269"/>
      <c r="QW137" s="269"/>
      <c r="QX137" s="269"/>
      <c r="QY137" s="269"/>
      <c r="QZ137" s="269"/>
      <c r="RA137" s="269"/>
      <c r="RB137" s="269"/>
      <c r="RC137" s="269"/>
      <c r="RD137" s="269"/>
      <c r="RE137" s="269"/>
      <c r="RF137" s="269"/>
      <c r="RG137" s="269"/>
      <c r="RH137" s="269"/>
      <c r="RI137" s="269"/>
      <c r="RJ137" s="269"/>
      <c r="RK137" s="269"/>
      <c r="RL137" s="269"/>
      <c r="RM137" s="269"/>
      <c r="RN137" s="269"/>
      <c r="RO137" s="269"/>
      <c r="RP137" s="269"/>
      <c r="RQ137" s="269"/>
      <c r="RR137" s="269"/>
      <c r="RS137" s="269"/>
      <c r="RT137" s="269"/>
      <c r="RU137" s="269"/>
      <c r="RV137" s="269"/>
      <c r="RW137" s="269"/>
      <c r="RX137" s="269"/>
      <c r="RY137" s="269"/>
      <c r="RZ137" s="269"/>
      <c r="SA137" s="269"/>
      <c r="SB137" s="269"/>
      <c r="SC137" s="269"/>
      <c r="SD137" s="269"/>
      <c r="SE137" s="269"/>
      <c r="SF137" s="269"/>
      <c r="SG137" s="269"/>
      <c r="SH137" s="269"/>
      <c r="SI137" s="269"/>
      <c r="SJ137" s="269"/>
      <c r="SK137" s="269"/>
      <c r="SL137" s="269"/>
      <c r="SM137" s="269"/>
      <c r="SN137" s="269"/>
      <c r="SO137" s="269"/>
      <c r="SP137" s="269"/>
      <c r="SQ137" s="269"/>
      <c r="SR137" s="269"/>
      <c r="SS137" s="269"/>
      <c r="ST137" s="269"/>
      <c r="SU137" s="269"/>
      <c r="SV137" s="269"/>
      <c r="SW137" s="269"/>
      <c r="SX137" s="269"/>
      <c r="SY137" s="269"/>
      <c r="SZ137" s="269"/>
      <c r="TA137" s="269"/>
      <c r="TB137" s="269"/>
      <c r="TC137" s="269"/>
      <c r="TD137" s="269"/>
      <c r="TE137" s="269"/>
      <c r="TF137" s="269"/>
      <c r="TG137" s="269"/>
      <c r="TH137" s="269"/>
      <c r="TI137" s="269"/>
      <c r="TJ137" s="269"/>
      <c r="TK137" s="269"/>
      <c r="TL137" s="269"/>
      <c r="TM137" s="269"/>
      <c r="TN137" s="269"/>
      <c r="TO137" s="269"/>
      <c r="TP137" s="269"/>
      <c r="TQ137" s="269"/>
      <c r="TR137" s="269"/>
      <c r="TS137" s="269"/>
      <c r="TT137" s="269"/>
      <c r="TU137" s="269"/>
      <c r="TV137" s="269"/>
      <c r="TW137" s="269"/>
      <c r="TX137" s="269"/>
      <c r="TY137" s="269"/>
      <c r="TZ137" s="269"/>
      <c r="UA137" s="269"/>
      <c r="UB137" s="269"/>
      <c r="UC137" s="269"/>
      <c r="UD137" s="269"/>
      <c r="UE137" s="269"/>
      <c r="UF137" s="269"/>
      <c r="UG137" s="269"/>
      <c r="UH137" s="269"/>
      <c r="UI137" s="269"/>
      <c r="UJ137" s="269"/>
      <c r="UK137" s="269"/>
      <c r="UL137" s="269"/>
      <c r="UM137" s="269"/>
      <c r="UN137" s="269"/>
      <c r="UO137" s="269"/>
      <c r="UP137" s="269"/>
      <c r="UQ137" s="269"/>
      <c r="UR137" s="269"/>
      <c r="US137" s="269"/>
      <c r="UT137" s="269"/>
      <c r="UU137" s="269"/>
      <c r="UV137" s="269"/>
      <c r="UW137" s="269"/>
      <c r="UX137" s="269"/>
      <c r="UY137" s="269"/>
      <c r="UZ137" s="269"/>
      <c r="VA137" s="269"/>
      <c r="VB137" s="269"/>
      <c r="VC137" s="269"/>
      <c r="VD137" s="269"/>
      <c r="VE137" s="269"/>
      <c r="VF137" s="269"/>
      <c r="VG137" s="269"/>
      <c r="VH137" s="269"/>
      <c r="VI137" s="269"/>
      <c r="VJ137" s="269"/>
      <c r="VK137" s="269"/>
      <c r="VL137" s="269"/>
      <c r="VM137" s="269"/>
      <c r="VN137" s="269"/>
      <c r="VO137" s="269"/>
      <c r="VP137" s="269"/>
      <c r="VQ137" s="269"/>
      <c r="VR137" s="269"/>
      <c r="VS137" s="269"/>
      <c r="VT137" s="269"/>
      <c r="VU137" s="269"/>
      <c r="VV137" s="269"/>
      <c r="VW137" s="269"/>
      <c r="VX137" s="269"/>
      <c r="VY137" s="269"/>
      <c r="VZ137" s="269"/>
      <c r="WA137" s="269"/>
      <c r="WB137" s="269"/>
      <c r="WC137" s="269"/>
      <c r="WD137" s="269"/>
      <c r="WE137" s="269"/>
      <c r="WF137" s="269"/>
      <c r="WG137" s="269"/>
      <c r="WH137" s="269"/>
      <c r="WI137" s="269"/>
      <c r="WJ137" s="269"/>
      <c r="WK137" s="269"/>
      <c r="WL137" s="269"/>
      <c r="WM137" s="269"/>
      <c r="WN137" s="269"/>
      <c r="WO137" s="269"/>
      <c r="WP137" s="269"/>
      <c r="WQ137" s="269"/>
      <c r="WR137" s="269"/>
      <c r="WS137" s="269"/>
      <c r="WT137" s="269"/>
      <c r="WU137" s="269"/>
      <c r="WV137" s="269"/>
      <c r="WW137" s="269"/>
      <c r="WX137" s="269"/>
      <c r="WY137" s="269"/>
      <c r="WZ137" s="269"/>
      <c r="XA137" s="269"/>
      <c r="XB137" s="269"/>
      <c r="XC137" s="269"/>
      <c r="XD137" s="269"/>
      <c r="XE137" s="269"/>
      <c r="XF137" s="269"/>
      <c r="XG137" s="269"/>
      <c r="XH137" s="269"/>
      <c r="XI137" s="269"/>
      <c r="XJ137" s="269"/>
      <c r="XK137" s="269"/>
      <c r="XL137" s="269"/>
      <c r="XM137" s="269"/>
      <c r="XN137" s="269"/>
      <c r="XO137" s="269"/>
      <c r="XP137" s="269"/>
      <c r="XQ137" s="269"/>
      <c r="XR137" s="269"/>
      <c r="XS137" s="269"/>
      <c r="XT137" s="269"/>
      <c r="XU137" s="269"/>
      <c r="XV137" s="269"/>
      <c r="XW137" s="269"/>
      <c r="XX137" s="269"/>
      <c r="XY137" s="269"/>
      <c r="XZ137" s="269"/>
      <c r="YA137" s="269"/>
      <c r="YB137" s="269"/>
      <c r="YC137" s="269"/>
      <c r="YD137" s="269"/>
      <c r="YE137" s="269"/>
      <c r="YF137" s="269"/>
      <c r="YG137" s="269"/>
      <c r="YH137" s="269"/>
      <c r="YI137" s="269"/>
      <c r="YJ137" s="269"/>
      <c r="YK137" s="269"/>
      <c r="YL137" s="269"/>
      <c r="YM137" s="269"/>
      <c r="YN137" s="269"/>
      <c r="YO137" s="269"/>
      <c r="YP137" s="269"/>
      <c r="YQ137" s="269"/>
      <c r="YR137" s="269"/>
      <c r="YS137" s="269"/>
      <c r="YT137" s="269"/>
      <c r="YU137" s="269"/>
      <c r="YV137" s="269"/>
      <c r="YW137" s="269"/>
      <c r="YX137" s="269"/>
      <c r="YY137" s="269"/>
      <c r="YZ137" s="269"/>
      <c r="ZA137" s="269"/>
      <c r="ZB137" s="269"/>
      <c r="ZC137" s="269"/>
      <c r="ZD137" s="269"/>
      <c r="ZE137" s="269"/>
      <c r="ZF137" s="269"/>
      <c r="ZG137" s="269"/>
      <c r="ZH137" s="269"/>
      <c r="ZI137" s="269"/>
      <c r="ZJ137" s="269"/>
      <c r="ZK137" s="269"/>
      <c r="ZL137" s="269"/>
      <c r="ZM137" s="269"/>
      <c r="ZN137" s="269"/>
      <c r="ZO137" s="269"/>
      <c r="ZP137" s="269"/>
      <c r="ZQ137" s="269"/>
      <c r="ZR137" s="269"/>
      <c r="ZS137" s="269"/>
      <c r="ZT137" s="269"/>
      <c r="ZU137" s="269"/>
      <c r="ZV137" s="269"/>
      <c r="ZW137" s="269"/>
      <c r="ZX137" s="269"/>
      <c r="ZY137" s="269"/>
      <c r="ZZ137" s="269"/>
      <c r="AAA137" s="269"/>
      <c r="AAB137" s="269"/>
      <c r="AAC137" s="269"/>
      <c r="AAD137" s="269"/>
      <c r="AAE137" s="269"/>
      <c r="AAF137" s="269"/>
      <c r="AAG137" s="269"/>
      <c r="AAH137" s="269"/>
      <c r="AAI137" s="269"/>
      <c r="AAJ137" s="269"/>
      <c r="AAK137" s="269"/>
      <c r="AAL137" s="269"/>
      <c r="AAM137" s="269"/>
      <c r="AAN137" s="269"/>
      <c r="AAO137" s="269"/>
      <c r="AAP137" s="269"/>
      <c r="AAQ137" s="269"/>
      <c r="AAR137" s="269"/>
      <c r="AAS137" s="269"/>
      <c r="AAT137" s="269"/>
      <c r="AAU137" s="269"/>
      <c r="AAV137" s="269"/>
      <c r="AAW137" s="269"/>
      <c r="AAX137" s="269"/>
      <c r="AAY137" s="269"/>
      <c r="AAZ137" s="269"/>
      <c r="ABA137" s="269"/>
      <c r="ABB137" s="269"/>
      <c r="ABC137" s="269"/>
      <c r="ABD137" s="269"/>
      <c r="ABE137" s="269"/>
      <c r="ABF137" s="269"/>
      <c r="ABG137" s="269"/>
      <c r="ABH137" s="269"/>
      <c r="ABI137" s="269"/>
      <c r="ABJ137" s="269"/>
      <c r="ABK137" s="269"/>
      <c r="ABL137" s="269"/>
      <c r="ABM137" s="269"/>
      <c r="ABN137" s="269"/>
      <c r="ABO137" s="269"/>
      <c r="ABP137" s="269"/>
      <c r="ABQ137" s="269"/>
      <c r="ABR137" s="269"/>
      <c r="ABS137" s="269"/>
      <c r="ABT137" s="269"/>
      <c r="ABU137" s="269"/>
      <c r="ABV137" s="269"/>
      <c r="ABW137" s="269"/>
      <c r="ABX137" s="269"/>
      <c r="ABY137" s="269"/>
      <c r="ABZ137" s="269"/>
      <c r="ACA137" s="269"/>
      <c r="ACB137" s="269"/>
      <c r="ACC137" s="269"/>
      <c r="ACD137" s="269"/>
      <c r="ACE137" s="269"/>
      <c r="ACF137" s="269"/>
      <c r="ACG137" s="269"/>
      <c r="ACH137" s="269"/>
      <c r="ACI137" s="269"/>
      <c r="ACJ137" s="269"/>
      <c r="ACK137" s="269"/>
      <c r="ACL137" s="269"/>
      <c r="ACM137" s="269"/>
      <c r="ACN137" s="269"/>
      <c r="ACO137" s="269"/>
      <c r="ACP137" s="269"/>
      <c r="ACQ137" s="269"/>
      <c r="ACR137" s="269"/>
      <c r="ACS137" s="269"/>
      <c r="ACT137" s="269"/>
      <c r="ACU137" s="269"/>
      <c r="ACV137" s="269"/>
      <c r="ACW137" s="269"/>
      <c r="ACX137" s="269"/>
      <c r="ACY137" s="269"/>
      <c r="ACZ137" s="269"/>
      <c r="ADA137" s="269"/>
      <c r="ADB137" s="269"/>
      <c r="ADC137" s="269"/>
      <c r="ADD137" s="269"/>
      <c r="ADE137" s="269"/>
      <c r="ADF137" s="269"/>
      <c r="ADG137" s="269"/>
      <c r="ADH137" s="269"/>
      <c r="ADI137" s="269"/>
      <c r="ADJ137" s="269"/>
      <c r="ADK137" s="269"/>
      <c r="ADL137" s="269"/>
      <c r="ADM137" s="269"/>
      <c r="ADN137" s="269"/>
      <c r="ADO137" s="269"/>
      <c r="ADP137" s="269"/>
      <c r="ADQ137" s="269"/>
      <c r="ADR137" s="269"/>
      <c r="ADS137" s="269"/>
      <c r="ADT137" s="269"/>
      <c r="ADU137" s="269"/>
      <c r="ADV137" s="269"/>
      <c r="ADW137" s="269"/>
      <c r="ADX137" s="269"/>
      <c r="ADY137" s="269"/>
      <c r="ADZ137" s="269"/>
      <c r="AEA137" s="269"/>
      <c r="AEB137" s="269"/>
      <c r="AEC137" s="269"/>
      <c r="AED137" s="269"/>
      <c r="AEE137" s="269"/>
      <c r="AEF137" s="269"/>
      <c r="AEG137" s="269"/>
      <c r="AEH137" s="269"/>
      <c r="AEI137" s="269"/>
      <c r="AEJ137" s="269"/>
      <c r="AEK137" s="269"/>
      <c r="AEL137" s="269"/>
      <c r="AEM137" s="269"/>
      <c r="AEN137" s="269"/>
      <c r="AEO137" s="269"/>
      <c r="AEP137" s="269"/>
      <c r="AEQ137" s="269"/>
      <c r="AER137" s="269"/>
      <c r="AES137" s="269"/>
      <c r="AET137" s="269"/>
      <c r="AEU137" s="269"/>
      <c r="AEV137" s="269"/>
      <c r="AEW137" s="269"/>
      <c r="AEX137" s="269"/>
      <c r="AEY137" s="269"/>
      <c r="AEZ137" s="269"/>
      <c r="AFA137" s="269"/>
      <c r="AFB137" s="269"/>
      <c r="AFC137" s="269"/>
      <c r="AFD137" s="269"/>
      <c r="AFE137" s="269"/>
      <c r="AFF137" s="269"/>
      <c r="AFG137" s="269"/>
      <c r="AFH137" s="269"/>
      <c r="AFI137" s="269"/>
      <c r="AFJ137" s="269"/>
      <c r="AFK137" s="269"/>
      <c r="AFL137" s="269"/>
      <c r="AFM137" s="269"/>
      <c r="AFN137" s="269"/>
      <c r="AFO137" s="269"/>
      <c r="AFP137" s="269"/>
      <c r="AFQ137" s="269"/>
      <c r="AFR137" s="269"/>
      <c r="AFS137" s="269"/>
      <c r="AFT137" s="269"/>
      <c r="AFU137" s="269"/>
      <c r="AFV137" s="269"/>
      <c r="AFW137" s="269"/>
      <c r="AFX137" s="269"/>
      <c r="AFY137" s="269"/>
      <c r="AFZ137" s="269"/>
      <c r="AGA137" s="269"/>
      <c r="AGB137" s="269"/>
      <c r="AGC137" s="269"/>
      <c r="AGD137" s="269"/>
      <c r="AGE137" s="269"/>
      <c r="AGF137" s="269"/>
      <c r="AGG137" s="269"/>
      <c r="AGH137" s="269"/>
      <c r="AGI137" s="269"/>
      <c r="AGJ137" s="269"/>
      <c r="AGK137" s="269"/>
      <c r="AGL137" s="269"/>
      <c r="AGM137" s="269"/>
      <c r="AGN137" s="269"/>
      <c r="AGO137" s="269"/>
      <c r="AGP137" s="269"/>
      <c r="AGQ137" s="269"/>
      <c r="AGR137" s="269"/>
      <c r="AGS137" s="269"/>
      <c r="AGT137" s="269"/>
      <c r="AGU137" s="269"/>
      <c r="AGV137" s="269"/>
      <c r="AGW137" s="269"/>
      <c r="AGX137" s="269"/>
      <c r="AGY137" s="269"/>
      <c r="AGZ137" s="269"/>
      <c r="AHA137" s="269"/>
      <c r="AHB137" s="269"/>
      <c r="AHC137" s="269"/>
      <c r="AHD137" s="269"/>
      <c r="AHE137" s="269"/>
      <c r="AHF137" s="269"/>
      <c r="AHG137" s="269"/>
      <c r="AHH137" s="269"/>
      <c r="AHI137" s="269"/>
      <c r="AHJ137" s="269"/>
      <c r="AHK137" s="269"/>
      <c r="AHL137" s="269"/>
      <c r="AHM137" s="269"/>
      <c r="AHN137" s="269"/>
      <c r="AHO137" s="269"/>
      <c r="AHP137" s="269"/>
      <c r="AHQ137" s="269"/>
      <c r="AHR137" s="269"/>
      <c r="AHS137" s="269"/>
      <c r="AHT137" s="269"/>
      <c r="AHU137" s="269"/>
      <c r="AHV137" s="269"/>
      <c r="AHW137" s="269"/>
      <c r="AHX137" s="269"/>
      <c r="AHY137" s="269"/>
      <c r="AHZ137" s="269"/>
      <c r="AIA137" s="269"/>
      <c r="AIB137" s="269"/>
      <c r="AIC137" s="269"/>
      <c r="AID137" s="269"/>
      <c r="AIE137" s="269"/>
      <c r="AIF137" s="269"/>
      <c r="AIG137" s="269"/>
      <c r="AIH137" s="269"/>
      <c r="AII137" s="269"/>
      <c r="AIJ137" s="269"/>
      <c r="AIK137" s="269"/>
      <c r="AIL137" s="269"/>
      <c r="AIM137" s="269"/>
      <c r="AIN137" s="269"/>
      <c r="AIO137" s="269"/>
      <c r="AIP137" s="269"/>
      <c r="AIQ137" s="269"/>
      <c r="AIR137" s="269"/>
      <c r="AIS137" s="269"/>
      <c r="AIT137" s="269"/>
      <c r="AIU137" s="269"/>
      <c r="AIV137" s="269"/>
      <c r="AIW137" s="269"/>
      <c r="AIX137" s="269"/>
      <c r="AIY137" s="269"/>
      <c r="AIZ137" s="269"/>
      <c r="AJA137" s="269"/>
      <c r="AJB137" s="269"/>
      <c r="AJC137" s="269"/>
      <c r="AJD137" s="269"/>
      <c r="AJE137" s="269"/>
      <c r="AJF137" s="269"/>
      <c r="AJG137" s="269"/>
      <c r="AJH137" s="269"/>
      <c r="AJI137" s="269"/>
      <c r="AJJ137" s="269"/>
      <c r="AJK137" s="269"/>
      <c r="AJL137" s="269"/>
      <c r="AJM137" s="269"/>
      <c r="AJN137" s="269"/>
      <c r="AJO137" s="269"/>
      <c r="AJP137" s="269"/>
      <c r="AJQ137" s="269"/>
      <c r="AJR137" s="269"/>
      <c r="AJS137" s="269"/>
      <c r="AJT137" s="269"/>
      <c r="AJU137" s="269"/>
      <c r="AJV137" s="269"/>
      <c r="AJW137" s="269"/>
      <c r="AJX137" s="269"/>
      <c r="AJY137" s="269"/>
      <c r="AJZ137" s="269"/>
      <c r="AKA137" s="269"/>
      <c r="AKB137" s="269"/>
      <c r="AKC137" s="269"/>
      <c r="AKD137" s="269"/>
      <c r="AKE137" s="269"/>
      <c r="AKF137" s="269"/>
      <c r="AKG137" s="269"/>
      <c r="AKH137" s="269"/>
      <c r="AKI137" s="269"/>
      <c r="AKJ137" s="269"/>
      <c r="AKK137" s="269"/>
      <c r="AKL137" s="269"/>
      <c r="AKM137" s="269"/>
      <c r="AKN137" s="269"/>
      <c r="AKO137" s="269"/>
      <c r="AKP137" s="269"/>
      <c r="AKQ137" s="269"/>
      <c r="AKR137" s="269"/>
      <c r="AKS137" s="269"/>
      <c r="AKT137" s="269"/>
      <c r="AKU137" s="269"/>
      <c r="AKV137" s="269"/>
      <c r="AKW137" s="269"/>
      <c r="AKX137" s="269"/>
      <c r="AKY137" s="269"/>
      <c r="AKZ137" s="269"/>
      <c r="ALA137" s="269"/>
      <c r="ALB137" s="269"/>
      <c r="ALC137" s="269"/>
      <c r="ALD137" s="269"/>
      <c r="ALE137" s="269"/>
      <c r="ALF137" s="269"/>
      <c r="ALG137" s="269"/>
      <c r="ALH137" s="269"/>
      <c r="ALI137" s="269"/>
      <c r="ALJ137" s="269"/>
      <c r="ALK137" s="269"/>
      <c r="ALL137" s="269"/>
      <c r="ALM137" s="269"/>
      <c r="ALN137" s="269"/>
      <c r="ALO137" s="269"/>
      <c r="ALP137" s="269"/>
      <c r="ALQ137" s="269"/>
      <c r="ALR137" s="269"/>
      <c r="ALS137" s="269"/>
      <c r="ALT137" s="269"/>
      <c r="ALU137" s="269"/>
      <c r="ALV137" s="269"/>
      <c r="ALW137" s="269"/>
      <c r="ALX137" s="269"/>
      <c r="ALY137" s="269"/>
      <c r="ALZ137" s="269"/>
      <c r="AMA137" s="269"/>
      <c r="AMB137" s="269"/>
      <c r="AMC137" s="269"/>
      <c r="AMD137" s="269"/>
      <c r="AME137" s="162"/>
      <c r="AMF137" s="162"/>
      <c r="AMG137" s="162"/>
      <c r="AMH137" s="162"/>
      <c r="AMI137" s="162"/>
      <c r="AMJ137" s="162"/>
    </row>
    <row r="138" s="208" customFormat="true" ht="42.9" hidden="true" customHeight="true" outlineLevel="0" collapsed="false">
      <c r="A138" s="334" t="s">
        <v>1358</v>
      </c>
      <c r="B138" s="334"/>
      <c r="C138" s="334"/>
      <c r="D138" s="334"/>
      <c r="E138" s="334"/>
      <c r="F138" s="334"/>
      <c r="G138" s="334"/>
      <c r="H138" s="335"/>
      <c r="I138" s="336" t="n">
        <f aca="false">+I136+I137</f>
        <v>0</v>
      </c>
      <c r="AME138" s="162"/>
      <c r="AMF138" s="162"/>
      <c r="AMG138" s="162"/>
      <c r="AMH138" s="162"/>
      <c r="AMI138" s="162"/>
      <c r="AMJ138" s="162"/>
    </row>
    <row r="139" s="208" customFormat="true" ht="13.8" hidden="true" customHeight="true" outlineLevel="0" collapsed="false">
      <c r="A139" s="337" t="s">
        <v>890</v>
      </c>
      <c r="B139" s="338" t="s">
        <v>1056</v>
      </c>
      <c r="C139" s="338"/>
      <c r="D139" s="338"/>
      <c r="E139" s="338"/>
      <c r="F139" s="338"/>
      <c r="G139" s="338"/>
      <c r="H139" s="339"/>
      <c r="I139" s="336" t="n">
        <f aca="false">ROUND(H139*I138,2)</f>
        <v>0</v>
      </c>
      <c r="J139" s="269"/>
      <c r="K139" s="269"/>
      <c r="L139" s="269"/>
      <c r="M139" s="269"/>
      <c r="N139" s="269"/>
      <c r="O139" s="269"/>
      <c r="P139" s="269"/>
      <c r="Q139" s="269"/>
      <c r="R139" s="269"/>
      <c r="S139" s="269"/>
      <c r="T139" s="269"/>
      <c r="U139" s="269"/>
      <c r="V139" s="269"/>
      <c r="W139" s="269"/>
      <c r="X139" s="269"/>
      <c r="Y139" s="269"/>
      <c r="Z139" s="269"/>
      <c r="AA139" s="269"/>
      <c r="AB139" s="269"/>
      <c r="AC139" s="269"/>
      <c r="AD139" s="269"/>
      <c r="AE139" s="269"/>
      <c r="AF139" s="269"/>
      <c r="AG139" s="269"/>
      <c r="AH139" s="269"/>
      <c r="AI139" s="269"/>
      <c r="AJ139" s="269"/>
      <c r="AK139" s="269"/>
      <c r="AL139" s="269"/>
      <c r="AM139" s="269"/>
      <c r="AN139" s="269"/>
      <c r="AO139" s="269"/>
      <c r="AP139" s="269"/>
      <c r="AQ139" s="269"/>
      <c r="AR139" s="269"/>
      <c r="AS139" s="269"/>
      <c r="AT139" s="269"/>
      <c r="AU139" s="269"/>
      <c r="AV139" s="269"/>
      <c r="AW139" s="269"/>
      <c r="AX139" s="269"/>
      <c r="AY139" s="269"/>
      <c r="AZ139" s="269"/>
      <c r="BA139" s="269"/>
      <c r="BB139" s="269"/>
      <c r="BC139" s="269"/>
      <c r="BD139" s="269"/>
      <c r="BE139" s="269"/>
      <c r="BF139" s="269"/>
      <c r="BG139" s="269"/>
      <c r="BH139" s="269"/>
      <c r="BI139" s="269"/>
      <c r="BJ139" s="269"/>
      <c r="BK139" s="269"/>
      <c r="BL139" s="269"/>
      <c r="BM139" s="269"/>
      <c r="BN139" s="269"/>
      <c r="BO139" s="269"/>
      <c r="BP139" s="269"/>
      <c r="BQ139" s="269"/>
      <c r="BR139" s="269"/>
      <c r="BS139" s="269"/>
      <c r="BT139" s="269"/>
      <c r="BU139" s="269"/>
      <c r="BV139" s="269"/>
      <c r="BW139" s="269"/>
      <c r="BX139" s="269"/>
      <c r="BY139" s="269"/>
      <c r="BZ139" s="269"/>
      <c r="CA139" s="269"/>
      <c r="CB139" s="269"/>
      <c r="CC139" s="269"/>
      <c r="CD139" s="269"/>
      <c r="CE139" s="269"/>
      <c r="CF139" s="269"/>
      <c r="CG139" s="269"/>
      <c r="CH139" s="269"/>
      <c r="CI139" s="269"/>
      <c r="CJ139" s="269"/>
      <c r="CK139" s="269"/>
      <c r="CL139" s="269"/>
      <c r="CM139" s="269"/>
      <c r="CN139" s="269"/>
      <c r="CO139" s="269"/>
      <c r="CP139" s="269"/>
      <c r="CQ139" s="269"/>
      <c r="CR139" s="269"/>
      <c r="CS139" s="269"/>
      <c r="CT139" s="269"/>
      <c r="CU139" s="269"/>
      <c r="CV139" s="269"/>
      <c r="CW139" s="269"/>
      <c r="CX139" s="269"/>
      <c r="CY139" s="269"/>
      <c r="CZ139" s="269"/>
      <c r="DA139" s="269"/>
      <c r="DB139" s="269"/>
      <c r="DC139" s="269"/>
      <c r="DD139" s="269"/>
      <c r="DE139" s="269"/>
      <c r="DF139" s="269"/>
      <c r="DG139" s="269"/>
      <c r="DH139" s="269"/>
      <c r="DI139" s="269"/>
      <c r="DJ139" s="269"/>
      <c r="DK139" s="269"/>
      <c r="DL139" s="269"/>
      <c r="DM139" s="269"/>
      <c r="DN139" s="269"/>
      <c r="DO139" s="269"/>
      <c r="DP139" s="269"/>
      <c r="DQ139" s="269"/>
      <c r="DR139" s="269"/>
      <c r="DS139" s="269"/>
      <c r="DT139" s="269"/>
      <c r="DU139" s="269"/>
      <c r="DV139" s="269"/>
      <c r="DW139" s="269"/>
      <c r="DX139" s="269"/>
      <c r="DY139" s="269"/>
      <c r="DZ139" s="269"/>
      <c r="EA139" s="269"/>
      <c r="EB139" s="269"/>
      <c r="EC139" s="269"/>
      <c r="ED139" s="269"/>
      <c r="EE139" s="269"/>
      <c r="EF139" s="269"/>
      <c r="EG139" s="269"/>
      <c r="EH139" s="269"/>
      <c r="EI139" s="269"/>
      <c r="EJ139" s="269"/>
      <c r="EK139" s="269"/>
      <c r="EL139" s="269"/>
      <c r="EM139" s="269"/>
      <c r="EN139" s="269"/>
      <c r="EO139" s="269"/>
      <c r="EP139" s="269"/>
      <c r="EQ139" s="269"/>
      <c r="ER139" s="269"/>
      <c r="ES139" s="269"/>
      <c r="ET139" s="269"/>
      <c r="EU139" s="269"/>
      <c r="EV139" s="269"/>
      <c r="EW139" s="269"/>
      <c r="EX139" s="269"/>
      <c r="EY139" s="269"/>
      <c r="EZ139" s="269"/>
      <c r="FA139" s="269"/>
      <c r="FB139" s="269"/>
      <c r="FC139" s="269"/>
      <c r="FD139" s="269"/>
      <c r="FE139" s="269"/>
      <c r="FF139" s="269"/>
      <c r="FG139" s="269"/>
      <c r="FH139" s="269"/>
      <c r="FI139" s="269"/>
      <c r="FJ139" s="269"/>
      <c r="FK139" s="269"/>
      <c r="FL139" s="269"/>
      <c r="FM139" s="269"/>
      <c r="FN139" s="269"/>
      <c r="FO139" s="269"/>
      <c r="FP139" s="269"/>
      <c r="FQ139" s="269"/>
      <c r="FR139" s="269"/>
      <c r="FS139" s="269"/>
      <c r="FT139" s="269"/>
      <c r="FU139" s="269"/>
      <c r="FV139" s="269"/>
      <c r="FW139" s="269"/>
      <c r="FX139" s="269"/>
      <c r="FY139" s="269"/>
      <c r="FZ139" s="269"/>
      <c r="GA139" s="269"/>
      <c r="GB139" s="269"/>
      <c r="GC139" s="269"/>
      <c r="GD139" s="269"/>
      <c r="GE139" s="269"/>
      <c r="GF139" s="269"/>
      <c r="GG139" s="269"/>
      <c r="GH139" s="269"/>
      <c r="GI139" s="269"/>
      <c r="GJ139" s="269"/>
      <c r="GK139" s="269"/>
      <c r="GL139" s="269"/>
      <c r="GM139" s="269"/>
      <c r="GN139" s="269"/>
      <c r="GO139" s="269"/>
      <c r="GP139" s="269"/>
      <c r="GQ139" s="269"/>
      <c r="GR139" s="269"/>
      <c r="GS139" s="269"/>
      <c r="GT139" s="269"/>
      <c r="GU139" s="269"/>
      <c r="GV139" s="269"/>
      <c r="GW139" s="269"/>
      <c r="GX139" s="269"/>
      <c r="GY139" s="269"/>
      <c r="GZ139" s="269"/>
      <c r="HA139" s="269"/>
      <c r="HB139" s="269"/>
      <c r="HC139" s="269"/>
      <c r="HD139" s="269"/>
      <c r="HE139" s="269"/>
      <c r="HF139" s="269"/>
      <c r="HG139" s="269"/>
      <c r="HH139" s="269"/>
      <c r="HI139" s="269"/>
      <c r="HJ139" s="269"/>
      <c r="HK139" s="269"/>
      <c r="HL139" s="269"/>
      <c r="HM139" s="269"/>
      <c r="HN139" s="269"/>
      <c r="HO139" s="269"/>
      <c r="HP139" s="269"/>
      <c r="HQ139" s="269"/>
      <c r="HR139" s="269"/>
      <c r="HS139" s="269"/>
      <c r="HT139" s="269"/>
      <c r="HU139" s="269"/>
      <c r="HV139" s="269"/>
      <c r="HW139" s="269"/>
      <c r="HX139" s="269"/>
      <c r="HY139" s="269"/>
      <c r="HZ139" s="269"/>
      <c r="IA139" s="269"/>
      <c r="IB139" s="269"/>
      <c r="IC139" s="269"/>
      <c r="ID139" s="269"/>
      <c r="IE139" s="269"/>
      <c r="IF139" s="269"/>
      <c r="IG139" s="269"/>
      <c r="IH139" s="269"/>
      <c r="II139" s="269"/>
      <c r="IJ139" s="269"/>
      <c r="IK139" s="269"/>
      <c r="IL139" s="269"/>
      <c r="IM139" s="269"/>
      <c r="IN139" s="269"/>
      <c r="IO139" s="269"/>
      <c r="IP139" s="269"/>
      <c r="IQ139" s="269"/>
      <c r="IR139" s="269"/>
      <c r="IS139" s="269"/>
      <c r="IT139" s="269"/>
      <c r="IU139" s="269"/>
      <c r="IV139" s="269"/>
      <c r="IW139" s="269"/>
      <c r="IX139" s="269"/>
      <c r="IY139" s="269"/>
      <c r="IZ139" s="269"/>
      <c r="JA139" s="269"/>
      <c r="JB139" s="269"/>
      <c r="JC139" s="269"/>
      <c r="JD139" s="269"/>
      <c r="JE139" s="269"/>
      <c r="JF139" s="269"/>
      <c r="JG139" s="269"/>
      <c r="JH139" s="269"/>
      <c r="JI139" s="269"/>
      <c r="JJ139" s="269"/>
      <c r="JK139" s="269"/>
      <c r="JL139" s="269"/>
      <c r="JM139" s="269"/>
      <c r="JN139" s="269"/>
      <c r="JO139" s="269"/>
      <c r="JP139" s="269"/>
      <c r="JQ139" s="269"/>
      <c r="JR139" s="269"/>
      <c r="JS139" s="269"/>
      <c r="JT139" s="269"/>
      <c r="JU139" s="269"/>
      <c r="JV139" s="269"/>
      <c r="JW139" s="269"/>
      <c r="JX139" s="269"/>
      <c r="JY139" s="269"/>
      <c r="JZ139" s="269"/>
      <c r="KA139" s="269"/>
      <c r="KB139" s="269"/>
      <c r="KC139" s="269"/>
      <c r="KD139" s="269"/>
      <c r="KE139" s="269"/>
      <c r="KF139" s="269"/>
      <c r="KG139" s="269"/>
      <c r="KH139" s="269"/>
      <c r="KI139" s="269"/>
      <c r="KJ139" s="269"/>
      <c r="KK139" s="269"/>
      <c r="KL139" s="269"/>
      <c r="KM139" s="269"/>
      <c r="KN139" s="269"/>
      <c r="KO139" s="269"/>
      <c r="KP139" s="269"/>
      <c r="KQ139" s="269"/>
      <c r="KR139" s="269"/>
      <c r="KS139" s="269"/>
      <c r="KT139" s="269"/>
      <c r="KU139" s="269"/>
      <c r="KV139" s="269"/>
      <c r="KW139" s="269"/>
      <c r="KX139" s="269"/>
      <c r="KY139" s="269"/>
      <c r="KZ139" s="269"/>
      <c r="LA139" s="269"/>
      <c r="LB139" s="269"/>
      <c r="LC139" s="269"/>
      <c r="LD139" s="269"/>
      <c r="LE139" s="269"/>
      <c r="LF139" s="269"/>
      <c r="LG139" s="269"/>
      <c r="LH139" s="269"/>
      <c r="LI139" s="269"/>
      <c r="LJ139" s="269"/>
      <c r="LK139" s="269"/>
      <c r="LL139" s="269"/>
      <c r="LM139" s="269"/>
      <c r="LN139" s="269"/>
      <c r="LO139" s="269"/>
      <c r="LP139" s="269"/>
      <c r="LQ139" s="269"/>
      <c r="LR139" s="269"/>
      <c r="LS139" s="269"/>
      <c r="LT139" s="269"/>
      <c r="LU139" s="269"/>
      <c r="LV139" s="269"/>
      <c r="LW139" s="269"/>
      <c r="LX139" s="269"/>
      <c r="LY139" s="269"/>
      <c r="LZ139" s="269"/>
      <c r="MA139" s="269"/>
      <c r="MB139" s="269"/>
      <c r="MC139" s="269"/>
      <c r="MD139" s="269"/>
      <c r="ME139" s="269"/>
      <c r="MF139" s="269"/>
      <c r="MG139" s="269"/>
      <c r="MH139" s="269"/>
      <c r="MI139" s="269"/>
      <c r="MJ139" s="269"/>
      <c r="MK139" s="269"/>
      <c r="ML139" s="269"/>
      <c r="MM139" s="269"/>
      <c r="MN139" s="269"/>
      <c r="MO139" s="269"/>
      <c r="MP139" s="269"/>
      <c r="MQ139" s="269"/>
      <c r="MR139" s="269"/>
      <c r="MS139" s="269"/>
      <c r="MT139" s="269"/>
      <c r="MU139" s="269"/>
      <c r="MV139" s="269"/>
      <c r="MW139" s="269"/>
      <c r="MX139" s="269"/>
      <c r="MY139" s="269"/>
      <c r="MZ139" s="269"/>
      <c r="NA139" s="269"/>
      <c r="NB139" s="269"/>
      <c r="NC139" s="269"/>
      <c r="ND139" s="269"/>
      <c r="NE139" s="269"/>
      <c r="NF139" s="269"/>
      <c r="NG139" s="269"/>
      <c r="NH139" s="269"/>
      <c r="NI139" s="269"/>
      <c r="NJ139" s="269"/>
      <c r="NK139" s="269"/>
      <c r="NL139" s="269"/>
      <c r="NM139" s="269"/>
      <c r="NN139" s="269"/>
      <c r="NO139" s="269"/>
      <c r="NP139" s="269"/>
      <c r="NQ139" s="269"/>
      <c r="NR139" s="269"/>
      <c r="NS139" s="269"/>
      <c r="NT139" s="269"/>
      <c r="NU139" s="269"/>
      <c r="NV139" s="269"/>
      <c r="NW139" s="269"/>
      <c r="NX139" s="269"/>
      <c r="NY139" s="269"/>
      <c r="NZ139" s="269"/>
      <c r="OA139" s="269"/>
      <c r="OB139" s="269"/>
      <c r="OC139" s="269"/>
      <c r="OD139" s="269"/>
      <c r="OE139" s="269"/>
      <c r="OF139" s="269"/>
      <c r="OG139" s="269"/>
      <c r="OH139" s="269"/>
      <c r="OI139" s="269"/>
      <c r="OJ139" s="269"/>
      <c r="OK139" s="269"/>
      <c r="OL139" s="269"/>
      <c r="OM139" s="269"/>
      <c r="ON139" s="269"/>
      <c r="OO139" s="269"/>
      <c r="OP139" s="269"/>
      <c r="OQ139" s="269"/>
      <c r="OR139" s="269"/>
      <c r="OS139" s="269"/>
      <c r="OT139" s="269"/>
      <c r="OU139" s="269"/>
      <c r="OV139" s="269"/>
      <c r="OW139" s="269"/>
      <c r="OX139" s="269"/>
      <c r="OY139" s="269"/>
      <c r="OZ139" s="269"/>
      <c r="PA139" s="269"/>
      <c r="PB139" s="269"/>
      <c r="PC139" s="269"/>
      <c r="PD139" s="269"/>
      <c r="PE139" s="269"/>
      <c r="PF139" s="269"/>
      <c r="PG139" s="269"/>
      <c r="PH139" s="269"/>
      <c r="PI139" s="269"/>
      <c r="PJ139" s="269"/>
      <c r="PK139" s="269"/>
      <c r="PL139" s="269"/>
      <c r="PM139" s="269"/>
      <c r="PN139" s="269"/>
      <c r="PO139" s="269"/>
      <c r="PP139" s="269"/>
      <c r="PQ139" s="269"/>
      <c r="PR139" s="269"/>
      <c r="PS139" s="269"/>
      <c r="PT139" s="269"/>
      <c r="PU139" s="269"/>
      <c r="PV139" s="269"/>
      <c r="PW139" s="269"/>
      <c r="PX139" s="269"/>
      <c r="PY139" s="269"/>
      <c r="PZ139" s="269"/>
      <c r="QA139" s="269"/>
      <c r="QB139" s="269"/>
      <c r="QC139" s="269"/>
      <c r="QD139" s="269"/>
      <c r="QE139" s="269"/>
      <c r="QF139" s="269"/>
      <c r="QG139" s="269"/>
      <c r="QH139" s="269"/>
      <c r="QI139" s="269"/>
      <c r="QJ139" s="269"/>
      <c r="QK139" s="269"/>
      <c r="QL139" s="269"/>
      <c r="QM139" s="269"/>
      <c r="QN139" s="269"/>
      <c r="QO139" s="269"/>
      <c r="QP139" s="269"/>
      <c r="QQ139" s="269"/>
      <c r="QR139" s="269"/>
      <c r="QS139" s="269"/>
      <c r="QT139" s="269"/>
      <c r="QU139" s="269"/>
      <c r="QV139" s="269"/>
      <c r="QW139" s="269"/>
      <c r="QX139" s="269"/>
      <c r="QY139" s="269"/>
      <c r="QZ139" s="269"/>
      <c r="RA139" s="269"/>
      <c r="RB139" s="269"/>
      <c r="RC139" s="269"/>
      <c r="RD139" s="269"/>
      <c r="RE139" s="269"/>
      <c r="RF139" s="269"/>
      <c r="RG139" s="269"/>
      <c r="RH139" s="269"/>
      <c r="RI139" s="269"/>
      <c r="RJ139" s="269"/>
      <c r="RK139" s="269"/>
      <c r="RL139" s="269"/>
      <c r="RM139" s="269"/>
      <c r="RN139" s="269"/>
      <c r="RO139" s="269"/>
      <c r="RP139" s="269"/>
      <c r="RQ139" s="269"/>
      <c r="RR139" s="269"/>
      <c r="RS139" s="269"/>
      <c r="RT139" s="269"/>
      <c r="RU139" s="269"/>
      <c r="RV139" s="269"/>
      <c r="RW139" s="269"/>
      <c r="RX139" s="269"/>
      <c r="RY139" s="269"/>
      <c r="RZ139" s="269"/>
      <c r="SA139" s="269"/>
      <c r="SB139" s="269"/>
      <c r="SC139" s="269"/>
      <c r="SD139" s="269"/>
      <c r="SE139" s="269"/>
      <c r="SF139" s="269"/>
      <c r="SG139" s="269"/>
      <c r="SH139" s="269"/>
      <c r="SI139" s="269"/>
      <c r="SJ139" s="269"/>
      <c r="SK139" s="269"/>
      <c r="SL139" s="269"/>
      <c r="SM139" s="269"/>
      <c r="SN139" s="269"/>
      <c r="SO139" s="269"/>
      <c r="SP139" s="269"/>
      <c r="SQ139" s="269"/>
      <c r="SR139" s="269"/>
      <c r="SS139" s="269"/>
      <c r="ST139" s="269"/>
      <c r="SU139" s="269"/>
      <c r="SV139" s="269"/>
      <c r="SW139" s="269"/>
      <c r="SX139" s="269"/>
      <c r="SY139" s="269"/>
      <c r="SZ139" s="269"/>
      <c r="TA139" s="269"/>
      <c r="TB139" s="269"/>
      <c r="TC139" s="269"/>
      <c r="TD139" s="269"/>
      <c r="TE139" s="269"/>
      <c r="TF139" s="269"/>
      <c r="TG139" s="269"/>
      <c r="TH139" s="269"/>
      <c r="TI139" s="269"/>
      <c r="TJ139" s="269"/>
      <c r="TK139" s="269"/>
      <c r="TL139" s="269"/>
      <c r="TM139" s="269"/>
      <c r="TN139" s="269"/>
      <c r="TO139" s="269"/>
      <c r="TP139" s="269"/>
      <c r="TQ139" s="269"/>
      <c r="TR139" s="269"/>
      <c r="TS139" s="269"/>
      <c r="TT139" s="269"/>
      <c r="TU139" s="269"/>
      <c r="TV139" s="269"/>
      <c r="TW139" s="269"/>
      <c r="TX139" s="269"/>
      <c r="TY139" s="269"/>
      <c r="TZ139" s="269"/>
      <c r="UA139" s="269"/>
      <c r="UB139" s="269"/>
      <c r="UC139" s="269"/>
      <c r="UD139" s="269"/>
      <c r="UE139" s="269"/>
      <c r="UF139" s="269"/>
      <c r="UG139" s="269"/>
      <c r="UH139" s="269"/>
      <c r="UI139" s="269"/>
      <c r="UJ139" s="269"/>
      <c r="UK139" s="269"/>
      <c r="UL139" s="269"/>
      <c r="UM139" s="269"/>
      <c r="UN139" s="269"/>
      <c r="UO139" s="269"/>
      <c r="UP139" s="269"/>
      <c r="UQ139" s="269"/>
      <c r="UR139" s="269"/>
      <c r="US139" s="269"/>
      <c r="UT139" s="269"/>
      <c r="UU139" s="269"/>
      <c r="UV139" s="269"/>
      <c r="UW139" s="269"/>
      <c r="UX139" s="269"/>
      <c r="UY139" s="269"/>
      <c r="UZ139" s="269"/>
      <c r="VA139" s="269"/>
      <c r="VB139" s="269"/>
      <c r="VC139" s="269"/>
      <c r="VD139" s="269"/>
      <c r="VE139" s="269"/>
      <c r="VF139" s="269"/>
      <c r="VG139" s="269"/>
      <c r="VH139" s="269"/>
      <c r="VI139" s="269"/>
      <c r="VJ139" s="269"/>
      <c r="VK139" s="269"/>
      <c r="VL139" s="269"/>
      <c r="VM139" s="269"/>
      <c r="VN139" s="269"/>
      <c r="VO139" s="269"/>
      <c r="VP139" s="269"/>
      <c r="VQ139" s="269"/>
      <c r="VR139" s="269"/>
      <c r="VS139" s="269"/>
      <c r="VT139" s="269"/>
      <c r="VU139" s="269"/>
      <c r="VV139" s="269"/>
      <c r="VW139" s="269"/>
      <c r="VX139" s="269"/>
      <c r="VY139" s="269"/>
      <c r="VZ139" s="269"/>
      <c r="WA139" s="269"/>
      <c r="WB139" s="269"/>
      <c r="WC139" s="269"/>
      <c r="WD139" s="269"/>
      <c r="WE139" s="269"/>
      <c r="WF139" s="269"/>
      <c r="WG139" s="269"/>
      <c r="WH139" s="269"/>
      <c r="WI139" s="269"/>
      <c r="WJ139" s="269"/>
      <c r="WK139" s="269"/>
      <c r="WL139" s="269"/>
      <c r="WM139" s="269"/>
      <c r="WN139" s="269"/>
      <c r="WO139" s="269"/>
      <c r="WP139" s="269"/>
      <c r="WQ139" s="269"/>
      <c r="WR139" s="269"/>
      <c r="WS139" s="269"/>
      <c r="WT139" s="269"/>
      <c r="WU139" s="269"/>
      <c r="WV139" s="269"/>
      <c r="WW139" s="269"/>
      <c r="WX139" s="269"/>
      <c r="WY139" s="269"/>
      <c r="WZ139" s="269"/>
      <c r="XA139" s="269"/>
      <c r="XB139" s="269"/>
      <c r="XC139" s="269"/>
      <c r="XD139" s="269"/>
      <c r="XE139" s="269"/>
      <c r="XF139" s="269"/>
      <c r="XG139" s="269"/>
      <c r="XH139" s="269"/>
      <c r="XI139" s="269"/>
      <c r="XJ139" s="269"/>
      <c r="XK139" s="269"/>
      <c r="XL139" s="269"/>
      <c r="XM139" s="269"/>
      <c r="XN139" s="269"/>
      <c r="XO139" s="269"/>
      <c r="XP139" s="269"/>
      <c r="XQ139" s="269"/>
      <c r="XR139" s="269"/>
      <c r="XS139" s="269"/>
      <c r="XT139" s="269"/>
      <c r="XU139" s="269"/>
      <c r="XV139" s="269"/>
      <c r="XW139" s="269"/>
      <c r="XX139" s="269"/>
      <c r="XY139" s="269"/>
      <c r="XZ139" s="269"/>
      <c r="YA139" s="269"/>
      <c r="YB139" s="269"/>
      <c r="YC139" s="269"/>
      <c r="YD139" s="269"/>
      <c r="YE139" s="269"/>
      <c r="YF139" s="269"/>
      <c r="YG139" s="269"/>
      <c r="YH139" s="269"/>
      <c r="YI139" s="269"/>
      <c r="YJ139" s="269"/>
      <c r="YK139" s="269"/>
      <c r="YL139" s="269"/>
      <c r="YM139" s="269"/>
      <c r="YN139" s="269"/>
      <c r="YO139" s="269"/>
      <c r="YP139" s="269"/>
      <c r="YQ139" s="269"/>
      <c r="YR139" s="269"/>
      <c r="YS139" s="269"/>
      <c r="YT139" s="269"/>
      <c r="YU139" s="269"/>
      <c r="YV139" s="269"/>
      <c r="YW139" s="269"/>
      <c r="YX139" s="269"/>
      <c r="YY139" s="269"/>
      <c r="YZ139" s="269"/>
      <c r="ZA139" s="269"/>
      <c r="ZB139" s="269"/>
      <c r="ZC139" s="269"/>
      <c r="ZD139" s="269"/>
      <c r="ZE139" s="269"/>
      <c r="ZF139" s="269"/>
      <c r="ZG139" s="269"/>
      <c r="ZH139" s="269"/>
      <c r="ZI139" s="269"/>
      <c r="ZJ139" s="269"/>
      <c r="ZK139" s="269"/>
      <c r="ZL139" s="269"/>
      <c r="ZM139" s="269"/>
      <c r="ZN139" s="269"/>
      <c r="ZO139" s="269"/>
      <c r="ZP139" s="269"/>
      <c r="ZQ139" s="269"/>
      <c r="ZR139" s="269"/>
      <c r="ZS139" s="269"/>
      <c r="ZT139" s="269"/>
      <c r="ZU139" s="269"/>
      <c r="ZV139" s="269"/>
      <c r="ZW139" s="269"/>
      <c r="ZX139" s="269"/>
      <c r="ZY139" s="269"/>
      <c r="ZZ139" s="269"/>
      <c r="AAA139" s="269"/>
      <c r="AAB139" s="269"/>
      <c r="AAC139" s="269"/>
      <c r="AAD139" s="269"/>
      <c r="AAE139" s="269"/>
      <c r="AAF139" s="269"/>
      <c r="AAG139" s="269"/>
      <c r="AAH139" s="269"/>
      <c r="AAI139" s="269"/>
      <c r="AAJ139" s="269"/>
      <c r="AAK139" s="269"/>
      <c r="AAL139" s="269"/>
      <c r="AAM139" s="269"/>
      <c r="AAN139" s="269"/>
      <c r="AAO139" s="269"/>
      <c r="AAP139" s="269"/>
      <c r="AAQ139" s="269"/>
      <c r="AAR139" s="269"/>
      <c r="AAS139" s="269"/>
      <c r="AAT139" s="269"/>
      <c r="AAU139" s="269"/>
      <c r="AAV139" s="269"/>
      <c r="AAW139" s="269"/>
      <c r="AAX139" s="269"/>
      <c r="AAY139" s="269"/>
      <c r="AAZ139" s="269"/>
      <c r="ABA139" s="269"/>
      <c r="ABB139" s="269"/>
      <c r="ABC139" s="269"/>
      <c r="ABD139" s="269"/>
      <c r="ABE139" s="269"/>
      <c r="ABF139" s="269"/>
      <c r="ABG139" s="269"/>
      <c r="ABH139" s="269"/>
      <c r="ABI139" s="269"/>
      <c r="ABJ139" s="269"/>
      <c r="ABK139" s="269"/>
      <c r="ABL139" s="269"/>
      <c r="ABM139" s="269"/>
      <c r="ABN139" s="269"/>
      <c r="ABO139" s="269"/>
      <c r="ABP139" s="269"/>
      <c r="ABQ139" s="269"/>
      <c r="ABR139" s="269"/>
      <c r="ABS139" s="269"/>
      <c r="ABT139" s="269"/>
      <c r="ABU139" s="269"/>
      <c r="ABV139" s="269"/>
      <c r="ABW139" s="269"/>
      <c r="ABX139" s="269"/>
      <c r="ABY139" s="269"/>
      <c r="ABZ139" s="269"/>
      <c r="ACA139" s="269"/>
      <c r="ACB139" s="269"/>
      <c r="ACC139" s="269"/>
      <c r="ACD139" s="269"/>
      <c r="ACE139" s="269"/>
      <c r="ACF139" s="269"/>
      <c r="ACG139" s="269"/>
      <c r="ACH139" s="269"/>
      <c r="ACI139" s="269"/>
      <c r="ACJ139" s="269"/>
      <c r="ACK139" s="269"/>
      <c r="ACL139" s="269"/>
      <c r="ACM139" s="269"/>
      <c r="ACN139" s="269"/>
      <c r="ACO139" s="269"/>
      <c r="ACP139" s="269"/>
      <c r="ACQ139" s="269"/>
      <c r="ACR139" s="269"/>
      <c r="ACS139" s="269"/>
      <c r="ACT139" s="269"/>
      <c r="ACU139" s="269"/>
      <c r="ACV139" s="269"/>
      <c r="ACW139" s="269"/>
      <c r="ACX139" s="269"/>
      <c r="ACY139" s="269"/>
      <c r="ACZ139" s="269"/>
      <c r="ADA139" s="269"/>
      <c r="ADB139" s="269"/>
      <c r="ADC139" s="269"/>
      <c r="ADD139" s="269"/>
      <c r="ADE139" s="269"/>
      <c r="ADF139" s="269"/>
      <c r="ADG139" s="269"/>
      <c r="ADH139" s="269"/>
      <c r="ADI139" s="269"/>
      <c r="ADJ139" s="269"/>
      <c r="ADK139" s="269"/>
      <c r="ADL139" s="269"/>
      <c r="ADM139" s="269"/>
      <c r="ADN139" s="269"/>
      <c r="ADO139" s="269"/>
      <c r="ADP139" s="269"/>
      <c r="ADQ139" s="269"/>
      <c r="ADR139" s="269"/>
      <c r="ADS139" s="269"/>
      <c r="ADT139" s="269"/>
      <c r="ADU139" s="269"/>
      <c r="ADV139" s="269"/>
      <c r="ADW139" s="269"/>
      <c r="ADX139" s="269"/>
      <c r="ADY139" s="269"/>
      <c r="ADZ139" s="269"/>
      <c r="AEA139" s="269"/>
      <c r="AEB139" s="269"/>
      <c r="AEC139" s="269"/>
      <c r="AED139" s="269"/>
      <c r="AEE139" s="269"/>
      <c r="AEF139" s="269"/>
      <c r="AEG139" s="269"/>
      <c r="AEH139" s="269"/>
      <c r="AEI139" s="269"/>
      <c r="AEJ139" s="269"/>
      <c r="AEK139" s="269"/>
      <c r="AEL139" s="269"/>
      <c r="AEM139" s="269"/>
      <c r="AEN139" s="269"/>
      <c r="AEO139" s="269"/>
      <c r="AEP139" s="269"/>
      <c r="AEQ139" s="269"/>
      <c r="AER139" s="269"/>
      <c r="AES139" s="269"/>
      <c r="AET139" s="269"/>
      <c r="AEU139" s="269"/>
      <c r="AEV139" s="269"/>
      <c r="AEW139" s="269"/>
      <c r="AEX139" s="269"/>
      <c r="AEY139" s="269"/>
      <c r="AEZ139" s="269"/>
      <c r="AFA139" s="269"/>
      <c r="AFB139" s="269"/>
      <c r="AFC139" s="269"/>
      <c r="AFD139" s="269"/>
      <c r="AFE139" s="269"/>
      <c r="AFF139" s="269"/>
      <c r="AFG139" s="269"/>
      <c r="AFH139" s="269"/>
      <c r="AFI139" s="269"/>
      <c r="AFJ139" s="269"/>
      <c r="AFK139" s="269"/>
      <c r="AFL139" s="269"/>
      <c r="AFM139" s="269"/>
      <c r="AFN139" s="269"/>
      <c r="AFO139" s="269"/>
      <c r="AFP139" s="269"/>
      <c r="AFQ139" s="269"/>
      <c r="AFR139" s="269"/>
      <c r="AFS139" s="269"/>
      <c r="AFT139" s="269"/>
      <c r="AFU139" s="269"/>
      <c r="AFV139" s="269"/>
      <c r="AFW139" s="269"/>
      <c r="AFX139" s="269"/>
      <c r="AFY139" s="269"/>
      <c r="AFZ139" s="269"/>
      <c r="AGA139" s="269"/>
      <c r="AGB139" s="269"/>
      <c r="AGC139" s="269"/>
      <c r="AGD139" s="269"/>
      <c r="AGE139" s="269"/>
      <c r="AGF139" s="269"/>
      <c r="AGG139" s="269"/>
      <c r="AGH139" s="269"/>
      <c r="AGI139" s="269"/>
      <c r="AGJ139" s="269"/>
      <c r="AGK139" s="269"/>
      <c r="AGL139" s="269"/>
      <c r="AGM139" s="269"/>
      <c r="AGN139" s="269"/>
      <c r="AGO139" s="269"/>
      <c r="AGP139" s="269"/>
      <c r="AGQ139" s="269"/>
      <c r="AGR139" s="269"/>
      <c r="AGS139" s="269"/>
      <c r="AGT139" s="269"/>
      <c r="AGU139" s="269"/>
      <c r="AGV139" s="269"/>
      <c r="AGW139" s="269"/>
      <c r="AGX139" s="269"/>
      <c r="AGY139" s="269"/>
      <c r="AGZ139" s="269"/>
      <c r="AHA139" s="269"/>
      <c r="AHB139" s="269"/>
      <c r="AHC139" s="269"/>
      <c r="AHD139" s="269"/>
      <c r="AHE139" s="269"/>
      <c r="AHF139" s="269"/>
      <c r="AHG139" s="269"/>
      <c r="AHH139" s="269"/>
      <c r="AHI139" s="269"/>
      <c r="AHJ139" s="269"/>
      <c r="AHK139" s="269"/>
      <c r="AHL139" s="269"/>
      <c r="AHM139" s="269"/>
      <c r="AHN139" s="269"/>
      <c r="AHO139" s="269"/>
      <c r="AHP139" s="269"/>
      <c r="AHQ139" s="269"/>
      <c r="AHR139" s="269"/>
      <c r="AHS139" s="269"/>
      <c r="AHT139" s="269"/>
      <c r="AHU139" s="269"/>
      <c r="AHV139" s="269"/>
      <c r="AHW139" s="269"/>
      <c r="AHX139" s="269"/>
      <c r="AHY139" s="269"/>
      <c r="AHZ139" s="269"/>
      <c r="AIA139" s="269"/>
      <c r="AIB139" s="269"/>
      <c r="AIC139" s="269"/>
      <c r="AID139" s="269"/>
      <c r="AIE139" s="269"/>
      <c r="AIF139" s="269"/>
      <c r="AIG139" s="269"/>
      <c r="AIH139" s="269"/>
      <c r="AII139" s="269"/>
      <c r="AIJ139" s="269"/>
      <c r="AIK139" s="269"/>
      <c r="AIL139" s="269"/>
      <c r="AIM139" s="269"/>
      <c r="AIN139" s="269"/>
      <c r="AIO139" s="269"/>
      <c r="AIP139" s="269"/>
      <c r="AIQ139" s="269"/>
      <c r="AIR139" s="269"/>
      <c r="AIS139" s="269"/>
      <c r="AIT139" s="269"/>
      <c r="AIU139" s="269"/>
      <c r="AIV139" s="269"/>
      <c r="AIW139" s="269"/>
      <c r="AIX139" s="269"/>
      <c r="AIY139" s="269"/>
      <c r="AIZ139" s="269"/>
      <c r="AJA139" s="269"/>
      <c r="AJB139" s="269"/>
      <c r="AJC139" s="269"/>
      <c r="AJD139" s="269"/>
      <c r="AJE139" s="269"/>
      <c r="AJF139" s="269"/>
      <c r="AJG139" s="269"/>
      <c r="AJH139" s="269"/>
      <c r="AJI139" s="269"/>
      <c r="AJJ139" s="269"/>
      <c r="AJK139" s="269"/>
      <c r="AJL139" s="269"/>
      <c r="AJM139" s="269"/>
      <c r="AJN139" s="269"/>
      <c r="AJO139" s="269"/>
      <c r="AJP139" s="269"/>
      <c r="AJQ139" s="269"/>
      <c r="AJR139" s="269"/>
      <c r="AJS139" s="269"/>
      <c r="AJT139" s="269"/>
      <c r="AJU139" s="269"/>
      <c r="AJV139" s="269"/>
      <c r="AJW139" s="269"/>
      <c r="AJX139" s="269"/>
      <c r="AJY139" s="269"/>
      <c r="AJZ139" s="269"/>
      <c r="AKA139" s="269"/>
      <c r="AKB139" s="269"/>
      <c r="AKC139" s="269"/>
      <c r="AKD139" s="269"/>
      <c r="AKE139" s="269"/>
      <c r="AKF139" s="269"/>
      <c r="AKG139" s="269"/>
      <c r="AKH139" s="269"/>
      <c r="AKI139" s="269"/>
      <c r="AKJ139" s="269"/>
      <c r="AKK139" s="269"/>
      <c r="AKL139" s="269"/>
      <c r="AKM139" s="269"/>
      <c r="AKN139" s="269"/>
      <c r="AKO139" s="269"/>
      <c r="AKP139" s="269"/>
      <c r="AKQ139" s="269"/>
      <c r="AKR139" s="269"/>
      <c r="AKS139" s="269"/>
      <c r="AKT139" s="269"/>
      <c r="AKU139" s="269"/>
      <c r="AKV139" s="269"/>
      <c r="AKW139" s="269"/>
      <c r="AKX139" s="269"/>
      <c r="AKY139" s="269"/>
      <c r="AKZ139" s="269"/>
      <c r="ALA139" s="269"/>
      <c r="ALB139" s="269"/>
      <c r="ALC139" s="269"/>
      <c r="ALD139" s="269"/>
      <c r="ALE139" s="269"/>
      <c r="ALF139" s="269"/>
      <c r="ALG139" s="269"/>
      <c r="ALH139" s="269"/>
      <c r="ALI139" s="269"/>
      <c r="ALJ139" s="269"/>
      <c r="ALK139" s="269"/>
      <c r="ALL139" s="269"/>
      <c r="ALM139" s="269"/>
      <c r="ALN139" s="269"/>
      <c r="ALO139" s="269"/>
      <c r="ALP139" s="269"/>
      <c r="ALQ139" s="269"/>
      <c r="ALR139" s="269"/>
      <c r="ALS139" s="269"/>
      <c r="ALT139" s="269"/>
      <c r="ALU139" s="269"/>
      <c r="ALV139" s="269"/>
      <c r="ALW139" s="269"/>
      <c r="ALX139" s="269"/>
      <c r="ALY139" s="269"/>
      <c r="ALZ139" s="269"/>
      <c r="AMA139" s="269"/>
      <c r="AMB139" s="269"/>
      <c r="AMC139" s="269"/>
      <c r="AMD139" s="269"/>
      <c r="AME139" s="162"/>
      <c r="AMF139" s="162"/>
      <c r="AMG139" s="162"/>
      <c r="AMH139" s="162"/>
      <c r="AMI139" s="162"/>
      <c r="AMJ139" s="162"/>
    </row>
    <row r="140" s="208" customFormat="true" ht="42.9" hidden="true" customHeight="true" outlineLevel="0" collapsed="false">
      <c r="A140" s="334" t="s">
        <v>1359</v>
      </c>
      <c r="B140" s="334"/>
      <c r="C140" s="334"/>
      <c r="D140" s="334"/>
      <c r="E140" s="334"/>
      <c r="F140" s="334"/>
      <c r="G140" s="334"/>
      <c r="H140" s="335"/>
      <c r="I140" s="336" t="n">
        <f aca="false">+I136+I137+I139</f>
        <v>0</v>
      </c>
      <c r="AME140" s="162"/>
      <c r="AMF140" s="162"/>
      <c r="AMG140" s="162"/>
      <c r="AMH140" s="162"/>
      <c r="AMI140" s="162"/>
      <c r="AMJ140" s="162"/>
    </row>
    <row r="141" s="208" customFormat="true" ht="13.8" hidden="true" customHeight="true" outlineLevel="0" collapsed="false">
      <c r="A141" s="337" t="s">
        <v>893</v>
      </c>
      <c r="B141" s="338" t="s">
        <v>1058</v>
      </c>
      <c r="C141" s="338"/>
      <c r="D141" s="338"/>
      <c r="E141" s="338"/>
      <c r="F141" s="338"/>
      <c r="G141" s="338"/>
      <c r="H141" s="340"/>
      <c r="I141" s="341"/>
      <c r="AME141" s="162"/>
      <c r="AMF141" s="162"/>
      <c r="AMG141" s="162"/>
      <c r="AMH141" s="162"/>
      <c r="AMI141" s="162"/>
      <c r="AMJ141" s="162"/>
    </row>
    <row r="142" s="208" customFormat="true" ht="13.8" hidden="true" customHeight="false" outlineLevel="0" collapsed="false">
      <c r="A142" s="342" t="s">
        <v>895</v>
      </c>
      <c r="B142" s="343" t="s">
        <v>896</v>
      </c>
      <c r="C142" s="343"/>
      <c r="D142" s="343"/>
      <c r="E142" s="343"/>
      <c r="F142" s="343"/>
      <c r="G142" s="343"/>
      <c r="H142" s="344"/>
      <c r="I142" s="345"/>
      <c r="AME142" s="162"/>
      <c r="AMF142" s="162"/>
      <c r="AMG142" s="162"/>
      <c r="AMH142" s="162"/>
      <c r="AMI142" s="162"/>
      <c r="AMJ142" s="162"/>
    </row>
    <row r="143" s="208" customFormat="true" ht="13.8" hidden="true" customHeight="true" outlineLevel="0" collapsed="false">
      <c r="A143" s="342"/>
      <c r="B143" s="346" t="s">
        <v>897</v>
      </c>
      <c r="C143" s="346"/>
      <c r="D143" s="346"/>
      <c r="E143" s="346"/>
      <c r="F143" s="346"/>
      <c r="G143" s="346"/>
      <c r="H143" s="339"/>
      <c r="I143" s="347" t="n">
        <f aca="false">ROUND(($I$140/(1-$H$150))*H143,2)</f>
        <v>0</v>
      </c>
      <c r="AME143" s="162"/>
      <c r="AMF143" s="162"/>
      <c r="AMG143" s="162"/>
      <c r="AMH143" s="162"/>
      <c r="AMI143" s="162"/>
      <c r="AMJ143" s="162"/>
    </row>
    <row r="144" s="208" customFormat="true" ht="13.8" hidden="true" customHeight="true" outlineLevel="0" collapsed="false">
      <c r="A144" s="342"/>
      <c r="B144" s="346" t="s">
        <v>898</v>
      </c>
      <c r="C144" s="346"/>
      <c r="D144" s="346"/>
      <c r="E144" s="346"/>
      <c r="F144" s="346"/>
      <c r="G144" s="346"/>
      <c r="H144" s="339"/>
      <c r="I144" s="347" t="n">
        <f aca="false">ROUND(($I$140/(1-$H$150))*H144,2)</f>
        <v>0</v>
      </c>
      <c r="AME144" s="162"/>
      <c r="AMF144" s="162"/>
      <c r="AMG144" s="162"/>
      <c r="AMH144" s="162"/>
      <c r="AMI144" s="162"/>
      <c r="AMJ144" s="162"/>
    </row>
    <row r="145" s="208" customFormat="true" ht="13.8" hidden="true" customHeight="false" outlineLevel="0" collapsed="false">
      <c r="A145" s="342"/>
      <c r="B145" s="348"/>
      <c r="C145" s="349" t="s">
        <v>1360</v>
      </c>
      <c r="D145" s="350"/>
      <c r="E145" s="348"/>
      <c r="F145" s="348"/>
      <c r="G145" s="348"/>
      <c r="H145" s="339"/>
      <c r="I145" s="347" t="n">
        <f aca="false">ROUND(($I$140/(1-$H$150))*H145,2)</f>
        <v>0</v>
      </c>
      <c r="AME145" s="162"/>
      <c r="AMF145" s="162"/>
      <c r="AMG145" s="162"/>
      <c r="AMH145" s="162"/>
      <c r="AMI145" s="162"/>
      <c r="AMJ145" s="162"/>
    </row>
    <row r="146" s="208" customFormat="true" ht="13.8" hidden="true" customHeight="false" outlineLevel="0" collapsed="false">
      <c r="A146" s="342"/>
      <c r="B146" s="348"/>
      <c r="C146" s="349" t="s">
        <v>1361</v>
      </c>
      <c r="D146" s="348"/>
      <c r="E146" s="348"/>
      <c r="F146" s="348"/>
      <c r="G146" s="348"/>
      <c r="H146" s="339"/>
      <c r="I146" s="347" t="n">
        <f aca="false">ROUND(($I$140/(1-$H$150))*H146,2)</f>
        <v>0</v>
      </c>
      <c r="AME146" s="162"/>
      <c r="AMF146" s="162"/>
      <c r="AMG146" s="162"/>
      <c r="AMH146" s="162"/>
      <c r="AMI146" s="162"/>
      <c r="AMJ146" s="162"/>
    </row>
    <row r="147" s="208" customFormat="true" ht="13.8" hidden="true" customHeight="true" outlineLevel="0" collapsed="false">
      <c r="A147" s="342" t="s">
        <v>900</v>
      </c>
      <c r="B147" s="351" t="s">
        <v>1362</v>
      </c>
      <c r="C147" s="351"/>
      <c r="D147" s="351"/>
      <c r="E147" s="351"/>
      <c r="F147" s="351"/>
      <c r="G147" s="351"/>
      <c r="H147" s="352"/>
      <c r="I147" s="347" t="n">
        <f aca="false">ROUND(($I$140/(1-$H$150))*H10,2)</f>
        <v>0</v>
      </c>
      <c r="AME147" s="162"/>
      <c r="AMF147" s="162"/>
      <c r="AMG147" s="162"/>
      <c r="AMH147" s="162"/>
      <c r="AMI147" s="162"/>
      <c r="AMJ147" s="162"/>
    </row>
    <row r="148" s="208" customFormat="true" ht="13.8" hidden="true" customHeight="true" outlineLevel="0" collapsed="false">
      <c r="A148" s="342" t="s">
        <v>903</v>
      </c>
      <c r="B148" s="351" t="s">
        <v>904</v>
      </c>
      <c r="C148" s="351"/>
      <c r="D148" s="351"/>
      <c r="E148" s="351"/>
      <c r="F148" s="351"/>
      <c r="G148" s="351"/>
      <c r="H148" s="353"/>
      <c r="I148" s="345"/>
      <c r="AME148" s="162"/>
      <c r="AMF148" s="162"/>
      <c r="AMG148" s="162"/>
      <c r="AMH148" s="162"/>
      <c r="AMI148" s="162"/>
      <c r="AMJ148" s="162"/>
    </row>
    <row r="149" s="208" customFormat="true" ht="13.8" hidden="true" customHeight="true" outlineLevel="0" collapsed="false">
      <c r="A149" s="342"/>
      <c r="B149" s="346" t="s">
        <v>1363</v>
      </c>
      <c r="C149" s="346"/>
      <c r="D149" s="346"/>
      <c r="E149" s="346"/>
      <c r="F149" s="346"/>
      <c r="G149" s="346"/>
      <c r="H149" s="339"/>
      <c r="I149" s="347" t="n">
        <f aca="false">ROUND(($I$140/(1-$H$150))*H149,2)</f>
        <v>0</v>
      </c>
      <c r="AME149" s="162"/>
      <c r="AMF149" s="162"/>
      <c r="AMG149" s="162"/>
      <c r="AMH149" s="162"/>
      <c r="AMI149" s="162"/>
      <c r="AMJ149" s="162"/>
    </row>
    <row r="150" s="208" customFormat="true" ht="13.8" hidden="true" customHeight="false" outlineLevel="0" collapsed="false">
      <c r="A150" s="354" t="s">
        <v>907</v>
      </c>
      <c r="B150" s="354"/>
      <c r="C150" s="354"/>
      <c r="D150" s="354"/>
      <c r="E150" s="354"/>
      <c r="F150" s="354"/>
      <c r="G150" s="354"/>
      <c r="H150" s="355" t="n">
        <f aca="false">SUM(H143:H149)</f>
        <v>0</v>
      </c>
      <c r="I150" s="356" t="n">
        <f aca="false">SUM(I143:I149)</f>
        <v>0</v>
      </c>
      <c r="AME150" s="162"/>
      <c r="AMF150" s="162"/>
      <c r="AMG150" s="162"/>
      <c r="AMH150" s="162"/>
      <c r="AMI150" s="162"/>
      <c r="AMJ150" s="162"/>
    </row>
    <row r="151" s="208" customFormat="true" ht="13.8" hidden="true" customHeight="false" outlineLevel="0" collapsed="false">
      <c r="A151" s="357" t="s">
        <v>908</v>
      </c>
      <c r="B151" s="358"/>
      <c r="C151" s="358"/>
      <c r="D151" s="358"/>
      <c r="E151" s="358"/>
      <c r="F151" s="358"/>
      <c r="G151" s="358"/>
      <c r="H151" s="358"/>
      <c r="I151" s="359"/>
      <c r="AME151" s="162"/>
      <c r="AMF151" s="162"/>
      <c r="AMG151" s="162"/>
      <c r="AMH151" s="162"/>
      <c r="AMI151" s="162"/>
      <c r="AMJ151" s="162"/>
    </row>
    <row r="152" s="208" customFormat="true" ht="13.8" hidden="true" customHeight="false" outlineLevel="0" collapsed="false">
      <c r="A152" s="360" t="s">
        <v>1069</v>
      </c>
      <c r="B152" s="360"/>
      <c r="C152" s="360"/>
      <c r="D152" s="360"/>
      <c r="E152" s="360"/>
      <c r="F152" s="360"/>
      <c r="G152" s="360"/>
      <c r="H152" s="361"/>
      <c r="I152" s="356" t="n">
        <f aca="false">+I137+I139+I150</f>
        <v>0</v>
      </c>
      <c r="AME152" s="162"/>
      <c r="AMF152" s="162"/>
      <c r="AMG152" s="162"/>
      <c r="AMH152" s="162"/>
      <c r="AMI152" s="162"/>
      <c r="AMJ152" s="162"/>
    </row>
    <row r="153" s="208" customFormat="true" ht="13.8" hidden="false" customHeight="true" outlineLevel="0" collapsed="false">
      <c r="A153" s="362" t="s">
        <v>1364</v>
      </c>
      <c r="B153" s="362"/>
      <c r="C153" s="362"/>
      <c r="D153" s="362"/>
      <c r="E153" s="362"/>
      <c r="F153" s="362"/>
      <c r="G153" s="362"/>
      <c r="H153" s="362"/>
      <c r="I153" s="362"/>
      <c r="AME153" s="162"/>
      <c r="AMF153" s="162"/>
      <c r="AMG153" s="162"/>
      <c r="AMH153" s="162"/>
      <c r="AMI153" s="162"/>
      <c r="AMJ153" s="162"/>
    </row>
    <row r="154" s="208" customFormat="true" ht="13.8" hidden="false" customHeight="true" outlineLevel="0" collapsed="false">
      <c r="A154" s="363" t="s">
        <v>1365</v>
      </c>
      <c r="B154" s="363"/>
      <c r="C154" s="363"/>
      <c r="D154" s="363"/>
      <c r="E154" s="363"/>
      <c r="F154" s="363"/>
      <c r="G154" s="363"/>
      <c r="H154" s="363"/>
      <c r="I154" s="280" t="s">
        <v>885</v>
      </c>
      <c r="AME154" s="162"/>
      <c r="AMF154" s="162"/>
      <c r="AMG154" s="162"/>
      <c r="AMH154" s="162"/>
      <c r="AMI154" s="162"/>
      <c r="AMJ154" s="162"/>
    </row>
    <row r="155" s="208" customFormat="true" ht="13.8" hidden="false" customHeight="true" outlineLevel="0" collapsed="false">
      <c r="A155" s="364" t="s">
        <v>887</v>
      </c>
      <c r="B155" s="365" t="s">
        <v>1072</v>
      </c>
      <c r="C155" s="365"/>
      <c r="D155" s="365"/>
      <c r="E155" s="365"/>
      <c r="F155" s="365"/>
      <c r="G155" s="365"/>
      <c r="H155" s="365"/>
      <c r="I155" s="366" t="n">
        <f aca="false">+I29</f>
        <v>0</v>
      </c>
      <c r="AME155" s="162"/>
      <c r="AMF155" s="162"/>
      <c r="AMG155" s="162"/>
      <c r="AMH155" s="162"/>
      <c r="AMI155" s="162"/>
      <c r="AMJ155" s="162"/>
    </row>
    <row r="156" s="208" customFormat="true" ht="13.8" hidden="false" customHeight="true" outlineLevel="0" collapsed="false">
      <c r="A156" s="364" t="s">
        <v>890</v>
      </c>
      <c r="B156" s="365" t="s">
        <v>1073</v>
      </c>
      <c r="C156" s="365"/>
      <c r="D156" s="365"/>
      <c r="E156" s="365"/>
      <c r="F156" s="365"/>
      <c r="G156" s="365"/>
      <c r="H156" s="365"/>
      <c r="I156" s="366" t="n">
        <f aca="false">+I79</f>
        <v>0</v>
      </c>
      <c r="AME156" s="162"/>
      <c r="AMF156" s="162"/>
      <c r="AMG156" s="162"/>
      <c r="AMH156" s="162"/>
      <c r="AMI156" s="162"/>
      <c r="AMJ156" s="162"/>
    </row>
    <row r="157" s="208" customFormat="true" ht="13.8" hidden="false" customHeight="true" outlineLevel="0" collapsed="false">
      <c r="A157" s="364" t="s">
        <v>893</v>
      </c>
      <c r="B157" s="365" t="s">
        <v>1074</v>
      </c>
      <c r="C157" s="365"/>
      <c r="D157" s="365"/>
      <c r="E157" s="365"/>
      <c r="F157" s="365"/>
      <c r="G157" s="365"/>
      <c r="H157" s="365"/>
      <c r="I157" s="366" t="n">
        <f aca="false">+I88</f>
        <v>0</v>
      </c>
      <c r="AME157" s="162"/>
      <c r="AMF157" s="162"/>
      <c r="AMG157" s="162"/>
      <c r="AMH157" s="162"/>
      <c r="AMI157" s="162"/>
      <c r="AMJ157" s="162"/>
    </row>
    <row r="158" s="208" customFormat="true" ht="13.8" hidden="false" customHeight="true" outlineLevel="0" collapsed="false">
      <c r="A158" s="364" t="s">
        <v>926</v>
      </c>
      <c r="B158" s="365" t="s">
        <v>1075</v>
      </c>
      <c r="C158" s="365"/>
      <c r="D158" s="365"/>
      <c r="E158" s="365"/>
      <c r="F158" s="365"/>
      <c r="G158" s="365"/>
      <c r="H158" s="365"/>
      <c r="I158" s="366" t="n">
        <f aca="false">+I127</f>
        <v>0</v>
      </c>
      <c r="AME158" s="162"/>
      <c r="AMF158" s="162"/>
      <c r="AMG158" s="162"/>
      <c r="AMH158" s="162"/>
      <c r="AMI158" s="162"/>
      <c r="AMJ158" s="162"/>
    </row>
    <row r="159" s="208" customFormat="true" ht="13.8" hidden="false" customHeight="true" outlineLevel="0" collapsed="false">
      <c r="A159" s="364" t="s">
        <v>966</v>
      </c>
      <c r="B159" s="365" t="s">
        <v>1366</v>
      </c>
      <c r="C159" s="365"/>
      <c r="D159" s="365"/>
      <c r="E159" s="365"/>
      <c r="F159" s="365"/>
      <c r="G159" s="365"/>
      <c r="H159" s="365"/>
      <c r="I159" s="366" t="n">
        <f aca="false">+I133</f>
        <v>0</v>
      </c>
      <c r="AME159" s="162"/>
      <c r="AMF159" s="162"/>
      <c r="AMG159" s="162"/>
      <c r="AMH159" s="162"/>
      <c r="AMI159" s="162"/>
      <c r="AMJ159" s="162"/>
    </row>
    <row r="160" s="208" customFormat="true" ht="13.8" hidden="false" customHeight="false" outlineLevel="0" collapsed="false">
      <c r="A160" s="302" t="s">
        <v>1077</v>
      </c>
      <c r="B160" s="302"/>
      <c r="C160" s="302"/>
      <c r="D160" s="302"/>
      <c r="E160" s="302"/>
      <c r="F160" s="302"/>
      <c r="G160" s="302"/>
      <c r="H160" s="303"/>
      <c r="I160" s="274" t="n">
        <f aca="false">SUM(I155:I159)</f>
        <v>0</v>
      </c>
      <c r="AME160" s="162"/>
      <c r="AMF160" s="162"/>
      <c r="AMG160" s="162"/>
      <c r="AMH160" s="162"/>
      <c r="AMI160" s="162"/>
      <c r="AMJ160" s="162"/>
    </row>
    <row r="161" s="208" customFormat="true" ht="13.8" hidden="false" customHeight="true" outlineLevel="0" collapsed="false">
      <c r="A161" s="364" t="s">
        <v>968</v>
      </c>
      <c r="B161" s="367" t="s">
        <v>1367</v>
      </c>
      <c r="C161" s="367"/>
      <c r="D161" s="367"/>
      <c r="E161" s="367"/>
      <c r="F161" s="367"/>
      <c r="G161" s="367"/>
      <c r="H161" s="367"/>
      <c r="I161" s="368" t="n">
        <f aca="false">+I152</f>
        <v>0</v>
      </c>
      <c r="AME161" s="162"/>
      <c r="AMF161" s="162"/>
      <c r="AMG161" s="162"/>
      <c r="AMH161" s="162"/>
      <c r="AMI161" s="162"/>
      <c r="AMJ161" s="162"/>
    </row>
    <row r="162" s="208" customFormat="true" ht="13.8" hidden="false" customHeight="false" outlineLevel="0" collapsed="false">
      <c r="A162" s="369" t="s">
        <v>1368</v>
      </c>
      <c r="B162" s="369"/>
      <c r="C162" s="369"/>
      <c r="D162" s="369"/>
      <c r="E162" s="369"/>
      <c r="F162" s="369"/>
      <c r="G162" s="369"/>
      <c r="H162" s="370"/>
      <c r="I162" s="371" t="n">
        <f aca="false">SUM(I160:I161)</f>
        <v>0</v>
      </c>
      <c r="AME162" s="162"/>
      <c r="AMF162" s="162"/>
      <c r="AMG162" s="162"/>
      <c r="AMH162" s="162"/>
      <c r="AMI162" s="162"/>
      <c r="AMJ162" s="162"/>
    </row>
    <row r="163" s="208" customFormat="true" ht="22.35" hidden="false" customHeight="true" outlineLevel="0" collapsed="false">
      <c r="A163" s="372" t="s">
        <v>1369</v>
      </c>
      <c r="B163" s="372"/>
      <c r="C163" s="372"/>
      <c r="D163" s="372"/>
      <c r="E163" s="372"/>
      <c r="F163" s="372"/>
      <c r="G163" s="372"/>
      <c r="H163" s="372"/>
      <c r="I163" s="372"/>
      <c r="AME163" s="162"/>
      <c r="AMF163" s="162"/>
      <c r="AMG163" s="162"/>
      <c r="AMH163" s="162"/>
      <c r="AMI163" s="162"/>
      <c r="AMJ163" s="162"/>
    </row>
    <row r="164" s="208" customFormat="true" ht="13.8" hidden="false" customHeight="true" outlineLevel="0" collapsed="false">
      <c r="A164" s="362" t="s">
        <v>1370</v>
      </c>
      <c r="B164" s="362"/>
      <c r="C164" s="362"/>
      <c r="D164" s="362"/>
      <c r="E164" s="362"/>
      <c r="F164" s="362"/>
      <c r="G164" s="362"/>
      <c r="H164" s="362"/>
      <c r="I164" s="362"/>
      <c r="AME164" s="162"/>
      <c r="AMF164" s="162"/>
      <c r="AMG164" s="162"/>
      <c r="AMH164" s="162"/>
      <c r="AMI164" s="162"/>
      <c r="AMJ164" s="162"/>
    </row>
    <row r="165" s="208" customFormat="true" ht="42.9" hidden="false" customHeight="true" outlineLevel="0" collapsed="false">
      <c r="A165" s="373" t="s">
        <v>1371</v>
      </c>
      <c r="B165" s="373"/>
      <c r="C165" s="318" t="s">
        <v>1372</v>
      </c>
      <c r="D165" s="318" t="s">
        <v>1373</v>
      </c>
      <c r="E165" s="318" t="s">
        <v>1374</v>
      </c>
      <c r="F165" s="318"/>
      <c r="G165" s="318" t="s">
        <v>1375</v>
      </c>
      <c r="H165" s="374" t="s">
        <v>1376</v>
      </c>
      <c r="I165" s="374"/>
      <c r="AME165" s="162"/>
      <c r="AMF165" s="162"/>
      <c r="AMG165" s="162"/>
      <c r="AMH165" s="162"/>
      <c r="AMI165" s="162"/>
      <c r="AMJ165" s="162"/>
    </row>
    <row r="166" s="208" customFormat="true" ht="13.8" hidden="false" customHeight="false" outlineLevel="0" collapsed="false">
      <c r="A166" s="292" t="s">
        <v>1377</v>
      </c>
      <c r="B166" s="292"/>
      <c r="C166" s="375" t="s">
        <v>1378</v>
      </c>
      <c r="D166" s="375" t="s">
        <v>1379</v>
      </c>
      <c r="E166" s="375" t="s">
        <v>1380</v>
      </c>
      <c r="F166" s="375"/>
      <c r="G166" s="375" t="s">
        <v>1381</v>
      </c>
      <c r="H166" s="376" t="s">
        <v>1382</v>
      </c>
      <c r="I166" s="376"/>
      <c r="AME166" s="162"/>
      <c r="AMF166" s="162"/>
      <c r="AMG166" s="162"/>
      <c r="AMH166" s="162"/>
      <c r="AMI166" s="162"/>
      <c r="AMJ166" s="162"/>
    </row>
    <row r="167" s="208" customFormat="true" ht="20.85" hidden="false" customHeight="false" outlineLevel="0" collapsed="false">
      <c r="A167" s="377" t="str">
        <f aca="false">H11</f>
        <v>Item 03 - Médico-Veterinário, Tipo II, RT</v>
      </c>
      <c r="B167" s="377"/>
      <c r="C167" s="378" t="n">
        <f aca="false">I162</f>
        <v>0</v>
      </c>
      <c r="D167" s="379" t="n">
        <v>2</v>
      </c>
      <c r="E167" s="378" t="n">
        <f aca="false">ROUND(C167*D167,2)</f>
        <v>0</v>
      </c>
      <c r="F167" s="378"/>
      <c r="G167" s="379" t="n">
        <f aca="false">H8</f>
        <v>12</v>
      </c>
      <c r="H167" s="380" t="n">
        <f aca="false">ROUND(E167*G167,2)</f>
        <v>0</v>
      </c>
      <c r="I167" s="380"/>
      <c r="AME167" s="162"/>
      <c r="AMF167" s="162"/>
      <c r="AMG167" s="162"/>
      <c r="AMH167" s="162"/>
      <c r="AMI167" s="162"/>
      <c r="AMJ167" s="162"/>
    </row>
    <row r="168" s="208" customFormat="true" ht="13.8" hidden="false" customHeight="false" outlineLevel="0" collapsed="false">
      <c r="A168" s="381"/>
      <c r="B168" s="381"/>
      <c r="C168" s="381"/>
      <c r="D168" s="381"/>
      <c r="E168" s="381"/>
      <c r="F168" s="381"/>
      <c r="G168" s="381"/>
      <c r="H168" s="382"/>
      <c r="I168" s="381"/>
      <c r="AME168" s="162"/>
      <c r="AMF168" s="162"/>
      <c r="AMG168" s="162"/>
      <c r="AMH168" s="162"/>
      <c r="AMI168" s="162"/>
      <c r="AMJ168" s="162"/>
    </row>
    <row r="169" s="208" customFormat="true" ht="13.8" hidden="false" customHeight="false" outlineLevel="0" collapsed="false">
      <c r="A169" s="381"/>
      <c r="B169" s="381"/>
      <c r="C169" s="381"/>
      <c r="D169" s="381"/>
      <c r="E169" s="381"/>
      <c r="F169" s="381"/>
      <c r="G169" s="381"/>
      <c r="H169" s="381"/>
      <c r="I169" s="381"/>
      <c r="AME169" s="162"/>
      <c r="AMF169" s="162"/>
      <c r="AMG169" s="162"/>
      <c r="AMH169" s="162"/>
      <c r="AMI169" s="162"/>
      <c r="AMJ169" s="162"/>
    </row>
    <row r="170" s="208" customFormat="true" ht="13.8" hidden="false" customHeight="false" outlineLevel="0" collapsed="false">
      <c r="A170" s="381"/>
      <c r="B170" s="381"/>
      <c r="C170" s="381"/>
      <c r="D170" s="381"/>
      <c r="E170" s="381"/>
      <c r="F170" s="381"/>
      <c r="G170" s="381"/>
      <c r="H170" s="381"/>
      <c r="I170" s="381"/>
      <c r="AME170" s="162"/>
      <c r="AMF170" s="162"/>
      <c r="AMG170" s="162"/>
      <c r="AMH170" s="162"/>
      <c r="AMI170" s="162"/>
      <c r="AMJ170" s="162"/>
    </row>
    <row r="171" s="208" customFormat="true" ht="13.8" hidden="false" customHeight="false" outlineLevel="0" collapsed="false">
      <c r="A171" s="381"/>
      <c r="B171" s="381"/>
      <c r="C171" s="381"/>
      <c r="D171" s="381"/>
      <c r="E171" s="381"/>
      <c r="F171" s="381"/>
      <c r="G171" s="381"/>
      <c r="H171" s="381"/>
      <c r="I171" s="381"/>
      <c r="AME171" s="162"/>
      <c r="AMF171" s="162"/>
      <c r="AMG171" s="162"/>
      <c r="AMH171" s="162"/>
      <c r="AMI171" s="162"/>
      <c r="AMJ171" s="162"/>
    </row>
    <row r="172" s="208" customFormat="true" ht="13.8" hidden="false" customHeight="false" outlineLevel="0" collapsed="false">
      <c r="A172" s="381"/>
      <c r="B172" s="381"/>
      <c r="C172" s="381"/>
      <c r="D172" s="381"/>
      <c r="E172" s="381"/>
      <c r="F172" s="381"/>
      <c r="G172" s="381"/>
      <c r="H172" s="381"/>
      <c r="I172" s="381"/>
      <c r="AME172" s="162"/>
      <c r="AMF172" s="162"/>
      <c r="AMG172" s="162"/>
      <c r="AMH172" s="162"/>
      <c r="AMI172" s="162"/>
      <c r="AMJ172" s="162"/>
    </row>
    <row r="173" s="208" customFormat="true" ht="13.8" hidden="false" customHeight="false" outlineLevel="0" collapsed="false">
      <c r="A173" s="381"/>
      <c r="B173" s="381"/>
      <c r="C173" s="381"/>
      <c r="D173" s="381"/>
      <c r="E173" s="381"/>
      <c r="F173" s="381"/>
      <c r="G173" s="381"/>
      <c r="H173" s="381"/>
      <c r="I173" s="381"/>
      <c r="AME173" s="162"/>
      <c r="AMF173" s="162"/>
      <c r="AMG173" s="162"/>
      <c r="AMH173" s="162"/>
      <c r="AMI173" s="162"/>
      <c r="AMJ173" s="162"/>
    </row>
    <row r="174" s="208" customFormat="true" ht="13.8" hidden="false" customHeight="false" outlineLevel="0" collapsed="false">
      <c r="A174" s="381"/>
      <c r="B174" s="381"/>
      <c r="C174" s="381"/>
      <c r="D174" s="381"/>
      <c r="E174" s="381"/>
      <c r="F174" s="381"/>
      <c r="G174" s="381"/>
      <c r="H174" s="381"/>
      <c r="I174" s="381"/>
      <c r="AME174" s="162"/>
      <c r="AMF174" s="162"/>
      <c r="AMG174" s="162"/>
      <c r="AMH174" s="162"/>
      <c r="AMI174" s="162"/>
      <c r="AMJ174" s="162"/>
    </row>
    <row r="175" s="208" customFormat="true" ht="13.8" hidden="false" customHeight="false" outlineLevel="0" collapsed="false">
      <c r="A175" s="381"/>
      <c r="B175" s="381"/>
      <c r="C175" s="381"/>
      <c r="D175" s="381"/>
      <c r="E175" s="381"/>
      <c r="F175" s="381"/>
      <c r="G175" s="381"/>
      <c r="H175" s="381"/>
      <c r="I175" s="381"/>
      <c r="AME175" s="162"/>
      <c r="AMF175" s="162"/>
      <c r="AMG175" s="162"/>
      <c r="AMH175" s="162"/>
      <c r="AMI175" s="162"/>
      <c r="AMJ175" s="162"/>
    </row>
    <row r="176" s="208" customFormat="true" ht="13.8" hidden="false" customHeight="false" outlineLevel="0" collapsed="false">
      <c r="A176" s="381"/>
      <c r="B176" s="381"/>
      <c r="C176" s="381"/>
      <c r="D176" s="381"/>
      <c r="E176" s="381"/>
      <c r="F176" s="381"/>
      <c r="G176" s="381"/>
      <c r="H176" s="381"/>
      <c r="I176" s="381"/>
      <c r="AME176" s="162"/>
      <c r="AMF176" s="162"/>
      <c r="AMG176" s="162"/>
      <c r="AMH176" s="162"/>
      <c r="AMI176" s="162"/>
      <c r="AMJ176" s="162"/>
    </row>
    <row r="177" s="208" customFormat="true" ht="13.8" hidden="false" customHeight="false" outlineLevel="0" collapsed="false">
      <c r="A177" s="381"/>
      <c r="B177" s="381"/>
      <c r="C177" s="381"/>
      <c r="D177" s="381"/>
      <c r="E177" s="381"/>
      <c r="F177" s="381"/>
      <c r="G177" s="381"/>
      <c r="H177" s="381"/>
      <c r="I177" s="381"/>
      <c r="AME177" s="162"/>
      <c r="AMF177" s="162"/>
      <c r="AMG177" s="162"/>
      <c r="AMH177" s="162"/>
      <c r="AMI177" s="162"/>
      <c r="AMJ177" s="162"/>
    </row>
    <row r="178" s="208" customFormat="true" ht="13.8" hidden="false" customHeight="false" outlineLevel="0" collapsed="false">
      <c r="A178" s="381"/>
      <c r="B178" s="381"/>
      <c r="C178" s="381"/>
      <c r="D178" s="381"/>
      <c r="E178" s="381"/>
      <c r="F178" s="381"/>
      <c r="G178" s="381"/>
      <c r="H178" s="381"/>
      <c r="I178" s="381"/>
      <c r="AME178" s="162"/>
      <c r="AMF178" s="162"/>
      <c r="AMG178" s="162"/>
      <c r="AMH178" s="162"/>
      <c r="AMI178" s="162"/>
      <c r="AMJ178" s="162"/>
    </row>
    <row r="179" s="208" customFormat="true" ht="13.8" hidden="false" customHeight="false" outlineLevel="0" collapsed="false">
      <c r="A179" s="381"/>
      <c r="B179" s="381"/>
      <c r="C179" s="381"/>
      <c r="D179" s="381"/>
      <c r="E179" s="381"/>
      <c r="F179" s="381"/>
      <c r="G179" s="381"/>
      <c r="H179" s="381"/>
      <c r="I179" s="381"/>
      <c r="AME179" s="162"/>
      <c r="AMF179" s="162"/>
      <c r="AMG179" s="162"/>
      <c r="AMH179" s="162"/>
      <c r="AMI179" s="162"/>
      <c r="AMJ179" s="162"/>
    </row>
    <row r="180" s="208" customFormat="true" ht="13.8" hidden="false" customHeight="false" outlineLevel="0" collapsed="false">
      <c r="A180" s="381"/>
      <c r="B180" s="381"/>
      <c r="C180" s="381"/>
      <c r="D180" s="381"/>
      <c r="E180" s="381"/>
      <c r="F180" s="381"/>
      <c r="G180" s="381"/>
      <c r="H180" s="381"/>
      <c r="I180" s="381"/>
      <c r="AME180" s="162"/>
      <c r="AMF180" s="162"/>
      <c r="AMG180" s="162"/>
      <c r="AMH180" s="162"/>
      <c r="AMI180" s="162"/>
      <c r="AMJ180" s="162"/>
    </row>
    <row r="181" s="208" customFormat="true" ht="13.8" hidden="false" customHeight="false" outlineLevel="0" collapsed="false">
      <c r="A181" s="381"/>
      <c r="B181" s="381"/>
      <c r="C181" s="381"/>
      <c r="D181" s="381"/>
      <c r="E181" s="381"/>
      <c r="F181" s="381"/>
      <c r="G181" s="381"/>
      <c r="H181" s="381"/>
      <c r="I181" s="381"/>
      <c r="AME181" s="162"/>
      <c r="AMF181" s="162"/>
      <c r="AMG181" s="162"/>
      <c r="AMH181" s="162"/>
      <c r="AMI181" s="162"/>
      <c r="AMJ181" s="162"/>
    </row>
    <row r="182" s="208" customFormat="true" ht="13.8" hidden="false" customHeight="false" outlineLevel="0" collapsed="false">
      <c r="A182" s="381"/>
      <c r="B182" s="381"/>
      <c r="C182" s="381"/>
      <c r="D182" s="381"/>
      <c r="E182" s="381"/>
      <c r="F182" s="381"/>
      <c r="G182" s="381"/>
      <c r="H182" s="381"/>
      <c r="I182" s="381"/>
      <c r="AME182" s="162"/>
      <c r="AMF182" s="162"/>
      <c r="AMG182" s="162"/>
      <c r="AMH182" s="162"/>
      <c r="AMI182" s="162"/>
      <c r="AMJ182" s="162"/>
    </row>
    <row r="183" s="208" customFormat="true" ht="13.8" hidden="false" customHeight="false" outlineLevel="0" collapsed="false">
      <c r="A183" s="381"/>
      <c r="B183" s="381"/>
      <c r="C183" s="381"/>
      <c r="D183" s="381"/>
      <c r="E183" s="381"/>
      <c r="F183" s="381"/>
      <c r="G183" s="381"/>
      <c r="H183" s="381"/>
      <c r="I183" s="381"/>
      <c r="AME183" s="162"/>
      <c r="AMF183" s="162"/>
      <c r="AMG183" s="162"/>
      <c r="AMH183" s="162"/>
      <c r="AMI183" s="162"/>
      <c r="AMJ183" s="162"/>
    </row>
    <row r="184" s="208" customFormat="true" ht="13.8" hidden="false" customHeight="false" outlineLevel="0" collapsed="false">
      <c r="A184" s="381"/>
      <c r="B184" s="381"/>
      <c r="C184" s="381"/>
      <c r="D184" s="381"/>
      <c r="E184" s="381"/>
      <c r="F184" s="381"/>
      <c r="G184" s="381"/>
      <c r="H184" s="381"/>
      <c r="I184" s="381"/>
      <c r="AME184" s="162"/>
      <c r="AMF184" s="162"/>
      <c r="AMG184" s="162"/>
      <c r="AMH184" s="162"/>
      <c r="AMI184" s="162"/>
      <c r="AMJ184" s="162"/>
    </row>
    <row r="185" s="208" customFormat="true" ht="13.8" hidden="false" customHeight="false" outlineLevel="0" collapsed="false">
      <c r="A185" s="381"/>
      <c r="B185" s="381"/>
      <c r="C185" s="381"/>
      <c r="D185" s="381"/>
      <c r="E185" s="381"/>
      <c r="F185" s="381"/>
      <c r="G185" s="381"/>
      <c r="H185" s="381"/>
      <c r="I185" s="381"/>
      <c r="AME185" s="162"/>
      <c r="AMF185" s="162"/>
      <c r="AMG185" s="162"/>
      <c r="AMH185" s="162"/>
      <c r="AMI185" s="162"/>
      <c r="AMJ185" s="162"/>
    </row>
    <row r="186" s="208" customFormat="true" ht="13.8" hidden="false" customHeight="false" outlineLevel="0" collapsed="false">
      <c r="A186" s="381"/>
      <c r="B186" s="381"/>
      <c r="C186" s="381"/>
      <c r="D186" s="381"/>
      <c r="E186" s="381"/>
      <c r="F186" s="381"/>
      <c r="G186" s="381"/>
      <c r="H186" s="381"/>
      <c r="I186" s="381"/>
      <c r="AME186" s="162"/>
      <c r="AMF186" s="162"/>
      <c r="AMG186" s="162"/>
      <c r="AMH186" s="162"/>
      <c r="AMI186" s="162"/>
      <c r="AMJ186" s="162"/>
    </row>
    <row r="187" s="208" customFormat="true" ht="13.8" hidden="false" customHeight="false" outlineLevel="0" collapsed="false">
      <c r="A187" s="381"/>
      <c r="B187" s="381"/>
      <c r="C187" s="381"/>
      <c r="D187" s="381"/>
      <c r="E187" s="381"/>
      <c r="F187" s="381"/>
      <c r="G187" s="381"/>
      <c r="H187" s="381"/>
      <c r="I187" s="381"/>
      <c r="AME187" s="162"/>
      <c r="AMF187" s="162"/>
      <c r="AMG187" s="162"/>
      <c r="AMH187" s="162"/>
      <c r="AMI187" s="162"/>
      <c r="AMJ187" s="162"/>
    </row>
    <row r="188" s="208" customFormat="true" ht="13.8" hidden="false" customHeight="false" outlineLevel="0" collapsed="false">
      <c r="A188" s="381"/>
      <c r="B188" s="381"/>
      <c r="C188" s="381"/>
      <c r="D188" s="381"/>
      <c r="E188" s="381"/>
      <c r="F188" s="381"/>
      <c r="G188" s="381"/>
      <c r="H188" s="381"/>
      <c r="I188" s="381"/>
      <c r="AME188" s="162"/>
      <c r="AMF188" s="162"/>
      <c r="AMG188" s="162"/>
      <c r="AMH188" s="162"/>
      <c r="AMI188" s="162"/>
      <c r="AMJ188" s="162"/>
    </row>
    <row r="189" s="208" customFormat="true" ht="13.8" hidden="false" customHeight="false" outlineLevel="0" collapsed="false">
      <c r="A189" s="381"/>
      <c r="B189" s="381"/>
      <c r="C189" s="381"/>
      <c r="D189" s="381"/>
      <c r="E189" s="381"/>
      <c r="F189" s="381"/>
      <c r="G189" s="381"/>
      <c r="H189" s="381"/>
      <c r="I189" s="381"/>
      <c r="AME189" s="162"/>
      <c r="AMF189" s="162"/>
      <c r="AMG189" s="162"/>
      <c r="AMH189" s="162"/>
      <c r="AMI189" s="162"/>
      <c r="AMJ189" s="162"/>
    </row>
    <row r="190" s="208" customFormat="true" ht="13.8" hidden="false" customHeight="false" outlineLevel="0" collapsed="false">
      <c r="A190" s="381"/>
      <c r="B190" s="381"/>
      <c r="C190" s="381"/>
      <c r="D190" s="381"/>
      <c r="E190" s="381"/>
      <c r="F190" s="381"/>
      <c r="G190" s="381"/>
      <c r="H190" s="381"/>
      <c r="I190" s="381"/>
      <c r="AME190" s="162"/>
      <c r="AMF190" s="162"/>
      <c r="AMG190" s="162"/>
      <c r="AMH190" s="162"/>
      <c r="AMI190" s="162"/>
      <c r="AMJ190" s="162"/>
    </row>
    <row r="191" s="208" customFormat="true" ht="13.8" hidden="false" customHeight="false" outlineLevel="0" collapsed="false">
      <c r="A191" s="381"/>
      <c r="B191" s="381"/>
      <c r="C191" s="381"/>
      <c r="D191" s="381"/>
      <c r="E191" s="381"/>
      <c r="F191" s="381"/>
      <c r="G191" s="381"/>
      <c r="H191" s="381"/>
      <c r="I191" s="381"/>
      <c r="AME191" s="162"/>
      <c r="AMF191" s="162"/>
      <c r="AMG191" s="162"/>
      <c r="AMH191" s="162"/>
      <c r="AMI191" s="162"/>
      <c r="AMJ191" s="162"/>
    </row>
    <row r="192" s="208" customFormat="true" ht="13.8" hidden="false" customHeight="false" outlineLevel="0" collapsed="false">
      <c r="A192" s="381"/>
      <c r="B192" s="381"/>
      <c r="C192" s="381"/>
      <c r="D192" s="381"/>
      <c r="E192" s="381"/>
      <c r="F192" s="381"/>
      <c r="G192" s="381"/>
      <c r="H192" s="381"/>
      <c r="I192" s="381"/>
      <c r="AME192" s="162"/>
      <c r="AMF192" s="162"/>
      <c r="AMG192" s="162"/>
      <c r="AMH192" s="162"/>
      <c r="AMI192" s="162"/>
      <c r="AMJ192" s="162"/>
    </row>
    <row r="193" s="208" customFormat="true" ht="13.8" hidden="false" customHeight="false" outlineLevel="0" collapsed="false">
      <c r="A193" s="381"/>
      <c r="B193" s="381"/>
      <c r="C193" s="381"/>
      <c r="D193" s="381"/>
      <c r="E193" s="381"/>
      <c r="F193" s="381"/>
      <c r="G193" s="381"/>
      <c r="H193" s="381"/>
      <c r="I193" s="381"/>
      <c r="AME193" s="162"/>
      <c r="AMF193" s="162"/>
      <c r="AMG193" s="162"/>
      <c r="AMH193" s="162"/>
      <c r="AMI193" s="162"/>
      <c r="AMJ193" s="162"/>
    </row>
    <row r="194" s="208" customFormat="true" ht="13.8" hidden="false" customHeight="false" outlineLevel="0" collapsed="false">
      <c r="A194" s="381"/>
      <c r="B194" s="381"/>
      <c r="C194" s="381"/>
      <c r="D194" s="381"/>
      <c r="E194" s="381"/>
      <c r="F194" s="381"/>
      <c r="G194" s="381"/>
      <c r="H194" s="381"/>
      <c r="I194" s="381"/>
      <c r="AME194" s="162"/>
      <c r="AMF194" s="162"/>
      <c r="AMG194" s="162"/>
      <c r="AMH194" s="162"/>
      <c r="AMI194" s="162"/>
      <c r="AMJ194" s="162"/>
    </row>
    <row r="195" s="208" customFormat="true" ht="13.8" hidden="false" customHeight="false" outlineLevel="0" collapsed="false">
      <c r="A195" s="381"/>
      <c r="B195" s="381"/>
      <c r="C195" s="381"/>
      <c r="D195" s="381"/>
      <c r="E195" s="381"/>
      <c r="F195" s="381"/>
      <c r="G195" s="381"/>
      <c r="H195" s="381"/>
      <c r="I195" s="381"/>
      <c r="AME195" s="162"/>
      <c r="AMF195" s="162"/>
      <c r="AMG195" s="162"/>
      <c r="AMH195" s="162"/>
      <c r="AMI195" s="162"/>
      <c r="AMJ195" s="162"/>
    </row>
    <row r="196" s="208" customFormat="true" ht="13.8" hidden="false" customHeight="false" outlineLevel="0" collapsed="false">
      <c r="A196" s="381"/>
      <c r="B196" s="381"/>
      <c r="C196" s="381"/>
      <c r="D196" s="381"/>
      <c r="E196" s="381"/>
      <c r="F196" s="381"/>
      <c r="G196" s="381"/>
      <c r="H196" s="381"/>
      <c r="I196" s="381"/>
      <c r="AME196" s="162"/>
      <c r="AMF196" s="162"/>
      <c r="AMG196" s="162"/>
      <c r="AMH196" s="162"/>
      <c r="AMI196" s="162"/>
      <c r="AMJ196" s="162"/>
    </row>
    <row r="197" s="208" customFormat="true" ht="13.8" hidden="false" customHeight="false" outlineLevel="0" collapsed="false">
      <c r="A197" s="381"/>
      <c r="B197" s="381"/>
      <c r="C197" s="381"/>
      <c r="D197" s="381"/>
      <c r="E197" s="381"/>
      <c r="F197" s="381"/>
      <c r="G197" s="381"/>
      <c r="H197" s="381"/>
      <c r="I197" s="381"/>
      <c r="AME197" s="162"/>
      <c r="AMF197" s="162"/>
      <c r="AMG197" s="162"/>
      <c r="AMH197" s="162"/>
      <c r="AMI197" s="162"/>
      <c r="AMJ197" s="162"/>
    </row>
    <row r="198" s="208" customFormat="true" ht="13.8" hidden="false" customHeight="false" outlineLevel="0" collapsed="false">
      <c r="A198" s="381"/>
      <c r="B198" s="381"/>
      <c r="C198" s="381"/>
      <c r="D198" s="381"/>
      <c r="E198" s="381"/>
      <c r="F198" s="381"/>
      <c r="G198" s="381"/>
      <c r="H198" s="381"/>
      <c r="I198" s="381"/>
      <c r="AME198" s="162"/>
      <c r="AMF198" s="162"/>
      <c r="AMG198" s="162"/>
      <c r="AMH198" s="162"/>
      <c r="AMI198" s="162"/>
      <c r="AMJ198" s="162"/>
    </row>
    <row r="199" s="208" customFormat="true" ht="13.8" hidden="false" customHeight="false" outlineLevel="0" collapsed="false">
      <c r="A199" s="381"/>
      <c r="B199" s="381"/>
      <c r="C199" s="381"/>
      <c r="D199" s="381"/>
      <c r="E199" s="381"/>
      <c r="F199" s="381"/>
      <c r="G199" s="381"/>
      <c r="H199" s="381"/>
      <c r="I199" s="381"/>
      <c r="AME199" s="162"/>
      <c r="AMF199" s="162"/>
      <c r="AMG199" s="162"/>
      <c r="AMH199" s="162"/>
      <c r="AMI199" s="162"/>
      <c r="AMJ199" s="162"/>
    </row>
    <row r="200" s="208" customFormat="true" ht="13.8" hidden="false" customHeight="false" outlineLevel="0" collapsed="false">
      <c r="A200" s="381"/>
      <c r="B200" s="381"/>
      <c r="C200" s="381"/>
      <c r="D200" s="381"/>
      <c r="E200" s="381"/>
      <c r="F200" s="381"/>
      <c r="G200" s="381"/>
      <c r="H200" s="381"/>
      <c r="I200" s="381"/>
      <c r="AME200" s="162"/>
      <c r="AMF200" s="162"/>
      <c r="AMG200" s="162"/>
      <c r="AMH200" s="162"/>
      <c r="AMI200" s="162"/>
      <c r="AMJ200" s="162"/>
    </row>
    <row r="201" s="208" customFormat="true" ht="13.8" hidden="false" customHeight="false" outlineLevel="0" collapsed="false">
      <c r="A201" s="381"/>
      <c r="B201" s="381"/>
      <c r="C201" s="381"/>
      <c r="D201" s="381"/>
      <c r="E201" s="381"/>
      <c r="F201" s="381"/>
      <c r="G201" s="381"/>
      <c r="H201" s="381"/>
      <c r="I201" s="381"/>
      <c r="AME201" s="162"/>
      <c r="AMF201" s="162"/>
      <c r="AMG201" s="162"/>
      <c r="AMH201" s="162"/>
      <c r="AMI201" s="162"/>
      <c r="AMJ201" s="162"/>
    </row>
    <row r="202" s="208" customFormat="true" ht="13.8" hidden="false" customHeight="false" outlineLevel="0" collapsed="false">
      <c r="A202" s="381"/>
      <c r="B202" s="381"/>
      <c r="C202" s="381"/>
      <c r="D202" s="381"/>
      <c r="E202" s="381"/>
      <c r="F202" s="381"/>
      <c r="G202" s="381"/>
      <c r="H202" s="381"/>
      <c r="I202" s="381"/>
      <c r="AME202" s="162"/>
      <c r="AMF202" s="162"/>
      <c r="AMG202" s="162"/>
      <c r="AMH202" s="162"/>
      <c r="AMI202" s="162"/>
      <c r="AMJ202" s="162"/>
    </row>
    <row r="203" s="208" customFormat="true" ht="13.8" hidden="false" customHeight="false" outlineLevel="0" collapsed="false">
      <c r="A203" s="381"/>
      <c r="B203" s="381"/>
      <c r="C203" s="381"/>
      <c r="D203" s="381"/>
      <c r="E203" s="381"/>
      <c r="F203" s="381"/>
      <c r="G203" s="381"/>
      <c r="H203" s="381"/>
      <c r="I203" s="381"/>
      <c r="AME203" s="162"/>
      <c r="AMF203" s="162"/>
      <c r="AMG203" s="162"/>
      <c r="AMH203" s="162"/>
      <c r="AMI203" s="162"/>
      <c r="AMJ203" s="162"/>
    </row>
    <row r="204" s="208" customFormat="true" ht="13.8" hidden="false" customHeight="false" outlineLevel="0" collapsed="false">
      <c r="A204" s="381"/>
      <c r="B204" s="381"/>
      <c r="C204" s="381"/>
      <c r="D204" s="381"/>
      <c r="E204" s="381"/>
      <c r="F204" s="381"/>
      <c r="G204" s="381"/>
      <c r="H204" s="381"/>
      <c r="I204" s="381"/>
      <c r="AME204" s="162"/>
      <c r="AMF204" s="162"/>
      <c r="AMG204" s="162"/>
      <c r="AMH204" s="162"/>
      <c r="AMI204" s="162"/>
      <c r="AMJ204" s="162"/>
    </row>
    <row r="205" s="208" customFormat="true" ht="13.8" hidden="false" customHeight="false" outlineLevel="0" collapsed="false">
      <c r="A205" s="381"/>
      <c r="B205" s="381"/>
      <c r="C205" s="381"/>
      <c r="D205" s="381"/>
      <c r="E205" s="381"/>
      <c r="F205" s="381"/>
      <c r="G205" s="381"/>
      <c r="H205" s="381"/>
      <c r="I205" s="381"/>
      <c r="AME205" s="162"/>
      <c r="AMF205" s="162"/>
      <c r="AMG205" s="162"/>
      <c r="AMH205" s="162"/>
      <c r="AMI205" s="162"/>
      <c r="AMJ205" s="162"/>
    </row>
    <row r="206" s="208" customFormat="true" ht="13.8" hidden="false" customHeight="false" outlineLevel="0" collapsed="false">
      <c r="A206" s="381"/>
      <c r="B206" s="381"/>
      <c r="C206" s="381"/>
      <c r="D206" s="381"/>
      <c r="E206" s="381"/>
      <c r="F206" s="381"/>
      <c r="G206" s="381"/>
      <c r="H206" s="381"/>
      <c r="I206" s="381"/>
      <c r="AME206" s="162"/>
      <c r="AMF206" s="162"/>
      <c r="AMG206" s="162"/>
      <c r="AMH206" s="162"/>
      <c r="AMI206" s="162"/>
      <c r="AMJ206" s="162"/>
    </row>
    <row r="207" s="208" customFormat="true" ht="13.8" hidden="false" customHeight="false" outlineLevel="0" collapsed="false">
      <c r="A207" s="381"/>
      <c r="B207" s="381"/>
      <c r="C207" s="381"/>
      <c r="D207" s="381"/>
      <c r="E207" s="381"/>
      <c r="F207" s="381"/>
      <c r="G207" s="381"/>
      <c r="H207" s="381"/>
      <c r="I207" s="381"/>
      <c r="AME207" s="162"/>
      <c r="AMF207" s="162"/>
      <c r="AMG207" s="162"/>
      <c r="AMH207" s="162"/>
      <c r="AMI207" s="162"/>
      <c r="AMJ207" s="162"/>
    </row>
    <row r="208" s="208" customFormat="true" ht="13.8" hidden="false" customHeight="false" outlineLevel="0" collapsed="false">
      <c r="A208" s="381"/>
      <c r="B208" s="381"/>
      <c r="C208" s="381"/>
      <c r="D208" s="381"/>
      <c r="E208" s="381"/>
      <c r="F208" s="381"/>
      <c r="G208" s="381"/>
      <c r="H208" s="381"/>
      <c r="I208" s="381"/>
      <c r="AME208" s="162"/>
      <c r="AMF208" s="162"/>
      <c r="AMG208" s="162"/>
      <c r="AMH208" s="162"/>
      <c r="AMI208" s="162"/>
      <c r="AMJ208" s="162"/>
    </row>
    <row r="209" s="208" customFormat="true" ht="13.8" hidden="false" customHeight="false" outlineLevel="0" collapsed="false">
      <c r="A209" s="381"/>
      <c r="B209" s="381"/>
      <c r="C209" s="381"/>
      <c r="D209" s="381"/>
      <c r="E209" s="381"/>
      <c r="F209" s="381"/>
      <c r="G209" s="381"/>
      <c r="H209" s="381"/>
      <c r="I209" s="381"/>
      <c r="AME209" s="162"/>
      <c r="AMF209" s="162"/>
      <c r="AMG209" s="162"/>
      <c r="AMH209" s="162"/>
      <c r="AMI209" s="162"/>
      <c r="AMJ209" s="162"/>
    </row>
    <row r="210" s="208" customFormat="true" ht="13.8" hidden="false" customHeight="false" outlineLevel="0" collapsed="false">
      <c r="A210" s="381"/>
      <c r="B210" s="381"/>
      <c r="C210" s="381"/>
      <c r="D210" s="381"/>
      <c r="E210" s="381"/>
      <c r="F210" s="381"/>
      <c r="G210" s="381"/>
      <c r="H210" s="381"/>
      <c r="I210" s="381"/>
      <c r="AME210" s="162"/>
      <c r="AMF210" s="162"/>
      <c r="AMG210" s="162"/>
      <c r="AMH210" s="162"/>
      <c r="AMI210" s="162"/>
      <c r="AMJ210" s="162"/>
    </row>
    <row r="211" s="208" customFormat="true" ht="13.8" hidden="false" customHeight="false" outlineLevel="0" collapsed="false">
      <c r="A211" s="381"/>
      <c r="B211" s="381"/>
      <c r="C211" s="381"/>
      <c r="D211" s="381"/>
      <c r="E211" s="381"/>
      <c r="F211" s="381"/>
      <c r="G211" s="381"/>
      <c r="H211" s="381"/>
      <c r="I211" s="381"/>
      <c r="AME211" s="162"/>
      <c r="AMF211" s="162"/>
      <c r="AMG211" s="162"/>
      <c r="AMH211" s="162"/>
      <c r="AMI211" s="162"/>
      <c r="AMJ211" s="162"/>
    </row>
    <row r="212" s="208" customFormat="true" ht="13.8" hidden="false" customHeight="false" outlineLevel="0" collapsed="false">
      <c r="A212" s="381"/>
      <c r="B212" s="381"/>
      <c r="C212" s="381"/>
      <c r="D212" s="381"/>
      <c r="E212" s="381"/>
      <c r="F212" s="381"/>
      <c r="G212" s="381"/>
      <c r="H212" s="381"/>
      <c r="I212" s="381"/>
      <c r="AME212" s="162"/>
      <c r="AMF212" s="162"/>
      <c r="AMG212" s="162"/>
      <c r="AMH212" s="162"/>
      <c r="AMI212" s="162"/>
      <c r="AMJ212" s="162"/>
    </row>
    <row r="213" s="208" customFormat="true" ht="13.8" hidden="false" customHeight="false" outlineLevel="0" collapsed="false">
      <c r="A213" s="381"/>
      <c r="B213" s="381"/>
      <c r="C213" s="381"/>
      <c r="D213" s="381"/>
      <c r="E213" s="381"/>
      <c r="F213" s="381"/>
      <c r="G213" s="381"/>
      <c r="H213" s="381"/>
      <c r="I213" s="381"/>
      <c r="AME213" s="162"/>
      <c r="AMF213" s="162"/>
      <c r="AMG213" s="162"/>
      <c r="AMH213" s="162"/>
      <c r="AMI213" s="162"/>
      <c r="AMJ213" s="162"/>
    </row>
    <row r="214" s="208" customFormat="true" ht="13.8" hidden="false" customHeight="false" outlineLevel="0" collapsed="false">
      <c r="A214" s="381"/>
      <c r="B214" s="381"/>
      <c r="C214" s="381"/>
      <c r="D214" s="381"/>
      <c r="E214" s="381"/>
      <c r="F214" s="381"/>
      <c r="G214" s="381"/>
      <c r="H214" s="381"/>
      <c r="I214" s="381"/>
      <c r="AME214" s="162"/>
      <c r="AMF214" s="162"/>
      <c r="AMG214" s="162"/>
      <c r="AMH214" s="162"/>
      <c r="AMI214" s="162"/>
      <c r="AMJ214" s="162"/>
    </row>
    <row r="215" s="208" customFormat="true" ht="13.8" hidden="false" customHeight="false" outlineLevel="0" collapsed="false">
      <c r="A215" s="381"/>
      <c r="B215" s="381"/>
      <c r="C215" s="381"/>
      <c r="D215" s="381"/>
      <c r="E215" s="381"/>
      <c r="F215" s="381"/>
      <c r="G215" s="381"/>
      <c r="H215" s="381"/>
      <c r="I215" s="381"/>
      <c r="AME215" s="162"/>
      <c r="AMF215" s="162"/>
      <c r="AMG215" s="162"/>
      <c r="AMH215" s="162"/>
      <c r="AMI215" s="162"/>
      <c r="AMJ215" s="162"/>
    </row>
    <row r="216" s="208" customFormat="true" ht="13.8" hidden="false" customHeight="false" outlineLevel="0" collapsed="false">
      <c r="A216" s="381"/>
      <c r="B216" s="381"/>
      <c r="C216" s="381"/>
      <c r="D216" s="381"/>
      <c r="E216" s="381"/>
      <c r="F216" s="381"/>
      <c r="G216" s="381"/>
      <c r="H216" s="381"/>
      <c r="I216" s="381"/>
      <c r="AME216" s="162"/>
      <c r="AMF216" s="162"/>
      <c r="AMG216" s="162"/>
      <c r="AMH216" s="162"/>
      <c r="AMI216" s="162"/>
      <c r="AMJ216" s="162"/>
    </row>
    <row r="217" s="208" customFormat="true" ht="13.8" hidden="false" customHeight="false" outlineLevel="0" collapsed="false">
      <c r="A217" s="381"/>
      <c r="B217" s="381"/>
      <c r="C217" s="381"/>
      <c r="D217" s="381"/>
      <c r="E217" s="381"/>
      <c r="F217" s="381"/>
      <c r="G217" s="381"/>
      <c r="H217" s="381"/>
      <c r="I217" s="381"/>
      <c r="AME217" s="162"/>
      <c r="AMF217" s="162"/>
      <c r="AMG217" s="162"/>
      <c r="AMH217" s="162"/>
      <c r="AMI217" s="162"/>
      <c r="AMJ217" s="162"/>
    </row>
    <row r="218" s="208" customFormat="true" ht="13.8" hidden="false" customHeight="false" outlineLevel="0" collapsed="false">
      <c r="A218" s="381"/>
      <c r="B218" s="381"/>
      <c r="C218" s="381"/>
      <c r="D218" s="381"/>
      <c r="E218" s="381"/>
      <c r="F218" s="381"/>
      <c r="G218" s="381"/>
      <c r="H218" s="381"/>
      <c r="I218" s="381"/>
      <c r="AME218" s="162"/>
      <c r="AMF218" s="162"/>
      <c r="AMG218" s="162"/>
      <c r="AMH218" s="162"/>
      <c r="AMI218" s="162"/>
      <c r="AMJ218" s="162"/>
    </row>
    <row r="219" s="208" customFormat="true" ht="13.8" hidden="false" customHeight="false" outlineLevel="0" collapsed="false">
      <c r="A219" s="381"/>
      <c r="B219" s="381"/>
      <c r="C219" s="381"/>
      <c r="D219" s="381"/>
      <c r="E219" s="381"/>
      <c r="F219" s="381"/>
      <c r="G219" s="381"/>
      <c r="H219" s="381"/>
      <c r="I219" s="381"/>
      <c r="AME219" s="162"/>
      <c r="AMF219" s="162"/>
      <c r="AMG219" s="162"/>
      <c r="AMH219" s="162"/>
      <c r="AMI219" s="162"/>
      <c r="AMJ219" s="162"/>
    </row>
    <row r="220" s="208" customFormat="true" ht="13.8" hidden="false" customHeight="false" outlineLevel="0" collapsed="false">
      <c r="A220" s="381"/>
      <c r="B220" s="381"/>
      <c r="C220" s="381"/>
      <c r="D220" s="381"/>
      <c r="E220" s="381"/>
      <c r="F220" s="381"/>
      <c r="G220" s="381"/>
      <c r="H220" s="381"/>
      <c r="I220" s="381"/>
      <c r="AME220" s="162"/>
      <c r="AMF220" s="162"/>
      <c r="AMG220" s="162"/>
      <c r="AMH220" s="162"/>
      <c r="AMI220" s="162"/>
      <c r="AMJ220" s="162"/>
    </row>
    <row r="221" s="208" customFormat="true" ht="13.8" hidden="false" customHeight="false" outlineLevel="0" collapsed="false">
      <c r="A221" s="381"/>
      <c r="B221" s="381"/>
      <c r="C221" s="381"/>
      <c r="D221" s="381"/>
      <c r="E221" s="381"/>
      <c r="F221" s="381"/>
      <c r="G221" s="381"/>
      <c r="H221" s="381"/>
      <c r="I221" s="381"/>
      <c r="AME221" s="162"/>
      <c r="AMF221" s="162"/>
      <c r="AMG221" s="162"/>
      <c r="AMH221" s="162"/>
      <c r="AMI221" s="162"/>
      <c r="AMJ221" s="162"/>
    </row>
    <row r="222" s="208" customFormat="true" ht="13.8" hidden="false" customHeight="false" outlineLevel="0" collapsed="false">
      <c r="A222" s="381"/>
      <c r="B222" s="381"/>
      <c r="C222" s="381"/>
      <c r="D222" s="381"/>
      <c r="E222" s="381"/>
      <c r="F222" s="381"/>
      <c r="G222" s="381"/>
      <c r="H222" s="381"/>
      <c r="I222" s="381"/>
      <c r="AME222" s="162"/>
      <c r="AMF222" s="162"/>
      <c r="AMG222" s="162"/>
      <c r="AMH222" s="162"/>
      <c r="AMI222" s="162"/>
      <c r="AMJ222" s="162"/>
    </row>
    <row r="223" s="208" customFormat="true" ht="13.8" hidden="false" customHeight="false" outlineLevel="0" collapsed="false">
      <c r="A223" s="381"/>
      <c r="B223" s="381"/>
      <c r="C223" s="381"/>
      <c r="D223" s="381"/>
      <c r="E223" s="381"/>
      <c r="F223" s="381"/>
      <c r="G223" s="381"/>
      <c r="H223" s="381"/>
      <c r="I223" s="381"/>
      <c r="AME223" s="162"/>
      <c r="AMF223" s="162"/>
      <c r="AMG223" s="162"/>
      <c r="AMH223" s="162"/>
      <c r="AMI223" s="162"/>
      <c r="AMJ223" s="162"/>
    </row>
    <row r="224" s="208" customFormat="true" ht="13.8" hidden="false" customHeight="false" outlineLevel="0" collapsed="false">
      <c r="A224" s="381"/>
      <c r="B224" s="381"/>
      <c r="C224" s="381"/>
      <c r="D224" s="381"/>
      <c r="E224" s="381"/>
      <c r="F224" s="381"/>
      <c r="G224" s="381"/>
      <c r="H224" s="381"/>
      <c r="I224" s="381"/>
      <c r="AME224" s="162"/>
      <c r="AMF224" s="162"/>
      <c r="AMG224" s="162"/>
      <c r="AMH224" s="162"/>
      <c r="AMI224" s="162"/>
      <c r="AMJ224" s="162"/>
    </row>
    <row r="225" s="208" customFormat="true" ht="13.8" hidden="false" customHeight="false" outlineLevel="0" collapsed="false">
      <c r="A225" s="381"/>
      <c r="B225" s="381"/>
      <c r="C225" s="381"/>
      <c r="D225" s="381"/>
      <c r="E225" s="381"/>
      <c r="F225" s="381"/>
      <c r="G225" s="381"/>
      <c r="H225" s="381"/>
      <c r="I225" s="381"/>
      <c r="AME225" s="162"/>
      <c r="AMF225" s="162"/>
      <c r="AMG225" s="162"/>
      <c r="AMH225" s="162"/>
      <c r="AMI225" s="162"/>
      <c r="AMJ225" s="162"/>
    </row>
    <row r="226" s="208" customFormat="true" ht="13.8" hidden="false" customHeight="false" outlineLevel="0" collapsed="false">
      <c r="A226" s="381"/>
      <c r="B226" s="381"/>
      <c r="C226" s="381"/>
      <c r="D226" s="381"/>
      <c r="E226" s="381"/>
      <c r="F226" s="381"/>
      <c r="G226" s="381"/>
      <c r="H226" s="381"/>
      <c r="I226" s="381"/>
      <c r="AME226" s="162"/>
      <c r="AMF226" s="162"/>
      <c r="AMG226" s="162"/>
      <c r="AMH226" s="162"/>
      <c r="AMI226" s="162"/>
      <c r="AMJ226" s="162"/>
    </row>
    <row r="227" s="208" customFormat="true" ht="13.8" hidden="false" customHeight="false" outlineLevel="0" collapsed="false">
      <c r="A227" s="381"/>
      <c r="B227" s="381"/>
      <c r="C227" s="381"/>
      <c r="D227" s="381"/>
      <c r="E227" s="381"/>
      <c r="F227" s="381"/>
      <c r="G227" s="381"/>
      <c r="H227" s="381"/>
      <c r="I227" s="381"/>
      <c r="AME227" s="162"/>
      <c r="AMF227" s="162"/>
      <c r="AMG227" s="162"/>
      <c r="AMH227" s="162"/>
      <c r="AMI227" s="162"/>
      <c r="AMJ227" s="162"/>
    </row>
    <row r="228" s="208" customFormat="true" ht="13.8" hidden="false" customHeight="false" outlineLevel="0" collapsed="false">
      <c r="A228" s="381"/>
      <c r="B228" s="381"/>
      <c r="C228" s="381"/>
      <c r="D228" s="381"/>
      <c r="E228" s="381"/>
      <c r="F228" s="381"/>
      <c r="G228" s="381"/>
      <c r="H228" s="381"/>
      <c r="I228" s="381"/>
      <c r="AME228" s="162"/>
      <c r="AMF228" s="162"/>
      <c r="AMG228" s="162"/>
      <c r="AMH228" s="162"/>
      <c r="AMI228" s="162"/>
      <c r="AMJ228" s="162"/>
    </row>
    <row r="229" s="208" customFormat="true" ht="13.8" hidden="false" customHeight="false" outlineLevel="0" collapsed="false">
      <c r="A229" s="381"/>
      <c r="B229" s="381"/>
      <c r="C229" s="381"/>
      <c r="D229" s="381"/>
      <c r="E229" s="381"/>
      <c r="F229" s="381"/>
      <c r="G229" s="381"/>
      <c r="H229" s="381"/>
      <c r="I229" s="381"/>
      <c r="AME229" s="162"/>
      <c r="AMF229" s="162"/>
      <c r="AMG229" s="162"/>
      <c r="AMH229" s="162"/>
      <c r="AMI229" s="162"/>
      <c r="AMJ229" s="162"/>
    </row>
    <row r="230" s="208" customFormat="true" ht="13.8" hidden="false" customHeight="false" outlineLevel="0" collapsed="false">
      <c r="A230" s="381"/>
      <c r="B230" s="381"/>
      <c r="C230" s="381"/>
      <c r="D230" s="381"/>
      <c r="E230" s="381"/>
      <c r="F230" s="381"/>
      <c r="G230" s="381"/>
      <c r="H230" s="381"/>
      <c r="I230" s="381"/>
      <c r="AME230" s="162"/>
      <c r="AMF230" s="162"/>
      <c r="AMG230" s="162"/>
      <c r="AMH230" s="162"/>
      <c r="AMI230" s="162"/>
      <c r="AMJ230" s="162"/>
    </row>
    <row r="231" s="208" customFormat="true" ht="13.8" hidden="false" customHeight="false" outlineLevel="0" collapsed="false">
      <c r="A231" s="381"/>
      <c r="B231" s="381"/>
      <c r="C231" s="381"/>
      <c r="D231" s="381"/>
      <c r="E231" s="381"/>
      <c r="F231" s="381"/>
      <c r="G231" s="381"/>
      <c r="H231" s="381"/>
      <c r="I231" s="381"/>
      <c r="AME231" s="162"/>
      <c r="AMF231" s="162"/>
      <c r="AMG231" s="162"/>
      <c r="AMH231" s="162"/>
      <c r="AMI231" s="162"/>
      <c r="AMJ231" s="162"/>
    </row>
    <row r="232" s="208" customFormat="true" ht="13.8" hidden="false" customHeight="false" outlineLevel="0" collapsed="false">
      <c r="A232" s="381"/>
      <c r="B232" s="381"/>
      <c r="C232" s="381"/>
      <c r="D232" s="381"/>
      <c r="E232" s="381"/>
      <c r="F232" s="381"/>
      <c r="G232" s="381"/>
      <c r="H232" s="381"/>
      <c r="I232" s="381"/>
      <c r="AME232" s="162"/>
      <c r="AMF232" s="162"/>
      <c r="AMG232" s="162"/>
      <c r="AMH232" s="162"/>
      <c r="AMI232" s="162"/>
      <c r="AMJ232" s="162"/>
    </row>
    <row r="233" s="208" customFormat="true" ht="13.8" hidden="false" customHeight="false" outlineLevel="0" collapsed="false">
      <c r="A233" s="381"/>
      <c r="B233" s="381"/>
      <c r="C233" s="381"/>
      <c r="D233" s="381"/>
      <c r="E233" s="381"/>
      <c r="F233" s="381"/>
      <c r="G233" s="381"/>
      <c r="H233" s="381"/>
      <c r="I233" s="381"/>
      <c r="AME233" s="162"/>
      <c r="AMF233" s="162"/>
      <c r="AMG233" s="162"/>
      <c r="AMH233" s="162"/>
      <c r="AMI233" s="162"/>
      <c r="AMJ233" s="162"/>
    </row>
    <row r="234" s="208" customFormat="true" ht="13.8" hidden="false" customHeight="false" outlineLevel="0" collapsed="false">
      <c r="A234" s="381"/>
      <c r="B234" s="381"/>
      <c r="C234" s="381"/>
      <c r="D234" s="381"/>
      <c r="E234" s="381"/>
      <c r="F234" s="381"/>
      <c r="G234" s="381"/>
      <c r="H234" s="381"/>
      <c r="I234" s="381"/>
      <c r="AME234" s="162"/>
      <c r="AMF234" s="162"/>
      <c r="AMG234" s="162"/>
      <c r="AMH234" s="162"/>
      <c r="AMI234" s="162"/>
      <c r="AMJ234" s="162"/>
    </row>
    <row r="235" s="208" customFormat="true" ht="13.8" hidden="false" customHeight="false" outlineLevel="0" collapsed="false">
      <c r="A235" s="381"/>
      <c r="B235" s="381"/>
      <c r="C235" s="381"/>
      <c r="D235" s="381"/>
      <c r="E235" s="381"/>
      <c r="F235" s="381"/>
      <c r="G235" s="381"/>
      <c r="H235" s="381"/>
      <c r="I235" s="381"/>
      <c r="AME235" s="162"/>
      <c r="AMF235" s="162"/>
      <c r="AMG235" s="162"/>
      <c r="AMH235" s="162"/>
      <c r="AMI235" s="162"/>
      <c r="AMJ235" s="162"/>
    </row>
    <row r="236" s="208" customFormat="true" ht="13.8" hidden="false" customHeight="false" outlineLevel="0" collapsed="false">
      <c r="A236" s="381"/>
      <c r="B236" s="381"/>
      <c r="C236" s="381"/>
      <c r="D236" s="381"/>
      <c r="E236" s="381"/>
      <c r="F236" s="381"/>
      <c r="G236" s="381"/>
      <c r="H236" s="381"/>
      <c r="I236" s="381"/>
      <c r="AME236" s="162"/>
      <c r="AMF236" s="162"/>
      <c r="AMG236" s="162"/>
      <c r="AMH236" s="162"/>
      <c r="AMI236" s="162"/>
      <c r="AMJ236" s="162"/>
    </row>
    <row r="237" s="208" customFormat="true" ht="13.8" hidden="false" customHeight="false" outlineLevel="0" collapsed="false">
      <c r="A237" s="381"/>
      <c r="B237" s="381"/>
      <c r="C237" s="381"/>
      <c r="D237" s="381"/>
      <c r="E237" s="381"/>
      <c r="F237" s="381"/>
      <c r="G237" s="381"/>
      <c r="H237" s="381"/>
      <c r="I237" s="381"/>
      <c r="AME237" s="162"/>
      <c r="AMF237" s="162"/>
      <c r="AMG237" s="162"/>
      <c r="AMH237" s="162"/>
      <c r="AMI237" s="162"/>
      <c r="AMJ237" s="162"/>
    </row>
    <row r="238" s="208" customFormat="true" ht="13.8" hidden="false" customHeight="false" outlineLevel="0" collapsed="false">
      <c r="A238" s="381"/>
      <c r="B238" s="381"/>
      <c r="C238" s="381"/>
      <c r="D238" s="381"/>
      <c r="E238" s="381"/>
      <c r="F238" s="381"/>
      <c r="G238" s="381"/>
      <c r="H238" s="381"/>
      <c r="I238" s="381"/>
      <c r="AME238" s="162"/>
      <c r="AMF238" s="162"/>
      <c r="AMG238" s="162"/>
      <c r="AMH238" s="162"/>
      <c r="AMI238" s="162"/>
      <c r="AMJ238" s="162"/>
    </row>
    <row r="239" s="208" customFormat="true" ht="13.8" hidden="false" customHeight="false" outlineLevel="0" collapsed="false">
      <c r="A239" s="381"/>
      <c r="B239" s="381"/>
      <c r="C239" s="381"/>
      <c r="D239" s="381"/>
      <c r="E239" s="381"/>
      <c r="F239" s="381"/>
      <c r="G239" s="381"/>
      <c r="H239" s="381"/>
      <c r="I239" s="381"/>
      <c r="AME239" s="162"/>
      <c r="AMF239" s="162"/>
      <c r="AMG239" s="162"/>
      <c r="AMH239" s="162"/>
      <c r="AMI239" s="162"/>
      <c r="AMJ239" s="162"/>
    </row>
    <row r="240" s="208" customFormat="true" ht="13.8" hidden="false" customHeight="false" outlineLevel="0" collapsed="false">
      <c r="A240" s="381"/>
      <c r="B240" s="381"/>
      <c r="C240" s="381"/>
      <c r="D240" s="381"/>
      <c r="E240" s="381"/>
      <c r="F240" s="381"/>
      <c r="G240" s="381"/>
      <c r="H240" s="381"/>
      <c r="I240" s="381"/>
      <c r="AME240" s="162"/>
      <c r="AMF240" s="162"/>
      <c r="AMG240" s="162"/>
      <c r="AMH240" s="162"/>
      <c r="AMI240" s="162"/>
      <c r="AMJ240" s="162"/>
    </row>
    <row r="241" s="208" customFormat="true" ht="13.8" hidden="false" customHeight="false" outlineLevel="0" collapsed="false">
      <c r="A241" s="381"/>
      <c r="B241" s="381"/>
      <c r="C241" s="381"/>
      <c r="D241" s="381"/>
      <c r="E241" s="381"/>
      <c r="F241" s="381"/>
      <c r="G241" s="381"/>
      <c r="H241" s="381"/>
      <c r="I241" s="381"/>
      <c r="AME241" s="162"/>
      <c r="AMF241" s="162"/>
      <c r="AMG241" s="162"/>
      <c r="AMH241" s="162"/>
      <c r="AMI241" s="162"/>
      <c r="AMJ241" s="162"/>
    </row>
    <row r="242" s="208" customFormat="true" ht="13.8" hidden="false" customHeight="false" outlineLevel="0" collapsed="false">
      <c r="A242" s="381"/>
      <c r="B242" s="381"/>
      <c r="C242" s="381"/>
      <c r="D242" s="381"/>
      <c r="E242" s="381"/>
      <c r="F242" s="381"/>
      <c r="G242" s="381"/>
      <c r="H242" s="381"/>
      <c r="I242" s="381"/>
      <c r="AME242" s="162"/>
      <c r="AMF242" s="162"/>
      <c r="AMG242" s="162"/>
      <c r="AMH242" s="162"/>
      <c r="AMI242" s="162"/>
      <c r="AMJ242" s="162"/>
    </row>
    <row r="243" s="208" customFormat="true" ht="13.8" hidden="false" customHeight="false" outlineLevel="0" collapsed="false">
      <c r="A243" s="381"/>
      <c r="B243" s="381"/>
      <c r="C243" s="381"/>
      <c r="D243" s="381"/>
      <c r="E243" s="381"/>
      <c r="F243" s="381"/>
      <c r="G243" s="381"/>
      <c r="H243" s="381"/>
      <c r="I243" s="381"/>
      <c r="AME243" s="162"/>
      <c r="AMF243" s="162"/>
      <c r="AMG243" s="162"/>
      <c r="AMH243" s="162"/>
      <c r="AMI243" s="162"/>
      <c r="AMJ243" s="162"/>
    </row>
    <row r="244" s="208" customFormat="true" ht="13.8" hidden="false" customHeight="false" outlineLevel="0" collapsed="false">
      <c r="A244" s="381"/>
      <c r="B244" s="381"/>
      <c r="C244" s="381"/>
      <c r="D244" s="381"/>
      <c r="E244" s="381"/>
      <c r="F244" s="381"/>
      <c r="G244" s="381"/>
      <c r="H244" s="381"/>
      <c r="I244" s="381"/>
      <c r="AME244" s="162"/>
      <c r="AMF244" s="162"/>
      <c r="AMG244" s="162"/>
      <c r="AMH244" s="162"/>
      <c r="AMI244" s="162"/>
      <c r="AMJ244" s="162"/>
    </row>
    <row r="245" s="208" customFormat="true" ht="13.8" hidden="false" customHeight="false" outlineLevel="0" collapsed="false">
      <c r="A245" s="381"/>
      <c r="B245" s="381"/>
      <c r="C245" s="381"/>
      <c r="D245" s="381"/>
      <c r="E245" s="381"/>
      <c r="F245" s="381"/>
      <c r="G245" s="381"/>
      <c r="H245" s="381"/>
      <c r="I245" s="381"/>
      <c r="AME245" s="162"/>
      <c r="AMF245" s="162"/>
      <c r="AMG245" s="162"/>
      <c r="AMH245" s="162"/>
      <c r="AMI245" s="162"/>
      <c r="AMJ245" s="162"/>
    </row>
    <row r="246" s="208" customFormat="true" ht="13.8" hidden="false" customHeight="false" outlineLevel="0" collapsed="false">
      <c r="A246" s="381"/>
      <c r="B246" s="381"/>
      <c r="C246" s="381"/>
      <c r="D246" s="381"/>
      <c r="E246" s="381"/>
      <c r="F246" s="381"/>
      <c r="G246" s="381"/>
      <c r="H246" s="381"/>
      <c r="I246" s="381"/>
      <c r="AME246" s="162"/>
      <c r="AMF246" s="162"/>
      <c r="AMG246" s="162"/>
      <c r="AMH246" s="162"/>
      <c r="AMI246" s="162"/>
      <c r="AMJ246" s="162"/>
    </row>
    <row r="247" s="208" customFormat="true" ht="13.8" hidden="false" customHeight="false" outlineLevel="0" collapsed="false">
      <c r="A247" s="381"/>
      <c r="B247" s="381"/>
      <c r="C247" s="381"/>
      <c r="D247" s="381"/>
      <c r="E247" s="381"/>
      <c r="F247" s="381"/>
      <c r="G247" s="381"/>
      <c r="H247" s="381"/>
      <c r="I247" s="381"/>
      <c r="AME247" s="162"/>
      <c r="AMF247" s="162"/>
      <c r="AMG247" s="162"/>
      <c r="AMH247" s="162"/>
      <c r="AMI247" s="162"/>
      <c r="AMJ247" s="162"/>
    </row>
    <row r="248" s="208" customFormat="true" ht="13.8" hidden="false" customHeight="false" outlineLevel="0" collapsed="false">
      <c r="A248" s="381"/>
      <c r="B248" s="381"/>
      <c r="C248" s="381"/>
      <c r="D248" s="381"/>
      <c r="E248" s="381"/>
      <c r="F248" s="381"/>
      <c r="G248" s="381"/>
      <c r="H248" s="381"/>
      <c r="I248" s="381"/>
      <c r="AME248" s="162"/>
      <c r="AMF248" s="162"/>
      <c r="AMG248" s="162"/>
      <c r="AMH248" s="162"/>
      <c r="AMI248" s="162"/>
      <c r="AMJ248" s="162"/>
    </row>
    <row r="249" s="208" customFormat="true" ht="13.8" hidden="false" customHeight="false" outlineLevel="0" collapsed="false">
      <c r="A249" s="381"/>
      <c r="B249" s="381"/>
      <c r="C249" s="381"/>
      <c r="D249" s="381"/>
      <c r="E249" s="381"/>
      <c r="F249" s="381"/>
      <c r="G249" s="381"/>
      <c r="H249" s="381"/>
      <c r="I249" s="381"/>
      <c r="AME249" s="162"/>
      <c r="AMF249" s="162"/>
      <c r="AMG249" s="162"/>
      <c r="AMH249" s="162"/>
      <c r="AMI249" s="162"/>
      <c r="AMJ249" s="162"/>
    </row>
    <row r="250" s="208" customFormat="true" ht="13.8" hidden="false" customHeight="false" outlineLevel="0" collapsed="false">
      <c r="A250" s="381"/>
      <c r="B250" s="381"/>
      <c r="C250" s="381"/>
      <c r="D250" s="381"/>
      <c r="E250" s="381"/>
      <c r="F250" s="381"/>
      <c r="G250" s="381"/>
      <c r="H250" s="381"/>
      <c r="I250" s="381"/>
      <c r="AME250" s="162"/>
      <c r="AMF250" s="162"/>
      <c r="AMG250" s="162"/>
      <c r="AMH250" s="162"/>
      <c r="AMI250" s="162"/>
      <c r="AMJ250" s="162"/>
    </row>
    <row r="251" s="208" customFormat="true" ht="13.8" hidden="false" customHeight="false" outlineLevel="0" collapsed="false">
      <c r="A251" s="381"/>
      <c r="B251" s="381"/>
      <c r="C251" s="381"/>
      <c r="D251" s="381"/>
      <c r="E251" s="381"/>
      <c r="F251" s="381"/>
      <c r="G251" s="381"/>
      <c r="H251" s="381"/>
      <c r="I251" s="381"/>
      <c r="AME251" s="162"/>
      <c r="AMF251" s="162"/>
      <c r="AMG251" s="162"/>
      <c r="AMH251" s="162"/>
      <c r="AMI251" s="162"/>
      <c r="AMJ251" s="162"/>
    </row>
    <row r="252" s="208" customFormat="true" ht="13.8" hidden="false" customHeight="false" outlineLevel="0" collapsed="false">
      <c r="A252" s="381"/>
      <c r="B252" s="381"/>
      <c r="C252" s="381"/>
      <c r="D252" s="381"/>
      <c r="E252" s="381"/>
      <c r="F252" s="381"/>
      <c r="G252" s="381"/>
      <c r="H252" s="381"/>
      <c r="I252" s="381"/>
      <c r="AME252" s="162"/>
      <c r="AMF252" s="162"/>
      <c r="AMG252" s="162"/>
      <c r="AMH252" s="162"/>
      <c r="AMI252" s="162"/>
      <c r="AMJ252" s="162"/>
    </row>
    <row r="253" s="208" customFormat="true" ht="13.8" hidden="false" customHeight="false" outlineLevel="0" collapsed="false">
      <c r="A253" s="381"/>
      <c r="B253" s="381"/>
      <c r="C253" s="381"/>
      <c r="D253" s="381"/>
      <c r="E253" s="381"/>
      <c r="F253" s="381"/>
      <c r="G253" s="381"/>
      <c r="H253" s="381"/>
      <c r="I253" s="381"/>
      <c r="AME253" s="162"/>
      <c r="AMF253" s="162"/>
      <c r="AMG253" s="162"/>
      <c r="AMH253" s="162"/>
      <c r="AMI253" s="162"/>
      <c r="AMJ253" s="162"/>
    </row>
    <row r="254" s="208" customFormat="true" ht="13.8" hidden="false" customHeight="false" outlineLevel="0" collapsed="false">
      <c r="A254" s="381"/>
      <c r="B254" s="381"/>
      <c r="C254" s="381"/>
      <c r="D254" s="381"/>
      <c r="E254" s="381"/>
      <c r="F254" s="381"/>
      <c r="G254" s="381"/>
      <c r="H254" s="381"/>
      <c r="I254" s="381"/>
      <c r="AME254" s="162"/>
      <c r="AMF254" s="162"/>
      <c r="AMG254" s="162"/>
      <c r="AMH254" s="162"/>
      <c r="AMI254" s="162"/>
      <c r="AMJ254" s="162"/>
    </row>
    <row r="255" s="208" customFormat="true" ht="13.8" hidden="false" customHeight="false" outlineLevel="0" collapsed="false">
      <c r="A255" s="381"/>
      <c r="B255" s="381"/>
      <c r="C255" s="381"/>
      <c r="D255" s="381"/>
      <c r="E255" s="381"/>
      <c r="F255" s="381"/>
      <c r="G255" s="381"/>
      <c r="H255" s="381"/>
      <c r="I255" s="381"/>
      <c r="AME255" s="162"/>
      <c r="AMF255" s="162"/>
      <c r="AMG255" s="162"/>
      <c r="AMH255" s="162"/>
      <c r="AMI255" s="162"/>
      <c r="AMJ255" s="162"/>
    </row>
    <row r="256" s="208" customFormat="true" ht="13.8" hidden="false" customHeight="false" outlineLevel="0" collapsed="false">
      <c r="A256" s="381"/>
      <c r="B256" s="381"/>
      <c r="C256" s="381"/>
      <c r="D256" s="381"/>
      <c r="E256" s="381"/>
      <c r="F256" s="381"/>
      <c r="G256" s="381"/>
      <c r="H256" s="381"/>
      <c r="I256" s="381"/>
      <c r="AME256" s="162"/>
      <c r="AMF256" s="162"/>
      <c r="AMG256" s="162"/>
      <c r="AMH256" s="162"/>
      <c r="AMI256" s="162"/>
      <c r="AMJ256" s="162"/>
    </row>
    <row r="257" s="208" customFormat="true" ht="13.8" hidden="false" customHeight="false" outlineLevel="0" collapsed="false">
      <c r="A257" s="381"/>
      <c r="B257" s="381"/>
      <c r="C257" s="381"/>
      <c r="D257" s="381"/>
      <c r="E257" s="381"/>
      <c r="F257" s="381"/>
      <c r="G257" s="381"/>
      <c r="H257" s="381"/>
      <c r="I257" s="381"/>
      <c r="AME257" s="162"/>
      <c r="AMF257" s="162"/>
      <c r="AMG257" s="162"/>
      <c r="AMH257" s="162"/>
      <c r="AMI257" s="162"/>
      <c r="AMJ257" s="162"/>
    </row>
    <row r="258" s="208" customFormat="true" ht="13.8" hidden="false" customHeight="false" outlineLevel="0" collapsed="false">
      <c r="A258" s="381"/>
      <c r="B258" s="381"/>
      <c r="C258" s="381"/>
      <c r="D258" s="381"/>
      <c r="E258" s="381"/>
      <c r="F258" s="381"/>
      <c r="G258" s="381"/>
      <c r="H258" s="381"/>
      <c r="I258" s="381"/>
      <c r="AME258" s="162"/>
      <c r="AMF258" s="162"/>
      <c r="AMG258" s="162"/>
      <c r="AMH258" s="162"/>
      <c r="AMI258" s="162"/>
      <c r="AMJ258" s="162"/>
    </row>
    <row r="259" s="208" customFormat="true" ht="13.8" hidden="false" customHeight="false" outlineLevel="0" collapsed="false">
      <c r="A259" s="381"/>
      <c r="B259" s="381"/>
      <c r="C259" s="381"/>
      <c r="D259" s="381"/>
      <c r="E259" s="381"/>
      <c r="F259" s="381"/>
      <c r="G259" s="381"/>
      <c r="H259" s="381"/>
      <c r="I259" s="381"/>
      <c r="AME259" s="162"/>
      <c r="AMF259" s="162"/>
      <c r="AMG259" s="162"/>
      <c r="AMH259" s="162"/>
      <c r="AMI259" s="162"/>
      <c r="AMJ259" s="162"/>
    </row>
    <row r="260" s="208" customFormat="true" ht="13.8" hidden="false" customHeight="false" outlineLevel="0" collapsed="false">
      <c r="A260" s="381"/>
      <c r="B260" s="381"/>
      <c r="C260" s="381"/>
      <c r="D260" s="381"/>
      <c r="E260" s="381"/>
      <c r="F260" s="381"/>
      <c r="G260" s="381"/>
      <c r="H260" s="381"/>
      <c r="I260" s="381"/>
      <c r="AME260" s="162"/>
      <c r="AMF260" s="162"/>
      <c r="AMG260" s="162"/>
      <c r="AMH260" s="162"/>
      <c r="AMI260" s="162"/>
      <c r="AMJ260" s="162"/>
    </row>
    <row r="261" s="208" customFormat="true" ht="13.8" hidden="false" customHeight="false" outlineLevel="0" collapsed="false">
      <c r="A261" s="381"/>
      <c r="B261" s="381"/>
      <c r="C261" s="381"/>
      <c r="D261" s="381"/>
      <c r="E261" s="381"/>
      <c r="F261" s="381"/>
      <c r="G261" s="381"/>
      <c r="H261" s="381"/>
      <c r="I261" s="381"/>
      <c r="AME261" s="162"/>
      <c r="AMF261" s="162"/>
      <c r="AMG261" s="162"/>
      <c r="AMH261" s="162"/>
      <c r="AMI261" s="162"/>
      <c r="AMJ261" s="162"/>
    </row>
    <row r="262" s="208" customFormat="true" ht="13.8" hidden="false" customHeight="false" outlineLevel="0" collapsed="false">
      <c r="A262" s="381"/>
      <c r="B262" s="381"/>
      <c r="C262" s="381"/>
      <c r="D262" s="381"/>
      <c r="E262" s="381"/>
      <c r="F262" s="381"/>
      <c r="G262" s="381"/>
      <c r="H262" s="381"/>
      <c r="I262" s="381"/>
      <c r="AME262" s="162"/>
      <c r="AMF262" s="162"/>
      <c r="AMG262" s="162"/>
      <c r="AMH262" s="162"/>
      <c r="AMI262" s="162"/>
      <c r="AMJ262" s="162"/>
    </row>
    <row r="263" s="208" customFormat="true" ht="13.8" hidden="false" customHeight="false" outlineLevel="0" collapsed="false">
      <c r="A263" s="381"/>
      <c r="B263" s="381"/>
      <c r="C263" s="381"/>
      <c r="D263" s="381"/>
      <c r="E263" s="381"/>
      <c r="F263" s="381"/>
      <c r="G263" s="381"/>
      <c r="H263" s="381"/>
      <c r="I263" s="381"/>
      <c r="AME263" s="162"/>
      <c r="AMF263" s="162"/>
      <c r="AMG263" s="162"/>
      <c r="AMH263" s="162"/>
      <c r="AMI263" s="162"/>
      <c r="AMJ263" s="162"/>
    </row>
    <row r="264" s="208" customFormat="true" ht="13.8" hidden="false" customHeight="false" outlineLevel="0" collapsed="false">
      <c r="A264" s="381"/>
      <c r="B264" s="381"/>
      <c r="C264" s="381"/>
      <c r="D264" s="381"/>
      <c r="E264" s="381"/>
      <c r="F264" s="381"/>
      <c r="G264" s="381"/>
      <c r="H264" s="381"/>
      <c r="I264" s="381"/>
      <c r="AME264" s="162"/>
      <c r="AMF264" s="162"/>
      <c r="AMG264" s="162"/>
      <c r="AMH264" s="162"/>
      <c r="AMI264" s="162"/>
      <c r="AMJ264" s="162"/>
    </row>
    <row r="265" s="208" customFormat="true" ht="13.8" hidden="false" customHeight="false" outlineLevel="0" collapsed="false">
      <c r="A265" s="381"/>
      <c r="B265" s="381"/>
      <c r="C265" s="381"/>
      <c r="D265" s="381"/>
      <c r="E265" s="381"/>
      <c r="F265" s="381"/>
      <c r="G265" s="381"/>
      <c r="H265" s="381"/>
      <c r="I265" s="381"/>
      <c r="AME265" s="162"/>
      <c r="AMF265" s="162"/>
      <c r="AMG265" s="162"/>
      <c r="AMH265" s="162"/>
      <c r="AMI265" s="162"/>
      <c r="AMJ265" s="162"/>
    </row>
    <row r="266" s="208" customFormat="true" ht="13.8" hidden="false" customHeight="false" outlineLevel="0" collapsed="false">
      <c r="A266" s="381"/>
      <c r="B266" s="381"/>
      <c r="C266" s="381"/>
      <c r="D266" s="381"/>
      <c r="E266" s="381"/>
      <c r="F266" s="381"/>
      <c r="G266" s="381"/>
      <c r="H266" s="381"/>
      <c r="I266" s="381"/>
      <c r="AME266" s="162"/>
      <c r="AMF266" s="162"/>
      <c r="AMG266" s="162"/>
      <c r="AMH266" s="162"/>
      <c r="AMI266" s="162"/>
      <c r="AMJ266" s="162"/>
    </row>
    <row r="267" s="208" customFormat="true" ht="13.8" hidden="false" customHeight="false" outlineLevel="0" collapsed="false">
      <c r="A267" s="381"/>
      <c r="B267" s="381"/>
      <c r="C267" s="381"/>
      <c r="D267" s="381"/>
      <c r="E267" s="381"/>
      <c r="F267" s="381"/>
      <c r="G267" s="381"/>
      <c r="H267" s="381"/>
      <c r="I267" s="381"/>
      <c r="AME267" s="162"/>
      <c r="AMF267" s="162"/>
      <c r="AMG267" s="162"/>
      <c r="AMH267" s="162"/>
      <c r="AMI267" s="162"/>
      <c r="AMJ267" s="162"/>
    </row>
    <row r="268" s="208" customFormat="true" ht="13.8" hidden="false" customHeight="false" outlineLevel="0" collapsed="false">
      <c r="A268" s="381"/>
      <c r="B268" s="381"/>
      <c r="C268" s="381"/>
      <c r="D268" s="381"/>
      <c r="E268" s="381"/>
      <c r="F268" s="381"/>
      <c r="G268" s="381"/>
      <c r="H268" s="381"/>
      <c r="I268" s="381"/>
      <c r="AME268" s="162"/>
      <c r="AMF268" s="162"/>
      <c r="AMG268" s="162"/>
      <c r="AMH268" s="162"/>
      <c r="AMI268" s="162"/>
      <c r="AMJ268" s="162"/>
    </row>
    <row r="269" s="208" customFormat="true" ht="13.8" hidden="false" customHeight="false" outlineLevel="0" collapsed="false">
      <c r="A269" s="381"/>
      <c r="B269" s="381"/>
      <c r="C269" s="381"/>
      <c r="D269" s="381"/>
      <c r="E269" s="381"/>
      <c r="F269" s="381"/>
      <c r="G269" s="381"/>
      <c r="H269" s="381"/>
      <c r="I269" s="381"/>
      <c r="AME269" s="162"/>
      <c r="AMF269" s="162"/>
      <c r="AMG269" s="162"/>
      <c r="AMH269" s="162"/>
      <c r="AMI269" s="162"/>
      <c r="AMJ269" s="162"/>
    </row>
    <row r="270" s="208" customFormat="true" ht="13.8" hidden="false" customHeight="false" outlineLevel="0" collapsed="false">
      <c r="A270" s="381"/>
      <c r="B270" s="381"/>
      <c r="C270" s="381"/>
      <c r="D270" s="381"/>
      <c r="E270" s="381"/>
      <c r="F270" s="381"/>
      <c r="G270" s="381"/>
      <c r="H270" s="381"/>
      <c r="I270" s="381"/>
      <c r="AME270" s="162"/>
      <c r="AMF270" s="162"/>
      <c r="AMG270" s="162"/>
      <c r="AMH270" s="162"/>
      <c r="AMI270" s="162"/>
      <c r="AMJ270" s="162"/>
    </row>
    <row r="271" s="208" customFormat="true" ht="13.8" hidden="false" customHeight="false" outlineLevel="0" collapsed="false">
      <c r="A271" s="381"/>
      <c r="B271" s="381"/>
      <c r="C271" s="381"/>
      <c r="D271" s="381"/>
      <c r="E271" s="381"/>
      <c r="F271" s="381"/>
      <c r="G271" s="381"/>
      <c r="H271" s="381"/>
      <c r="I271" s="381"/>
      <c r="AME271" s="162"/>
      <c r="AMF271" s="162"/>
      <c r="AMG271" s="162"/>
      <c r="AMH271" s="162"/>
      <c r="AMI271" s="162"/>
      <c r="AMJ271" s="162"/>
    </row>
    <row r="272" s="208" customFormat="true" ht="13.8" hidden="false" customHeight="false" outlineLevel="0" collapsed="false">
      <c r="A272" s="381"/>
      <c r="B272" s="381"/>
      <c r="C272" s="381"/>
      <c r="D272" s="381"/>
      <c r="E272" s="381"/>
      <c r="F272" s="381"/>
      <c r="G272" s="381"/>
      <c r="H272" s="381"/>
      <c r="I272" s="381"/>
      <c r="AME272" s="162"/>
      <c r="AMF272" s="162"/>
      <c r="AMG272" s="162"/>
      <c r="AMH272" s="162"/>
      <c r="AMI272" s="162"/>
      <c r="AMJ272" s="162"/>
    </row>
    <row r="273" s="208" customFormat="true" ht="13.8" hidden="false" customHeight="false" outlineLevel="0" collapsed="false">
      <c r="A273" s="381"/>
      <c r="B273" s="381"/>
      <c r="C273" s="381"/>
      <c r="D273" s="381"/>
      <c r="E273" s="381"/>
      <c r="F273" s="381"/>
      <c r="G273" s="381"/>
      <c r="H273" s="381"/>
      <c r="I273" s="381"/>
      <c r="AME273" s="162"/>
      <c r="AMF273" s="162"/>
      <c r="AMG273" s="162"/>
      <c r="AMH273" s="162"/>
      <c r="AMI273" s="162"/>
      <c r="AMJ273" s="162"/>
    </row>
    <row r="274" s="208" customFormat="true" ht="13.8" hidden="false" customHeight="false" outlineLevel="0" collapsed="false">
      <c r="A274" s="381"/>
      <c r="B274" s="381"/>
      <c r="C274" s="381"/>
      <c r="D274" s="381"/>
      <c r="E274" s="381"/>
      <c r="F274" s="381"/>
      <c r="G274" s="381"/>
      <c r="H274" s="381"/>
      <c r="I274" s="381"/>
      <c r="AME274" s="162"/>
      <c r="AMF274" s="162"/>
      <c r="AMG274" s="162"/>
      <c r="AMH274" s="162"/>
      <c r="AMI274" s="162"/>
      <c r="AMJ274" s="162"/>
    </row>
    <row r="275" s="208" customFormat="true" ht="13.8" hidden="false" customHeight="false" outlineLevel="0" collapsed="false">
      <c r="A275" s="381"/>
      <c r="B275" s="381"/>
      <c r="C275" s="381"/>
      <c r="D275" s="381"/>
      <c r="E275" s="381"/>
      <c r="F275" s="381"/>
      <c r="G275" s="381"/>
      <c r="H275" s="381"/>
      <c r="I275" s="381"/>
      <c r="AME275" s="162"/>
      <c r="AMF275" s="162"/>
      <c r="AMG275" s="162"/>
      <c r="AMH275" s="162"/>
      <c r="AMI275" s="162"/>
      <c r="AMJ275" s="162"/>
    </row>
    <row r="276" s="208" customFormat="true" ht="13.8" hidden="false" customHeight="false" outlineLevel="0" collapsed="false">
      <c r="A276" s="381"/>
      <c r="B276" s="381"/>
      <c r="C276" s="381"/>
      <c r="D276" s="381"/>
      <c r="E276" s="381"/>
      <c r="F276" s="381"/>
      <c r="G276" s="381"/>
      <c r="H276" s="381"/>
      <c r="I276" s="381"/>
      <c r="AME276" s="162"/>
      <c r="AMF276" s="162"/>
      <c r="AMG276" s="162"/>
      <c r="AMH276" s="162"/>
      <c r="AMI276" s="162"/>
      <c r="AMJ276" s="162"/>
    </row>
    <row r="277" s="208" customFormat="true" ht="13.8" hidden="false" customHeight="false" outlineLevel="0" collapsed="false">
      <c r="A277" s="381"/>
      <c r="B277" s="381"/>
      <c r="C277" s="381"/>
      <c r="D277" s="381"/>
      <c r="E277" s="381"/>
      <c r="F277" s="381"/>
      <c r="G277" s="381"/>
      <c r="H277" s="381"/>
      <c r="I277" s="381"/>
      <c r="AME277" s="162"/>
      <c r="AMF277" s="162"/>
      <c r="AMG277" s="162"/>
      <c r="AMH277" s="162"/>
      <c r="AMI277" s="162"/>
      <c r="AMJ277" s="162"/>
    </row>
    <row r="278" s="208" customFormat="true" ht="13.8" hidden="false" customHeight="false" outlineLevel="0" collapsed="false">
      <c r="A278" s="381"/>
      <c r="B278" s="381"/>
      <c r="C278" s="381"/>
      <c r="D278" s="381"/>
      <c r="E278" s="381"/>
      <c r="F278" s="381"/>
      <c r="G278" s="381"/>
      <c r="H278" s="381"/>
      <c r="I278" s="381"/>
      <c r="AME278" s="162"/>
      <c r="AMF278" s="162"/>
      <c r="AMG278" s="162"/>
      <c r="AMH278" s="162"/>
      <c r="AMI278" s="162"/>
      <c r="AMJ278" s="162"/>
    </row>
    <row r="279" s="208" customFormat="true" ht="13.8" hidden="false" customHeight="false" outlineLevel="0" collapsed="false">
      <c r="A279" s="381"/>
      <c r="B279" s="381"/>
      <c r="C279" s="381"/>
      <c r="D279" s="381"/>
      <c r="E279" s="381"/>
      <c r="F279" s="381"/>
      <c r="G279" s="381"/>
      <c r="H279" s="381"/>
      <c r="I279" s="381"/>
      <c r="AME279" s="162"/>
      <c r="AMF279" s="162"/>
      <c r="AMG279" s="162"/>
      <c r="AMH279" s="162"/>
      <c r="AMI279" s="162"/>
      <c r="AMJ279" s="162"/>
    </row>
    <row r="280" s="208" customFormat="true" ht="13.8" hidden="false" customHeight="false" outlineLevel="0" collapsed="false">
      <c r="A280" s="381"/>
      <c r="B280" s="381"/>
      <c r="C280" s="381"/>
      <c r="D280" s="381"/>
      <c r="E280" s="381"/>
      <c r="F280" s="381"/>
      <c r="G280" s="381"/>
      <c r="H280" s="381"/>
      <c r="I280" s="381"/>
      <c r="AME280" s="162"/>
      <c r="AMF280" s="162"/>
      <c r="AMG280" s="162"/>
      <c r="AMH280" s="162"/>
      <c r="AMI280" s="162"/>
      <c r="AMJ280" s="162"/>
    </row>
    <row r="281" s="208" customFormat="true" ht="13.8" hidden="false" customHeight="false" outlineLevel="0" collapsed="false">
      <c r="A281" s="381"/>
      <c r="B281" s="381"/>
      <c r="C281" s="381"/>
      <c r="D281" s="381"/>
      <c r="E281" s="381"/>
      <c r="F281" s="381"/>
      <c r="G281" s="381"/>
      <c r="H281" s="381"/>
      <c r="I281" s="381"/>
      <c r="AME281" s="162"/>
      <c r="AMF281" s="162"/>
      <c r="AMG281" s="162"/>
      <c r="AMH281" s="162"/>
      <c r="AMI281" s="162"/>
      <c r="AMJ281" s="162"/>
    </row>
    <row r="282" s="208" customFormat="true" ht="13.8" hidden="false" customHeight="false" outlineLevel="0" collapsed="false">
      <c r="A282" s="381"/>
      <c r="B282" s="381"/>
      <c r="C282" s="381"/>
      <c r="D282" s="381"/>
      <c r="E282" s="381"/>
      <c r="F282" s="381"/>
      <c r="G282" s="381"/>
      <c r="H282" s="381"/>
      <c r="I282" s="381"/>
      <c r="AME282" s="162"/>
      <c r="AMF282" s="162"/>
      <c r="AMG282" s="162"/>
      <c r="AMH282" s="162"/>
      <c r="AMI282" s="162"/>
      <c r="AMJ282" s="162"/>
    </row>
    <row r="283" s="208" customFormat="true" ht="13.8" hidden="false" customHeight="false" outlineLevel="0" collapsed="false">
      <c r="A283" s="381"/>
      <c r="B283" s="381"/>
      <c r="C283" s="381"/>
      <c r="D283" s="381"/>
      <c r="E283" s="381"/>
      <c r="F283" s="381"/>
      <c r="G283" s="381"/>
      <c r="H283" s="381"/>
      <c r="I283" s="381"/>
      <c r="AME283" s="162"/>
      <c r="AMF283" s="162"/>
      <c r="AMG283" s="162"/>
      <c r="AMH283" s="162"/>
      <c r="AMI283" s="162"/>
      <c r="AMJ283" s="162"/>
    </row>
    <row r="284" s="208" customFormat="true" ht="13.8" hidden="false" customHeight="false" outlineLevel="0" collapsed="false">
      <c r="A284" s="381"/>
      <c r="B284" s="381"/>
      <c r="C284" s="381"/>
      <c r="D284" s="381"/>
      <c r="E284" s="381"/>
      <c r="F284" s="381"/>
      <c r="G284" s="381"/>
      <c r="H284" s="381"/>
      <c r="I284" s="381"/>
      <c r="AME284" s="162"/>
      <c r="AMF284" s="162"/>
      <c r="AMG284" s="162"/>
      <c r="AMH284" s="162"/>
      <c r="AMI284" s="162"/>
      <c r="AMJ284" s="162"/>
    </row>
    <row r="285" s="208" customFormat="true" ht="13.8" hidden="false" customHeight="false" outlineLevel="0" collapsed="false">
      <c r="A285" s="381"/>
      <c r="B285" s="381"/>
      <c r="C285" s="381"/>
      <c r="D285" s="381"/>
      <c r="E285" s="381"/>
      <c r="F285" s="381"/>
      <c r="G285" s="381"/>
      <c r="H285" s="381"/>
      <c r="I285" s="381"/>
      <c r="AME285" s="162"/>
      <c r="AMF285" s="162"/>
      <c r="AMG285" s="162"/>
      <c r="AMH285" s="162"/>
      <c r="AMI285" s="162"/>
      <c r="AMJ285" s="162"/>
    </row>
    <row r="286" s="208" customFormat="true" ht="13.8" hidden="false" customHeight="false" outlineLevel="0" collapsed="false">
      <c r="A286" s="381"/>
      <c r="B286" s="381"/>
      <c r="C286" s="381"/>
      <c r="D286" s="381"/>
      <c r="E286" s="381"/>
      <c r="F286" s="381"/>
      <c r="G286" s="381"/>
      <c r="H286" s="381"/>
      <c r="I286" s="381"/>
      <c r="AME286" s="162"/>
      <c r="AMF286" s="162"/>
      <c r="AMG286" s="162"/>
      <c r="AMH286" s="162"/>
      <c r="AMI286" s="162"/>
      <c r="AMJ286" s="162"/>
    </row>
    <row r="287" s="208" customFormat="true" ht="13.8" hidden="false" customHeight="false" outlineLevel="0" collapsed="false">
      <c r="A287" s="381"/>
      <c r="B287" s="381"/>
      <c r="C287" s="381"/>
      <c r="D287" s="381"/>
      <c r="E287" s="381"/>
      <c r="F287" s="381"/>
      <c r="G287" s="381"/>
      <c r="H287" s="381"/>
      <c r="I287" s="381"/>
      <c r="AME287" s="162"/>
      <c r="AMF287" s="162"/>
      <c r="AMG287" s="162"/>
      <c r="AMH287" s="162"/>
      <c r="AMI287" s="162"/>
      <c r="AMJ287" s="162"/>
    </row>
    <row r="288" s="208" customFormat="true" ht="13.8" hidden="false" customHeight="false" outlineLevel="0" collapsed="false">
      <c r="A288" s="381"/>
      <c r="B288" s="381"/>
      <c r="C288" s="381"/>
      <c r="D288" s="381"/>
      <c r="E288" s="381"/>
      <c r="F288" s="381"/>
      <c r="G288" s="381"/>
      <c r="H288" s="381"/>
      <c r="I288" s="381"/>
      <c r="AME288" s="162"/>
      <c r="AMF288" s="162"/>
      <c r="AMG288" s="162"/>
      <c r="AMH288" s="162"/>
      <c r="AMI288" s="162"/>
      <c r="AMJ288" s="162"/>
    </row>
    <row r="289" s="208" customFormat="true" ht="13.8" hidden="false" customHeight="false" outlineLevel="0" collapsed="false">
      <c r="A289" s="381"/>
      <c r="B289" s="381"/>
      <c r="C289" s="381"/>
      <c r="D289" s="381"/>
      <c r="E289" s="381"/>
      <c r="F289" s="381"/>
      <c r="G289" s="381"/>
      <c r="H289" s="381"/>
      <c r="I289" s="381"/>
      <c r="AME289" s="162"/>
      <c r="AMF289" s="162"/>
      <c r="AMG289" s="162"/>
      <c r="AMH289" s="162"/>
      <c r="AMI289" s="162"/>
      <c r="AMJ289" s="162"/>
    </row>
    <row r="290" s="208" customFormat="true" ht="13.8" hidden="false" customHeight="false" outlineLevel="0" collapsed="false">
      <c r="A290" s="381"/>
      <c r="B290" s="381"/>
      <c r="C290" s="381"/>
      <c r="D290" s="381"/>
      <c r="E290" s="381"/>
      <c r="F290" s="381"/>
      <c r="G290" s="381"/>
      <c r="H290" s="381"/>
      <c r="I290" s="381"/>
      <c r="AME290" s="162"/>
      <c r="AMF290" s="162"/>
      <c r="AMG290" s="162"/>
      <c r="AMH290" s="162"/>
      <c r="AMI290" s="162"/>
      <c r="AMJ290" s="162"/>
    </row>
    <row r="291" s="208" customFormat="true" ht="13.8" hidden="false" customHeight="false" outlineLevel="0" collapsed="false">
      <c r="A291" s="381"/>
      <c r="B291" s="381"/>
      <c r="C291" s="381"/>
      <c r="D291" s="381"/>
      <c r="E291" s="381"/>
      <c r="F291" s="381"/>
      <c r="G291" s="381"/>
      <c r="H291" s="381"/>
      <c r="I291" s="381"/>
      <c r="AME291" s="162"/>
      <c r="AMF291" s="162"/>
      <c r="AMG291" s="162"/>
      <c r="AMH291" s="162"/>
      <c r="AMI291" s="162"/>
      <c r="AMJ291" s="162"/>
    </row>
    <row r="292" s="208" customFormat="true" ht="13.8" hidden="false" customHeight="false" outlineLevel="0" collapsed="false">
      <c r="A292" s="381"/>
      <c r="B292" s="381"/>
      <c r="C292" s="381"/>
      <c r="D292" s="381"/>
      <c r="E292" s="381"/>
      <c r="F292" s="381"/>
      <c r="G292" s="381"/>
      <c r="H292" s="381"/>
      <c r="I292" s="381"/>
      <c r="AME292" s="162"/>
      <c r="AMF292" s="162"/>
      <c r="AMG292" s="162"/>
      <c r="AMH292" s="162"/>
      <c r="AMI292" s="162"/>
      <c r="AMJ292" s="162"/>
    </row>
    <row r="293" s="208" customFormat="true" ht="13.8" hidden="false" customHeight="false" outlineLevel="0" collapsed="false">
      <c r="A293" s="381"/>
      <c r="B293" s="381"/>
      <c r="C293" s="381"/>
      <c r="D293" s="381"/>
      <c r="E293" s="381"/>
      <c r="F293" s="381"/>
      <c r="G293" s="381"/>
      <c r="H293" s="381"/>
      <c r="I293" s="381"/>
      <c r="AME293" s="162"/>
      <c r="AMF293" s="162"/>
      <c r="AMG293" s="162"/>
      <c r="AMH293" s="162"/>
      <c r="AMI293" s="162"/>
      <c r="AMJ293" s="162"/>
    </row>
    <row r="294" s="208" customFormat="true" ht="13.8" hidden="false" customHeight="false" outlineLevel="0" collapsed="false">
      <c r="A294" s="381"/>
      <c r="B294" s="381"/>
      <c r="C294" s="381"/>
      <c r="D294" s="381"/>
      <c r="E294" s="381"/>
      <c r="F294" s="381"/>
      <c r="G294" s="381"/>
      <c r="H294" s="381"/>
      <c r="I294" s="381"/>
      <c r="AME294" s="162"/>
      <c r="AMF294" s="162"/>
      <c r="AMG294" s="162"/>
      <c r="AMH294" s="162"/>
      <c r="AMI294" s="162"/>
      <c r="AMJ294" s="162"/>
    </row>
    <row r="295" s="208" customFormat="true" ht="13.8" hidden="false" customHeight="false" outlineLevel="0" collapsed="false">
      <c r="A295" s="381"/>
      <c r="B295" s="381"/>
      <c r="C295" s="381"/>
      <c r="D295" s="381"/>
      <c r="E295" s="381"/>
      <c r="F295" s="381"/>
      <c r="G295" s="381"/>
      <c r="H295" s="381"/>
      <c r="I295" s="381"/>
      <c r="AME295" s="162"/>
      <c r="AMF295" s="162"/>
      <c r="AMG295" s="162"/>
      <c r="AMH295" s="162"/>
      <c r="AMI295" s="162"/>
      <c r="AMJ295" s="162"/>
    </row>
    <row r="296" s="208" customFormat="true" ht="13.8" hidden="false" customHeight="false" outlineLevel="0" collapsed="false">
      <c r="A296" s="381"/>
      <c r="B296" s="381"/>
      <c r="C296" s="381"/>
      <c r="D296" s="381"/>
      <c r="E296" s="381"/>
      <c r="F296" s="381"/>
      <c r="G296" s="381"/>
      <c r="H296" s="381"/>
      <c r="I296" s="381"/>
      <c r="AME296" s="162"/>
      <c r="AMF296" s="162"/>
      <c r="AMG296" s="162"/>
      <c r="AMH296" s="162"/>
      <c r="AMI296" s="162"/>
      <c r="AMJ296" s="162"/>
    </row>
    <row r="297" s="208" customFormat="true" ht="13.8" hidden="false" customHeight="false" outlineLevel="0" collapsed="false">
      <c r="A297" s="381"/>
      <c r="B297" s="381"/>
      <c r="C297" s="381"/>
      <c r="D297" s="381"/>
      <c r="E297" s="381"/>
      <c r="F297" s="381"/>
      <c r="G297" s="381"/>
      <c r="H297" s="381"/>
      <c r="I297" s="381"/>
      <c r="AME297" s="162"/>
      <c r="AMF297" s="162"/>
      <c r="AMG297" s="162"/>
      <c r="AMH297" s="162"/>
      <c r="AMI297" s="162"/>
      <c r="AMJ297" s="162"/>
    </row>
    <row r="298" s="208" customFormat="true" ht="13.8" hidden="false" customHeight="false" outlineLevel="0" collapsed="false">
      <c r="A298" s="381"/>
      <c r="B298" s="381"/>
      <c r="C298" s="381"/>
      <c r="D298" s="381"/>
      <c r="E298" s="381"/>
      <c r="F298" s="381"/>
      <c r="G298" s="381"/>
      <c r="H298" s="381"/>
      <c r="I298" s="381"/>
      <c r="AME298" s="162"/>
      <c r="AMF298" s="162"/>
      <c r="AMG298" s="162"/>
      <c r="AMH298" s="162"/>
      <c r="AMI298" s="162"/>
      <c r="AMJ298" s="162"/>
    </row>
    <row r="299" s="208" customFormat="true" ht="13.8" hidden="false" customHeight="false" outlineLevel="0" collapsed="false">
      <c r="A299" s="381"/>
      <c r="B299" s="381"/>
      <c r="C299" s="381"/>
      <c r="D299" s="381"/>
      <c r="E299" s="381"/>
      <c r="F299" s="381"/>
      <c r="G299" s="381"/>
      <c r="H299" s="381"/>
      <c r="I299" s="381"/>
      <c r="AME299" s="162"/>
      <c r="AMF299" s="162"/>
      <c r="AMG299" s="162"/>
      <c r="AMH299" s="162"/>
      <c r="AMI299" s="162"/>
      <c r="AMJ299" s="162"/>
    </row>
    <row r="300" s="208" customFormat="true" ht="13.8" hidden="false" customHeight="false" outlineLevel="0" collapsed="false">
      <c r="A300" s="381"/>
      <c r="B300" s="381"/>
      <c r="C300" s="381"/>
      <c r="D300" s="381"/>
      <c r="E300" s="381"/>
      <c r="F300" s="381"/>
      <c r="G300" s="381"/>
      <c r="H300" s="381"/>
      <c r="I300" s="381"/>
      <c r="AME300" s="162"/>
      <c r="AMF300" s="162"/>
      <c r="AMG300" s="162"/>
      <c r="AMH300" s="162"/>
      <c r="AMI300" s="162"/>
      <c r="AMJ300" s="162"/>
    </row>
    <row r="301" s="208" customFormat="true" ht="13.8" hidden="false" customHeight="false" outlineLevel="0" collapsed="false">
      <c r="A301" s="381"/>
      <c r="B301" s="381"/>
      <c r="C301" s="381"/>
      <c r="D301" s="381"/>
      <c r="E301" s="381"/>
      <c r="F301" s="381"/>
      <c r="G301" s="381"/>
      <c r="H301" s="381"/>
      <c r="I301" s="381"/>
      <c r="AME301" s="162"/>
      <c r="AMF301" s="162"/>
      <c r="AMG301" s="162"/>
      <c r="AMH301" s="162"/>
      <c r="AMI301" s="162"/>
      <c r="AMJ301" s="162"/>
    </row>
    <row r="302" s="208" customFormat="true" ht="13.8" hidden="false" customHeight="false" outlineLevel="0" collapsed="false">
      <c r="A302" s="381"/>
      <c r="B302" s="381"/>
      <c r="C302" s="381"/>
      <c r="D302" s="381"/>
      <c r="E302" s="381"/>
      <c r="F302" s="381"/>
      <c r="G302" s="381"/>
      <c r="H302" s="381"/>
      <c r="I302" s="381"/>
      <c r="AME302" s="162"/>
      <c r="AMF302" s="162"/>
      <c r="AMG302" s="162"/>
      <c r="AMH302" s="162"/>
      <c r="AMI302" s="162"/>
      <c r="AMJ302" s="162"/>
    </row>
    <row r="303" s="208" customFormat="true" ht="13.8" hidden="false" customHeight="false" outlineLevel="0" collapsed="false">
      <c r="A303" s="381"/>
      <c r="B303" s="381"/>
      <c r="C303" s="381"/>
      <c r="D303" s="381"/>
      <c r="E303" s="381"/>
      <c r="F303" s="381"/>
      <c r="G303" s="381"/>
      <c r="H303" s="381"/>
      <c r="I303" s="381"/>
      <c r="AME303" s="162"/>
      <c r="AMF303" s="162"/>
      <c r="AMG303" s="162"/>
      <c r="AMH303" s="162"/>
      <c r="AMI303" s="162"/>
      <c r="AMJ303" s="162"/>
    </row>
    <row r="304" s="208" customFormat="true" ht="13.8" hidden="false" customHeight="false" outlineLevel="0" collapsed="false">
      <c r="A304" s="381"/>
      <c r="B304" s="381"/>
      <c r="C304" s="381"/>
      <c r="D304" s="381"/>
      <c r="E304" s="381"/>
      <c r="F304" s="381"/>
      <c r="G304" s="381"/>
      <c r="H304" s="381"/>
      <c r="I304" s="381"/>
      <c r="AME304" s="162"/>
      <c r="AMF304" s="162"/>
      <c r="AMG304" s="162"/>
      <c r="AMH304" s="162"/>
      <c r="AMI304" s="162"/>
      <c r="AMJ304" s="162"/>
    </row>
    <row r="305" s="208" customFormat="true" ht="13.8" hidden="false" customHeight="false" outlineLevel="0" collapsed="false">
      <c r="A305" s="381"/>
      <c r="B305" s="381"/>
      <c r="C305" s="381"/>
      <c r="D305" s="381"/>
      <c r="E305" s="381"/>
      <c r="F305" s="381"/>
      <c r="G305" s="381"/>
      <c r="H305" s="381"/>
      <c r="I305" s="381"/>
      <c r="AME305" s="162"/>
      <c r="AMF305" s="162"/>
      <c r="AMG305" s="162"/>
      <c r="AMH305" s="162"/>
      <c r="AMI305" s="162"/>
      <c r="AMJ305" s="162"/>
    </row>
    <row r="306" s="208" customFormat="true" ht="13.8" hidden="false" customHeight="false" outlineLevel="0" collapsed="false">
      <c r="A306" s="381"/>
      <c r="B306" s="381"/>
      <c r="C306" s="381"/>
      <c r="D306" s="381"/>
      <c r="E306" s="381"/>
      <c r="F306" s="381"/>
      <c r="G306" s="381"/>
      <c r="H306" s="381"/>
      <c r="I306" s="381"/>
      <c r="AME306" s="162"/>
      <c r="AMF306" s="162"/>
      <c r="AMG306" s="162"/>
      <c r="AMH306" s="162"/>
      <c r="AMI306" s="162"/>
      <c r="AMJ306" s="162"/>
    </row>
    <row r="307" s="208" customFormat="true" ht="13.8" hidden="false" customHeight="false" outlineLevel="0" collapsed="false">
      <c r="A307" s="234"/>
      <c r="B307" s="234"/>
      <c r="C307" s="234"/>
      <c r="D307" s="234"/>
      <c r="E307" s="234"/>
      <c r="F307" s="234"/>
      <c r="G307" s="234"/>
      <c r="H307" s="234"/>
      <c r="I307" s="234"/>
      <c r="AME307" s="162"/>
      <c r="AMF307" s="162"/>
      <c r="AMG307" s="162"/>
      <c r="AMH307" s="162"/>
      <c r="AMI307" s="162"/>
      <c r="AMJ307" s="162"/>
    </row>
    <row r="308" s="208" customFormat="true" ht="13.8" hidden="false" customHeight="false" outlineLevel="0" collapsed="false">
      <c r="A308" s="234"/>
      <c r="B308" s="234"/>
      <c r="C308" s="234"/>
      <c r="D308" s="234"/>
      <c r="E308" s="234"/>
      <c r="F308" s="234"/>
      <c r="G308" s="234"/>
      <c r="H308" s="234"/>
      <c r="I308" s="234"/>
      <c r="AME308" s="162"/>
      <c r="AMF308" s="162"/>
      <c r="AMG308" s="162"/>
      <c r="AMH308" s="162"/>
      <c r="AMI308" s="162"/>
      <c r="AMJ308" s="162"/>
    </row>
    <row r="309" s="208" customFormat="true" ht="13.8" hidden="false" customHeight="false" outlineLevel="0" collapsed="false">
      <c r="A309" s="234"/>
      <c r="B309" s="234"/>
      <c r="C309" s="234"/>
      <c r="D309" s="234"/>
      <c r="E309" s="234"/>
      <c r="F309" s="234"/>
      <c r="G309" s="234"/>
      <c r="H309" s="234"/>
      <c r="I309" s="234"/>
      <c r="AME309" s="162"/>
      <c r="AMF309" s="162"/>
      <c r="AMG309" s="162"/>
      <c r="AMH309" s="162"/>
      <c r="AMI309" s="162"/>
      <c r="AMJ309" s="162"/>
    </row>
    <row r="310" s="208" customFormat="true" ht="13.8" hidden="false" customHeight="false" outlineLevel="0" collapsed="false">
      <c r="A310" s="234"/>
      <c r="B310" s="234"/>
      <c r="C310" s="234"/>
      <c r="D310" s="234"/>
      <c r="E310" s="234"/>
      <c r="F310" s="234"/>
      <c r="G310" s="234"/>
      <c r="H310" s="234"/>
      <c r="I310" s="234"/>
      <c r="AME310" s="162"/>
      <c r="AMF310" s="162"/>
      <c r="AMG310" s="162"/>
      <c r="AMH310" s="162"/>
      <c r="AMI310" s="162"/>
      <c r="AMJ310" s="162"/>
    </row>
    <row r="311" s="208" customFormat="true" ht="13.8" hidden="false" customHeight="false" outlineLevel="0" collapsed="false">
      <c r="A311" s="234"/>
      <c r="B311" s="234"/>
      <c r="C311" s="234"/>
      <c r="D311" s="234"/>
      <c r="E311" s="234"/>
      <c r="F311" s="234"/>
      <c r="G311" s="234"/>
      <c r="H311" s="234"/>
      <c r="I311" s="234"/>
      <c r="AME311" s="162"/>
      <c r="AMF311" s="162"/>
      <c r="AMG311" s="162"/>
      <c r="AMH311" s="162"/>
      <c r="AMI311" s="162"/>
      <c r="AMJ311" s="162"/>
    </row>
    <row r="312" s="208" customFormat="true" ht="13.8" hidden="false" customHeight="false" outlineLevel="0" collapsed="false">
      <c r="A312" s="234"/>
      <c r="B312" s="234"/>
      <c r="C312" s="234"/>
      <c r="D312" s="234"/>
      <c r="E312" s="234"/>
      <c r="F312" s="234"/>
      <c r="G312" s="234"/>
      <c r="H312" s="234"/>
      <c r="I312" s="234"/>
      <c r="AME312" s="162"/>
      <c r="AMF312" s="162"/>
      <c r="AMG312" s="162"/>
      <c r="AMH312" s="162"/>
      <c r="AMI312" s="162"/>
      <c r="AMJ312" s="162"/>
    </row>
    <row r="313" s="208" customFormat="true" ht="13.8" hidden="false" customHeight="false" outlineLevel="0" collapsed="false">
      <c r="A313" s="234"/>
      <c r="B313" s="234"/>
      <c r="C313" s="234"/>
      <c r="D313" s="234"/>
      <c r="E313" s="234"/>
      <c r="F313" s="234"/>
      <c r="G313" s="234"/>
      <c r="H313" s="234"/>
      <c r="I313" s="234"/>
      <c r="AME313" s="162"/>
      <c r="AMF313" s="162"/>
      <c r="AMG313" s="162"/>
      <c r="AMH313" s="162"/>
      <c r="AMI313" s="162"/>
      <c r="AMJ313" s="162"/>
    </row>
    <row r="314" s="208" customFormat="true" ht="13.8" hidden="false" customHeight="false" outlineLevel="0" collapsed="false">
      <c r="A314" s="234"/>
      <c r="B314" s="234"/>
      <c r="C314" s="234"/>
      <c r="D314" s="234"/>
      <c r="E314" s="234"/>
      <c r="F314" s="234"/>
      <c r="G314" s="234"/>
      <c r="H314" s="234"/>
      <c r="I314" s="234"/>
      <c r="AME314" s="162"/>
      <c r="AMF314" s="162"/>
      <c r="AMG314" s="162"/>
      <c r="AMH314" s="162"/>
      <c r="AMI314" s="162"/>
      <c r="AMJ314" s="162"/>
    </row>
    <row r="315" s="208" customFormat="true" ht="13.8" hidden="false" customHeight="false" outlineLevel="0" collapsed="false">
      <c r="A315" s="234"/>
      <c r="B315" s="234"/>
      <c r="C315" s="234"/>
      <c r="D315" s="234"/>
      <c r="E315" s="234"/>
      <c r="F315" s="234"/>
      <c r="G315" s="234"/>
      <c r="H315" s="234"/>
      <c r="I315" s="234"/>
      <c r="AME315" s="162"/>
      <c r="AMF315" s="162"/>
      <c r="AMG315" s="162"/>
      <c r="AMH315" s="162"/>
      <c r="AMI315" s="162"/>
      <c r="AMJ315" s="162"/>
    </row>
    <row r="316" s="208" customFormat="true" ht="13.8" hidden="false" customHeight="false" outlineLevel="0" collapsed="false">
      <c r="I316" s="234"/>
      <c r="AME316" s="162"/>
      <c r="AMF316" s="162"/>
      <c r="AMG316" s="162"/>
      <c r="AMH316" s="162"/>
      <c r="AMI316" s="162"/>
      <c r="AMJ316" s="162"/>
    </row>
    <row r="317" s="208" customFormat="true" ht="13.8" hidden="false" customHeight="false" outlineLevel="0" collapsed="false">
      <c r="I317" s="234"/>
      <c r="AME317" s="162"/>
      <c r="AMF317" s="162"/>
      <c r="AMG317" s="162"/>
      <c r="AMH317" s="162"/>
      <c r="AMI317" s="162"/>
      <c r="AMJ317" s="162"/>
    </row>
    <row r="318" s="208" customFormat="true" ht="13.8" hidden="false" customHeight="false" outlineLevel="0" collapsed="false">
      <c r="I318" s="234"/>
      <c r="AME318" s="162"/>
      <c r="AMF318" s="162"/>
      <c r="AMG318" s="162"/>
      <c r="AMH318" s="162"/>
      <c r="AMI318" s="162"/>
      <c r="AMJ318" s="162"/>
    </row>
    <row r="319" s="208" customFormat="true" ht="13.8" hidden="false" customHeight="false" outlineLevel="0" collapsed="false">
      <c r="I319" s="234"/>
      <c r="AME319" s="162"/>
      <c r="AMF319" s="162"/>
      <c r="AMG319" s="162"/>
      <c r="AMH319" s="162"/>
      <c r="AMI319" s="162"/>
      <c r="AMJ319" s="162"/>
    </row>
    <row r="320" s="208" customFormat="true" ht="13.8" hidden="false" customHeight="false" outlineLevel="0" collapsed="false">
      <c r="I320" s="234"/>
      <c r="AME320" s="162"/>
      <c r="AMF320" s="162"/>
      <c r="AMG320" s="162"/>
      <c r="AMH320" s="162"/>
      <c r="AMI320" s="162"/>
      <c r="AMJ320" s="162"/>
    </row>
    <row r="321" s="208" customFormat="true" ht="13.8" hidden="false" customHeight="false" outlineLevel="0" collapsed="false">
      <c r="I321" s="234"/>
      <c r="AME321" s="162"/>
      <c r="AMF321" s="162"/>
      <c r="AMG321" s="162"/>
      <c r="AMH321" s="162"/>
      <c r="AMI321" s="162"/>
      <c r="AMJ321" s="162"/>
    </row>
    <row r="322" s="208" customFormat="true" ht="13.8" hidden="false" customHeight="false" outlineLevel="0" collapsed="false">
      <c r="I322" s="234"/>
      <c r="AME322" s="162"/>
      <c r="AMF322" s="162"/>
      <c r="AMG322" s="162"/>
      <c r="AMH322" s="162"/>
      <c r="AMI322" s="162"/>
      <c r="AMJ322" s="162"/>
    </row>
    <row r="323" s="208" customFormat="true" ht="13.8" hidden="false" customHeight="false" outlineLevel="0" collapsed="false">
      <c r="I323" s="234"/>
      <c r="AME323" s="162"/>
      <c r="AMF323" s="162"/>
      <c r="AMG323" s="162"/>
      <c r="AMH323" s="162"/>
      <c r="AMI323" s="162"/>
      <c r="AMJ323" s="162"/>
    </row>
    <row r="324" s="208" customFormat="true" ht="13.8" hidden="false" customHeight="false" outlineLevel="0" collapsed="false">
      <c r="I324" s="234"/>
      <c r="AME324" s="162"/>
      <c r="AMF324" s="162"/>
      <c r="AMG324" s="162"/>
      <c r="AMH324" s="162"/>
      <c r="AMI324" s="162"/>
      <c r="AMJ324" s="162"/>
    </row>
    <row r="325" s="208" customFormat="true" ht="13.8" hidden="false" customHeight="false" outlineLevel="0" collapsed="false">
      <c r="I325" s="234"/>
      <c r="AME325" s="162"/>
      <c r="AMF325" s="162"/>
      <c r="AMG325" s="162"/>
      <c r="AMH325" s="162"/>
      <c r="AMI325" s="162"/>
      <c r="AMJ325" s="162"/>
    </row>
    <row r="326" s="208" customFormat="true" ht="13.8" hidden="false" customHeight="false" outlineLevel="0" collapsed="false">
      <c r="I326" s="234"/>
      <c r="AME326" s="162"/>
      <c r="AMF326" s="162"/>
      <c r="AMG326" s="162"/>
      <c r="AMH326" s="162"/>
      <c r="AMI326" s="162"/>
      <c r="AMJ326" s="162"/>
    </row>
    <row r="327" s="208" customFormat="true" ht="13.8" hidden="false" customHeight="false" outlineLevel="0" collapsed="false">
      <c r="I327" s="234"/>
      <c r="AME327" s="162"/>
      <c r="AMF327" s="162"/>
      <c r="AMG327" s="162"/>
      <c r="AMH327" s="162"/>
      <c r="AMI327" s="162"/>
      <c r="AMJ327" s="162"/>
    </row>
    <row r="328" s="208" customFormat="true" ht="13.8" hidden="false" customHeight="false" outlineLevel="0" collapsed="false">
      <c r="I328" s="234"/>
      <c r="AME328" s="162"/>
      <c r="AMF328" s="162"/>
      <c r="AMG328" s="162"/>
      <c r="AMH328" s="162"/>
      <c r="AMI328" s="162"/>
      <c r="AMJ328" s="162"/>
    </row>
    <row r="329" s="208" customFormat="true" ht="13.8" hidden="false" customHeight="false" outlineLevel="0" collapsed="false">
      <c r="I329" s="234"/>
      <c r="AME329" s="162"/>
      <c r="AMF329" s="162"/>
      <c r="AMG329" s="162"/>
      <c r="AMH329" s="162"/>
      <c r="AMI329" s="162"/>
      <c r="AMJ329" s="162"/>
    </row>
    <row r="330" s="208" customFormat="true" ht="13.8" hidden="false" customHeight="false" outlineLevel="0" collapsed="false">
      <c r="I330" s="234"/>
      <c r="AME330" s="162"/>
      <c r="AMF330" s="162"/>
      <c r="AMG330" s="162"/>
      <c r="AMH330" s="162"/>
      <c r="AMI330" s="162"/>
      <c r="AMJ330" s="162"/>
    </row>
    <row r="331" s="208" customFormat="true" ht="13.8" hidden="false" customHeight="false" outlineLevel="0" collapsed="false">
      <c r="I331" s="234"/>
      <c r="AME331" s="162"/>
      <c r="AMF331" s="162"/>
      <c r="AMG331" s="162"/>
      <c r="AMH331" s="162"/>
      <c r="AMI331" s="162"/>
      <c r="AMJ331" s="162"/>
    </row>
    <row r="332" s="208" customFormat="true" ht="13.8" hidden="false" customHeight="false" outlineLevel="0" collapsed="false">
      <c r="I332" s="234"/>
      <c r="AME332" s="162"/>
      <c r="AMF332" s="162"/>
      <c r="AMG332" s="162"/>
      <c r="AMH332" s="162"/>
      <c r="AMI332" s="162"/>
      <c r="AMJ332" s="162"/>
    </row>
    <row r="333" s="208" customFormat="true" ht="13.8" hidden="false" customHeight="false" outlineLevel="0" collapsed="false">
      <c r="I333" s="234"/>
      <c r="AME333" s="162"/>
      <c r="AMF333" s="162"/>
      <c r="AMG333" s="162"/>
      <c r="AMH333" s="162"/>
      <c r="AMI333" s="162"/>
      <c r="AMJ333" s="162"/>
    </row>
    <row r="334" s="208" customFormat="true" ht="13.8" hidden="false" customHeight="false" outlineLevel="0" collapsed="false">
      <c r="I334" s="234"/>
      <c r="AME334" s="162"/>
      <c r="AMF334" s="162"/>
      <c r="AMG334" s="162"/>
      <c r="AMH334" s="162"/>
      <c r="AMI334" s="162"/>
      <c r="AMJ334" s="162"/>
    </row>
    <row r="335" s="208" customFormat="true" ht="13.8" hidden="false" customHeight="false" outlineLevel="0" collapsed="false">
      <c r="I335" s="234"/>
      <c r="AME335" s="162"/>
      <c r="AMF335" s="162"/>
      <c r="AMG335" s="162"/>
      <c r="AMH335" s="162"/>
      <c r="AMI335" s="162"/>
      <c r="AMJ335" s="162"/>
    </row>
    <row r="336" s="208" customFormat="true" ht="13.8" hidden="false" customHeight="false" outlineLevel="0" collapsed="false">
      <c r="I336" s="234"/>
      <c r="AME336" s="162"/>
      <c r="AMF336" s="162"/>
      <c r="AMG336" s="162"/>
      <c r="AMH336" s="162"/>
      <c r="AMI336" s="162"/>
      <c r="AMJ336" s="162"/>
    </row>
    <row r="337" s="208" customFormat="true" ht="13.8" hidden="false" customHeight="false" outlineLevel="0" collapsed="false">
      <c r="I337" s="234"/>
      <c r="AME337" s="162"/>
      <c r="AMF337" s="162"/>
      <c r="AMG337" s="162"/>
      <c r="AMH337" s="162"/>
      <c r="AMI337" s="162"/>
      <c r="AMJ337" s="162"/>
    </row>
    <row r="338" s="208" customFormat="true" ht="13.8" hidden="false" customHeight="false" outlineLevel="0" collapsed="false">
      <c r="I338" s="234"/>
      <c r="AME338" s="162"/>
      <c r="AMF338" s="162"/>
      <c r="AMG338" s="162"/>
      <c r="AMH338" s="162"/>
      <c r="AMI338" s="162"/>
      <c r="AMJ338" s="162"/>
    </row>
    <row r="339" s="208" customFormat="true" ht="13.8" hidden="false" customHeight="false" outlineLevel="0" collapsed="false">
      <c r="I339" s="234"/>
      <c r="AME339" s="162"/>
      <c r="AMF339" s="162"/>
      <c r="AMG339" s="162"/>
      <c r="AMH339" s="162"/>
      <c r="AMI339" s="162"/>
      <c r="AMJ339" s="162"/>
    </row>
    <row r="340" s="208" customFormat="true" ht="13.8" hidden="false" customHeight="false" outlineLevel="0" collapsed="false">
      <c r="I340" s="234"/>
      <c r="AME340" s="162"/>
      <c r="AMF340" s="162"/>
      <c r="AMG340" s="162"/>
      <c r="AMH340" s="162"/>
      <c r="AMI340" s="162"/>
      <c r="AMJ340" s="162"/>
    </row>
    <row r="341" s="208" customFormat="true" ht="13.8" hidden="false" customHeight="false" outlineLevel="0" collapsed="false">
      <c r="I341" s="234"/>
      <c r="AME341" s="162"/>
      <c r="AMF341" s="162"/>
      <c r="AMG341" s="162"/>
      <c r="AMH341" s="162"/>
      <c r="AMI341" s="162"/>
      <c r="AMJ341" s="162"/>
    </row>
    <row r="342" s="208" customFormat="true" ht="13.8" hidden="false" customHeight="false" outlineLevel="0" collapsed="false">
      <c r="I342" s="234"/>
      <c r="AME342" s="162"/>
      <c r="AMF342" s="162"/>
      <c r="AMG342" s="162"/>
      <c r="AMH342" s="162"/>
      <c r="AMI342" s="162"/>
      <c r="AMJ342" s="162"/>
    </row>
    <row r="343" s="208" customFormat="true" ht="13.8" hidden="false" customHeight="false" outlineLevel="0" collapsed="false">
      <c r="I343" s="234"/>
      <c r="AME343" s="162"/>
      <c r="AMF343" s="162"/>
      <c r="AMG343" s="162"/>
      <c r="AMH343" s="162"/>
      <c r="AMI343" s="162"/>
      <c r="AMJ343" s="162"/>
    </row>
    <row r="344" s="208" customFormat="true" ht="13.8" hidden="false" customHeight="false" outlineLevel="0" collapsed="false">
      <c r="I344" s="234"/>
      <c r="AME344" s="162"/>
      <c r="AMF344" s="162"/>
      <c r="AMG344" s="162"/>
      <c r="AMH344" s="162"/>
      <c r="AMI344" s="162"/>
      <c r="AMJ344" s="162"/>
    </row>
    <row r="345" s="208" customFormat="true" ht="13.8" hidden="false" customHeight="false" outlineLevel="0" collapsed="false">
      <c r="I345" s="234"/>
      <c r="AME345" s="162"/>
      <c r="AMF345" s="162"/>
      <c r="AMG345" s="162"/>
      <c r="AMH345" s="162"/>
      <c r="AMI345" s="162"/>
      <c r="AMJ345" s="162"/>
    </row>
    <row r="346" s="208" customFormat="true" ht="13.8" hidden="false" customHeight="false" outlineLevel="0" collapsed="false">
      <c r="I346" s="234"/>
      <c r="AME346" s="162"/>
      <c r="AMF346" s="162"/>
      <c r="AMG346" s="162"/>
      <c r="AMH346" s="162"/>
      <c r="AMI346" s="162"/>
      <c r="AMJ346" s="162"/>
    </row>
    <row r="347" s="208" customFormat="true" ht="13.8" hidden="false" customHeight="false" outlineLevel="0" collapsed="false">
      <c r="I347" s="234"/>
      <c r="AME347" s="162"/>
      <c r="AMF347" s="162"/>
      <c r="AMG347" s="162"/>
      <c r="AMH347" s="162"/>
      <c r="AMI347" s="162"/>
      <c r="AMJ347" s="162"/>
    </row>
    <row r="348" s="208" customFormat="true" ht="13.8" hidden="false" customHeight="false" outlineLevel="0" collapsed="false">
      <c r="I348" s="234"/>
      <c r="AME348" s="162"/>
      <c r="AMF348" s="162"/>
      <c r="AMG348" s="162"/>
      <c r="AMH348" s="162"/>
      <c r="AMI348" s="162"/>
      <c r="AMJ348" s="162"/>
    </row>
    <row r="349" s="208" customFormat="true" ht="13.8" hidden="false" customHeight="false" outlineLevel="0" collapsed="false">
      <c r="I349" s="234"/>
      <c r="AME349" s="162"/>
      <c r="AMF349" s="162"/>
      <c r="AMG349" s="162"/>
      <c r="AMH349" s="162"/>
      <c r="AMI349" s="162"/>
      <c r="AMJ349" s="162"/>
    </row>
    <row r="350" s="208" customFormat="true" ht="13.8" hidden="false" customHeight="false" outlineLevel="0" collapsed="false">
      <c r="I350" s="234"/>
      <c r="AME350" s="162"/>
      <c r="AMF350" s="162"/>
      <c r="AMG350" s="162"/>
      <c r="AMH350" s="162"/>
      <c r="AMI350" s="162"/>
      <c r="AMJ350" s="162"/>
    </row>
    <row r="351" s="208" customFormat="true" ht="13.8" hidden="false" customHeight="false" outlineLevel="0" collapsed="false">
      <c r="I351" s="234"/>
      <c r="AME351" s="162"/>
      <c r="AMF351" s="162"/>
      <c r="AMG351" s="162"/>
      <c r="AMH351" s="162"/>
      <c r="AMI351" s="162"/>
      <c r="AMJ351" s="162"/>
    </row>
    <row r="352" s="208" customFormat="true" ht="13.8" hidden="false" customHeight="false" outlineLevel="0" collapsed="false">
      <c r="I352" s="234"/>
      <c r="AME352" s="162"/>
      <c r="AMF352" s="162"/>
      <c r="AMG352" s="162"/>
      <c r="AMH352" s="162"/>
      <c r="AMI352" s="162"/>
      <c r="AMJ352" s="162"/>
    </row>
    <row r="353" s="208" customFormat="true" ht="13.8" hidden="false" customHeight="false" outlineLevel="0" collapsed="false">
      <c r="I353" s="234"/>
      <c r="AME353" s="162"/>
      <c r="AMF353" s="162"/>
      <c r="AMG353" s="162"/>
      <c r="AMH353" s="162"/>
      <c r="AMI353" s="162"/>
      <c r="AMJ353" s="162"/>
    </row>
    <row r="354" s="208" customFormat="true" ht="13.8" hidden="false" customHeight="false" outlineLevel="0" collapsed="false">
      <c r="I354" s="234"/>
      <c r="AME354" s="162"/>
      <c r="AMF354" s="162"/>
      <c r="AMG354" s="162"/>
      <c r="AMH354" s="162"/>
      <c r="AMI354" s="162"/>
      <c r="AMJ354" s="162"/>
    </row>
    <row r="355" s="208" customFormat="true" ht="13.8" hidden="false" customHeight="false" outlineLevel="0" collapsed="false">
      <c r="I355" s="234"/>
      <c r="AME355" s="162"/>
      <c r="AMF355" s="162"/>
      <c r="AMG355" s="162"/>
      <c r="AMH355" s="162"/>
      <c r="AMI355" s="162"/>
      <c r="AMJ355" s="162"/>
    </row>
    <row r="356" s="208" customFormat="true" ht="13.8" hidden="false" customHeight="false" outlineLevel="0" collapsed="false">
      <c r="I356" s="234"/>
      <c r="AME356" s="162"/>
      <c r="AMF356" s="162"/>
      <c r="AMG356" s="162"/>
      <c r="AMH356" s="162"/>
      <c r="AMI356" s="162"/>
      <c r="AMJ356" s="162"/>
    </row>
    <row r="357" s="208" customFormat="true" ht="13.8" hidden="false" customHeight="false" outlineLevel="0" collapsed="false">
      <c r="I357" s="234"/>
      <c r="AME357" s="162"/>
      <c r="AMF357" s="162"/>
      <c r="AMG357" s="162"/>
      <c r="AMH357" s="162"/>
      <c r="AMI357" s="162"/>
      <c r="AMJ357" s="162"/>
    </row>
    <row r="358" s="208" customFormat="true" ht="13.8" hidden="false" customHeight="false" outlineLevel="0" collapsed="false">
      <c r="I358" s="234"/>
      <c r="AME358" s="162"/>
      <c r="AMF358" s="162"/>
      <c r="AMG358" s="162"/>
      <c r="AMH358" s="162"/>
      <c r="AMI358" s="162"/>
      <c r="AMJ358" s="162"/>
    </row>
    <row r="359" s="208" customFormat="true" ht="13.8" hidden="false" customHeight="false" outlineLevel="0" collapsed="false">
      <c r="I359" s="234"/>
      <c r="AME359" s="162"/>
      <c r="AMF359" s="162"/>
      <c r="AMG359" s="162"/>
      <c r="AMH359" s="162"/>
      <c r="AMI359" s="162"/>
      <c r="AMJ359" s="162"/>
    </row>
    <row r="360" s="208" customFormat="true" ht="13.8" hidden="false" customHeight="false" outlineLevel="0" collapsed="false">
      <c r="I360" s="234"/>
      <c r="AME360" s="162"/>
      <c r="AMF360" s="162"/>
      <c r="AMG360" s="162"/>
      <c r="AMH360" s="162"/>
      <c r="AMI360" s="162"/>
      <c r="AMJ360" s="162"/>
    </row>
    <row r="361" s="208" customFormat="true" ht="13.8" hidden="false" customHeight="false" outlineLevel="0" collapsed="false">
      <c r="I361" s="234"/>
      <c r="AME361" s="162"/>
      <c r="AMF361" s="162"/>
      <c r="AMG361" s="162"/>
      <c r="AMH361" s="162"/>
      <c r="AMI361" s="162"/>
      <c r="AMJ361" s="162"/>
    </row>
    <row r="362" s="208" customFormat="true" ht="13.8" hidden="false" customHeight="false" outlineLevel="0" collapsed="false">
      <c r="I362" s="234"/>
      <c r="AME362" s="162"/>
      <c r="AMF362" s="162"/>
      <c r="AMG362" s="162"/>
      <c r="AMH362" s="162"/>
      <c r="AMI362" s="162"/>
      <c r="AMJ362" s="162"/>
    </row>
    <row r="363" s="208" customFormat="true" ht="13.8" hidden="false" customHeight="false" outlineLevel="0" collapsed="false">
      <c r="I363" s="234"/>
      <c r="AME363" s="162"/>
      <c r="AMF363" s="162"/>
      <c r="AMG363" s="162"/>
      <c r="AMH363" s="162"/>
      <c r="AMI363" s="162"/>
      <c r="AMJ363" s="162"/>
    </row>
    <row r="364" s="208" customFormat="true" ht="13.8" hidden="false" customHeight="false" outlineLevel="0" collapsed="false">
      <c r="I364" s="234"/>
      <c r="AME364" s="162"/>
      <c r="AMF364" s="162"/>
      <c r="AMG364" s="162"/>
      <c r="AMH364" s="162"/>
      <c r="AMI364" s="162"/>
      <c r="AMJ364" s="162"/>
    </row>
    <row r="365" s="208" customFormat="true" ht="13.8" hidden="false" customHeight="false" outlineLevel="0" collapsed="false">
      <c r="I365" s="234"/>
      <c r="AME365" s="162"/>
      <c r="AMF365" s="162"/>
      <c r="AMG365" s="162"/>
      <c r="AMH365" s="162"/>
      <c r="AMI365" s="162"/>
      <c r="AMJ365" s="162"/>
    </row>
    <row r="366" s="208" customFormat="true" ht="13.8" hidden="false" customHeight="false" outlineLevel="0" collapsed="false">
      <c r="I366" s="234"/>
      <c r="AME366" s="162"/>
      <c r="AMF366" s="162"/>
      <c r="AMG366" s="162"/>
      <c r="AMH366" s="162"/>
      <c r="AMI366" s="162"/>
      <c r="AMJ366" s="162"/>
    </row>
    <row r="367" s="208" customFormat="true" ht="13.8" hidden="false" customHeight="false" outlineLevel="0" collapsed="false">
      <c r="I367" s="234"/>
      <c r="AME367" s="162"/>
      <c r="AMF367" s="162"/>
      <c r="AMG367" s="162"/>
      <c r="AMH367" s="162"/>
      <c r="AMI367" s="162"/>
      <c r="AMJ367" s="162"/>
    </row>
    <row r="368" s="208" customFormat="true" ht="13.8" hidden="false" customHeight="false" outlineLevel="0" collapsed="false">
      <c r="I368" s="234"/>
      <c r="AME368" s="162"/>
      <c r="AMF368" s="162"/>
      <c r="AMG368" s="162"/>
      <c r="AMH368" s="162"/>
      <c r="AMI368" s="162"/>
      <c r="AMJ368" s="162"/>
    </row>
    <row r="369" s="208" customFormat="true" ht="13.8" hidden="false" customHeight="false" outlineLevel="0" collapsed="false">
      <c r="I369" s="234"/>
      <c r="AME369" s="162"/>
      <c r="AMF369" s="162"/>
      <c r="AMG369" s="162"/>
      <c r="AMH369" s="162"/>
      <c r="AMI369" s="162"/>
      <c r="AMJ369" s="162"/>
    </row>
    <row r="370" s="208" customFormat="true" ht="13.8" hidden="false" customHeight="false" outlineLevel="0" collapsed="false">
      <c r="I370" s="234"/>
      <c r="AME370" s="162"/>
      <c r="AMF370" s="162"/>
      <c r="AMG370" s="162"/>
      <c r="AMH370" s="162"/>
      <c r="AMI370" s="162"/>
      <c r="AMJ370" s="162"/>
    </row>
    <row r="371" s="208" customFormat="true" ht="13.8" hidden="false" customHeight="false" outlineLevel="0" collapsed="false">
      <c r="I371" s="234"/>
      <c r="AME371" s="162"/>
      <c r="AMF371" s="162"/>
      <c r="AMG371" s="162"/>
      <c r="AMH371" s="162"/>
      <c r="AMI371" s="162"/>
      <c r="AMJ371" s="162"/>
    </row>
    <row r="372" s="208" customFormat="true" ht="13.8" hidden="false" customHeight="false" outlineLevel="0" collapsed="false">
      <c r="I372" s="234"/>
      <c r="AME372" s="162"/>
      <c r="AMF372" s="162"/>
      <c r="AMG372" s="162"/>
      <c r="AMH372" s="162"/>
      <c r="AMI372" s="162"/>
      <c r="AMJ372" s="162"/>
    </row>
    <row r="373" s="208" customFormat="true" ht="13.8" hidden="false" customHeight="false" outlineLevel="0" collapsed="false">
      <c r="I373" s="234"/>
      <c r="AME373" s="162"/>
      <c r="AMF373" s="162"/>
      <c r="AMG373" s="162"/>
      <c r="AMH373" s="162"/>
      <c r="AMI373" s="162"/>
      <c r="AMJ373" s="162"/>
    </row>
    <row r="374" s="208" customFormat="true" ht="13.8" hidden="false" customHeight="false" outlineLevel="0" collapsed="false">
      <c r="I374" s="234"/>
      <c r="AME374" s="162"/>
      <c r="AMF374" s="162"/>
      <c r="AMG374" s="162"/>
      <c r="AMH374" s="162"/>
      <c r="AMI374" s="162"/>
      <c r="AMJ374" s="162"/>
    </row>
    <row r="375" s="208" customFormat="true" ht="13.8" hidden="false" customHeight="false" outlineLevel="0" collapsed="false">
      <c r="I375" s="234"/>
      <c r="AME375" s="162"/>
      <c r="AMF375" s="162"/>
      <c r="AMG375" s="162"/>
      <c r="AMH375" s="162"/>
      <c r="AMI375" s="162"/>
      <c r="AMJ375" s="162"/>
    </row>
    <row r="376" s="208" customFormat="true" ht="13.8" hidden="false" customHeight="false" outlineLevel="0" collapsed="false">
      <c r="I376" s="234"/>
      <c r="AME376" s="162"/>
      <c r="AMF376" s="162"/>
      <c r="AMG376" s="162"/>
      <c r="AMH376" s="162"/>
      <c r="AMI376" s="162"/>
      <c r="AMJ376" s="162"/>
    </row>
    <row r="377" s="208" customFormat="true" ht="13.8" hidden="false" customHeight="false" outlineLevel="0" collapsed="false">
      <c r="I377" s="234"/>
      <c r="AME377" s="162"/>
      <c r="AMF377" s="162"/>
      <c r="AMG377" s="162"/>
      <c r="AMH377" s="162"/>
      <c r="AMI377" s="162"/>
      <c r="AMJ377" s="162"/>
    </row>
    <row r="378" s="208" customFormat="true" ht="13.8" hidden="false" customHeight="false" outlineLevel="0" collapsed="false">
      <c r="I378" s="234"/>
      <c r="AME378" s="162"/>
      <c r="AMF378" s="162"/>
      <c r="AMG378" s="162"/>
      <c r="AMH378" s="162"/>
      <c r="AMI378" s="162"/>
      <c r="AMJ378" s="162"/>
    </row>
    <row r="379" s="208" customFormat="true" ht="13.8" hidden="false" customHeight="false" outlineLevel="0" collapsed="false">
      <c r="I379" s="234"/>
      <c r="AME379" s="162"/>
      <c r="AMF379" s="162"/>
      <c r="AMG379" s="162"/>
      <c r="AMH379" s="162"/>
      <c r="AMI379" s="162"/>
      <c r="AMJ379" s="162"/>
    </row>
    <row r="380" s="208" customFormat="true" ht="13.8" hidden="false" customHeight="false" outlineLevel="0" collapsed="false">
      <c r="I380" s="234"/>
      <c r="AME380" s="162"/>
      <c r="AMF380" s="162"/>
      <c r="AMG380" s="162"/>
      <c r="AMH380" s="162"/>
      <c r="AMI380" s="162"/>
      <c r="AMJ380" s="162"/>
    </row>
    <row r="381" s="208" customFormat="true" ht="13.8" hidden="false" customHeight="false" outlineLevel="0" collapsed="false">
      <c r="I381" s="234"/>
      <c r="AME381" s="162"/>
      <c r="AMF381" s="162"/>
      <c r="AMG381" s="162"/>
      <c r="AMH381" s="162"/>
      <c r="AMI381" s="162"/>
      <c r="AMJ381" s="162"/>
    </row>
    <row r="382" s="208" customFormat="true" ht="13.8" hidden="false" customHeight="false" outlineLevel="0" collapsed="false">
      <c r="I382" s="234"/>
      <c r="AME382" s="162"/>
      <c r="AMF382" s="162"/>
      <c r="AMG382" s="162"/>
      <c r="AMH382" s="162"/>
      <c r="AMI382" s="162"/>
      <c r="AMJ382" s="162"/>
    </row>
    <row r="383" s="208" customFormat="true" ht="13.8" hidden="false" customHeight="false" outlineLevel="0" collapsed="false">
      <c r="I383" s="234"/>
      <c r="AME383" s="162"/>
      <c r="AMF383" s="162"/>
      <c r="AMG383" s="162"/>
      <c r="AMH383" s="162"/>
      <c r="AMI383" s="162"/>
      <c r="AMJ383" s="162"/>
    </row>
    <row r="384" s="208" customFormat="true" ht="13.8" hidden="false" customHeight="false" outlineLevel="0" collapsed="false">
      <c r="I384" s="234"/>
      <c r="AME384" s="162"/>
      <c r="AMF384" s="162"/>
      <c r="AMG384" s="162"/>
      <c r="AMH384" s="162"/>
      <c r="AMI384" s="162"/>
      <c r="AMJ384" s="162"/>
    </row>
    <row r="385" s="208" customFormat="true" ht="13.8" hidden="false" customHeight="false" outlineLevel="0" collapsed="false">
      <c r="I385" s="234"/>
      <c r="AME385" s="162"/>
      <c r="AMF385" s="162"/>
      <c r="AMG385" s="162"/>
      <c r="AMH385" s="162"/>
      <c r="AMI385" s="162"/>
      <c r="AMJ385" s="162"/>
    </row>
    <row r="386" s="208" customFormat="true" ht="13.8" hidden="false" customHeight="false" outlineLevel="0" collapsed="false">
      <c r="I386" s="234"/>
      <c r="AME386" s="162"/>
      <c r="AMF386" s="162"/>
      <c r="AMG386" s="162"/>
      <c r="AMH386" s="162"/>
      <c r="AMI386" s="162"/>
      <c r="AMJ386" s="162"/>
    </row>
    <row r="387" s="208" customFormat="true" ht="13.8" hidden="false" customHeight="false" outlineLevel="0" collapsed="false">
      <c r="I387" s="234"/>
      <c r="AME387" s="162"/>
      <c r="AMF387" s="162"/>
      <c r="AMG387" s="162"/>
      <c r="AMH387" s="162"/>
      <c r="AMI387" s="162"/>
      <c r="AMJ387" s="162"/>
    </row>
    <row r="388" s="208" customFormat="true" ht="13.8" hidden="false" customHeight="false" outlineLevel="0" collapsed="false">
      <c r="I388" s="234"/>
      <c r="AME388" s="162"/>
      <c r="AMF388" s="162"/>
      <c r="AMG388" s="162"/>
      <c r="AMH388" s="162"/>
      <c r="AMI388" s="162"/>
      <c r="AMJ388" s="162"/>
    </row>
    <row r="389" s="208" customFormat="true" ht="13.8" hidden="false" customHeight="false" outlineLevel="0" collapsed="false">
      <c r="I389" s="234"/>
      <c r="AME389" s="162"/>
      <c r="AMF389" s="162"/>
      <c r="AMG389" s="162"/>
      <c r="AMH389" s="162"/>
      <c r="AMI389" s="162"/>
      <c r="AMJ389" s="162"/>
    </row>
    <row r="390" s="208" customFormat="true" ht="13.8" hidden="false" customHeight="false" outlineLevel="0" collapsed="false">
      <c r="I390" s="234"/>
      <c r="AME390" s="162"/>
      <c r="AMF390" s="162"/>
      <c r="AMG390" s="162"/>
      <c r="AMH390" s="162"/>
      <c r="AMI390" s="162"/>
      <c r="AMJ390" s="162"/>
    </row>
    <row r="391" s="208" customFormat="true" ht="13.8" hidden="false" customHeight="false" outlineLevel="0" collapsed="false">
      <c r="I391" s="234"/>
      <c r="AME391" s="162"/>
      <c r="AMF391" s="162"/>
      <c r="AMG391" s="162"/>
      <c r="AMH391" s="162"/>
      <c r="AMI391" s="162"/>
      <c r="AMJ391" s="162"/>
    </row>
    <row r="392" s="208" customFormat="true" ht="13.8" hidden="false" customHeight="false" outlineLevel="0" collapsed="false">
      <c r="I392" s="234"/>
      <c r="AME392" s="162"/>
      <c r="AMF392" s="162"/>
      <c r="AMG392" s="162"/>
      <c r="AMH392" s="162"/>
      <c r="AMI392" s="162"/>
      <c r="AMJ392" s="162"/>
    </row>
    <row r="393" s="208" customFormat="true" ht="13.8" hidden="false" customHeight="false" outlineLevel="0" collapsed="false">
      <c r="I393" s="234"/>
      <c r="AME393" s="162"/>
      <c r="AMF393" s="162"/>
      <c r="AMG393" s="162"/>
      <c r="AMH393" s="162"/>
      <c r="AMI393" s="162"/>
      <c r="AMJ393" s="162"/>
    </row>
    <row r="394" s="208" customFormat="true" ht="13.8" hidden="false" customHeight="false" outlineLevel="0" collapsed="false">
      <c r="I394" s="234"/>
      <c r="AME394" s="162"/>
      <c r="AMF394" s="162"/>
      <c r="AMG394" s="162"/>
      <c r="AMH394" s="162"/>
      <c r="AMI394" s="162"/>
      <c r="AMJ394" s="162"/>
    </row>
    <row r="395" s="208" customFormat="true" ht="13.8" hidden="false" customHeight="false" outlineLevel="0" collapsed="false">
      <c r="I395" s="234"/>
      <c r="AME395" s="162"/>
      <c r="AMF395" s="162"/>
      <c r="AMG395" s="162"/>
      <c r="AMH395" s="162"/>
      <c r="AMI395" s="162"/>
      <c r="AMJ395" s="162"/>
    </row>
    <row r="396" s="208" customFormat="true" ht="13.8" hidden="false" customHeight="false" outlineLevel="0" collapsed="false">
      <c r="I396" s="234"/>
      <c r="AME396" s="162"/>
      <c r="AMF396" s="162"/>
      <c r="AMG396" s="162"/>
      <c r="AMH396" s="162"/>
      <c r="AMI396" s="162"/>
      <c r="AMJ396" s="162"/>
    </row>
    <row r="397" s="208" customFormat="true" ht="13.8" hidden="false" customHeight="false" outlineLevel="0" collapsed="false">
      <c r="I397" s="234"/>
      <c r="AME397" s="162"/>
      <c r="AMF397" s="162"/>
      <c r="AMG397" s="162"/>
      <c r="AMH397" s="162"/>
      <c r="AMI397" s="162"/>
      <c r="AMJ397" s="162"/>
    </row>
    <row r="398" s="208" customFormat="true" ht="13.8" hidden="false" customHeight="false" outlineLevel="0" collapsed="false">
      <c r="I398" s="234"/>
      <c r="AME398" s="162"/>
      <c r="AMF398" s="162"/>
      <c r="AMG398" s="162"/>
      <c r="AMH398" s="162"/>
      <c r="AMI398" s="162"/>
      <c r="AMJ398" s="162"/>
    </row>
    <row r="399" s="208" customFormat="true" ht="13.8" hidden="false" customHeight="false" outlineLevel="0" collapsed="false">
      <c r="I399" s="234"/>
      <c r="AME399" s="162"/>
      <c r="AMF399" s="162"/>
      <c r="AMG399" s="162"/>
      <c r="AMH399" s="162"/>
      <c r="AMI399" s="162"/>
      <c r="AMJ399" s="162"/>
    </row>
    <row r="400" s="208" customFormat="true" ht="13.8" hidden="false" customHeight="false" outlineLevel="0" collapsed="false">
      <c r="I400" s="234"/>
      <c r="AME400" s="162"/>
      <c r="AMF400" s="162"/>
      <c r="AMG400" s="162"/>
      <c r="AMH400" s="162"/>
      <c r="AMI400" s="162"/>
      <c r="AMJ400" s="162"/>
    </row>
    <row r="401" s="208" customFormat="true" ht="13.8" hidden="false" customHeight="false" outlineLevel="0" collapsed="false">
      <c r="I401" s="234"/>
      <c r="AME401" s="162"/>
      <c r="AMF401" s="162"/>
      <c r="AMG401" s="162"/>
      <c r="AMH401" s="162"/>
      <c r="AMI401" s="162"/>
      <c r="AMJ401" s="162"/>
    </row>
    <row r="402" s="208" customFormat="true" ht="13.8" hidden="false" customHeight="false" outlineLevel="0" collapsed="false">
      <c r="I402" s="234"/>
      <c r="AME402" s="162"/>
      <c r="AMF402" s="162"/>
      <c r="AMG402" s="162"/>
      <c r="AMH402" s="162"/>
      <c r="AMI402" s="162"/>
      <c r="AMJ402" s="162"/>
    </row>
    <row r="403" s="208" customFormat="true" ht="13.8" hidden="false" customHeight="false" outlineLevel="0" collapsed="false">
      <c r="I403" s="234"/>
      <c r="AME403" s="162"/>
      <c r="AMF403" s="162"/>
      <c r="AMG403" s="162"/>
      <c r="AMH403" s="162"/>
      <c r="AMI403" s="162"/>
      <c r="AMJ403" s="162"/>
    </row>
    <row r="404" s="208" customFormat="true" ht="13.8" hidden="false" customHeight="false" outlineLevel="0" collapsed="false">
      <c r="I404" s="234"/>
      <c r="AME404" s="162"/>
      <c r="AMF404" s="162"/>
      <c r="AMG404" s="162"/>
      <c r="AMH404" s="162"/>
      <c r="AMI404" s="162"/>
      <c r="AMJ404" s="162"/>
    </row>
    <row r="405" s="208" customFormat="true" ht="13.8" hidden="false" customHeight="false" outlineLevel="0" collapsed="false">
      <c r="I405" s="234"/>
      <c r="AME405" s="162"/>
      <c r="AMF405" s="162"/>
      <c r="AMG405" s="162"/>
      <c r="AMH405" s="162"/>
      <c r="AMI405" s="162"/>
      <c r="AMJ405" s="162"/>
    </row>
    <row r="406" s="208" customFormat="true" ht="13.8" hidden="false" customHeight="false" outlineLevel="0" collapsed="false">
      <c r="I406" s="234"/>
      <c r="AME406" s="162"/>
      <c r="AMF406" s="162"/>
      <c r="AMG406" s="162"/>
      <c r="AMH406" s="162"/>
      <c r="AMI406" s="162"/>
      <c r="AMJ406" s="162"/>
    </row>
    <row r="407" s="208" customFormat="true" ht="13.8" hidden="false" customHeight="false" outlineLevel="0" collapsed="false">
      <c r="I407" s="234"/>
      <c r="AME407" s="162"/>
      <c r="AMF407" s="162"/>
      <c r="AMG407" s="162"/>
      <c r="AMH407" s="162"/>
      <c r="AMI407" s="162"/>
      <c r="AMJ407" s="162"/>
    </row>
    <row r="408" s="208" customFormat="true" ht="13.8" hidden="false" customHeight="false" outlineLevel="0" collapsed="false">
      <c r="I408" s="234"/>
      <c r="AME408" s="162"/>
      <c r="AMF408" s="162"/>
      <c r="AMG408" s="162"/>
      <c r="AMH408" s="162"/>
      <c r="AMI408" s="162"/>
      <c r="AMJ408" s="162"/>
    </row>
    <row r="409" s="208" customFormat="true" ht="13.8" hidden="false" customHeight="false" outlineLevel="0" collapsed="false">
      <c r="I409" s="234"/>
      <c r="AME409" s="162"/>
      <c r="AMF409" s="162"/>
      <c r="AMG409" s="162"/>
      <c r="AMH409" s="162"/>
      <c r="AMI409" s="162"/>
      <c r="AMJ409" s="162"/>
    </row>
    <row r="410" s="208" customFormat="true" ht="13.8" hidden="false" customHeight="false" outlineLevel="0" collapsed="false">
      <c r="I410" s="234"/>
      <c r="AME410" s="162"/>
      <c r="AMF410" s="162"/>
      <c r="AMG410" s="162"/>
      <c r="AMH410" s="162"/>
      <c r="AMI410" s="162"/>
      <c r="AMJ410" s="162"/>
    </row>
    <row r="411" s="208" customFormat="true" ht="13.8" hidden="false" customHeight="false" outlineLevel="0" collapsed="false">
      <c r="I411" s="234"/>
      <c r="AME411" s="162"/>
      <c r="AMF411" s="162"/>
      <c r="AMG411" s="162"/>
      <c r="AMH411" s="162"/>
      <c r="AMI411" s="162"/>
      <c r="AMJ411" s="162"/>
    </row>
    <row r="412" s="208" customFormat="true" ht="13.8" hidden="false" customHeight="false" outlineLevel="0" collapsed="false">
      <c r="I412" s="234"/>
      <c r="AME412" s="162"/>
      <c r="AMF412" s="162"/>
      <c r="AMG412" s="162"/>
      <c r="AMH412" s="162"/>
      <c r="AMI412" s="162"/>
      <c r="AMJ412" s="162"/>
    </row>
    <row r="413" s="208" customFormat="true" ht="13.8" hidden="false" customHeight="false" outlineLevel="0" collapsed="false">
      <c r="I413" s="234"/>
      <c r="AME413" s="162"/>
      <c r="AMF413" s="162"/>
      <c r="AMG413" s="162"/>
      <c r="AMH413" s="162"/>
      <c r="AMI413" s="162"/>
      <c r="AMJ413" s="162"/>
    </row>
    <row r="414" s="208" customFormat="true" ht="13.8" hidden="false" customHeight="false" outlineLevel="0" collapsed="false">
      <c r="I414" s="234"/>
      <c r="AME414" s="162"/>
      <c r="AMF414" s="162"/>
      <c r="AMG414" s="162"/>
      <c r="AMH414" s="162"/>
      <c r="AMI414" s="162"/>
      <c r="AMJ414" s="162"/>
    </row>
    <row r="415" s="208" customFormat="true" ht="13.8" hidden="false" customHeight="false" outlineLevel="0" collapsed="false">
      <c r="I415" s="234"/>
      <c r="AME415" s="162"/>
      <c r="AMF415" s="162"/>
      <c r="AMG415" s="162"/>
      <c r="AMH415" s="162"/>
      <c r="AMI415" s="162"/>
      <c r="AMJ415" s="162"/>
    </row>
    <row r="416" s="208" customFormat="true" ht="13.8" hidden="false" customHeight="false" outlineLevel="0" collapsed="false">
      <c r="I416" s="234"/>
      <c r="AME416" s="162"/>
      <c r="AMF416" s="162"/>
      <c r="AMG416" s="162"/>
      <c r="AMH416" s="162"/>
      <c r="AMI416" s="162"/>
      <c r="AMJ416" s="162"/>
    </row>
    <row r="417" s="208" customFormat="true" ht="13.8" hidden="false" customHeight="false" outlineLevel="0" collapsed="false">
      <c r="I417" s="234"/>
      <c r="AME417" s="162"/>
      <c r="AMF417" s="162"/>
      <c r="AMG417" s="162"/>
      <c r="AMH417" s="162"/>
      <c r="AMI417" s="162"/>
      <c r="AMJ417" s="162"/>
    </row>
    <row r="418" s="208" customFormat="true" ht="13.8" hidden="false" customHeight="false" outlineLevel="0" collapsed="false">
      <c r="I418" s="234"/>
      <c r="AME418" s="162"/>
      <c r="AMF418" s="162"/>
      <c r="AMG418" s="162"/>
      <c r="AMH418" s="162"/>
      <c r="AMI418" s="162"/>
      <c r="AMJ418" s="162"/>
    </row>
    <row r="419" s="208" customFormat="true" ht="13.8" hidden="false" customHeight="false" outlineLevel="0" collapsed="false">
      <c r="I419" s="234"/>
      <c r="AME419" s="162"/>
      <c r="AMF419" s="162"/>
      <c r="AMG419" s="162"/>
      <c r="AMH419" s="162"/>
      <c r="AMI419" s="162"/>
      <c r="AMJ419" s="162"/>
    </row>
    <row r="420" s="208" customFormat="true" ht="13.8" hidden="false" customHeight="false" outlineLevel="0" collapsed="false">
      <c r="I420" s="234"/>
      <c r="AME420" s="162"/>
      <c r="AMF420" s="162"/>
      <c r="AMG420" s="162"/>
      <c r="AMH420" s="162"/>
      <c r="AMI420" s="162"/>
      <c r="AMJ420" s="162"/>
    </row>
    <row r="421" s="208" customFormat="true" ht="13.8" hidden="false" customHeight="false" outlineLevel="0" collapsed="false">
      <c r="I421" s="234"/>
      <c r="AME421" s="162"/>
      <c r="AMF421" s="162"/>
      <c r="AMG421" s="162"/>
      <c r="AMH421" s="162"/>
      <c r="AMI421" s="162"/>
      <c r="AMJ421" s="162"/>
    </row>
    <row r="422" s="208" customFormat="true" ht="13.8" hidden="false" customHeight="false" outlineLevel="0" collapsed="false">
      <c r="I422" s="234"/>
      <c r="AME422" s="162"/>
      <c r="AMF422" s="162"/>
      <c r="AMG422" s="162"/>
      <c r="AMH422" s="162"/>
      <c r="AMI422" s="162"/>
      <c r="AMJ422" s="162"/>
    </row>
    <row r="423" s="208" customFormat="true" ht="13.8" hidden="false" customHeight="false" outlineLevel="0" collapsed="false">
      <c r="I423" s="234"/>
      <c r="AME423" s="162"/>
      <c r="AMF423" s="162"/>
      <c r="AMG423" s="162"/>
      <c r="AMH423" s="162"/>
      <c r="AMI423" s="162"/>
      <c r="AMJ423" s="162"/>
    </row>
    <row r="424" s="208" customFormat="true" ht="13.8" hidden="false" customHeight="false" outlineLevel="0" collapsed="false">
      <c r="I424" s="234"/>
      <c r="AME424" s="162"/>
      <c r="AMF424" s="162"/>
      <c r="AMG424" s="162"/>
      <c r="AMH424" s="162"/>
      <c r="AMI424" s="162"/>
      <c r="AMJ424" s="162"/>
    </row>
    <row r="425" s="208" customFormat="true" ht="13.8" hidden="false" customHeight="false" outlineLevel="0" collapsed="false">
      <c r="I425" s="234"/>
      <c r="AME425" s="162"/>
      <c r="AMF425" s="162"/>
      <c r="AMG425" s="162"/>
      <c r="AMH425" s="162"/>
      <c r="AMI425" s="162"/>
      <c r="AMJ425" s="162"/>
    </row>
    <row r="426" s="208" customFormat="true" ht="13.8" hidden="false" customHeight="false" outlineLevel="0" collapsed="false">
      <c r="I426" s="234"/>
      <c r="AME426" s="162"/>
      <c r="AMF426" s="162"/>
      <c r="AMG426" s="162"/>
      <c r="AMH426" s="162"/>
      <c r="AMI426" s="162"/>
      <c r="AMJ426" s="162"/>
    </row>
    <row r="427" s="208" customFormat="true" ht="13.8" hidden="false" customHeight="false" outlineLevel="0" collapsed="false">
      <c r="I427" s="234"/>
      <c r="AME427" s="162"/>
      <c r="AMF427" s="162"/>
      <c r="AMG427" s="162"/>
      <c r="AMH427" s="162"/>
      <c r="AMI427" s="162"/>
      <c r="AMJ427" s="162"/>
    </row>
    <row r="428" s="208" customFormat="true" ht="13.8" hidden="false" customHeight="false" outlineLevel="0" collapsed="false">
      <c r="I428" s="234"/>
      <c r="AME428" s="162"/>
      <c r="AMF428" s="162"/>
      <c r="AMG428" s="162"/>
      <c r="AMH428" s="162"/>
      <c r="AMI428" s="162"/>
      <c r="AMJ428" s="162"/>
    </row>
    <row r="429" s="208" customFormat="true" ht="13.8" hidden="false" customHeight="false" outlineLevel="0" collapsed="false">
      <c r="I429" s="234"/>
      <c r="AME429" s="162"/>
      <c r="AMF429" s="162"/>
      <c r="AMG429" s="162"/>
      <c r="AMH429" s="162"/>
      <c r="AMI429" s="162"/>
      <c r="AMJ429" s="162"/>
    </row>
    <row r="430" s="208" customFormat="true" ht="13.8" hidden="false" customHeight="false" outlineLevel="0" collapsed="false">
      <c r="I430" s="234"/>
      <c r="AME430" s="162"/>
      <c r="AMF430" s="162"/>
      <c r="AMG430" s="162"/>
      <c r="AMH430" s="162"/>
      <c r="AMI430" s="162"/>
      <c r="AMJ430" s="162"/>
    </row>
    <row r="431" s="208" customFormat="true" ht="13.8" hidden="false" customHeight="false" outlineLevel="0" collapsed="false">
      <c r="I431" s="234"/>
      <c r="AME431" s="162"/>
      <c r="AMF431" s="162"/>
      <c r="AMG431" s="162"/>
      <c r="AMH431" s="162"/>
      <c r="AMI431" s="162"/>
      <c r="AMJ431" s="162"/>
    </row>
    <row r="432" s="208" customFormat="true" ht="13.8" hidden="false" customHeight="false" outlineLevel="0" collapsed="false">
      <c r="I432" s="234"/>
      <c r="AME432" s="162"/>
      <c r="AMF432" s="162"/>
      <c r="AMG432" s="162"/>
      <c r="AMH432" s="162"/>
      <c r="AMI432" s="162"/>
      <c r="AMJ432" s="162"/>
    </row>
    <row r="433" s="208" customFormat="true" ht="13.8" hidden="false" customHeight="false" outlineLevel="0" collapsed="false">
      <c r="I433" s="234"/>
      <c r="AME433" s="162"/>
      <c r="AMF433" s="162"/>
      <c r="AMG433" s="162"/>
      <c r="AMH433" s="162"/>
      <c r="AMI433" s="162"/>
      <c r="AMJ433" s="162"/>
    </row>
    <row r="434" s="208" customFormat="true" ht="13.8" hidden="false" customHeight="false" outlineLevel="0" collapsed="false">
      <c r="I434" s="234"/>
      <c r="AME434" s="162"/>
      <c r="AMF434" s="162"/>
      <c r="AMG434" s="162"/>
      <c r="AMH434" s="162"/>
      <c r="AMI434" s="162"/>
      <c r="AMJ434" s="162"/>
    </row>
    <row r="435" s="208" customFormat="true" ht="13.8" hidden="false" customHeight="false" outlineLevel="0" collapsed="false">
      <c r="I435" s="234"/>
      <c r="AME435" s="162"/>
      <c r="AMF435" s="162"/>
      <c r="AMG435" s="162"/>
      <c r="AMH435" s="162"/>
      <c r="AMI435" s="162"/>
      <c r="AMJ435" s="162"/>
    </row>
    <row r="436" s="208" customFormat="true" ht="13.8" hidden="false" customHeight="false" outlineLevel="0" collapsed="false">
      <c r="I436" s="234"/>
      <c r="AME436" s="162"/>
      <c r="AMF436" s="162"/>
      <c r="AMG436" s="162"/>
      <c r="AMH436" s="162"/>
      <c r="AMI436" s="162"/>
      <c r="AMJ436" s="162"/>
    </row>
    <row r="437" s="208" customFormat="true" ht="13.8" hidden="false" customHeight="false" outlineLevel="0" collapsed="false">
      <c r="I437" s="234"/>
      <c r="AME437" s="162"/>
      <c r="AMF437" s="162"/>
      <c r="AMG437" s="162"/>
      <c r="AMH437" s="162"/>
      <c r="AMI437" s="162"/>
      <c r="AMJ437" s="162"/>
    </row>
    <row r="438" s="208" customFormat="true" ht="13.8" hidden="false" customHeight="false" outlineLevel="0" collapsed="false">
      <c r="I438" s="234"/>
      <c r="AME438" s="162"/>
      <c r="AMF438" s="162"/>
      <c r="AMG438" s="162"/>
      <c r="AMH438" s="162"/>
      <c r="AMI438" s="162"/>
      <c r="AMJ438" s="162"/>
    </row>
    <row r="439" s="208" customFormat="true" ht="13.8" hidden="false" customHeight="false" outlineLevel="0" collapsed="false">
      <c r="I439" s="234"/>
      <c r="AME439" s="162"/>
      <c r="AMF439" s="162"/>
      <c r="AMG439" s="162"/>
      <c r="AMH439" s="162"/>
      <c r="AMI439" s="162"/>
      <c r="AMJ439" s="162"/>
    </row>
    <row r="440" s="208" customFormat="true" ht="13.8" hidden="false" customHeight="false" outlineLevel="0" collapsed="false">
      <c r="I440" s="234"/>
      <c r="AME440" s="162"/>
      <c r="AMF440" s="162"/>
      <c r="AMG440" s="162"/>
      <c r="AMH440" s="162"/>
      <c r="AMI440" s="162"/>
      <c r="AMJ440" s="162"/>
    </row>
    <row r="441" s="208" customFormat="true" ht="13.8" hidden="false" customHeight="false" outlineLevel="0" collapsed="false">
      <c r="I441" s="234"/>
      <c r="AME441" s="162"/>
      <c r="AMF441" s="162"/>
      <c r="AMG441" s="162"/>
      <c r="AMH441" s="162"/>
      <c r="AMI441" s="162"/>
      <c r="AMJ441" s="162"/>
    </row>
    <row r="442" s="208" customFormat="true" ht="13.8" hidden="false" customHeight="false" outlineLevel="0" collapsed="false">
      <c r="I442" s="234"/>
      <c r="AME442" s="162"/>
      <c r="AMF442" s="162"/>
      <c r="AMG442" s="162"/>
      <c r="AMH442" s="162"/>
      <c r="AMI442" s="162"/>
      <c r="AMJ442" s="162"/>
    </row>
    <row r="443" s="208" customFormat="true" ht="13.8" hidden="false" customHeight="false" outlineLevel="0" collapsed="false">
      <c r="I443" s="234"/>
      <c r="AME443" s="162"/>
      <c r="AMF443" s="162"/>
      <c r="AMG443" s="162"/>
      <c r="AMH443" s="162"/>
      <c r="AMI443" s="162"/>
      <c r="AMJ443" s="162"/>
    </row>
    <row r="444" s="208" customFormat="true" ht="13.8" hidden="false" customHeight="false" outlineLevel="0" collapsed="false">
      <c r="I444" s="234"/>
      <c r="AME444" s="162"/>
      <c r="AMF444" s="162"/>
      <c r="AMG444" s="162"/>
      <c r="AMH444" s="162"/>
      <c r="AMI444" s="162"/>
      <c r="AMJ444" s="162"/>
    </row>
    <row r="445" s="208" customFormat="true" ht="13.8" hidden="false" customHeight="false" outlineLevel="0" collapsed="false">
      <c r="I445" s="234"/>
      <c r="AME445" s="162"/>
      <c r="AMF445" s="162"/>
      <c r="AMG445" s="162"/>
      <c r="AMH445" s="162"/>
      <c r="AMI445" s="162"/>
      <c r="AMJ445" s="162"/>
    </row>
    <row r="446" s="208" customFormat="true" ht="13.8" hidden="false" customHeight="false" outlineLevel="0" collapsed="false">
      <c r="I446" s="234"/>
      <c r="AME446" s="162"/>
      <c r="AMF446" s="162"/>
      <c r="AMG446" s="162"/>
      <c r="AMH446" s="162"/>
      <c r="AMI446" s="162"/>
      <c r="AMJ446" s="162"/>
    </row>
    <row r="447" s="208" customFormat="true" ht="13.8" hidden="false" customHeight="false" outlineLevel="0" collapsed="false">
      <c r="I447" s="234"/>
      <c r="AME447" s="162"/>
      <c r="AMF447" s="162"/>
      <c r="AMG447" s="162"/>
      <c r="AMH447" s="162"/>
      <c r="AMI447" s="162"/>
      <c r="AMJ447" s="162"/>
    </row>
    <row r="448" s="208" customFormat="true" ht="13.8" hidden="false" customHeight="false" outlineLevel="0" collapsed="false">
      <c r="I448" s="234"/>
      <c r="AME448" s="162"/>
      <c r="AMF448" s="162"/>
      <c r="AMG448" s="162"/>
      <c r="AMH448" s="162"/>
      <c r="AMI448" s="162"/>
      <c r="AMJ448" s="162"/>
    </row>
    <row r="449" s="208" customFormat="true" ht="13.8" hidden="false" customHeight="false" outlineLevel="0" collapsed="false">
      <c r="I449" s="234"/>
      <c r="AME449" s="162"/>
      <c r="AMF449" s="162"/>
      <c r="AMG449" s="162"/>
      <c r="AMH449" s="162"/>
      <c r="AMI449" s="162"/>
      <c r="AMJ449" s="162"/>
    </row>
    <row r="450" s="208" customFormat="true" ht="13.8" hidden="false" customHeight="false" outlineLevel="0" collapsed="false">
      <c r="I450" s="234"/>
      <c r="AME450" s="162"/>
      <c r="AMF450" s="162"/>
      <c r="AMG450" s="162"/>
      <c r="AMH450" s="162"/>
      <c r="AMI450" s="162"/>
      <c r="AMJ450" s="162"/>
    </row>
    <row r="451" s="208" customFormat="true" ht="13.8" hidden="false" customHeight="false" outlineLevel="0" collapsed="false">
      <c r="I451" s="234"/>
      <c r="AME451" s="162"/>
      <c r="AMF451" s="162"/>
      <c r="AMG451" s="162"/>
      <c r="AMH451" s="162"/>
      <c r="AMI451" s="162"/>
      <c r="AMJ451" s="162"/>
    </row>
    <row r="452" s="208" customFormat="true" ht="13.8" hidden="false" customHeight="false" outlineLevel="0" collapsed="false">
      <c r="I452" s="234"/>
      <c r="AME452" s="162"/>
      <c r="AMF452" s="162"/>
      <c r="AMG452" s="162"/>
      <c r="AMH452" s="162"/>
      <c r="AMI452" s="162"/>
      <c r="AMJ452" s="162"/>
    </row>
    <row r="453" s="208" customFormat="true" ht="13.8" hidden="false" customHeight="false" outlineLevel="0" collapsed="false">
      <c r="I453" s="234"/>
      <c r="AME453" s="162"/>
      <c r="AMF453" s="162"/>
      <c r="AMG453" s="162"/>
      <c r="AMH453" s="162"/>
      <c r="AMI453" s="162"/>
      <c r="AMJ453" s="162"/>
    </row>
    <row r="454" s="208" customFormat="true" ht="13.8" hidden="false" customHeight="false" outlineLevel="0" collapsed="false">
      <c r="I454" s="234"/>
      <c r="AME454" s="162"/>
      <c r="AMF454" s="162"/>
      <c r="AMG454" s="162"/>
      <c r="AMH454" s="162"/>
      <c r="AMI454" s="162"/>
      <c r="AMJ454" s="162"/>
    </row>
    <row r="455" s="208" customFormat="true" ht="13.8" hidden="false" customHeight="false" outlineLevel="0" collapsed="false">
      <c r="I455" s="234"/>
      <c r="AME455" s="162"/>
      <c r="AMF455" s="162"/>
      <c r="AMG455" s="162"/>
      <c r="AMH455" s="162"/>
      <c r="AMI455" s="162"/>
      <c r="AMJ455" s="162"/>
    </row>
    <row r="456" s="208" customFormat="true" ht="13.8" hidden="false" customHeight="false" outlineLevel="0" collapsed="false">
      <c r="I456" s="234"/>
      <c r="AME456" s="162"/>
      <c r="AMF456" s="162"/>
      <c r="AMG456" s="162"/>
      <c r="AMH456" s="162"/>
      <c r="AMI456" s="162"/>
      <c r="AMJ456" s="162"/>
    </row>
    <row r="457" s="208" customFormat="true" ht="13.8" hidden="false" customHeight="false" outlineLevel="0" collapsed="false">
      <c r="I457" s="234"/>
      <c r="AME457" s="162"/>
      <c r="AMF457" s="162"/>
      <c r="AMG457" s="162"/>
      <c r="AMH457" s="162"/>
      <c r="AMI457" s="162"/>
      <c r="AMJ457" s="162"/>
    </row>
    <row r="458" s="208" customFormat="true" ht="13.8" hidden="false" customHeight="false" outlineLevel="0" collapsed="false">
      <c r="I458" s="234"/>
      <c r="AME458" s="162"/>
      <c r="AMF458" s="162"/>
      <c r="AMG458" s="162"/>
      <c r="AMH458" s="162"/>
      <c r="AMI458" s="162"/>
      <c r="AMJ458" s="162"/>
    </row>
    <row r="459" s="208" customFormat="true" ht="13.8" hidden="false" customHeight="false" outlineLevel="0" collapsed="false">
      <c r="I459" s="234"/>
      <c r="AME459" s="162"/>
      <c r="AMF459" s="162"/>
      <c r="AMG459" s="162"/>
      <c r="AMH459" s="162"/>
      <c r="AMI459" s="162"/>
      <c r="AMJ459" s="162"/>
    </row>
    <row r="460" s="208" customFormat="true" ht="13.8" hidden="false" customHeight="false" outlineLevel="0" collapsed="false">
      <c r="I460" s="234"/>
      <c r="AME460" s="162"/>
      <c r="AMF460" s="162"/>
      <c r="AMG460" s="162"/>
      <c r="AMH460" s="162"/>
      <c r="AMI460" s="162"/>
      <c r="AMJ460" s="162"/>
    </row>
    <row r="461" s="208" customFormat="true" ht="13.8" hidden="false" customHeight="false" outlineLevel="0" collapsed="false">
      <c r="I461" s="234"/>
      <c r="AME461" s="162"/>
      <c r="AMF461" s="162"/>
      <c r="AMG461" s="162"/>
      <c r="AMH461" s="162"/>
      <c r="AMI461" s="162"/>
      <c r="AMJ461" s="162"/>
    </row>
    <row r="462" s="208" customFormat="true" ht="13.8" hidden="false" customHeight="false" outlineLevel="0" collapsed="false">
      <c r="I462" s="234"/>
      <c r="AME462" s="162"/>
      <c r="AMF462" s="162"/>
      <c r="AMG462" s="162"/>
      <c r="AMH462" s="162"/>
      <c r="AMI462" s="162"/>
      <c r="AMJ462" s="162"/>
    </row>
    <row r="463" s="208" customFormat="true" ht="13.8" hidden="false" customHeight="false" outlineLevel="0" collapsed="false">
      <c r="I463" s="234"/>
      <c r="AME463" s="162"/>
      <c r="AMF463" s="162"/>
      <c r="AMG463" s="162"/>
      <c r="AMH463" s="162"/>
      <c r="AMI463" s="162"/>
      <c r="AMJ463" s="162"/>
    </row>
    <row r="464" s="208" customFormat="true" ht="13.8" hidden="false" customHeight="false" outlineLevel="0" collapsed="false">
      <c r="I464" s="234"/>
      <c r="AME464" s="162"/>
      <c r="AMF464" s="162"/>
      <c r="AMG464" s="162"/>
      <c r="AMH464" s="162"/>
      <c r="AMI464" s="162"/>
      <c r="AMJ464" s="162"/>
    </row>
    <row r="465" s="208" customFormat="true" ht="13.8" hidden="false" customHeight="false" outlineLevel="0" collapsed="false">
      <c r="I465" s="234"/>
      <c r="AME465" s="162"/>
      <c r="AMF465" s="162"/>
      <c r="AMG465" s="162"/>
      <c r="AMH465" s="162"/>
      <c r="AMI465" s="162"/>
      <c r="AMJ465" s="162"/>
    </row>
    <row r="466" s="208" customFormat="true" ht="13.8" hidden="false" customHeight="false" outlineLevel="0" collapsed="false">
      <c r="I466" s="234"/>
      <c r="AME466" s="162"/>
      <c r="AMF466" s="162"/>
      <c r="AMG466" s="162"/>
      <c r="AMH466" s="162"/>
      <c r="AMI466" s="162"/>
      <c r="AMJ466" s="162"/>
    </row>
    <row r="467" s="208" customFormat="true" ht="13.8" hidden="false" customHeight="false" outlineLevel="0" collapsed="false">
      <c r="I467" s="234"/>
      <c r="AME467" s="162"/>
      <c r="AMF467" s="162"/>
      <c r="AMG467" s="162"/>
      <c r="AMH467" s="162"/>
      <c r="AMI467" s="162"/>
      <c r="AMJ467" s="162"/>
    </row>
    <row r="468" s="208" customFormat="true" ht="13.8" hidden="false" customHeight="false" outlineLevel="0" collapsed="false">
      <c r="I468" s="234"/>
      <c r="AME468" s="162"/>
      <c r="AMF468" s="162"/>
      <c r="AMG468" s="162"/>
      <c r="AMH468" s="162"/>
      <c r="AMI468" s="162"/>
      <c r="AMJ468" s="162"/>
    </row>
    <row r="469" s="208" customFormat="true" ht="13.8" hidden="false" customHeight="false" outlineLevel="0" collapsed="false">
      <c r="I469" s="234"/>
      <c r="AME469" s="162"/>
      <c r="AMF469" s="162"/>
      <c r="AMG469" s="162"/>
      <c r="AMH469" s="162"/>
      <c r="AMI469" s="162"/>
      <c r="AMJ469" s="162"/>
    </row>
    <row r="470" s="208" customFormat="true" ht="13.8" hidden="false" customHeight="false" outlineLevel="0" collapsed="false">
      <c r="I470" s="234"/>
      <c r="AME470" s="162"/>
      <c r="AMF470" s="162"/>
      <c r="AMG470" s="162"/>
      <c r="AMH470" s="162"/>
      <c r="AMI470" s="162"/>
      <c r="AMJ470" s="162"/>
    </row>
    <row r="471" s="208" customFormat="true" ht="13.8" hidden="false" customHeight="false" outlineLevel="0" collapsed="false">
      <c r="I471" s="234"/>
      <c r="AME471" s="162"/>
      <c r="AMF471" s="162"/>
      <c r="AMG471" s="162"/>
      <c r="AMH471" s="162"/>
      <c r="AMI471" s="162"/>
      <c r="AMJ471" s="162"/>
    </row>
    <row r="472" s="208" customFormat="true" ht="13.8" hidden="false" customHeight="false" outlineLevel="0" collapsed="false">
      <c r="I472" s="234"/>
      <c r="AME472" s="162"/>
      <c r="AMF472" s="162"/>
      <c r="AMG472" s="162"/>
      <c r="AMH472" s="162"/>
      <c r="AMI472" s="162"/>
      <c r="AMJ472" s="162"/>
    </row>
    <row r="473" s="208" customFormat="true" ht="13.8" hidden="false" customHeight="false" outlineLevel="0" collapsed="false">
      <c r="I473" s="234"/>
      <c r="AME473" s="162"/>
      <c r="AMF473" s="162"/>
      <c r="AMG473" s="162"/>
      <c r="AMH473" s="162"/>
      <c r="AMI473" s="162"/>
      <c r="AMJ473" s="162"/>
    </row>
    <row r="474" s="208" customFormat="true" ht="13.8" hidden="false" customHeight="false" outlineLevel="0" collapsed="false">
      <c r="I474" s="234"/>
      <c r="AME474" s="162"/>
      <c r="AMF474" s="162"/>
      <c r="AMG474" s="162"/>
      <c r="AMH474" s="162"/>
      <c r="AMI474" s="162"/>
      <c r="AMJ474" s="162"/>
    </row>
    <row r="475" s="208" customFormat="true" ht="13.8" hidden="false" customHeight="false" outlineLevel="0" collapsed="false">
      <c r="I475" s="234"/>
      <c r="AME475" s="162"/>
      <c r="AMF475" s="162"/>
      <c r="AMG475" s="162"/>
      <c r="AMH475" s="162"/>
      <c r="AMI475" s="162"/>
      <c r="AMJ475" s="162"/>
    </row>
    <row r="476" s="208" customFormat="true" ht="13.8" hidden="false" customHeight="false" outlineLevel="0" collapsed="false">
      <c r="I476" s="234"/>
      <c r="AME476" s="162"/>
      <c r="AMF476" s="162"/>
      <c r="AMG476" s="162"/>
      <c r="AMH476" s="162"/>
      <c r="AMI476" s="162"/>
      <c r="AMJ476" s="162"/>
    </row>
    <row r="477" s="208" customFormat="true" ht="13.8" hidden="false" customHeight="false" outlineLevel="0" collapsed="false">
      <c r="I477" s="234"/>
      <c r="AME477" s="162"/>
      <c r="AMF477" s="162"/>
      <c r="AMG477" s="162"/>
      <c r="AMH477" s="162"/>
      <c r="AMI477" s="162"/>
      <c r="AMJ477" s="162"/>
    </row>
    <row r="478" s="208" customFormat="true" ht="13.8" hidden="false" customHeight="false" outlineLevel="0" collapsed="false">
      <c r="I478" s="234"/>
      <c r="AME478" s="162"/>
      <c r="AMF478" s="162"/>
      <c r="AMG478" s="162"/>
      <c r="AMH478" s="162"/>
      <c r="AMI478" s="162"/>
      <c r="AMJ478" s="162"/>
    </row>
    <row r="479" s="208" customFormat="true" ht="13.8" hidden="false" customHeight="false" outlineLevel="0" collapsed="false">
      <c r="I479" s="234"/>
      <c r="AME479" s="162"/>
      <c r="AMF479" s="162"/>
      <c r="AMG479" s="162"/>
      <c r="AMH479" s="162"/>
      <c r="AMI479" s="162"/>
      <c r="AMJ479" s="162"/>
    </row>
    <row r="480" s="208" customFormat="true" ht="13.8" hidden="false" customHeight="false" outlineLevel="0" collapsed="false">
      <c r="I480" s="234"/>
      <c r="AME480" s="162"/>
      <c r="AMF480" s="162"/>
      <c r="AMG480" s="162"/>
      <c r="AMH480" s="162"/>
      <c r="AMI480" s="162"/>
      <c r="AMJ480" s="162"/>
    </row>
    <row r="481" s="208" customFormat="true" ht="13.8" hidden="false" customHeight="false" outlineLevel="0" collapsed="false">
      <c r="I481" s="234"/>
      <c r="AME481" s="162"/>
      <c r="AMF481" s="162"/>
      <c r="AMG481" s="162"/>
      <c r="AMH481" s="162"/>
      <c r="AMI481" s="162"/>
      <c r="AMJ481" s="162"/>
    </row>
    <row r="482" s="208" customFormat="true" ht="13.8" hidden="false" customHeight="false" outlineLevel="0" collapsed="false">
      <c r="I482" s="234"/>
      <c r="AME482" s="162"/>
      <c r="AMF482" s="162"/>
      <c r="AMG482" s="162"/>
      <c r="AMH482" s="162"/>
      <c r="AMI482" s="162"/>
      <c r="AMJ482" s="162"/>
    </row>
    <row r="483" s="208" customFormat="true" ht="13.8" hidden="false" customHeight="false" outlineLevel="0" collapsed="false">
      <c r="I483" s="234"/>
      <c r="AME483" s="162"/>
      <c r="AMF483" s="162"/>
      <c r="AMG483" s="162"/>
      <c r="AMH483" s="162"/>
      <c r="AMI483" s="162"/>
      <c r="AMJ483" s="162"/>
    </row>
    <row r="484" s="208" customFormat="true" ht="13.8" hidden="false" customHeight="false" outlineLevel="0" collapsed="false">
      <c r="I484" s="234"/>
      <c r="AME484" s="162"/>
      <c r="AMF484" s="162"/>
      <c r="AMG484" s="162"/>
      <c r="AMH484" s="162"/>
      <c r="AMI484" s="162"/>
      <c r="AMJ484" s="162"/>
    </row>
    <row r="485" s="208" customFormat="true" ht="13.8" hidden="false" customHeight="false" outlineLevel="0" collapsed="false">
      <c r="I485" s="234"/>
      <c r="AME485" s="162"/>
      <c r="AMF485" s="162"/>
      <c r="AMG485" s="162"/>
      <c r="AMH485" s="162"/>
      <c r="AMI485" s="162"/>
      <c r="AMJ485" s="162"/>
    </row>
    <row r="486" s="208" customFormat="true" ht="13.8" hidden="false" customHeight="false" outlineLevel="0" collapsed="false">
      <c r="I486" s="234"/>
      <c r="AME486" s="162"/>
      <c r="AMF486" s="162"/>
      <c r="AMG486" s="162"/>
      <c r="AMH486" s="162"/>
      <c r="AMI486" s="162"/>
      <c r="AMJ486" s="162"/>
    </row>
    <row r="487" s="208" customFormat="true" ht="13.8" hidden="false" customHeight="false" outlineLevel="0" collapsed="false">
      <c r="I487" s="234"/>
      <c r="AME487" s="162"/>
      <c r="AMF487" s="162"/>
      <c r="AMG487" s="162"/>
      <c r="AMH487" s="162"/>
      <c r="AMI487" s="162"/>
      <c r="AMJ487" s="162"/>
    </row>
    <row r="488" s="208" customFormat="true" ht="13.8" hidden="false" customHeight="false" outlineLevel="0" collapsed="false">
      <c r="I488" s="234"/>
      <c r="AME488" s="162"/>
      <c r="AMF488" s="162"/>
      <c r="AMG488" s="162"/>
      <c r="AMH488" s="162"/>
      <c r="AMI488" s="162"/>
      <c r="AMJ488" s="162"/>
    </row>
    <row r="489" s="208" customFormat="true" ht="13.8" hidden="false" customHeight="false" outlineLevel="0" collapsed="false">
      <c r="I489" s="234"/>
      <c r="AME489" s="162"/>
      <c r="AMF489" s="162"/>
      <c r="AMG489" s="162"/>
      <c r="AMH489" s="162"/>
      <c r="AMI489" s="162"/>
      <c r="AMJ489" s="162"/>
    </row>
    <row r="490" s="208" customFormat="true" ht="13.8" hidden="false" customHeight="false" outlineLevel="0" collapsed="false">
      <c r="I490" s="234"/>
      <c r="AME490" s="162"/>
      <c r="AMF490" s="162"/>
      <c r="AMG490" s="162"/>
      <c r="AMH490" s="162"/>
      <c r="AMI490" s="162"/>
      <c r="AMJ490" s="162"/>
    </row>
    <row r="491" s="208" customFormat="true" ht="13.8" hidden="false" customHeight="false" outlineLevel="0" collapsed="false">
      <c r="I491" s="234"/>
      <c r="AME491" s="162"/>
      <c r="AMF491" s="162"/>
      <c r="AMG491" s="162"/>
      <c r="AMH491" s="162"/>
      <c r="AMI491" s="162"/>
      <c r="AMJ491" s="162"/>
    </row>
    <row r="492" s="208" customFormat="true" ht="13.8" hidden="false" customHeight="false" outlineLevel="0" collapsed="false">
      <c r="I492" s="234"/>
      <c r="AME492" s="162"/>
      <c r="AMF492" s="162"/>
      <c r="AMG492" s="162"/>
      <c r="AMH492" s="162"/>
      <c r="AMI492" s="162"/>
      <c r="AMJ492" s="162"/>
    </row>
    <row r="493" s="208" customFormat="true" ht="13.8" hidden="false" customHeight="false" outlineLevel="0" collapsed="false">
      <c r="I493" s="234"/>
      <c r="AME493" s="162"/>
      <c r="AMF493" s="162"/>
      <c r="AMG493" s="162"/>
      <c r="AMH493" s="162"/>
      <c r="AMI493" s="162"/>
      <c r="AMJ493" s="162"/>
    </row>
    <row r="494" s="208" customFormat="true" ht="13.8" hidden="false" customHeight="false" outlineLevel="0" collapsed="false">
      <c r="I494" s="234"/>
      <c r="AME494" s="162"/>
      <c r="AMF494" s="162"/>
      <c r="AMG494" s="162"/>
      <c r="AMH494" s="162"/>
      <c r="AMI494" s="162"/>
      <c r="AMJ494" s="162"/>
    </row>
    <row r="495" s="208" customFormat="true" ht="13.8" hidden="false" customHeight="false" outlineLevel="0" collapsed="false">
      <c r="I495" s="234"/>
      <c r="AME495" s="162"/>
      <c r="AMF495" s="162"/>
      <c r="AMG495" s="162"/>
      <c r="AMH495" s="162"/>
      <c r="AMI495" s="162"/>
      <c r="AMJ495" s="162"/>
    </row>
    <row r="496" s="208" customFormat="true" ht="13.8" hidden="false" customHeight="false" outlineLevel="0" collapsed="false">
      <c r="I496" s="234"/>
      <c r="AME496" s="162"/>
      <c r="AMF496" s="162"/>
      <c r="AMG496" s="162"/>
      <c r="AMH496" s="162"/>
      <c r="AMI496" s="162"/>
      <c r="AMJ496" s="162"/>
    </row>
    <row r="497" s="208" customFormat="true" ht="13.8" hidden="false" customHeight="false" outlineLevel="0" collapsed="false">
      <c r="I497" s="234"/>
      <c r="AME497" s="162"/>
      <c r="AMF497" s="162"/>
      <c r="AMG497" s="162"/>
      <c r="AMH497" s="162"/>
      <c r="AMI497" s="162"/>
      <c r="AMJ497" s="162"/>
    </row>
    <row r="498" s="208" customFormat="true" ht="13.8" hidden="false" customHeight="false" outlineLevel="0" collapsed="false">
      <c r="I498" s="234"/>
      <c r="AME498" s="162"/>
      <c r="AMF498" s="162"/>
      <c r="AMG498" s="162"/>
      <c r="AMH498" s="162"/>
      <c r="AMI498" s="162"/>
      <c r="AMJ498" s="162"/>
    </row>
    <row r="499" s="208" customFormat="true" ht="13.8" hidden="false" customHeight="false" outlineLevel="0" collapsed="false">
      <c r="I499" s="234"/>
      <c r="AME499" s="162"/>
      <c r="AMF499" s="162"/>
      <c r="AMG499" s="162"/>
      <c r="AMH499" s="162"/>
      <c r="AMI499" s="162"/>
      <c r="AMJ499" s="162"/>
    </row>
    <row r="500" s="208" customFormat="true" ht="13.8" hidden="false" customHeight="false" outlineLevel="0" collapsed="false">
      <c r="I500" s="234"/>
      <c r="AME500" s="162"/>
      <c r="AMF500" s="162"/>
      <c r="AMG500" s="162"/>
      <c r="AMH500" s="162"/>
      <c r="AMI500" s="162"/>
      <c r="AMJ500" s="162"/>
    </row>
    <row r="501" s="208" customFormat="true" ht="13.8" hidden="false" customHeight="false" outlineLevel="0" collapsed="false">
      <c r="I501" s="234"/>
      <c r="AME501" s="162"/>
      <c r="AMF501" s="162"/>
      <c r="AMG501" s="162"/>
      <c r="AMH501" s="162"/>
      <c r="AMI501" s="162"/>
      <c r="AMJ501" s="162"/>
    </row>
    <row r="502" s="208" customFormat="true" ht="13.8" hidden="false" customHeight="false" outlineLevel="0" collapsed="false">
      <c r="I502" s="234"/>
      <c r="AME502" s="162"/>
      <c r="AMF502" s="162"/>
      <c r="AMG502" s="162"/>
      <c r="AMH502" s="162"/>
      <c r="AMI502" s="162"/>
      <c r="AMJ502" s="162"/>
    </row>
    <row r="503" s="208" customFormat="true" ht="13.8" hidden="false" customHeight="false" outlineLevel="0" collapsed="false">
      <c r="I503" s="234"/>
      <c r="AME503" s="162"/>
      <c r="AMF503" s="162"/>
      <c r="AMG503" s="162"/>
      <c r="AMH503" s="162"/>
      <c r="AMI503" s="162"/>
      <c r="AMJ503" s="162"/>
    </row>
    <row r="504" s="208" customFormat="true" ht="13.8" hidden="false" customHeight="false" outlineLevel="0" collapsed="false">
      <c r="I504" s="234"/>
      <c r="AME504" s="162"/>
      <c r="AMF504" s="162"/>
      <c r="AMG504" s="162"/>
      <c r="AMH504" s="162"/>
      <c r="AMI504" s="162"/>
      <c r="AMJ504" s="162"/>
    </row>
    <row r="505" s="208" customFormat="true" ht="13.8" hidden="false" customHeight="false" outlineLevel="0" collapsed="false">
      <c r="I505" s="234"/>
      <c r="AME505" s="162"/>
      <c r="AMF505" s="162"/>
      <c r="AMG505" s="162"/>
      <c r="AMH505" s="162"/>
      <c r="AMI505" s="162"/>
      <c r="AMJ505" s="162"/>
    </row>
    <row r="506" s="208" customFormat="true" ht="13.8" hidden="false" customHeight="false" outlineLevel="0" collapsed="false">
      <c r="I506" s="234"/>
      <c r="AME506" s="162"/>
      <c r="AMF506" s="162"/>
      <c r="AMG506" s="162"/>
      <c r="AMH506" s="162"/>
      <c r="AMI506" s="162"/>
      <c r="AMJ506" s="162"/>
    </row>
    <row r="507" s="208" customFormat="true" ht="13.8" hidden="false" customHeight="false" outlineLevel="0" collapsed="false">
      <c r="I507" s="234"/>
      <c r="AME507" s="162"/>
      <c r="AMF507" s="162"/>
      <c r="AMG507" s="162"/>
      <c r="AMH507" s="162"/>
      <c r="AMI507" s="162"/>
      <c r="AMJ507" s="162"/>
    </row>
    <row r="508" s="208" customFormat="true" ht="13.8" hidden="false" customHeight="false" outlineLevel="0" collapsed="false">
      <c r="I508" s="234"/>
      <c r="AME508" s="162"/>
      <c r="AMF508" s="162"/>
      <c r="AMG508" s="162"/>
      <c r="AMH508" s="162"/>
      <c r="AMI508" s="162"/>
      <c r="AMJ508" s="162"/>
    </row>
    <row r="509" s="208" customFormat="true" ht="13.8" hidden="false" customHeight="false" outlineLevel="0" collapsed="false">
      <c r="I509" s="234"/>
      <c r="AME509" s="162"/>
      <c r="AMF509" s="162"/>
      <c r="AMG509" s="162"/>
      <c r="AMH509" s="162"/>
      <c r="AMI509" s="162"/>
      <c r="AMJ509" s="162"/>
    </row>
    <row r="510" s="208" customFormat="true" ht="13.8" hidden="false" customHeight="false" outlineLevel="0" collapsed="false">
      <c r="I510" s="234"/>
      <c r="AME510" s="162"/>
      <c r="AMF510" s="162"/>
      <c r="AMG510" s="162"/>
      <c r="AMH510" s="162"/>
      <c r="AMI510" s="162"/>
      <c r="AMJ510" s="162"/>
    </row>
    <row r="511" s="208" customFormat="true" ht="13.8" hidden="false" customHeight="false" outlineLevel="0" collapsed="false">
      <c r="I511" s="234"/>
      <c r="AME511" s="162"/>
      <c r="AMF511" s="162"/>
      <c r="AMG511" s="162"/>
      <c r="AMH511" s="162"/>
      <c r="AMI511" s="162"/>
      <c r="AMJ511" s="162"/>
    </row>
    <row r="512" s="208" customFormat="true" ht="13.8" hidden="false" customHeight="false" outlineLevel="0" collapsed="false">
      <c r="I512" s="234"/>
      <c r="AME512" s="162"/>
      <c r="AMF512" s="162"/>
      <c r="AMG512" s="162"/>
      <c r="AMH512" s="162"/>
      <c r="AMI512" s="162"/>
      <c r="AMJ512" s="162"/>
    </row>
    <row r="513" s="208" customFormat="true" ht="13.8" hidden="false" customHeight="false" outlineLevel="0" collapsed="false">
      <c r="I513" s="234"/>
      <c r="AME513" s="162"/>
      <c r="AMF513" s="162"/>
      <c r="AMG513" s="162"/>
      <c r="AMH513" s="162"/>
      <c r="AMI513" s="162"/>
      <c r="AMJ513" s="162"/>
    </row>
    <row r="514" s="208" customFormat="true" ht="13.8" hidden="false" customHeight="false" outlineLevel="0" collapsed="false">
      <c r="I514" s="234"/>
      <c r="AME514" s="162"/>
      <c r="AMF514" s="162"/>
      <c r="AMG514" s="162"/>
      <c r="AMH514" s="162"/>
      <c r="AMI514" s="162"/>
      <c r="AMJ514" s="162"/>
    </row>
    <row r="515" s="208" customFormat="true" ht="13.8" hidden="false" customHeight="false" outlineLevel="0" collapsed="false">
      <c r="I515" s="234"/>
      <c r="AME515" s="162"/>
      <c r="AMF515" s="162"/>
      <c r="AMG515" s="162"/>
      <c r="AMH515" s="162"/>
      <c r="AMI515" s="162"/>
      <c r="AMJ515" s="162"/>
    </row>
    <row r="516" s="208" customFormat="true" ht="13.8" hidden="false" customHeight="false" outlineLevel="0" collapsed="false">
      <c r="I516" s="234"/>
      <c r="AME516" s="162"/>
      <c r="AMF516" s="162"/>
      <c r="AMG516" s="162"/>
      <c r="AMH516" s="162"/>
      <c r="AMI516" s="162"/>
      <c r="AMJ516" s="162"/>
    </row>
    <row r="517" s="208" customFormat="true" ht="13.8" hidden="false" customHeight="false" outlineLevel="0" collapsed="false">
      <c r="I517" s="234"/>
      <c r="AME517" s="162"/>
      <c r="AMF517" s="162"/>
      <c r="AMG517" s="162"/>
      <c r="AMH517" s="162"/>
      <c r="AMI517" s="162"/>
      <c r="AMJ517" s="162"/>
    </row>
    <row r="518" s="208" customFormat="true" ht="13.8" hidden="false" customHeight="false" outlineLevel="0" collapsed="false">
      <c r="I518" s="234"/>
      <c r="AME518" s="162"/>
      <c r="AMF518" s="162"/>
      <c r="AMG518" s="162"/>
      <c r="AMH518" s="162"/>
      <c r="AMI518" s="162"/>
      <c r="AMJ518" s="162"/>
    </row>
    <row r="519" s="208" customFormat="true" ht="13.8" hidden="false" customHeight="false" outlineLevel="0" collapsed="false">
      <c r="I519" s="234"/>
      <c r="AME519" s="162"/>
      <c r="AMF519" s="162"/>
      <c r="AMG519" s="162"/>
      <c r="AMH519" s="162"/>
      <c r="AMI519" s="162"/>
      <c r="AMJ519" s="162"/>
    </row>
    <row r="520" s="208" customFormat="true" ht="13.8" hidden="false" customHeight="false" outlineLevel="0" collapsed="false">
      <c r="I520" s="234"/>
      <c r="AME520" s="162"/>
      <c r="AMF520" s="162"/>
      <c r="AMG520" s="162"/>
      <c r="AMH520" s="162"/>
      <c r="AMI520" s="162"/>
      <c r="AMJ520" s="162"/>
    </row>
    <row r="521" s="208" customFormat="true" ht="13.8" hidden="false" customHeight="false" outlineLevel="0" collapsed="false">
      <c r="I521" s="234"/>
      <c r="AME521" s="162"/>
      <c r="AMF521" s="162"/>
      <c r="AMG521" s="162"/>
      <c r="AMH521" s="162"/>
      <c r="AMI521" s="162"/>
      <c r="AMJ521" s="162"/>
    </row>
    <row r="522" s="208" customFormat="true" ht="13.8" hidden="false" customHeight="false" outlineLevel="0" collapsed="false">
      <c r="I522" s="234"/>
      <c r="AME522" s="162"/>
      <c r="AMF522" s="162"/>
      <c r="AMG522" s="162"/>
      <c r="AMH522" s="162"/>
      <c r="AMI522" s="162"/>
      <c r="AMJ522" s="162"/>
    </row>
    <row r="523" s="208" customFormat="true" ht="13.8" hidden="false" customHeight="false" outlineLevel="0" collapsed="false">
      <c r="I523" s="234"/>
      <c r="AME523" s="162"/>
      <c r="AMF523" s="162"/>
      <c r="AMG523" s="162"/>
      <c r="AMH523" s="162"/>
      <c r="AMI523" s="162"/>
      <c r="AMJ523" s="162"/>
    </row>
    <row r="524" s="208" customFormat="true" ht="13.8" hidden="false" customHeight="false" outlineLevel="0" collapsed="false">
      <c r="I524" s="234"/>
      <c r="AME524" s="162"/>
      <c r="AMF524" s="162"/>
      <c r="AMG524" s="162"/>
      <c r="AMH524" s="162"/>
      <c r="AMI524" s="162"/>
      <c r="AMJ524" s="162"/>
    </row>
    <row r="525" s="208" customFormat="true" ht="13.8" hidden="false" customHeight="false" outlineLevel="0" collapsed="false">
      <c r="I525" s="234"/>
      <c r="AME525" s="162"/>
      <c r="AMF525" s="162"/>
      <c r="AMG525" s="162"/>
      <c r="AMH525" s="162"/>
      <c r="AMI525" s="162"/>
      <c r="AMJ525" s="162"/>
    </row>
    <row r="526" s="208" customFormat="true" ht="13.8" hidden="false" customHeight="false" outlineLevel="0" collapsed="false">
      <c r="I526" s="234"/>
      <c r="AME526" s="162"/>
      <c r="AMF526" s="162"/>
      <c r="AMG526" s="162"/>
      <c r="AMH526" s="162"/>
      <c r="AMI526" s="162"/>
      <c r="AMJ526" s="162"/>
    </row>
    <row r="527" s="208" customFormat="true" ht="13.8" hidden="false" customHeight="false" outlineLevel="0" collapsed="false">
      <c r="I527" s="234"/>
      <c r="AME527" s="162"/>
      <c r="AMF527" s="162"/>
      <c r="AMG527" s="162"/>
      <c r="AMH527" s="162"/>
      <c r="AMI527" s="162"/>
      <c r="AMJ527" s="162"/>
    </row>
    <row r="528" s="208" customFormat="true" ht="13.8" hidden="false" customHeight="false" outlineLevel="0" collapsed="false">
      <c r="I528" s="234"/>
      <c r="AME528" s="162"/>
      <c r="AMF528" s="162"/>
      <c r="AMG528" s="162"/>
      <c r="AMH528" s="162"/>
      <c r="AMI528" s="162"/>
      <c r="AMJ528" s="162"/>
    </row>
    <row r="529" s="208" customFormat="true" ht="13.8" hidden="false" customHeight="false" outlineLevel="0" collapsed="false">
      <c r="I529" s="234"/>
      <c r="AME529" s="162"/>
      <c r="AMF529" s="162"/>
      <c r="AMG529" s="162"/>
      <c r="AMH529" s="162"/>
      <c r="AMI529" s="162"/>
      <c r="AMJ529" s="162"/>
    </row>
    <row r="530" s="208" customFormat="true" ht="13.8" hidden="false" customHeight="false" outlineLevel="0" collapsed="false">
      <c r="I530" s="234"/>
      <c r="AME530" s="162"/>
      <c r="AMF530" s="162"/>
      <c r="AMG530" s="162"/>
      <c r="AMH530" s="162"/>
      <c r="AMI530" s="162"/>
      <c r="AMJ530" s="162"/>
    </row>
    <row r="531" s="208" customFormat="true" ht="13.8" hidden="false" customHeight="false" outlineLevel="0" collapsed="false">
      <c r="I531" s="234"/>
      <c r="AME531" s="162"/>
      <c r="AMF531" s="162"/>
      <c r="AMG531" s="162"/>
      <c r="AMH531" s="162"/>
      <c r="AMI531" s="162"/>
      <c r="AMJ531" s="162"/>
    </row>
    <row r="532" s="208" customFormat="true" ht="13.8" hidden="false" customHeight="false" outlineLevel="0" collapsed="false">
      <c r="I532" s="234"/>
      <c r="AME532" s="162"/>
      <c r="AMF532" s="162"/>
      <c r="AMG532" s="162"/>
      <c r="AMH532" s="162"/>
      <c r="AMI532" s="162"/>
      <c r="AMJ532" s="162"/>
    </row>
    <row r="533" s="208" customFormat="true" ht="13.8" hidden="false" customHeight="false" outlineLevel="0" collapsed="false">
      <c r="I533" s="234"/>
      <c r="AME533" s="162"/>
      <c r="AMF533" s="162"/>
      <c r="AMG533" s="162"/>
      <c r="AMH533" s="162"/>
      <c r="AMI533" s="162"/>
      <c r="AMJ533" s="162"/>
    </row>
    <row r="534" s="208" customFormat="true" ht="13.8" hidden="false" customHeight="false" outlineLevel="0" collapsed="false">
      <c r="I534" s="234"/>
      <c r="AME534" s="162"/>
      <c r="AMF534" s="162"/>
      <c r="AMG534" s="162"/>
      <c r="AMH534" s="162"/>
      <c r="AMI534" s="162"/>
      <c r="AMJ534" s="162"/>
    </row>
    <row r="535" s="208" customFormat="true" ht="13.8" hidden="false" customHeight="false" outlineLevel="0" collapsed="false">
      <c r="I535" s="234"/>
      <c r="AME535" s="162"/>
      <c r="AMF535" s="162"/>
      <c r="AMG535" s="162"/>
      <c r="AMH535" s="162"/>
      <c r="AMI535" s="162"/>
      <c r="AMJ535" s="162"/>
    </row>
    <row r="536" s="208" customFormat="true" ht="13.8" hidden="false" customHeight="false" outlineLevel="0" collapsed="false">
      <c r="I536" s="234"/>
      <c r="AME536" s="162"/>
      <c r="AMF536" s="162"/>
      <c r="AMG536" s="162"/>
      <c r="AMH536" s="162"/>
      <c r="AMI536" s="162"/>
      <c r="AMJ536" s="162"/>
    </row>
    <row r="537" s="208" customFormat="true" ht="13.8" hidden="false" customHeight="false" outlineLevel="0" collapsed="false">
      <c r="I537" s="234"/>
      <c r="AME537" s="162"/>
      <c r="AMF537" s="162"/>
      <c r="AMG537" s="162"/>
      <c r="AMH537" s="162"/>
      <c r="AMI537" s="162"/>
      <c r="AMJ537" s="162"/>
    </row>
    <row r="538" s="208" customFormat="true" ht="13.8" hidden="false" customHeight="false" outlineLevel="0" collapsed="false">
      <c r="I538" s="234"/>
      <c r="AME538" s="162"/>
      <c r="AMF538" s="162"/>
      <c r="AMG538" s="162"/>
      <c r="AMH538" s="162"/>
      <c r="AMI538" s="162"/>
      <c r="AMJ538" s="162"/>
    </row>
    <row r="539" s="208" customFormat="true" ht="13.8" hidden="false" customHeight="false" outlineLevel="0" collapsed="false">
      <c r="I539" s="234"/>
      <c r="AME539" s="162"/>
      <c r="AMF539" s="162"/>
      <c r="AMG539" s="162"/>
      <c r="AMH539" s="162"/>
      <c r="AMI539" s="162"/>
      <c r="AMJ539" s="162"/>
    </row>
    <row r="540" s="208" customFormat="true" ht="13.8" hidden="false" customHeight="false" outlineLevel="0" collapsed="false">
      <c r="I540" s="234"/>
      <c r="AME540" s="162"/>
      <c r="AMF540" s="162"/>
      <c r="AMG540" s="162"/>
      <c r="AMH540" s="162"/>
      <c r="AMI540" s="162"/>
      <c r="AMJ540" s="162"/>
    </row>
    <row r="541" s="208" customFormat="true" ht="13.8" hidden="false" customHeight="false" outlineLevel="0" collapsed="false">
      <c r="I541" s="234"/>
      <c r="AME541" s="162"/>
      <c r="AMF541" s="162"/>
      <c r="AMG541" s="162"/>
      <c r="AMH541" s="162"/>
      <c r="AMI541" s="162"/>
      <c r="AMJ541" s="162"/>
    </row>
    <row r="542" s="208" customFormat="true" ht="13.8" hidden="false" customHeight="false" outlineLevel="0" collapsed="false">
      <c r="I542" s="234"/>
      <c r="AME542" s="162"/>
      <c r="AMF542" s="162"/>
      <c r="AMG542" s="162"/>
      <c r="AMH542" s="162"/>
      <c r="AMI542" s="162"/>
      <c r="AMJ542" s="162"/>
    </row>
    <row r="543" s="208" customFormat="true" ht="13.8" hidden="false" customHeight="false" outlineLevel="0" collapsed="false">
      <c r="I543" s="234"/>
      <c r="AME543" s="162"/>
      <c r="AMF543" s="162"/>
      <c r="AMG543" s="162"/>
      <c r="AMH543" s="162"/>
      <c r="AMI543" s="162"/>
      <c r="AMJ543" s="162"/>
    </row>
    <row r="544" s="208" customFormat="true" ht="13.8" hidden="false" customHeight="false" outlineLevel="0" collapsed="false">
      <c r="I544" s="234"/>
      <c r="AME544" s="162"/>
      <c r="AMF544" s="162"/>
      <c r="AMG544" s="162"/>
      <c r="AMH544" s="162"/>
      <c r="AMI544" s="162"/>
      <c r="AMJ544" s="162"/>
    </row>
    <row r="545" s="208" customFormat="true" ht="13.8" hidden="false" customHeight="false" outlineLevel="0" collapsed="false">
      <c r="I545" s="234"/>
      <c r="AME545" s="162"/>
      <c r="AMF545" s="162"/>
      <c r="AMG545" s="162"/>
      <c r="AMH545" s="162"/>
      <c r="AMI545" s="162"/>
      <c r="AMJ545" s="162"/>
    </row>
    <row r="546" s="208" customFormat="true" ht="13.8" hidden="false" customHeight="false" outlineLevel="0" collapsed="false">
      <c r="I546" s="234"/>
      <c r="AME546" s="162"/>
      <c r="AMF546" s="162"/>
      <c r="AMG546" s="162"/>
      <c r="AMH546" s="162"/>
      <c r="AMI546" s="162"/>
      <c r="AMJ546" s="162"/>
    </row>
    <row r="547" s="208" customFormat="true" ht="13.8" hidden="false" customHeight="false" outlineLevel="0" collapsed="false">
      <c r="I547" s="234"/>
      <c r="AME547" s="162"/>
      <c r="AMF547" s="162"/>
      <c r="AMG547" s="162"/>
      <c r="AMH547" s="162"/>
      <c r="AMI547" s="162"/>
      <c r="AMJ547" s="162"/>
    </row>
    <row r="548" s="208" customFormat="true" ht="13.8" hidden="false" customHeight="false" outlineLevel="0" collapsed="false">
      <c r="I548" s="234"/>
      <c r="AME548" s="162"/>
      <c r="AMF548" s="162"/>
      <c r="AMG548" s="162"/>
      <c r="AMH548" s="162"/>
      <c r="AMI548" s="162"/>
      <c r="AMJ548" s="162"/>
    </row>
    <row r="549" s="208" customFormat="true" ht="13.8" hidden="false" customHeight="false" outlineLevel="0" collapsed="false">
      <c r="I549" s="234"/>
      <c r="AME549" s="162"/>
      <c r="AMF549" s="162"/>
      <c r="AMG549" s="162"/>
      <c r="AMH549" s="162"/>
      <c r="AMI549" s="162"/>
      <c r="AMJ549" s="162"/>
    </row>
    <row r="550" s="208" customFormat="true" ht="13.8" hidden="false" customHeight="false" outlineLevel="0" collapsed="false">
      <c r="I550" s="234"/>
      <c r="AME550" s="162"/>
      <c r="AMF550" s="162"/>
      <c r="AMG550" s="162"/>
      <c r="AMH550" s="162"/>
      <c r="AMI550" s="162"/>
      <c r="AMJ550" s="162"/>
    </row>
    <row r="551" s="208" customFormat="true" ht="13.8" hidden="false" customHeight="false" outlineLevel="0" collapsed="false">
      <c r="I551" s="234"/>
      <c r="AME551" s="162"/>
      <c r="AMF551" s="162"/>
      <c r="AMG551" s="162"/>
      <c r="AMH551" s="162"/>
      <c r="AMI551" s="162"/>
      <c r="AMJ551" s="162"/>
    </row>
    <row r="552" s="208" customFormat="true" ht="13.8" hidden="false" customHeight="false" outlineLevel="0" collapsed="false">
      <c r="I552" s="234"/>
      <c r="AME552" s="162"/>
      <c r="AMF552" s="162"/>
      <c r="AMG552" s="162"/>
      <c r="AMH552" s="162"/>
      <c r="AMI552" s="162"/>
      <c r="AMJ552" s="162"/>
    </row>
    <row r="553" s="208" customFormat="true" ht="13.8" hidden="false" customHeight="false" outlineLevel="0" collapsed="false">
      <c r="I553" s="234"/>
      <c r="AME553" s="162"/>
      <c r="AMF553" s="162"/>
      <c r="AMG553" s="162"/>
      <c r="AMH553" s="162"/>
      <c r="AMI553" s="162"/>
      <c r="AMJ553" s="162"/>
    </row>
    <row r="554" s="208" customFormat="true" ht="13.8" hidden="false" customHeight="false" outlineLevel="0" collapsed="false">
      <c r="I554" s="234"/>
      <c r="AME554" s="162"/>
      <c r="AMF554" s="162"/>
      <c r="AMG554" s="162"/>
      <c r="AMH554" s="162"/>
      <c r="AMI554" s="162"/>
      <c r="AMJ554" s="162"/>
    </row>
    <row r="555" s="208" customFormat="true" ht="13.8" hidden="false" customHeight="false" outlineLevel="0" collapsed="false">
      <c r="I555" s="234"/>
      <c r="AME555" s="162"/>
      <c r="AMF555" s="162"/>
      <c r="AMG555" s="162"/>
      <c r="AMH555" s="162"/>
      <c r="AMI555" s="162"/>
      <c r="AMJ555" s="162"/>
    </row>
    <row r="556" s="208" customFormat="true" ht="13.8" hidden="false" customHeight="false" outlineLevel="0" collapsed="false">
      <c r="I556" s="234"/>
      <c r="AME556" s="162"/>
      <c r="AMF556" s="162"/>
      <c r="AMG556" s="162"/>
      <c r="AMH556" s="162"/>
      <c r="AMI556" s="162"/>
      <c r="AMJ556" s="162"/>
    </row>
    <row r="557" s="208" customFormat="true" ht="13.8" hidden="false" customHeight="false" outlineLevel="0" collapsed="false">
      <c r="I557" s="234"/>
      <c r="AME557" s="162"/>
      <c r="AMF557" s="162"/>
      <c r="AMG557" s="162"/>
      <c r="AMH557" s="162"/>
      <c r="AMI557" s="162"/>
      <c r="AMJ557" s="162"/>
    </row>
    <row r="558" s="208" customFormat="true" ht="13.8" hidden="false" customHeight="false" outlineLevel="0" collapsed="false">
      <c r="I558" s="234"/>
      <c r="AME558" s="162"/>
      <c r="AMF558" s="162"/>
      <c r="AMG558" s="162"/>
      <c r="AMH558" s="162"/>
      <c r="AMI558" s="162"/>
      <c r="AMJ558" s="162"/>
    </row>
    <row r="559" s="208" customFormat="true" ht="13.8" hidden="false" customHeight="false" outlineLevel="0" collapsed="false">
      <c r="I559" s="234"/>
      <c r="AME559" s="162"/>
      <c r="AMF559" s="162"/>
      <c r="AMG559" s="162"/>
      <c r="AMH559" s="162"/>
      <c r="AMI559" s="162"/>
      <c r="AMJ559" s="162"/>
    </row>
    <row r="560" s="208" customFormat="true" ht="13.8" hidden="false" customHeight="false" outlineLevel="0" collapsed="false">
      <c r="I560" s="234"/>
      <c r="AME560" s="162"/>
      <c r="AMF560" s="162"/>
      <c r="AMG560" s="162"/>
      <c r="AMH560" s="162"/>
      <c r="AMI560" s="162"/>
      <c r="AMJ560" s="162"/>
    </row>
    <row r="561" s="208" customFormat="true" ht="13.8" hidden="false" customHeight="false" outlineLevel="0" collapsed="false">
      <c r="I561" s="234"/>
      <c r="AME561" s="162"/>
      <c r="AMF561" s="162"/>
      <c r="AMG561" s="162"/>
      <c r="AMH561" s="162"/>
      <c r="AMI561" s="162"/>
      <c r="AMJ561" s="162"/>
    </row>
    <row r="562" s="208" customFormat="true" ht="13.8" hidden="false" customHeight="false" outlineLevel="0" collapsed="false">
      <c r="I562" s="234"/>
      <c r="AME562" s="162"/>
      <c r="AMF562" s="162"/>
      <c r="AMG562" s="162"/>
      <c r="AMH562" s="162"/>
      <c r="AMI562" s="162"/>
      <c r="AMJ562" s="162"/>
    </row>
    <row r="563" s="208" customFormat="true" ht="13.8" hidden="false" customHeight="false" outlineLevel="0" collapsed="false">
      <c r="I563" s="234"/>
      <c r="AME563" s="162"/>
      <c r="AMF563" s="162"/>
      <c r="AMG563" s="162"/>
      <c r="AMH563" s="162"/>
      <c r="AMI563" s="162"/>
      <c r="AMJ563" s="162"/>
    </row>
    <row r="564" s="208" customFormat="true" ht="13.8" hidden="false" customHeight="false" outlineLevel="0" collapsed="false">
      <c r="I564" s="234"/>
      <c r="AME564" s="162"/>
      <c r="AMF564" s="162"/>
      <c r="AMG564" s="162"/>
      <c r="AMH564" s="162"/>
      <c r="AMI564" s="162"/>
      <c r="AMJ564" s="162"/>
    </row>
    <row r="565" s="208" customFormat="true" ht="13.8" hidden="false" customHeight="false" outlineLevel="0" collapsed="false">
      <c r="I565" s="234"/>
      <c r="AME565" s="162"/>
      <c r="AMF565" s="162"/>
      <c r="AMG565" s="162"/>
      <c r="AMH565" s="162"/>
      <c r="AMI565" s="162"/>
      <c r="AMJ565" s="162"/>
    </row>
    <row r="566" s="208" customFormat="true" ht="13.8" hidden="false" customHeight="false" outlineLevel="0" collapsed="false">
      <c r="I566" s="234"/>
      <c r="AME566" s="162"/>
      <c r="AMF566" s="162"/>
      <c r="AMG566" s="162"/>
      <c r="AMH566" s="162"/>
      <c r="AMI566" s="162"/>
      <c r="AMJ566" s="162"/>
    </row>
    <row r="567" s="208" customFormat="true" ht="13.8" hidden="false" customHeight="false" outlineLevel="0" collapsed="false">
      <c r="I567" s="234"/>
      <c r="AME567" s="162"/>
      <c r="AMF567" s="162"/>
      <c r="AMG567" s="162"/>
      <c r="AMH567" s="162"/>
      <c r="AMI567" s="162"/>
      <c r="AMJ567" s="162"/>
    </row>
    <row r="568" s="208" customFormat="true" ht="13.8" hidden="false" customHeight="false" outlineLevel="0" collapsed="false">
      <c r="I568" s="234"/>
      <c r="AME568" s="162"/>
      <c r="AMF568" s="162"/>
      <c r="AMG568" s="162"/>
      <c r="AMH568" s="162"/>
      <c r="AMI568" s="162"/>
      <c r="AMJ568" s="162"/>
    </row>
    <row r="569" s="208" customFormat="true" ht="13.8" hidden="false" customHeight="false" outlineLevel="0" collapsed="false">
      <c r="I569" s="234"/>
      <c r="AME569" s="162"/>
      <c r="AMF569" s="162"/>
      <c r="AMG569" s="162"/>
      <c r="AMH569" s="162"/>
      <c r="AMI569" s="162"/>
      <c r="AMJ569" s="162"/>
    </row>
    <row r="570" s="208" customFormat="true" ht="13.8" hidden="false" customHeight="false" outlineLevel="0" collapsed="false">
      <c r="I570" s="234"/>
      <c r="AME570" s="162"/>
      <c r="AMF570" s="162"/>
      <c r="AMG570" s="162"/>
      <c r="AMH570" s="162"/>
      <c r="AMI570" s="162"/>
      <c r="AMJ570" s="162"/>
    </row>
    <row r="571" s="208" customFormat="true" ht="13.8" hidden="false" customHeight="false" outlineLevel="0" collapsed="false">
      <c r="I571" s="234"/>
      <c r="AME571" s="162"/>
      <c r="AMF571" s="162"/>
      <c r="AMG571" s="162"/>
      <c r="AMH571" s="162"/>
      <c r="AMI571" s="162"/>
      <c r="AMJ571" s="162"/>
    </row>
    <row r="572" s="208" customFormat="true" ht="13.8" hidden="false" customHeight="false" outlineLevel="0" collapsed="false">
      <c r="I572" s="234"/>
      <c r="AME572" s="162"/>
      <c r="AMF572" s="162"/>
      <c r="AMG572" s="162"/>
      <c r="AMH572" s="162"/>
      <c r="AMI572" s="162"/>
      <c r="AMJ572" s="162"/>
    </row>
    <row r="573" s="208" customFormat="true" ht="13.8" hidden="false" customHeight="false" outlineLevel="0" collapsed="false">
      <c r="I573" s="234"/>
      <c r="AME573" s="162"/>
      <c r="AMF573" s="162"/>
      <c r="AMG573" s="162"/>
      <c r="AMH573" s="162"/>
      <c r="AMI573" s="162"/>
      <c r="AMJ573" s="162"/>
    </row>
    <row r="574" s="208" customFormat="true" ht="13.8" hidden="false" customHeight="false" outlineLevel="0" collapsed="false">
      <c r="I574" s="234"/>
      <c r="AME574" s="162"/>
      <c r="AMF574" s="162"/>
      <c r="AMG574" s="162"/>
      <c r="AMH574" s="162"/>
      <c r="AMI574" s="162"/>
      <c r="AMJ574" s="162"/>
    </row>
    <row r="575" s="208" customFormat="true" ht="13.8" hidden="false" customHeight="false" outlineLevel="0" collapsed="false">
      <c r="I575" s="234"/>
      <c r="AME575" s="162"/>
      <c r="AMF575" s="162"/>
      <c r="AMG575" s="162"/>
      <c r="AMH575" s="162"/>
      <c r="AMI575" s="162"/>
      <c r="AMJ575" s="162"/>
    </row>
    <row r="576" s="208" customFormat="true" ht="13.8" hidden="false" customHeight="false" outlineLevel="0" collapsed="false">
      <c r="I576" s="234"/>
      <c r="AME576" s="162"/>
      <c r="AMF576" s="162"/>
      <c r="AMG576" s="162"/>
      <c r="AMH576" s="162"/>
      <c r="AMI576" s="162"/>
      <c r="AMJ576" s="162"/>
    </row>
    <row r="577" s="208" customFormat="true" ht="13.8" hidden="false" customHeight="false" outlineLevel="0" collapsed="false">
      <c r="I577" s="234"/>
      <c r="AME577" s="162"/>
      <c r="AMF577" s="162"/>
      <c r="AMG577" s="162"/>
      <c r="AMH577" s="162"/>
      <c r="AMI577" s="162"/>
      <c r="AMJ577" s="162"/>
    </row>
    <row r="578" s="208" customFormat="true" ht="13.8" hidden="false" customHeight="false" outlineLevel="0" collapsed="false">
      <c r="I578" s="234"/>
      <c r="AME578" s="162"/>
      <c r="AMF578" s="162"/>
      <c r="AMG578" s="162"/>
      <c r="AMH578" s="162"/>
      <c r="AMI578" s="162"/>
      <c r="AMJ578" s="162"/>
    </row>
    <row r="579" s="208" customFormat="true" ht="13.8" hidden="false" customHeight="false" outlineLevel="0" collapsed="false">
      <c r="I579" s="234"/>
      <c r="AME579" s="162"/>
      <c r="AMF579" s="162"/>
      <c r="AMG579" s="162"/>
      <c r="AMH579" s="162"/>
      <c r="AMI579" s="162"/>
      <c r="AMJ579" s="162"/>
    </row>
    <row r="580" s="208" customFormat="true" ht="13.8" hidden="false" customHeight="false" outlineLevel="0" collapsed="false">
      <c r="I580" s="234"/>
      <c r="AME580" s="162"/>
      <c r="AMF580" s="162"/>
      <c r="AMG580" s="162"/>
      <c r="AMH580" s="162"/>
      <c r="AMI580" s="162"/>
      <c r="AMJ580" s="162"/>
    </row>
    <row r="581" s="208" customFormat="true" ht="13.8" hidden="false" customHeight="false" outlineLevel="0" collapsed="false">
      <c r="I581" s="234"/>
      <c r="AME581" s="162"/>
      <c r="AMF581" s="162"/>
      <c r="AMG581" s="162"/>
      <c r="AMH581" s="162"/>
      <c r="AMI581" s="162"/>
      <c r="AMJ581" s="162"/>
    </row>
    <row r="582" s="208" customFormat="true" ht="13.8" hidden="false" customHeight="false" outlineLevel="0" collapsed="false">
      <c r="I582" s="234"/>
      <c r="AME582" s="162"/>
      <c r="AMF582" s="162"/>
      <c r="AMG582" s="162"/>
      <c r="AMH582" s="162"/>
      <c r="AMI582" s="162"/>
      <c r="AMJ582" s="162"/>
    </row>
    <row r="583" s="208" customFormat="true" ht="13.8" hidden="false" customHeight="false" outlineLevel="0" collapsed="false">
      <c r="I583" s="234"/>
      <c r="AME583" s="162"/>
      <c r="AMF583" s="162"/>
      <c r="AMG583" s="162"/>
      <c r="AMH583" s="162"/>
      <c r="AMI583" s="162"/>
      <c r="AMJ583" s="162"/>
    </row>
    <row r="584" s="208" customFormat="true" ht="13.8" hidden="false" customHeight="false" outlineLevel="0" collapsed="false">
      <c r="I584" s="234"/>
      <c r="AME584" s="162"/>
      <c r="AMF584" s="162"/>
      <c r="AMG584" s="162"/>
      <c r="AMH584" s="162"/>
      <c r="AMI584" s="162"/>
      <c r="AMJ584" s="162"/>
    </row>
    <row r="585" s="208" customFormat="true" ht="13.8" hidden="false" customHeight="false" outlineLevel="0" collapsed="false">
      <c r="I585" s="234"/>
      <c r="AME585" s="162"/>
      <c r="AMF585" s="162"/>
      <c r="AMG585" s="162"/>
      <c r="AMH585" s="162"/>
      <c r="AMI585" s="162"/>
      <c r="AMJ585" s="162"/>
    </row>
    <row r="586" s="208" customFormat="true" ht="13.8" hidden="false" customHeight="false" outlineLevel="0" collapsed="false">
      <c r="I586" s="234"/>
      <c r="AME586" s="162"/>
      <c r="AMF586" s="162"/>
      <c r="AMG586" s="162"/>
      <c r="AMH586" s="162"/>
      <c r="AMI586" s="162"/>
      <c r="AMJ586" s="162"/>
    </row>
    <row r="587" s="208" customFormat="true" ht="13.8" hidden="false" customHeight="false" outlineLevel="0" collapsed="false">
      <c r="I587" s="234"/>
      <c r="AME587" s="162"/>
      <c r="AMF587" s="162"/>
      <c r="AMG587" s="162"/>
      <c r="AMH587" s="162"/>
      <c r="AMI587" s="162"/>
      <c r="AMJ587" s="162"/>
    </row>
    <row r="588" s="208" customFormat="true" ht="13.8" hidden="false" customHeight="false" outlineLevel="0" collapsed="false">
      <c r="I588" s="234"/>
      <c r="AME588" s="162"/>
      <c r="AMF588" s="162"/>
      <c r="AMG588" s="162"/>
      <c r="AMH588" s="162"/>
      <c r="AMI588" s="162"/>
      <c r="AMJ588" s="162"/>
    </row>
    <row r="589" s="208" customFormat="true" ht="13.8" hidden="false" customHeight="false" outlineLevel="0" collapsed="false">
      <c r="I589" s="234"/>
      <c r="AME589" s="162"/>
      <c r="AMF589" s="162"/>
      <c r="AMG589" s="162"/>
      <c r="AMH589" s="162"/>
      <c r="AMI589" s="162"/>
      <c r="AMJ589" s="162"/>
    </row>
    <row r="590" s="208" customFormat="true" ht="13.8" hidden="false" customHeight="false" outlineLevel="0" collapsed="false">
      <c r="I590" s="234"/>
      <c r="AME590" s="162"/>
      <c r="AMF590" s="162"/>
      <c r="AMG590" s="162"/>
      <c r="AMH590" s="162"/>
      <c r="AMI590" s="162"/>
      <c r="AMJ590" s="162"/>
    </row>
    <row r="591" s="208" customFormat="true" ht="13.8" hidden="false" customHeight="false" outlineLevel="0" collapsed="false">
      <c r="I591" s="234"/>
      <c r="AME591" s="162"/>
      <c r="AMF591" s="162"/>
      <c r="AMG591" s="162"/>
      <c r="AMH591" s="162"/>
      <c r="AMI591" s="162"/>
      <c r="AMJ591" s="162"/>
    </row>
    <row r="592" s="208" customFormat="true" ht="13.8" hidden="false" customHeight="false" outlineLevel="0" collapsed="false">
      <c r="I592" s="234"/>
      <c r="AME592" s="162"/>
      <c r="AMF592" s="162"/>
      <c r="AMG592" s="162"/>
      <c r="AMH592" s="162"/>
      <c r="AMI592" s="162"/>
      <c r="AMJ592" s="162"/>
    </row>
    <row r="593" s="208" customFormat="true" ht="13.8" hidden="false" customHeight="false" outlineLevel="0" collapsed="false">
      <c r="I593" s="234"/>
      <c r="AME593" s="162"/>
      <c r="AMF593" s="162"/>
      <c r="AMG593" s="162"/>
      <c r="AMH593" s="162"/>
      <c r="AMI593" s="162"/>
      <c r="AMJ593" s="162"/>
    </row>
    <row r="594" s="208" customFormat="true" ht="13.8" hidden="false" customHeight="false" outlineLevel="0" collapsed="false">
      <c r="I594" s="234"/>
      <c r="AME594" s="162"/>
      <c r="AMF594" s="162"/>
      <c r="AMG594" s="162"/>
      <c r="AMH594" s="162"/>
      <c r="AMI594" s="162"/>
      <c r="AMJ594" s="162"/>
    </row>
    <row r="595" s="208" customFormat="true" ht="13.8" hidden="false" customHeight="false" outlineLevel="0" collapsed="false">
      <c r="I595" s="234"/>
      <c r="AME595" s="162"/>
      <c r="AMF595" s="162"/>
      <c r="AMG595" s="162"/>
      <c r="AMH595" s="162"/>
      <c r="AMI595" s="162"/>
      <c r="AMJ595" s="162"/>
    </row>
    <row r="596" s="208" customFormat="true" ht="13.8" hidden="false" customHeight="false" outlineLevel="0" collapsed="false">
      <c r="I596" s="234"/>
      <c r="AME596" s="162"/>
      <c r="AMF596" s="162"/>
      <c r="AMG596" s="162"/>
      <c r="AMH596" s="162"/>
      <c r="AMI596" s="162"/>
      <c r="AMJ596" s="162"/>
    </row>
    <row r="597" s="208" customFormat="true" ht="13.8" hidden="false" customHeight="false" outlineLevel="0" collapsed="false">
      <c r="I597" s="234"/>
      <c r="AME597" s="162"/>
      <c r="AMF597" s="162"/>
      <c r="AMG597" s="162"/>
      <c r="AMH597" s="162"/>
      <c r="AMI597" s="162"/>
      <c r="AMJ597" s="162"/>
    </row>
    <row r="598" s="208" customFormat="true" ht="13.8" hidden="false" customHeight="false" outlineLevel="0" collapsed="false">
      <c r="I598" s="234"/>
      <c r="AME598" s="162"/>
      <c r="AMF598" s="162"/>
      <c r="AMG598" s="162"/>
      <c r="AMH598" s="162"/>
      <c r="AMI598" s="162"/>
      <c r="AMJ598" s="162"/>
    </row>
    <row r="599" s="208" customFormat="true" ht="13.8" hidden="false" customHeight="false" outlineLevel="0" collapsed="false">
      <c r="I599" s="234"/>
      <c r="AME599" s="162"/>
      <c r="AMF599" s="162"/>
      <c r="AMG599" s="162"/>
      <c r="AMH599" s="162"/>
      <c r="AMI599" s="162"/>
      <c r="AMJ599" s="162"/>
    </row>
    <row r="600" s="208" customFormat="true" ht="13.8" hidden="false" customHeight="false" outlineLevel="0" collapsed="false">
      <c r="I600" s="234"/>
      <c r="AME600" s="162"/>
      <c r="AMF600" s="162"/>
      <c r="AMG600" s="162"/>
      <c r="AMH600" s="162"/>
      <c r="AMI600" s="162"/>
      <c r="AMJ600" s="162"/>
    </row>
    <row r="601" s="208" customFormat="true" ht="13.8" hidden="false" customHeight="false" outlineLevel="0" collapsed="false">
      <c r="I601" s="234"/>
      <c r="AME601" s="162"/>
      <c r="AMF601" s="162"/>
      <c r="AMG601" s="162"/>
      <c r="AMH601" s="162"/>
      <c r="AMI601" s="162"/>
      <c r="AMJ601" s="162"/>
    </row>
    <row r="602" s="208" customFormat="true" ht="13.8" hidden="false" customHeight="false" outlineLevel="0" collapsed="false">
      <c r="I602" s="234"/>
      <c r="AME602" s="162"/>
      <c r="AMF602" s="162"/>
      <c r="AMG602" s="162"/>
      <c r="AMH602" s="162"/>
      <c r="AMI602" s="162"/>
      <c r="AMJ602" s="162"/>
    </row>
    <row r="603" s="208" customFormat="true" ht="13.8" hidden="false" customHeight="false" outlineLevel="0" collapsed="false">
      <c r="I603" s="234"/>
      <c r="AME603" s="162"/>
      <c r="AMF603" s="162"/>
      <c r="AMG603" s="162"/>
      <c r="AMH603" s="162"/>
      <c r="AMI603" s="162"/>
      <c r="AMJ603" s="162"/>
    </row>
    <row r="604" s="208" customFormat="true" ht="13.8" hidden="false" customHeight="false" outlineLevel="0" collapsed="false">
      <c r="I604" s="234"/>
      <c r="AME604" s="162"/>
      <c r="AMF604" s="162"/>
      <c r="AMG604" s="162"/>
      <c r="AMH604" s="162"/>
      <c r="AMI604" s="162"/>
      <c r="AMJ604" s="162"/>
    </row>
    <row r="605" s="208" customFormat="true" ht="13.8" hidden="false" customHeight="false" outlineLevel="0" collapsed="false">
      <c r="I605" s="234"/>
      <c r="AME605" s="162"/>
      <c r="AMF605" s="162"/>
      <c r="AMG605" s="162"/>
      <c r="AMH605" s="162"/>
      <c r="AMI605" s="162"/>
      <c r="AMJ605" s="162"/>
    </row>
    <row r="606" s="208" customFormat="true" ht="13.8" hidden="false" customHeight="false" outlineLevel="0" collapsed="false">
      <c r="I606" s="234"/>
      <c r="AME606" s="162"/>
      <c r="AMF606" s="162"/>
      <c r="AMG606" s="162"/>
      <c r="AMH606" s="162"/>
      <c r="AMI606" s="162"/>
      <c r="AMJ606" s="162"/>
    </row>
    <row r="607" s="208" customFormat="true" ht="13.8" hidden="false" customHeight="false" outlineLevel="0" collapsed="false">
      <c r="I607" s="234"/>
      <c r="AME607" s="162"/>
      <c r="AMF607" s="162"/>
      <c r="AMG607" s="162"/>
      <c r="AMH607" s="162"/>
      <c r="AMI607" s="162"/>
      <c r="AMJ607" s="162"/>
    </row>
    <row r="608" s="208" customFormat="true" ht="13.8" hidden="false" customHeight="false" outlineLevel="0" collapsed="false">
      <c r="I608" s="234"/>
      <c r="AME608" s="162"/>
      <c r="AMF608" s="162"/>
      <c r="AMG608" s="162"/>
      <c r="AMH608" s="162"/>
      <c r="AMI608" s="162"/>
      <c r="AMJ608" s="162"/>
    </row>
    <row r="609" s="208" customFormat="true" ht="13.8" hidden="false" customHeight="false" outlineLevel="0" collapsed="false">
      <c r="I609" s="234"/>
      <c r="AME609" s="162"/>
      <c r="AMF609" s="162"/>
      <c r="AMG609" s="162"/>
      <c r="AMH609" s="162"/>
      <c r="AMI609" s="162"/>
      <c r="AMJ609" s="162"/>
    </row>
    <row r="610" s="208" customFormat="true" ht="13.8" hidden="false" customHeight="false" outlineLevel="0" collapsed="false">
      <c r="I610" s="234"/>
      <c r="AME610" s="162"/>
      <c r="AMF610" s="162"/>
      <c r="AMG610" s="162"/>
      <c r="AMH610" s="162"/>
      <c r="AMI610" s="162"/>
      <c r="AMJ610" s="162"/>
    </row>
    <row r="611" s="208" customFormat="true" ht="13.8" hidden="false" customHeight="false" outlineLevel="0" collapsed="false">
      <c r="I611" s="234"/>
      <c r="AME611" s="162"/>
      <c r="AMF611" s="162"/>
      <c r="AMG611" s="162"/>
      <c r="AMH611" s="162"/>
      <c r="AMI611" s="162"/>
      <c r="AMJ611" s="162"/>
    </row>
    <row r="612" s="208" customFormat="true" ht="13.8" hidden="false" customHeight="false" outlineLevel="0" collapsed="false">
      <c r="I612" s="234"/>
      <c r="AME612" s="162"/>
      <c r="AMF612" s="162"/>
      <c r="AMG612" s="162"/>
      <c r="AMH612" s="162"/>
      <c r="AMI612" s="162"/>
      <c r="AMJ612" s="162"/>
    </row>
    <row r="613" s="208" customFormat="true" ht="13.8" hidden="false" customHeight="false" outlineLevel="0" collapsed="false">
      <c r="I613" s="234"/>
      <c r="AME613" s="162"/>
      <c r="AMF613" s="162"/>
      <c r="AMG613" s="162"/>
      <c r="AMH613" s="162"/>
      <c r="AMI613" s="162"/>
      <c r="AMJ613" s="162"/>
    </row>
    <row r="614" s="208" customFormat="true" ht="13.8" hidden="false" customHeight="false" outlineLevel="0" collapsed="false">
      <c r="I614" s="234"/>
      <c r="AME614" s="162"/>
      <c r="AMF614" s="162"/>
      <c r="AMG614" s="162"/>
      <c r="AMH614" s="162"/>
      <c r="AMI614" s="162"/>
      <c r="AMJ614" s="162"/>
    </row>
    <row r="615" s="208" customFormat="true" ht="13.8" hidden="false" customHeight="false" outlineLevel="0" collapsed="false">
      <c r="I615" s="234"/>
      <c r="AME615" s="162"/>
      <c r="AMF615" s="162"/>
      <c r="AMG615" s="162"/>
      <c r="AMH615" s="162"/>
      <c r="AMI615" s="162"/>
      <c r="AMJ615" s="162"/>
    </row>
    <row r="616" s="208" customFormat="true" ht="13.8" hidden="false" customHeight="false" outlineLevel="0" collapsed="false">
      <c r="I616" s="234"/>
      <c r="AME616" s="162"/>
      <c r="AMF616" s="162"/>
      <c r="AMG616" s="162"/>
      <c r="AMH616" s="162"/>
      <c r="AMI616" s="162"/>
      <c r="AMJ616" s="162"/>
    </row>
    <row r="617" s="208" customFormat="true" ht="13.8" hidden="false" customHeight="false" outlineLevel="0" collapsed="false">
      <c r="I617" s="234"/>
      <c r="AME617" s="162"/>
      <c r="AMF617" s="162"/>
      <c r="AMG617" s="162"/>
      <c r="AMH617" s="162"/>
      <c r="AMI617" s="162"/>
      <c r="AMJ617" s="162"/>
    </row>
    <row r="618" s="208" customFormat="true" ht="13.8" hidden="false" customHeight="false" outlineLevel="0" collapsed="false">
      <c r="I618" s="234"/>
      <c r="AME618" s="162"/>
      <c r="AMF618" s="162"/>
      <c r="AMG618" s="162"/>
      <c r="AMH618" s="162"/>
      <c r="AMI618" s="162"/>
      <c r="AMJ618" s="162"/>
    </row>
    <row r="619" s="208" customFormat="true" ht="13.8" hidden="false" customHeight="false" outlineLevel="0" collapsed="false">
      <c r="I619" s="234"/>
      <c r="AME619" s="162"/>
      <c r="AMF619" s="162"/>
      <c r="AMG619" s="162"/>
      <c r="AMH619" s="162"/>
      <c r="AMI619" s="162"/>
      <c r="AMJ619" s="162"/>
    </row>
    <row r="620" s="208" customFormat="true" ht="13.8" hidden="false" customHeight="false" outlineLevel="0" collapsed="false">
      <c r="I620" s="234"/>
      <c r="AME620" s="162"/>
      <c r="AMF620" s="162"/>
      <c r="AMG620" s="162"/>
      <c r="AMH620" s="162"/>
      <c r="AMI620" s="162"/>
      <c r="AMJ620" s="162"/>
    </row>
    <row r="621" s="208" customFormat="true" ht="13.8" hidden="false" customHeight="false" outlineLevel="0" collapsed="false">
      <c r="I621" s="234"/>
      <c r="AME621" s="162"/>
      <c r="AMF621" s="162"/>
      <c r="AMG621" s="162"/>
      <c r="AMH621" s="162"/>
      <c r="AMI621" s="162"/>
      <c r="AMJ621" s="162"/>
    </row>
    <row r="622" s="208" customFormat="true" ht="13.8" hidden="false" customHeight="false" outlineLevel="0" collapsed="false">
      <c r="I622" s="234"/>
      <c r="AME622" s="162"/>
      <c r="AMF622" s="162"/>
      <c r="AMG622" s="162"/>
      <c r="AMH622" s="162"/>
      <c r="AMI622" s="162"/>
      <c r="AMJ622" s="162"/>
    </row>
    <row r="623" s="208" customFormat="true" ht="13.8" hidden="false" customHeight="false" outlineLevel="0" collapsed="false">
      <c r="I623" s="234"/>
      <c r="AME623" s="162"/>
      <c r="AMF623" s="162"/>
      <c r="AMG623" s="162"/>
      <c r="AMH623" s="162"/>
      <c r="AMI623" s="162"/>
      <c r="AMJ623" s="162"/>
    </row>
    <row r="624" s="208" customFormat="true" ht="13.8" hidden="false" customHeight="false" outlineLevel="0" collapsed="false">
      <c r="I624" s="234"/>
      <c r="AME624" s="162"/>
      <c r="AMF624" s="162"/>
      <c r="AMG624" s="162"/>
      <c r="AMH624" s="162"/>
      <c r="AMI624" s="162"/>
      <c r="AMJ624" s="162"/>
    </row>
    <row r="625" s="208" customFormat="true" ht="13.8" hidden="false" customHeight="false" outlineLevel="0" collapsed="false">
      <c r="I625" s="234"/>
      <c r="AME625" s="162"/>
      <c r="AMF625" s="162"/>
      <c r="AMG625" s="162"/>
      <c r="AMH625" s="162"/>
      <c r="AMI625" s="162"/>
      <c r="AMJ625" s="162"/>
    </row>
    <row r="626" s="208" customFormat="true" ht="13.8" hidden="false" customHeight="false" outlineLevel="0" collapsed="false">
      <c r="I626" s="234"/>
      <c r="AME626" s="162"/>
      <c r="AMF626" s="162"/>
      <c r="AMG626" s="162"/>
      <c r="AMH626" s="162"/>
      <c r="AMI626" s="162"/>
      <c r="AMJ626" s="162"/>
    </row>
    <row r="627" s="208" customFormat="true" ht="13.8" hidden="false" customHeight="false" outlineLevel="0" collapsed="false">
      <c r="I627" s="234"/>
      <c r="AME627" s="162"/>
      <c r="AMF627" s="162"/>
      <c r="AMG627" s="162"/>
      <c r="AMH627" s="162"/>
      <c r="AMI627" s="162"/>
      <c r="AMJ627" s="162"/>
    </row>
    <row r="628" s="208" customFormat="true" ht="13.8" hidden="false" customHeight="false" outlineLevel="0" collapsed="false">
      <c r="I628" s="234"/>
      <c r="AME628" s="162"/>
      <c r="AMF628" s="162"/>
      <c r="AMG628" s="162"/>
      <c r="AMH628" s="162"/>
      <c r="AMI628" s="162"/>
      <c r="AMJ628" s="162"/>
    </row>
    <row r="629" s="208" customFormat="true" ht="13.8" hidden="false" customHeight="false" outlineLevel="0" collapsed="false">
      <c r="I629" s="234"/>
      <c r="AME629" s="162"/>
      <c r="AMF629" s="162"/>
      <c r="AMG629" s="162"/>
      <c r="AMH629" s="162"/>
      <c r="AMI629" s="162"/>
      <c r="AMJ629" s="162"/>
    </row>
    <row r="630" s="208" customFormat="true" ht="13.8" hidden="false" customHeight="false" outlineLevel="0" collapsed="false">
      <c r="I630" s="234"/>
      <c r="AME630" s="162"/>
      <c r="AMF630" s="162"/>
      <c r="AMG630" s="162"/>
      <c r="AMH630" s="162"/>
      <c r="AMI630" s="162"/>
      <c r="AMJ630" s="162"/>
    </row>
    <row r="631" s="208" customFormat="true" ht="13.8" hidden="false" customHeight="false" outlineLevel="0" collapsed="false">
      <c r="I631" s="234"/>
      <c r="AME631" s="162"/>
      <c r="AMF631" s="162"/>
      <c r="AMG631" s="162"/>
      <c r="AMH631" s="162"/>
      <c r="AMI631" s="162"/>
      <c r="AMJ631" s="162"/>
    </row>
    <row r="632" s="208" customFormat="true" ht="13.8" hidden="false" customHeight="false" outlineLevel="0" collapsed="false">
      <c r="I632" s="234"/>
      <c r="AME632" s="162"/>
      <c r="AMF632" s="162"/>
      <c r="AMG632" s="162"/>
      <c r="AMH632" s="162"/>
      <c r="AMI632" s="162"/>
      <c r="AMJ632" s="162"/>
    </row>
    <row r="633" s="208" customFormat="true" ht="13.8" hidden="false" customHeight="false" outlineLevel="0" collapsed="false">
      <c r="I633" s="234"/>
      <c r="AME633" s="162"/>
      <c r="AMF633" s="162"/>
      <c r="AMG633" s="162"/>
      <c r="AMH633" s="162"/>
      <c r="AMI633" s="162"/>
      <c r="AMJ633" s="162"/>
    </row>
    <row r="634" s="208" customFormat="true" ht="13.8" hidden="false" customHeight="false" outlineLevel="0" collapsed="false">
      <c r="I634" s="234"/>
      <c r="AME634" s="162"/>
      <c r="AMF634" s="162"/>
      <c r="AMG634" s="162"/>
      <c r="AMH634" s="162"/>
      <c r="AMI634" s="162"/>
      <c r="AMJ634" s="162"/>
    </row>
    <row r="635" s="208" customFormat="true" ht="13.8" hidden="false" customHeight="false" outlineLevel="0" collapsed="false">
      <c r="I635" s="234"/>
      <c r="AME635" s="162"/>
      <c r="AMF635" s="162"/>
      <c r="AMG635" s="162"/>
      <c r="AMH635" s="162"/>
      <c r="AMI635" s="162"/>
      <c r="AMJ635" s="162"/>
    </row>
    <row r="636" s="208" customFormat="true" ht="13.8" hidden="false" customHeight="false" outlineLevel="0" collapsed="false">
      <c r="I636" s="234"/>
      <c r="AME636" s="162"/>
      <c r="AMF636" s="162"/>
      <c r="AMG636" s="162"/>
      <c r="AMH636" s="162"/>
      <c r="AMI636" s="162"/>
      <c r="AMJ636" s="162"/>
    </row>
    <row r="637" s="208" customFormat="true" ht="13.8" hidden="false" customHeight="false" outlineLevel="0" collapsed="false">
      <c r="I637" s="234"/>
      <c r="AME637" s="162"/>
      <c r="AMF637" s="162"/>
      <c r="AMG637" s="162"/>
      <c r="AMH637" s="162"/>
      <c r="AMI637" s="162"/>
      <c r="AMJ637" s="162"/>
    </row>
    <row r="638" s="208" customFormat="true" ht="13.8" hidden="false" customHeight="false" outlineLevel="0" collapsed="false">
      <c r="I638" s="234"/>
      <c r="AME638" s="162"/>
      <c r="AMF638" s="162"/>
      <c r="AMG638" s="162"/>
      <c r="AMH638" s="162"/>
      <c r="AMI638" s="162"/>
      <c r="AMJ638" s="162"/>
    </row>
    <row r="639" s="208" customFormat="true" ht="13.8" hidden="false" customHeight="false" outlineLevel="0" collapsed="false">
      <c r="I639" s="234"/>
      <c r="AME639" s="162"/>
      <c r="AMF639" s="162"/>
      <c r="AMG639" s="162"/>
      <c r="AMH639" s="162"/>
      <c r="AMI639" s="162"/>
      <c r="AMJ639" s="162"/>
    </row>
    <row r="640" s="208" customFormat="true" ht="13.8" hidden="false" customHeight="false" outlineLevel="0" collapsed="false">
      <c r="I640" s="234"/>
      <c r="AME640" s="162"/>
      <c r="AMF640" s="162"/>
      <c r="AMG640" s="162"/>
      <c r="AMH640" s="162"/>
      <c r="AMI640" s="162"/>
      <c r="AMJ640" s="162"/>
    </row>
    <row r="641" s="208" customFormat="true" ht="13.8" hidden="false" customHeight="false" outlineLevel="0" collapsed="false">
      <c r="I641" s="234"/>
      <c r="AME641" s="162"/>
      <c r="AMF641" s="162"/>
      <c r="AMG641" s="162"/>
      <c r="AMH641" s="162"/>
      <c r="AMI641" s="162"/>
      <c r="AMJ641" s="162"/>
    </row>
    <row r="642" s="208" customFormat="true" ht="13.8" hidden="false" customHeight="false" outlineLevel="0" collapsed="false">
      <c r="I642" s="234"/>
      <c r="AME642" s="162"/>
      <c r="AMF642" s="162"/>
      <c r="AMG642" s="162"/>
      <c r="AMH642" s="162"/>
      <c r="AMI642" s="162"/>
      <c r="AMJ642" s="162"/>
    </row>
    <row r="643" s="208" customFormat="true" ht="13.8" hidden="false" customHeight="false" outlineLevel="0" collapsed="false">
      <c r="I643" s="234"/>
      <c r="AME643" s="162"/>
      <c r="AMF643" s="162"/>
      <c r="AMG643" s="162"/>
      <c r="AMH643" s="162"/>
      <c r="AMI643" s="162"/>
      <c r="AMJ643" s="162"/>
    </row>
    <row r="644" s="208" customFormat="true" ht="13.8" hidden="false" customHeight="false" outlineLevel="0" collapsed="false">
      <c r="I644" s="234"/>
      <c r="AME644" s="162"/>
      <c r="AMF644" s="162"/>
      <c r="AMG644" s="162"/>
      <c r="AMH644" s="162"/>
      <c r="AMI644" s="162"/>
      <c r="AMJ644" s="162"/>
    </row>
    <row r="645" s="208" customFormat="true" ht="13.8" hidden="false" customHeight="false" outlineLevel="0" collapsed="false">
      <c r="I645" s="234"/>
      <c r="AME645" s="162"/>
      <c r="AMF645" s="162"/>
      <c r="AMG645" s="162"/>
      <c r="AMH645" s="162"/>
      <c r="AMI645" s="162"/>
      <c r="AMJ645" s="162"/>
    </row>
    <row r="646" s="208" customFormat="true" ht="13.8" hidden="false" customHeight="false" outlineLevel="0" collapsed="false">
      <c r="I646" s="234"/>
      <c r="AME646" s="162"/>
      <c r="AMF646" s="162"/>
      <c r="AMG646" s="162"/>
      <c r="AMH646" s="162"/>
      <c r="AMI646" s="162"/>
      <c r="AMJ646" s="162"/>
    </row>
    <row r="647" s="208" customFormat="true" ht="13.8" hidden="false" customHeight="false" outlineLevel="0" collapsed="false">
      <c r="I647" s="234"/>
      <c r="AME647" s="162"/>
      <c r="AMF647" s="162"/>
      <c r="AMG647" s="162"/>
      <c r="AMH647" s="162"/>
      <c r="AMI647" s="162"/>
      <c r="AMJ647" s="162"/>
    </row>
    <row r="648" s="208" customFormat="true" ht="13.8" hidden="false" customHeight="false" outlineLevel="0" collapsed="false">
      <c r="I648" s="234"/>
      <c r="AME648" s="162"/>
      <c r="AMF648" s="162"/>
      <c r="AMG648" s="162"/>
      <c r="AMH648" s="162"/>
      <c r="AMI648" s="162"/>
      <c r="AMJ648" s="162"/>
    </row>
    <row r="649" s="208" customFormat="true" ht="13.8" hidden="false" customHeight="false" outlineLevel="0" collapsed="false">
      <c r="I649" s="234"/>
      <c r="AME649" s="162"/>
      <c r="AMF649" s="162"/>
      <c r="AMG649" s="162"/>
      <c r="AMH649" s="162"/>
      <c r="AMI649" s="162"/>
      <c r="AMJ649" s="162"/>
    </row>
    <row r="650" s="208" customFormat="true" ht="13.8" hidden="false" customHeight="false" outlineLevel="0" collapsed="false">
      <c r="I650" s="234"/>
      <c r="AME650" s="162"/>
      <c r="AMF650" s="162"/>
      <c r="AMG650" s="162"/>
      <c r="AMH650" s="162"/>
      <c r="AMI650" s="162"/>
      <c r="AMJ650" s="162"/>
    </row>
    <row r="651" s="208" customFormat="true" ht="13.8" hidden="false" customHeight="false" outlineLevel="0" collapsed="false">
      <c r="I651" s="234"/>
      <c r="AME651" s="162"/>
      <c r="AMF651" s="162"/>
      <c r="AMG651" s="162"/>
      <c r="AMH651" s="162"/>
      <c r="AMI651" s="162"/>
      <c r="AMJ651" s="162"/>
    </row>
    <row r="652" s="208" customFormat="true" ht="13.8" hidden="false" customHeight="false" outlineLevel="0" collapsed="false">
      <c r="I652" s="234"/>
      <c r="AME652" s="162"/>
      <c r="AMF652" s="162"/>
      <c r="AMG652" s="162"/>
      <c r="AMH652" s="162"/>
      <c r="AMI652" s="162"/>
      <c r="AMJ652" s="162"/>
    </row>
    <row r="653" s="208" customFormat="true" ht="13.8" hidden="false" customHeight="false" outlineLevel="0" collapsed="false">
      <c r="I653" s="234"/>
      <c r="AME653" s="162"/>
      <c r="AMF653" s="162"/>
      <c r="AMG653" s="162"/>
      <c r="AMH653" s="162"/>
      <c r="AMI653" s="162"/>
      <c r="AMJ653" s="162"/>
    </row>
    <row r="654" s="208" customFormat="true" ht="13.8" hidden="false" customHeight="false" outlineLevel="0" collapsed="false">
      <c r="I654" s="234"/>
      <c r="AME654" s="162"/>
      <c r="AMF654" s="162"/>
      <c r="AMG654" s="162"/>
      <c r="AMH654" s="162"/>
      <c r="AMI654" s="162"/>
      <c r="AMJ654" s="162"/>
    </row>
    <row r="655" s="208" customFormat="true" ht="13.8" hidden="false" customHeight="false" outlineLevel="0" collapsed="false">
      <c r="I655" s="234"/>
      <c r="AME655" s="162"/>
      <c r="AMF655" s="162"/>
      <c r="AMG655" s="162"/>
      <c r="AMH655" s="162"/>
      <c r="AMI655" s="162"/>
      <c r="AMJ655" s="162"/>
    </row>
    <row r="656" s="208" customFormat="true" ht="13.8" hidden="false" customHeight="false" outlineLevel="0" collapsed="false">
      <c r="I656" s="234"/>
      <c r="AME656" s="162"/>
      <c r="AMF656" s="162"/>
      <c r="AMG656" s="162"/>
      <c r="AMH656" s="162"/>
      <c r="AMI656" s="162"/>
      <c r="AMJ656" s="162"/>
    </row>
    <row r="657" s="208" customFormat="true" ht="13.8" hidden="false" customHeight="false" outlineLevel="0" collapsed="false">
      <c r="I657" s="234"/>
      <c r="AME657" s="162"/>
      <c r="AMF657" s="162"/>
      <c r="AMG657" s="162"/>
      <c r="AMH657" s="162"/>
      <c r="AMI657" s="162"/>
      <c r="AMJ657" s="162"/>
    </row>
    <row r="658" s="208" customFormat="true" ht="13.8" hidden="false" customHeight="false" outlineLevel="0" collapsed="false">
      <c r="I658" s="234"/>
      <c r="AME658" s="162"/>
      <c r="AMF658" s="162"/>
      <c r="AMG658" s="162"/>
      <c r="AMH658" s="162"/>
      <c r="AMI658" s="162"/>
      <c r="AMJ658" s="162"/>
    </row>
    <row r="659" s="208" customFormat="true" ht="13.8" hidden="false" customHeight="false" outlineLevel="0" collapsed="false">
      <c r="I659" s="234"/>
      <c r="AME659" s="162"/>
      <c r="AMF659" s="162"/>
      <c r="AMG659" s="162"/>
      <c r="AMH659" s="162"/>
      <c r="AMI659" s="162"/>
      <c r="AMJ659" s="162"/>
    </row>
    <row r="660" s="208" customFormat="true" ht="13.8" hidden="false" customHeight="false" outlineLevel="0" collapsed="false">
      <c r="I660" s="234"/>
      <c r="AME660" s="162"/>
      <c r="AMF660" s="162"/>
      <c r="AMG660" s="162"/>
      <c r="AMH660" s="162"/>
      <c r="AMI660" s="162"/>
      <c r="AMJ660" s="162"/>
    </row>
    <row r="661" s="208" customFormat="true" ht="13.8" hidden="false" customHeight="false" outlineLevel="0" collapsed="false">
      <c r="I661" s="234"/>
      <c r="AME661" s="162"/>
      <c r="AMF661" s="162"/>
      <c r="AMG661" s="162"/>
      <c r="AMH661" s="162"/>
      <c r="AMI661" s="162"/>
      <c r="AMJ661" s="162"/>
    </row>
    <row r="662" s="208" customFormat="true" ht="13.8" hidden="false" customHeight="false" outlineLevel="0" collapsed="false">
      <c r="I662" s="234"/>
      <c r="AME662" s="162"/>
      <c r="AMF662" s="162"/>
      <c r="AMG662" s="162"/>
      <c r="AMH662" s="162"/>
      <c r="AMI662" s="162"/>
      <c r="AMJ662" s="162"/>
    </row>
    <row r="663" s="208" customFormat="true" ht="13.8" hidden="false" customHeight="false" outlineLevel="0" collapsed="false">
      <c r="I663" s="234"/>
      <c r="AME663" s="162"/>
      <c r="AMF663" s="162"/>
      <c r="AMG663" s="162"/>
      <c r="AMH663" s="162"/>
      <c r="AMI663" s="162"/>
      <c r="AMJ663" s="162"/>
    </row>
    <row r="664" s="208" customFormat="true" ht="13.8" hidden="false" customHeight="false" outlineLevel="0" collapsed="false">
      <c r="I664" s="234"/>
      <c r="AME664" s="162"/>
      <c r="AMF664" s="162"/>
      <c r="AMG664" s="162"/>
      <c r="AMH664" s="162"/>
      <c r="AMI664" s="162"/>
      <c r="AMJ664" s="162"/>
    </row>
    <row r="665" s="208" customFormat="true" ht="13.8" hidden="false" customHeight="false" outlineLevel="0" collapsed="false">
      <c r="I665" s="234"/>
      <c r="AME665" s="162"/>
      <c r="AMF665" s="162"/>
      <c r="AMG665" s="162"/>
      <c r="AMH665" s="162"/>
      <c r="AMI665" s="162"/>
      <c r="AMJ665" s="162"/>
    </row>
    <row r="666" s="208" customFormat="true" ht="13.8" hidden="false" customHeight="false" outlineLevel="0" collapsed="false">
      <c r="I666" s="234"/>
      <c r="AME666" s="162"/>
      <c r="AMF666" s="162"/>
      <c r="AMG666" s="162"/>
      <c r="AMH666" s="162"/>
      <c r="AMI666" s="162"/>
      <c r="AMJ666" s="162"/>
    </row>
    <row r="667" s="208" customFormat="true" ht="13.8" hidden="false" customHeight="false" outlineLevel="0" collapsed="false">
      <c r="I667" s="234"/>
      <c r="AME667" s="162"/>
      <c r="AMF667" s="162"/>
      <c r="AMG667" s="162"/>
      <c r="AMH667" s="162"/>
      <c r="AMI667" s="162"/>
      <c r="AMJ667" s="162"/>
    </row>
    <row r="668" s="208" customFormat="true" ht="13.8" hidden="false" customHeight="false" outlineLevel="0" collapsed="false">
      <c r="I668" s="234"/>
      <c r="AME668" s="162"/>
      <c r="AMF668" s="162"/>
      <c r="AMG668" s="162"/>
      <c r="AMH668" s="162"/>
      <c r="AMI668" s="162"/>
      <c r="AMJ668" s="162"/>
    </row>
    <row r="669" s="208" customFormat="true" ht="13.8" hidden="false" customHeight="false" outlineLevel="0" collapsed="false">
      <c r="I669" s="234"/>
      <c r="AME669" s="162"/>
      <c r="AMF669" s="162"/>
      <c r="AMG669" s="162"/>
      <c r="AMH669" s="162"/>
      <c r="AMI669" s="162"/>
      <c r="AMJ669" s="162"/>
    </row>
    <row r="670" s="208" customFormat="true" ht="13.8" hidden="false" customHeight="false" outlineLevel="0" collapsed="false">
      <c r="I670" s="234"/>
      <c r="AME670" s="162"/>
      <c r="AMF670" s="162"/>
      <c r="AMG670" s="162"/>
      <c r="AMH670" s="162"/>
      <c r="AMI670" s="162"/>
      <c r="AMJ670" s="162"/>
    </row>
    <row r="671" s="208" customFormat="true" ht="13.8" hidden="false" customHeight="false" outlineLevel="0" collapsed="false">
      <c r="I671" s="234"/>
      <c r="AME671" s="162"/>
      <c r="AMF671" s="162"/>
      <c r="AMG671" s="162"/>
      <c r="AMH671" s="162"/>
      <c r="AMI671" s="162"/>
      <c r="AMJ671" s="162"/>
    </row>
    <row r="672" s="208" customFormat="true" ht="13.8" hidden="false" customHeight="false" outlineLevel="0" collapsed="false">
      <c r="I672" s="234"/>
      <c r="AME672" s="162"/>
      <c r="AMF672" s="162"/>
      <c r="AMG672" s="162"/>
      <c r="AMH672" s="162"/>
      <c r="AMI672" s="162"/>
      <c r="AMJ672" s="162"/>
    </row>
    <row r="673" s="208" customFormat="true" ht="13.8" hidden="false" customHeight="false" outlineLevel="0" collapsed="false">
      <c r="I673" s="234"/>
      <c r="AME673" s="162"/>
      <c r="AMF673" s="162"/>
      <c r="AMG673" s="162"/>
      <c r="AMH673" s="162"/>
      <c r="AMI673" s="162"/>
      <c r="AMJ673" s="162"/>
    </row>
    <row r="674" s="208" customFormat="true" ht="13.8" hidden="false" customHeight="false" outlineLevel="0" collapsed="false">
      <c r="I674" s="234"/>
      <c r="AME674" s="162"/>
      <c r="AMF674" s="162"/>
      <c r="AMG674" s="162"/>
      <c r="AMH674" s="162"/>
      <c r="AMI674" s="162"/>
      <c r="AMJ674" s="162"/>
    </row>
    <row r="675" s="208" customFormat="true" ht="13.8" hidden="false" customHeight="false" outlineLevel="0" collapsed="false">
      <c r="I675" s="234"/>
      <c r="AME675" s="162"/>
      <c r="AMF675" s="162"/>
      <c r="AMG675" s="162"/>
      <c r="AMH675" s="162"/>
      <c r="AMI675" s="162"/>
      <c r="AMJ675" s="162"/>
    </row>
    <row r="676" s="208" customFormat="true" ht="13.8" hidden="false" customHeight="false" outlineLevel="0" collapsed="false">
      <c r="I676" s="234"/>
      <c r="AME676" s="162"/>
      <c r="AMF676" s="162"/>
      <c r="AMG676" s="162"/>
      <c r="AMH676" s="162"/>
      <c r="AMI676" s="162"/>
      <c r="AMJ676" s="162"/>
    </row>
    <row r="677" s="208" customFormat="true" ht="13.8" hidden="false" customHeight="false" outlineLevel="0" collapsed="false">
      <c r="I677" s="234"/>
      <c r="AME677" s="162"/>
      <c r="AMF677" s="162"/>
      <c r="AMG677" s="162"/>
      <c r="AMH677" s="162"/>
      <c r="AMI677" s="162"/>
      <c r="AMJ677" s="162"/>
    </row>
    <row r="678" s="208" customFormat="true" ht="13.8" hidden="false" customHeight="false" outlineLevel="0" collapsed="false">
      <c r="I678" s="234"/>
      <c r="AME678" s="162"/>
      <c r="AMF678" s="162"/>
      <c r="AMG678" s="162"/>
      <c r="AMH678" s="162"/>
      <c r="AMI678" s="162"/>
      <c r="AMJ678" s="162"/>
    </row>
    <row r="679" s="208" customFormat="true" ht="13.8" hidden="false" customHeight="false" outlineLevel="0" collapsed="false">
      <c r="I679" s="234"/>
      <c r="AME679" s="162"/>
      <c r="AMF679" s="162"/>
      <c r="AMG679" s="162"/>
      <c r="AMH679" s="162"/>
      <c r="AMI679" s="162"/>
      <c r="AMJ679" s="162"/>
    </row>
    <row r="680" s="208" customFormat="true" ht="13.8" hidden="false" customHeight="false" outlineLevel="0" collapsed="false">
      <c r="I680" s="234"/>
      <c r="AME680" s="162"/>
      <c r="AMF680" s="162"/>
      <c r="AMG680" s="162"/>
      <c r="AMH680" s="162"/>
      <c r="AMI680" s="162"/>
      <c r="AMJ680" s="162"/>
    </row>
    <row r="681" s="208" customFormat="true" ht="13.8" hidden="false" customHeight="false" outlineLevel="0" collapsed="false">
      <c r="I681" s="234"/>
      <c r="AME681" s="162"/>
      <c r="AMF681" s="162"/>
      <c r="AMG681" s="162"/>
      <c r="AMH681" s="162"/>
      <c r="AMI681" s="162"/>
      <c r="AMJ681" s="162"/>
    </row>
    <row r="682" s="208" customFormat="true" ht="13.8" hidden="false" customHeight="false" outlineLevel="0" collapsed="false">
      <c r="I682" s="234"/>
      <c r="AME682" s="162"/>
      <c r="AMF682" s="162"/>
      <c r="AMG682" s="162"/>
      <c r="AMH682" s="162"/>
      <c r="AMI682" s="162"/>
      <c r="AMJ682" s="162"/>
    </row>
    <row r="683" s="208" customFormat="true" ht="13.8" hidden="false" customHeight="false" outlineLevel="0" collapsed="false">
      <c r="I683" s="234"/>
      <c r="AME683" s="162"/>
      <c r="AMF683" s="162"/>
      <c r="AMG683" s="162"/>
      <c r="AMH683" s="162"/>
      <c r="AMI683" s="162"/>
      <c r="AMJ683" s="162"/>
    </row>
    <row r="684" s="208" customFormat="true" ht="13.8" hidden="false" customHeight="false" outlineLevel="0" collapsed="false">
      <c r="I684" s="234"/>
      <c r="AME684" s="162"/>
      <c r="AMF684" s="162"/>
      <c r="AMG684" s="162"/>
      <c r="AMH684" s="162"/>
      <c r="AMI684" s="162"/>
      <c r="AMJ684" s="162"/>
    </row>
    <row r="685" s="208" customFormat="true" ht="13.8" hidden="false" customHeight="false" outlineLevel="0" collapsed="false">
      <c r="I685" s="234"/>
      <c r="AME685" s="162"/>
      <c r="AMF685" s="162"/>
      <c r="AMG685" s="162"/>
      <c r="AMH685" s="162"/>
      <c r="AMI685" s="162"/>
      <c r="AMJ685" s="162"/>
    </row>
    <row r="686" s="208" customFormat="true" ht="13.8" hidden="false" customHeight="false" outlineLevel="0" collapsed="false">
      <c r="I686" s="234"/>
      <c r="AME686" s="162"/>
      <c r="AMF686" s="162"/>
      <c r="AMG686" s="162"/>
      <c r="AMH686" s="162"/>
      <c r="AMI686" s="162"/>
      <c r="AMJ686" s="162"/>
    </row>
    <row r="687" s="208" customFormat="true" ht="13.8" hidden="false" customHeight="false" outlineLevel="0" collapsed="false">
      <c r="I687" s="234"/>
      <c r="AME687" s="162"/>
      <c r="AMF687" s="162"/>
      <c r="AMG687" s="162"/>
      <c r="AMH687" s="162"/>
      <c r="AMI687" s="162"/>
      <c r="AMJ687" s="162"/>
    </row>
    <row r="688" s="208" customFormat="true" ht="13.8" hidden="false" customHeight="false" outlineLevel="0" collapsed="false">
      <c r="I688" s="234"/>
      <c r="AME688" s="162"/>
      <c r="AMF688" s="162"/>
      <c r="AMG688" s="162"/>
      <c r="AMH688" s="162"/>
      <c r="AMI688" s="162"/>
      <c r="AMJ688" s="162"/>
    </row>
    <row r="689" s="208" customFormat="true" ht="13.8" hidden="false" customHeight="false" outlineLevel="0" collapsed="false">
      <c r="I689" s="234"/>
      <c r="AME689" s="162"/>
      <c r="AMF689" s="162"/>
      <c r="AMG689" s="162"/>
      <c r="AMH689" s="162"/>
      <c r="AMI689" s="162"/>
      <c r="AMJ689" s="162"/>
    </row>
    <row r="690" s="208" customFormat="true" ht="13.8" hidden="false" customHeight="false" outlineLevel="0" collapsed="false">
      <c r="I690" s="234"/>
      <c r="AME690" s="162"/>
      <c r="AMF690" s="162"/>
      <c r="AMG690" s="162"/>
      <c r="AMH690" s="162"/>
      <c r="AMI690" s="162"/>
      <c r="AMJ690" s="162"/>
    </row>
    <row r="691" s="208" customFormat="true" ht="13.8" hidden="false" customHeight="false" outlineLevel="0" collapsed="false">
      <c r="I691" s="234"/>
      <c r="AME691" s="162"/>
      <c r="AMF691" s="162"/>
      <c r="AMG691" s="162"/>
      <c r="AMH691" s="162"/>
      <c r="AMI691" s="162"/>
      <c r="AMJ691" s="162"/>
    </row>
    <row r="692" s="208" customFormat="true" ht="13.8" hidden="false" customHeight="false" outlineLevel="0" collapsed="false">
      <c r="I692" s="234"/>
      <c r="AME692" s="162"/>
      <c r="AMF692" s="162"/>
      <c r="AMG692" s="162"/>
      <c r="AMH692" s="162"/>
      <c r="AMI692" s="162"/>
      <c r="AMJ692" s="162"/>
    </row>
    <row r="693" s="208" customFormat="true" ht="13.8" hidden="false" customHeight="false" outlineLevel="0" collapsed="false">
      <c r="I693" s="234"/>
      <c r="AME693" s="162"/>
      <c r="AMF693" s="162"/>
      <c r="AMG693" s="162"/>
      <c r="AMH693" s="162"/>
      <c r="AMI693" s="162"/>
      <c r="AMJ693" s="162"/>
    </row>
    <row r="694" s="208" customFormat="true" ht="13.8" hidden="false" customHeight="false" outlineLevel="0" collapsed="false">
      <c r="I694" s="234"/>
      <c r="AME694" s="162"/>
      <c r="AMF694" s="162"/>
      <c r="AMG694" s="162"/>
      <c r="AMH694" s="162"/>
      <c r="AMI694" s="162"/>
      <c r="AMJ694" s="162"/>
    </row>
    <row r="695" s="208" customFormat="true" ht="13.8" hidden="false" customHeight="false" outlineLevel="0" collapsed="false">
      <c r="I695" s="234"/>
      <c r="AME695" s="162"/>
      <c r="AMF695" s="162"/>
      <c r="AMG695" s="162"/>
      <c r="AMH695" s="162"/>
      <c r="AMI695" s="162"/>
      <c r="AMJ695" s="162"/>
    </row>
    <row r="696" s="208" customFormat="true" ht="13.8" hidden="false" customHeight="false" outlineLevel="0" collapsed="false">
      <c r="I696" s="234"/>
      <c r="AME696" s="162"/>
      <c r="AMF696" s="162"/>
      <c r="AMG696" s="162"/>
      <c r="AMH696" s="162"/>
      <c r="AMI696" s="162"/>
      <c r="AMJ696" s="162"/>
    </row>
    <row r="697" s="208" customFormat="true" ht="13.8" hidden="false" customHeight="false" outlineLevel="0" collapsed="false">
      <c r="I697" s="234"/>
      <c r="AME697" s="162"/>
      <c r="AMF697" s="162"/>
      <c r="AMG697" s="162"/>
      <c r="AMH697" s="162"/>
      <c r="AMI697" s="162"/>
      <c r="AMJ697" s="162"/>
    </row>
    <row r="698" s="208" customFormat="true" ht="13.8" hidden="false" customHeight="false" outlineLevel="0" collapsed="false">
      <c r="I698" s="234"/>
      <c r="AME698" s="162"/>
      <c r="AMF698" s="162"/>
      <c r="AMG698" s="162"/>
      <c r="AMH698" s="162"/>
      <c r="AMI698" s="162"/>
      <c r="AMJ698" s="162"/>
    </row>
    <row r="699" s="208" customFormat="true" ht="13.8" hidden="false" customHeight="false" outlineLevel="0" collapsed="false">
      <c r="I699" s="234"/>
      <c r="AME699" s="162"/>
      <c r="AMF699" s="162"/>
      <c r="AMG699" s="162"/>
      <c r="AMH699" s="162"/>
      <c r="AMI699" s="162"/>
      <c r="AMJ699" s="162"/>
    </row>
    <row r="700" s="208" customFormat="true" ht="13.8" hidden="false" customHeight="false" outlineLevel="0" collapsed="false">
      <c r="I700" s="234"/>
      <c r="AME700" s="162"/>
      <c r="AMF700" s="162"/>
      <c r="AMG700" s="162"/>
      <c r="AMH700" s="162"/>
      <c r="AMI700" s="162"/>
      <c r="AMJ700" s="162"/>
    </row>
    <row r="701" s="208" customFormat="true" ht="13.8" hidden="false" customHeight="false" outlineLevel="0" collapsed="false">
      <c r="I701" s="234"/>
      <c r="AME701" s="162"/>
      <c r="AMF701" s="162"/>
      <c r="AMG701" s="162"/>
      <c r="AMH701" s="162"/>
      <c r="AMI701" s="162"/>
      <c r="AMJ701" s="162"/>
    </row>
    <row r="702" s="208" customFormat="true" ht="13.8" hidden="false" customHeight="false" outlineLevel="0" collapsed="false">
      <c r="I702" s="234"/>
      <c r="AME702" s="162"/>
      <c r="AMF702" s="162"/>
      <c r="AMG702" s="162"/>
      <c r="AMH702" s="162"/>
      <c r="AMI702" s="162"/>
      <c r="AMJ702" s="162"/>
    </row>
    <row r="703" s="208" customFormat="true" ht="13.8" hidden="false" customHeight="false" outlineLevel="0" collapsed="false">
      <c r="I703" s="234"/>
      <c r="AME703" s="162"/>
      <c r="AMF703" s="162"/>
      <c r="AMG703" s="162"/>
      <c r="AMH703" s="162"/>
      <c r="AMI703" s="162"/>
      <c r="AMJ703" s="162"/>
    </row>
    <row r="704" s="208" customFormat="true" ht="13.8" hidden="false" customHeight="false" outlineLevel="0" collapsed="false">
      <c r="I704" s="234"/>
      <c r="AME704" s="162"/>
      <c r="AMF704" s="162"/>
      <c r="AMG704" s="162"/>
      <c r="AMH704" s="162"/>
      <c r="AMI704" s="162"/>
      <c r="AMJ704" s="162"/>
    </row>
    <row r="705" s="208" customFormat="true" ht="13.8" hidden="false" customHeight="false" outlineLevel="0" collapsed="false">
      <c r="I705" s="234"/>
      <c r="AME705" s="162"/>
      <c r="AMF705" s="162"/>
      <c r="AMG705" s="162"/>
      <c r="AMH705" s="162"/>
      <c r="AMI705" s="162"/>
      <c r="AMJ705" s="162"/>
    </row>
    <row r="706" s="208" customFormat="true" ht="13.8" hidden="false" customHeight="false" outlineLevel="0" collapsed="false">
      <c r="I706" s="234"/>
      <c r="AME706" s="162"/>
      <c r="AMF706" s="162"/>
      <c r="AMG706" s="162"/>
      <c r="AMH706" s="162"/>
      <c r="AMI706" s="162"/>
      <c r="AMJ706" s="162"/>
    </row>
    <row r="707" s="208" customFormat="true" ht="13.8" hidden="false" customHeight="false" outlineLevel="0" collapsed="false">
      <c r="I707" s="234"/>
      <c r="AME707" s="162"/>
      <c r="AMF707" s="162"/>
      <c r="AMG707" s="162"/>
      <c r="AMH707" s="162"/>
      <c r="AMI707" s="162"/>
      <c r="AMJ707" s="162"/>
    </row>
    <row r="708" s="208" customFormat="true" ht="13.8" hidden="false" customHeight="false" outlineLevel="0" collapsed="false">
      <c r="I708" s="234"/>
      <c r="AME708" s="162"/>
      <c r="AMF708" s="162"/>
      <c r="AMG708" s="162"/>
      <c r="AMH708" s="162"/>
      <c r="AMI708" s="162"/>
      <c r="AMJ708" s="162"/>
    </row>
    <row r="709" s="208" customFormat="true" ht="13.8" hidden="false" customHeight="false" outlineLevel="0" collapsed="false">
      <c r="I709" s="234"/>
      <c r="AME709" s="162"/>
      <c r="AMF709" s="162"/>
      <c r="AMG709" s="162"/>
      <c r="AMH709" s="162"/>
      <c r="AMI709" s="162"/>
      <c r="AMJ709" s="162"/>
    </row>
    <row r="710" s="208" customFormat="true" ht="13.8" hidden="false" customHeight="false" outlineLevel="0" collapsed="false">
      <c r="I710" s="234"/>
      <c r="AME710" s="162"/>
      <c r="AMF710" s="162"/>
      <c r="AMG710" s="162"/>
      <c r="AMH710" s="162"/>
      <c r="AMI710" s="162"/>
      <c r="AMJ710" s="162"/>
    </row>
    <row r="711" s="208" customFormat="true" ht="13.8" hidden="false" customHeight="false" outlineLevel="0" collapsed="false">
      <c r="I711" s="234"/>
      <c r="AME711" s="162"/>
      <c r="AMF711" s="162"/>
      <c r="AMG711" s="162"/>
      <c r="AMH711" s="162"/>
      <c r="AMI711" s="162"/>
      <c r="AMJ711" s="162"/>
    </row>
    <row r="712" s="208" customFormat="true" ht="13.8" hidden="false" customHeight="false" outlineLevel="0" collapsed="false">
      <c r="I712" s="234"/>
      <c r="AME712" s="162"/>
      <c r="AMF712" s="162"/>
      <c r="AMG712" s="162"/>
      <c r="AMH712" s="162"/>
      <c r="AMI712" s="162"/>
      <c r="AMJ712" s="162"/>
    </row>
    <row r="713" s="208" customFormat="true" ht="13.8" hidden="false" customHeight="false" outlineLevel="0" collapsed="false">
      <c r="I713" s="234"/>
      <c r="AME713" s="162"/>
      <c r="AMF713" s="162"/>
      <c r="AMG713" s="162"/>
      <c r="AMH713" s="162"/>
      <c r="AMI713" s="162"/>
      <c r="AMJ713" s="162"/>
    </row>
    <row r="714" s="208" customFormat="true" ht="13.8" hidden="false" customHeight="false" outlineLevel="0" collapsed="false">
      <c r="I714" s="234"/>
      <c r="AME714" s="162"/>
      <c r="AMF714" s="162"/>
      <c r="AMG714" s="162"/>
      <c r="AMH714" s="162"/>
      <c r="AMI714" s="162"/>
      <c r="AMJ714" s="162"/>
    </row>
    <row r="715" s="208" customFormat="true" ht="13.8" hidden="false" customHeight="false" outlineLevel="0" collapsed="false">
      <c r="I715" s="234"/>
      <c r="AME715" s="162"/>
      <c r="AMF715" s="162"/>
      <c r="AMG715" s="162"/>
      <c r="AMH715" s="162"/>
      <c r="AMI715" s="162"/>
      <c r="AMJ715" s="162"/>
    </row>
    <row r="716" s="208" customFormat="true" ht="13.8" hidden="false" customHeight="false" outlineLevel="0" collapsed="false">
      <c r="I716" s="234"/>
      <c r="AME716" s="162"/>
      <c r="AMF716" s="162"/>
      <c r="AMG716" s="162"/>
      <c r="AMH716" s="162"/>
      <c r="AMI716" s="162"/>
      <c r="AMJ716" s="162"/>
    </row>
    <row r="717" s="208" customFormat="true" ht="13.8" hidden="false" customHeight="false" outlineLevel="0" collapsed="false">
      <c r="I717" s="234"/>
      <c r="AME717" s="162"/>
      <c r="AMF717" s="162"/>
      <c r="AMG717" s="162"/>
      <c r="AMH717" s="162"/>
      <c r="AMI717" s="162"/>
      <c r="AMJ717" s="162"/>
    </row>
    <row r="718" s="208" customFormat="true" ht="13.8" hidden="false" customHeight="false" outlineLevel="0" collapsed="false">
      <c r="I718" s="234"/>
      <c r="AME718" s="162"/>
      <c r="AMF718" s="162"/>
      <c r="AMG718" s="162"/>
      <c r="AMH718" s="162"/>
      <c r="AMI718" s="162"/>
      <c r="AMJ718" s="162"/>
    </row>
    <row r="719" s="208" customFormat="true" ht="13.8" hidden="false" customHeight="false" outlineLevel="0" collapsed="false">
      <c r="I719" s="234"/>
      <c r="AME719" s="162"/>
      <c r="AMF719" s="162"/>
      <c r="AMG719" s="162"/>
      <c r="AMH719" s="162"/>
      <c r="AMI719" s="162"/>
      <c r="AMJ719" s="162"/>
    </row>
    <row r="720" s="208" customFormat="true" ht="13.8" hidden="false" customHeight="false" outlineLevel="0" collapsed="false">
      <c r="I720" s="234"/>
      <c r="AME720" s="162"/>
      <c r="AMF720" s="162"/>
      <c r="AMG720" s="162"/>
      <c r="AMH720" s="162"/>
      <c r="AMI720" s="162"/>
      <c r="AMJ720" s="162"/>
    </row>
    <row r="721" s="208" customFormat="true" ht="13.8" hidden="false" customHeight="false" outlineLevel="0" collapsed="false">
      <c r="I721" s="234"/>
      <c r="AME721" s="162"/>
      <c r="AMF721" s="162"/>
      <c r="AMG721" s="162"/>
      <c r="AMH721" s="162"/>
      <c r="AMI721" s="162"/>
      <c r="AMJ721" s="162"/>
    </row>
    <row r="722" s="208" customFormat="true" ht="13.8" hidden="false" customHeight="false" outlineLevel="0" collapsed="false">
      <c r="I722" s="234"/>
      <c r="AME722" s="162"/>
      <c r="AMF722" s="162"/>
      <c r="AMG722" s="162"/>
      <c r="AMH722" s="162"/>
      <c r="AMI722" s="162"/>
      <c r="AMJ722" s="162"/>
    </row>
    <row r="723" s="208" customFormat="true" ht="13.8" hidden="false" customHeight="false" outlineLevel="0" collapsed="false">
      <c r="I723" s="234"/>
      <c r="AME723" s="162"/>
      <c r="AMF723" s="162"/>
      <c r="AMG723" s="162"/>
      <c r="AMH723" s="162"/>
      <c r="AMI723" s="162"/>
      <c r="AMJ723" s="162"/>
    </row>
    <row r="724" s="208" customFormat="true" ht="13.8" hidden="false" customHeight="false" outlineLevel="0" collapsed="false">
      <c r="I724" s="234"/>
      <c r="AME724" s="162"/>
      <c r="AMF724" s="162"/>
      <c r="AMG724" s="162"/>
      <c r="AMH724" s="162"/>
      <c r="AMI724" s="162"/>
      <c r="AMJ724" s="162"/>
    </row>
    <row r="725" s="208" customFormat="true" ht="13.8" hidden="false" customHeight="false" outlineLevel="0" collapsed="false">
      <c r="I725" s="234"/>
      <c r="AME725" s="162"/>
      <c r="AMF725" s="162"/>
      <c r="AMG725" s="162"/>
      <c r="AMH725" s="162"/>
      <c r="AMI725" s="162"/>
      <c r="AMJ725" s="162"/>
    </row>
    <row r="726" s="208" customFormat="true" ht="13.8" hidden="false" customHeight="false" outlineLevel="0" collapsed="false">
      <c r="I726" s="234"/>
      <c r="AME726" s="162"/>
      <c r="AMF726" s="162"/>
      <c r="AMG726" s="162"/>
      <c r="AMH726" s="162"/>
      <c r="AMI726" s="162"/>
      <c r="AMJ726" s="162"/>
    </row>
    <row r="727" s="208" customFormat="true" ht="13.8" hidden="false" customHeight="false" outlineLevel="0" collapsed="false">
      <c r="I727" s="234"/>
      <c r="AME727" s="162"/>
      <c r="AMF727" s="162"/>
      <c r="AMG727" s="162"/>
      <c r="AMH727" s="162"/>
      <c r="AMI727" s="162"/>
      <c r="AMJ727" s="162"/>
    </row>
    <row r="728" s="208" customFormat="true" ht="13.8" hidden="false" customHeight="false" outlineLevel="0" collapsed="false">
      <c r="I728" s="234"/>
      <c r="AME728" s="162"/>
      <c r="AMF728" s="162"/>
      <c r="AMG728" s="162"/>
      <c r="AMH728" s="162"/>
      <c r="AMI728" s="162"/>
      <c r="AMJ728" s="162"/>
    </row>
    <row r="729" s="208" customFormat="true" ht="13.8" hidden="false" customHeight="false" outlineLevel="0" collapsed="false">
      <c r="I729" s="234"/>
      <c r="AME729" s="162"/>
      <c r="AMF729" s="162"/>
      <c r="AMG729" s="162"/>
      <c r="AMH729" s="162"/>
      <c r="AMI729" s="162"/>
      <c r="AMJ729" s="162"/>
    </row>
    <row r="730" s="208" customFormat="true" ht="13.8" hidden="false" customHeight="false" outlineLevel="0" collapsed="false">
      <c r="I730" s="234"/>
      <c r="AME730" s="162"/>
      <c r="AMF730" s="162"/>
      <c r="AMG730" s="162"/>
      <c r="AMH730" s="162"/>
      <c r="AMI730" s="162"/>
      <c r="AMJ730" s="162"/>
    </row>
    <row r="731" s="208" customFormat="true" ht="13.8" hidden="false" customHeight="false" outlineLevel="0" collapsed="false">
      <c r="I731" s="234"/>
      <c r="AME731" s="162"/>
      <c r="AMF731" s="162"/>
      <c r="AMG731" s="162"/>
      <c r="AMH731" s="162"/>
      <c r="AMI731" s="162"/>
      <c r="AMJ731" s="162"/>
    </row>
    <row r="732" s="208" customFormat="true" ht="13.8" hidden="false" customHeight="false" outlineLevel="0" collapsed="false">
      <c r="I732" s="234"/>
      <c r="AME732" s="162"/>
      <c r="AMF732" s="162"/>
      <c r="AMG732" s="162"/>
      <c r="AMH732" s="162"/>
      <c r="AMI732" s="162"/>
      <c r="AMJ732" s="162"/>
    </row>
    <row r="733" s="208" customFormat="true" ht="13.8" hidden="false" customHeight="false" outlineLevel="0" collapsed="false">
      <c r="I733" s="234"/>
      <c r="AME733" s="162"/>
      <c r="AMF733" s="162"/>
      <c r="AMG733" s="162"/>
      <c r="AMH733" s="162"/>
      <c r="AMI733" s="162"/>
      <c r="AMJ733" s="162"/>
    </row>
    <row r="734" s="208" customFormat="true" ht="13.8" hidden="false" customHeight="false" outlineLevel="0" collapsed="false">
      <c r="I734" s="234"/>
      <c r="AME734" s="162"/>
      <c r="AMF734" s="162"/>
      <c r="AMG734" s="162"/>
      <c r="AMH734" s="162"/>
      <c r="AMI734" s="162"/>
      <c r="AMJ734" s="162"/>
    </row>
    <row r="735" s="208" customFormat="true" ht="13.8" hidden="false" customHeight="false" outlineLevel="0" collapsed="false">
      <c r="I735" s="234"/>
      <c r="AME735" s="162"/>
      <c r="AMF735" s="162"/>
      <c r="AMG735" s="162"/>
      <c r="AMH735" s="162"/>
      <c r="AMI735" s="162"/>
      <c r="AMJ735" s="162"/>
    </row>
    <row r="736" s="208" customFormat="true" ht="13.8" hidden="false" customHeight="false" outlineLevel="0" collapsed="false">
      <c r="I736" s="234"/>
      <c r="AME736" s="162"/>
      <c r="AMF736" s="162"/>
      <c r="AMG736" s="162"/>
      <c r="AMH736" s="162"/>
      <c r="AMI736" s="162"/>
      <c r="AMJ736" s="162"/>
    </row>
    <row r="737" s="208" customFormat="true" ht="13.8" hidden="false" customHeight="false" outlineLevel="0" collapsed="false">
      <c r="I737" s="234"/>
      <c r="AME737" s="162"/>
      <c r="AMF737" s="162"/>
      <c r="AMG737" s="162"/>
      <c r="AMH737" s="162"/>
      <c r="AMI737" s="162"/>
      <c r="AMJ737" s="162"/>
    </row>
    <row r="738" s="208" customFormat="true" ht="13.8" hidden="false" customHeight="false" outlineLevel="0" collapsed="false">
      <c r="I738" s="234"/>
      <c r="AME738" s="162"/>
      <c r="AMF738" s="162"/>
      <c r="AMG738" s="162"/>
      <c r="AMH738" s="162"/>
      <c r="AMI738" s="162"/>
      <c r="AMJ738" s="162"/>
    </row>
    <row r="739" s="208" customFormat="true" ht="13.8" hidden="false" customHeight="false" outlineLevel="0" collapsed="false">
      <c r="I739" s="234"/>
      <c r="AME739" s="162"/>
      <c r="AMF739" s="162"/>
      <c r="AMG739" s="162"/>
      <c r="AMH739" s="162"/>
      <c r="AMI739" s="162"/>
      <c r="AMJ739" s="162"/>
    </row>
    <row r="740" s="208" customFormat="true" ht="13.8" hidden="false" customHeight="false" outlineLevel="0" collapsed="false">
      <c r="I740" s="234"/>
      <c r="AME740" s="162"/>
      <c r="AMF740" s="162"/>
      <c r="AMG740" s="162"/>
      <c r="AMH740" s="162"/>
      <c r="AMI740" s="162"/>
      <c r="AMJ740" s="162"/>
    </row>
    <row r="741" s="208" customFormat="true" ht="13.8" hidden="false" customHeight="false" outlineLevel="0" collapsed="false">
      <c r="I741" s="234"/>
      <c r="AME741" s="162"/>
      <c r="AMF741" s="162"/>
      <c r="AMG741" s="162"/>
      <c r="AMH741" s="162"/>
      <c r="AMI741" s="162"/>
      <c r="AMJ741" s="162"/>
    </row>
    <row r="742" s="208" customFormat="true" ht="13.8" hidden="false" customHeight="false" outlineLevel="0" collapsed="false">
      <c r="I742" s="234"/>
      <c r="AME742" s="162"/>
      <c r="AMF742" s="162"/>
      <c r="AMG742" s="162"/>
      <c r="AMH742" s="162"/>
      <c r="AMI742" s="162"/>
      <c r="AMJ742" s="162"/>
    </row>
    <row r="743" s="208" customFormat="true" ht="13.8" hidden="false" customHeight="false" outlineLevel="0" collapsed="false">
      <c r="I743" s="234"/>
      <c r="AME743" s="162"/>
      <c r="AMF743" s="162"/>
      <c r="AMG743" s="162"/>
      <c r="AMH743" s="162"/>
      <c r="AMI743" s="162"/>
      <c r="AMJ743" s="162"/>
    </row>
    <row r="744" s="208" customFormat="true" ht="13.8" hidden="false" customHeight="false" outlineLevel="0" collapsed="false">
      <c r="I744" s="234"/>
      <c r="AME744" s="162"/>
      <c r="AMF744" s="162"/>
      <c r="AMG744" s="162"/>
      <c r="AMH744" s="162"/>
      <c r="AMI744" s="162"/>
      <c r="AMJ744" s="162"/>
    </row>
    <row r="745" s="208" customFormat="true" ht="13.8" hidden="false" customHeight="false" outlineLevel="0" collapsed="false">
      <c r="I745" s="234"/>
      <c r="AME745" s="162"/>
      <c r="AMF745" s="162"/>
      <c r="AMG745" s="162"/>
      <c r="AMH745" s="162"/>
      <c r="AMI745" s="162"/>
      <c r="AMJ745" s="162"/>
    </row>
    <row r="746" s="208" customFormat="true" ht="13.8" hidden="false" customHeight="false" outlineLevel="0" collapsed="false">
      <c r="I746" s="234"/>
      <c r="AME746" s="162"/>
      <c r="AMF746" s="162"/>
      <c r="AMG746" s="162"/>
      <c r="AMH746" s="162"/>
      <c r="AMI746" s="162"/>
      <c r="AMJ746" s="162"/>
    </row>
    <row r="747" s="208" customFormat="true" ht="13.8" hidden="false" customHeight="false" outlineLevel="0" collapsed="false">
      <c r="I747" s="234"/>
      <c r="AME747" s="162"/>
      <c r="AMF747" s="162"/>
      <c r="AMG747" s="162"/>
      <c r="AMH747" s="162"/>
      <c r="AMI747" s="162"/>
      <c r="AMJ747" s="162"/>
    </row>
    <row r="748" s="208" customFormat="true" ht="13.8" hidden="false" customHeight="false" outlineLevel="0" collapsed="false">
      <c r="I748" s="234"/>
      <c r="AME748" s="162"/>
      <c r="AMF748" s="162"/>
      <c r="AMG748" s="162"/>
      <c r="AMH748" s="162"/>
      <c r="AMI748" s="162"/>
      <c r="AMJ748" s="162"/>
    </row>
    <row r="749" s="208" customFormat="true" ht="13.8" hidden="false" customHeight="false" outlineLevel="0" collapsed="false">
      <c r="I749" s="234"/>
      <c r="AME749" s="162"/>
      <c r="AMF749" s="162"/>
      <c r="AMG749" s="162"/>
      <c r="AMH749" s="162"/>
      <c r="AMI749" s="162"/>
      <c r="AMJ749" s="162"/>
    </row>
    <row r="750" s="208" customFormat="true" ht="13.8" hidden="false" customHeight="false" outlineLevel="0" collapsed="false">
      <c r="I750" s="234"/>
      <c r="AME750" s="162"/>
      <c r="AMF750" s="162"/>
      <c r="AMG750" s="162"/>
      <c r="AMH750" s="162"/>
      <c r="AMI750" s="162"/>
      <c r="AMJ750" s="162"/>
    </row>
    <row r="751" s="208" customFormat="true" ht="13.8" hidden="false" customHeight="false" outlineLevel="0" collapsed="false">
      <c r="I751" s="234"/>
      <c r="AME751" s="162"/>
      <c r="AMF751" s="162"/>
      <c r="AMG751" s="162"/>
      <c r="AMH751" s="162"/>
      <c r="AMI751" s="162"/>
      <c r="AMJ751" s="162"/>
    </row>
    <row r="752" s="208" customFormat="true" ht="13.8" hidden="false" customHeight="false" outlineLevel="0" collapsed="false">
      <c r="I752" s="234"/>
      <c r="AME752" s="162"/>
      <c r="AMF752" s="162"/>
      <c r="AMG752" s="162"/>
      <c r="AMH752" s="162"/>
      <c r="AMI752" s="162"/>
      <c r="AMJ752" s="162"/>
    </row>
    <row r="753" s="208" customFormat="true" ht="13.8" hidden="false" customHeight="false" outlineLevel="0" collapsed="false">
      <c r="I753" s="234"/>
      <c r="AME753" s="162"/>
      <c r="AMF753" s="162"/>
      <c r="AMG753" s="162"/>
      <c r="AMH753" s="162"/>
      <c r="AMI753" s="162"/>
      <c r="AMJ753" s="162"/>
    </row>
    <row r="754" s="208" customFormat="true" ht="13.8" hidden="false" customHeight="false" outlineLevel="0" collapsed="false">
      <c r="I754" s="234"/>
      <c r="AME754" s="162"/>
      <c r="AMF754" s="162"/>
      <c r="AMG754" s="162"/>
      <c r="AMH754" s="162"/>
      <c r="AMI754" s="162"/>
      <c r="AMJ754" s="162"/>
    </row>
    <row r="755" s="208" customFormat="true" ht="13.8" hidden="false" customHeight="false" outlineLevel="0" collapsed="false">
      <c r="I755" s="234"/>
      <c r="AME755" s="162"/>
      <c r="AMF755" s="162"/>
      <c r="AMG755" s="162"/>
      <c r="AMH755" s="162"/>
      <c r="AMI755" s="162"/>
      <c r="AMJ755" s="162"/>
    </row>
    <row r="756" s="208" customFormat="true" ht="13.8" hidden="false" customHeight="false" outlineLevel="0" collapsed="false">
      <c r="I756" s="234"/>
      <c r="AME756" s="162"/>
      <c r="AMF756" s="162"/>
      <c r="AMG756" s="162"/>
      <c r="AMH756" s="162"/>
      <c r="AMI756" s="162"/>
      <c r="AMJ756" s="162"/>
    </row>
    <row r="757" s="208" customFormat="true" ht="13.8" hidden="false" customHeight="false" outlineLevel="0" collapsed="false">
      <c r="I757" s="234"/>
      <c r="AME757" s="162"/>
      <c r="AMF757" s="162"/>
      <c r="AMG757" s="162"/>
      <c r="AMH757" s="162"/>
      <c r="AMI757" s="162"/>
      <c r="AMJ757" s="162"/>
    </row>
    <row r="758" s="208" customFormat="true" ht="13.8" hidden="false" customHeight="false" outlineLevel="0" collapsed="false">
      <c r="I758" s="234"/>
      <c r="AME758" s="162"/>
      <c r="AMF758" s="162"/>
      <c r="AMG758" s="162"/>
      <c r="AMH758" s="162"/>
      <c r="AMI758" s="162"/>
      <c r="AMJ758" s="162"/>
    </row>
    <row r="759" s="208" customFormat="true" ht="13.8" hidden="false" customHeight="false" outlineLevel="0" collapsed="false">
      <c r="I759" s="234"/>
      <c r="AME759" s="162"/>
      <c r="AMF759" s="162"/>
      <c r="AMG759" s="162"/>
      <c r="AMH759" s="162"/>
      <c r="AMI759" s="162"/>
      <c r="AMJ759" s="162"/>
    </row>
    <row r="760" s="208" customFormat="true" ht="13.8" hidden="false" customHeight="false" outlineLevel="0" collapsed="false">
      <c r="I760" s="234"/>
      <c r="AME760" s="162"/>
      <c r="AMF760" s="162"/>
      <c r="AMG760" s="162"/>
      <c r="AMH760" s="162"/>
      <c r="AMI760" s="162"/>
      <c r="AMJ760" s="162"/>
    </row>
    <row r="761" s="208" customFormat="true" ht="13.8" hidden="false" customHeight="false" outlineLevel="0" collapsed="false">
      <c r="I761" s="234"/>
      <c r="AME761" s="162"/>
      <c r="AMF761" s="162"/>
      <c r="AMG761" s="162"/>
      <c r="AMH761" s="162"/>
      <c r="AMI761" s="162"/>
      <c r="AMJ761" s="162"/>
    </row>
    <row r="762" s="208" customFormat="true" ht="13.8" hidden="false" customHeight="false" outlineLevel="0" collapsed="false">
      <c r="I762" s="234"/>
      <c r="AME762" s="162"/>
      <c r="AMF762" s="162"/>
      <c r="AMG762" s="162"/>
      <c r="AMH762" s="162"/>
      <c r="AMI762" s="162"/>
      <c r="AMJ762" s="162"/>
    </row>
    <row r="763" s="208" customFormat="true" ht="13.8" hidden="false" customHeight="false" outlineLevel="0" collapsed="false">
      <c r="I763" s="234"/>
      <c r="AME763" s="162"/>
      <c r="AMF763" s="162"/>
      <c r="AMG763" s="162"/>
      <c r="AMH763" s="162"/>
      <c r="AMI763" s="162"/>
      <c r="AMJ763" s="162"/>
    </row>
    <row r="764" s="208" customFormat="true" ht="13.8" hidden="false" customHeight="false" outlineLevel="0" collapsed="false">
      <c r="I764" s="234"/>
      <c r="AME764" s="162"/>
      <c r="AMF764" s="162"/>
      <c r="AMG764" s="162"/>
      <c r="AMH764" s="162"/>
      <c r="AMI764" s="162"/>
      <c r="AMJ764" s="162"/>
    </row>
    <row r="765" s="208" customFormat="true" ht="13.8" hidden="false" customHeight="false" outlineLevel="0" collapsed="false">
      <c r="I765" s="234"/>
      <c r="AME765" s="162"/>
      <c r="AMF765" s="162"/>
      <c r="AMG765" s="162"/>
      <c r="AMH765" s="162"/>
      <c r="AMI765" s="162"/>
      <c r="AMJ765" s="162"/>
    </row>
    <row r="766" s="208" customFormat="true" ht="13.8" hidden="false" customHeight="false" outlineLevel="0" collapsed="false">
      <c r="I766" s="234"/>
      <c r="AME766" s="162"/>
      <c r="AMF766" s="162"/>
      <c r="AMG766" s="162"/>
      <c r="AMH766" s="162"/>
      <c r="AMI766" s="162"/>
      <c r="AMJ766" s="162"/>
    </row>
    <row r="767" s="208" customFormat="true" ht="13.8" hidden="false" customHeight="false" outlineLevel="0" collapsed="false">
      <c r="I767" s="234"/>
      <c r="AME767" s="162"/>
      <c r="AMF767" s="162"/>
      <c r="AMG767" s="162"/>
      <c r="AMH767" s="162"/>
      <c r="AMI767" s="162"/>
      <c r="AMJ767" s="162"/>
    </row>
    <row r="768" s="208" customFormat="true" ht="13.8" hidden="false" customHeight="false" outlineLevel="0" collapsed="false">
      <c r="I768" s="234"/>
      <c r="AME768" s="162"/>
      <c r="AMF768" s="162"/>
      <c r="AMG768" s="162"/>
      <c r="AMH768" s="162"/>
      <c r="AMI768" s="162"/>
      <c r="AMJ768" s="162"/>
    </row>
    <row r="769" s="208" customFormat="true" ht="13.8" hidden="false" customHeight="false" outlineLevel="0" collapsed="false">
      <c r="I769" s="234"/>
      <c r="AME769" s="162"/>
      <c r="AMF769" s="162"/>
      <c r="AMG769" s="162"/>
      <c r="AMH769" s="162"/>
      <c r="AMI769" s="162"/>
      <c r="AMJ769" s="162"/>
    </row>
    <row r="770" s="208" customFormat="true" ht="13.8" hidden="false" customHeight="false" outlineLevel="0" collapsed="false">
      <c r="I770" s="234"/>
      <c r="AME770" s="162"/>
      <c r="AMF770" s="162"/>
      <c r="AMG770" s="162"/>
      <c r="AMH770" s="162"/>
      <c r="AMI770" s="162"/>
      <c r="AMJ770" s="162"/>
    </row>
    <row r="771" s="208" customFormat="true" ht="13.8" hidden="false" customHeight="false" outlineLevel="0" collapsed="false">
      <c r="I771" s="234"/>
      <c r="AME771" s="162"/>
      <c r="AMF771" s="162"/>
      <c r="AMG771" s="162"/>
      <c r="AMH771" s="162"/>
      <c r="AMI771" s="162"/>
      <c r="AMJ771" s="162"/>
    </row>
    <row r="772" s="208" customFormat="true" ht="13.8" hidden="false" customHeight="false" outlineLevel="0" collapsed="false">
      <c r="I772" s="234"/>
      <c r="AME772" s="162"/>
      <c r="AMF772" s="162"/>
      <c r="AMG772" s="162"/>
      <c r="AMH772" s="162"/>
      <c r="AMI772" s="162"/>
      <c r="AMJ772" s="162"/>
    </row>
    <row r="773" s="208" customFormat="true" ht="13.8" hidden="false" customHeight="false" outlineLevel="0" collapsed="false">
      <c r="I773" s="234"/>
      <c r="AME773" s="162"/>
      <c r="AMF773" s="162"/>
      <c r="AMG773" s="162"/>
      <c r="AMH773" s="162"/>
      <c r="AMI773" s="162"/>
      <c r="AMJ773" s="162"/>
    </row>
    <row r="774" s="208" customFormat="true" ht="13.8" hidden="false" customHeight="false" outlineLevel="0" collapsed="false">
      <c r="I774" s="234"/>
      <c r="AME774" s="162"/>
      <c r="AMF774" s="162"/>
      <c r="AMG774" s="162"/>
      <c r="AMH774" s="162"/>
      <c r="AMI774" s="162"/>
      <c r="AMJ774" s="162"/>
    </row>
    <row r="775" s="208" customFormat="true" ht="13.8" hidden="false" customHeight="false" outlineLevel="0" collapsed="false">
      <c r="I775" s="234"/>
      <c r="AME775" s="162"/>
      <c r="AMF775" s="162"/>
      <c r="AMG775" s="162"/>
      <c r="AMH775" s="162"/>
      <c r="AMI775" s="162"/>
      <c r="AMJ775" s="162"/>
    </row>
    <row r="776" s="208" customFormat="true" ht="13.8" hidden="false" customHeight="false" outlineLevel="0" collapsed="false">
      <c r="I776" s="234"/>
      <c r="AME776" s="162"/>
      <c r="AMF776" s="162"/>
      <c r="AMG776" s="162"/>
      <c r="AMH776" s="162"/>
      <c r="AMI776" s="162"/>
      <c r="AMJ776" s="162"/>
    </row>
    <row r="777" s="208" customFormat="true" ht="13.8" hidden="false" customHeight="false" outlineLevel="0" collapsed="false">
      <c r="I777" s="234"/>
      <c r="AME777" s="162"/>
      <c r="AMF777" s="162"/>
      <c r="AMG777" s="162"/>
      <c r="AMH777" s="162"/>
      <c r="AMI777" s="162"/>
      <c r="AMJ777" s="162"/>
    </row>
    <row r="778" s="208" customFormat="true" ht="13.8" hidden="false" customHeight="false" outlineLevel="0" collapsed="false">
      <c r="I778" s="234"/>
      <c r="AME778" s="162"/>
      <c r="AMF778" s="162"/>
      <c r="AMG778" s="162"/>
      <c r="AMH778" s="162"/>
      <c r="AMI778" s="162"/>
      <c r="AMJ778" s="162"/>
    </row>
    <row r="779" s="208" customFormat="true" ht="13.8" hidden="false" customHeight="false" outlineLevel="0" collapsed="false">
      <c r="I779" s="234"/>
      <c r="AME779" s="162"/>
      <c r="AMF779" s="162"/>
      <c r="AMG779" s="162"/>
      <c r="AMH779" s="162"/>
      <c r="AMI779" s="162"/>
      <c r="AMJ779" s="162"/>
    </row>
    <row r="780" s="208" customFormat="true" ht="13.8" hidden="false" customHeight="false" outlineLevel="0" collapsed="false">
      <c r="I780" s="234"/>
      <c r="AME780" s="162"/>
      <c r="AMF780" s="162"/>
      <c r="AMG780" s="162"/>
      <c r="AMH780" s="162"/>
      <c r="AMI780" s="162"/>
      <c r="AMJ780" s="162"/>
    </row>
    <row r="781" s="208" customFormat="true" ht="13.8" hidden="false" customHeight="false" outlineLevel="0" collapsed="false">
      <c r="I781" s="234"/>
      <c r="AME781" s="162"/>
      <c r="AMF781" s="162"/>
      <c r="AMG781" s="162"/>
      <c r="AMH781" s="162"/>
      <c r="AMI781" s="162"/>
      <c r="AMJ781" s="162"/>
    </row>
    <row r="782" s="208" customFormat="true" ht="13.8" hidden="false" customHeight="false" outlineLevel="0" collapsed="false">
      <c r="I782" s="234"/>
      <c r="AME782" s="162"/>
      <c r="AMF782" s="162"/>
      <c r="AMG782" s="162"/>
      <c r="AMH782" s="162"/>
      <c r="AMI782" s="162"/>
      <c r="AMJ782" s="162"/>
    </row>
    <row r="783" s="208" customFormat="true" ht="13.8" hidden="false" customHeight="false" outlineLevel="0" collapsed="false">
      <c r="I783" s="234"/>
      <c r="AME783" s="162"/>
      <c r="AMF783" s="162"/>
      <c r="AMG783" s="162"/>
      <c r="AMH783" s="162"/>
      <c r="AMI783" s="162"/>
      <c r="AMJ783" s="162"/>
    </row>
    <row r="784" s="208" customFormat="true" ht="13.8" hidden="false" customHeight="false" outlineLevel="0" collapsed="false">
      <c r="I784" s="234"/>
      <c r="AME784" s="162"/>
      <c r="AMF784" s="162"/>
      <c r="AMG784" s="162"/>
      <c r="AMH784" s="162"/>
      <c r="AMI784" s="162"/>
      <c r="AMJ784" s="162"/>
    </row>
    <row r="785" s="208" customFormat="true" ht="13.8" hidden="false" customHeight="false" outlineLevel="0" collapsed="false">
      <c r="I785" s="234"/>
      <c r="AME785" s="162"/>
      <c r="AMF785" s="162"/>
      <c r="AMG785" s="162"/>
      <c r="AMH785" s="162"/>
      <c r="AMI785" s="162"/>
      <c r="AMJ785" s="162"/>
    </row>
    <row r="786" s="208" customFormat="true" ht="13.8" hidden="false" customHeight="false" outlineLevel="0" collapsed="false">
      <c r="I786" s="234"/>
      <c r="AME786" s="162"/>
      <c r="AMF786" s="162"/>
      <c r="AMG786" s="162"/>
      <c r="AMH786" s="162"/>
      <c r="AMI786" s="162"/>
      <c r="AMJ786" s="162"/>
    </row>
    <row r="787" s="208" customFormat="true" ht="13.8" hidden="false" customHeight="false" outlineLevel="0" collapsed="false">
      <c r="I787" s="234"/>
      <c r="AME787" s="162"/>
      <c r="AMF787" s="162"/>
      <c r="AMG787" s="162"/>
      <c r="AMH787" s="162"/>
      <c r="AMI787" s="162"/>
      <c r="AMJ787" s="162"/>
    </row>
    <row r="788" s="208" customFormat="true" ht="13.8" hidden="false" customHeight="false" outlineLevel="0" collapsed="false">
      <c r="I788" s="234"/>
      <c r="AME788" s="162"/>
      <c r="AMF788" s="162"/>
      <c r="AMG788" s="162"/>
      <c r="AMH788" s="162"/>
      <c r="AMI788" s="162"/>
      <c r="AMJ788" s="162"/>
    </row>
    <row r="789" s="208" customFormat="true" ht="13.8" hidden="false" customHeight="false" outlineLevel="0" collapsed="false">
      <c r="I789" s="234"/>
      <c r="AME789" s="162"/>
      <c r="AMF789" s="162"/>
      <c r="AMG789" s="162"/>
      <c r="AMH789" s="162"/>
      <c r="AMI789" s="162"/>
      <c r="AMJ789" s="162"/>
    </row>
    <row r="790" s="208" customFormat="true" ht="13.8" hidden="false" customHeight="false" outlineLevel="0" collapsed="false">
      <c r="I790" s="234"/>
      <c r="AME790" s="162"/>
      <c r="AMF790" s="162"/>
      <c r="AMG790" s="162"/>
      <c r="AMH790" s="162"/>
      <c r="AMI790" s="162"/>
      <c r="AMJ790" s="162"/>
    </row>
    <row r="791" s="208" customFormat="true" ht="13.8" hidden="false" customHeight="false" outlineLevel="0" collapsed="false">
      <c r="I791" s="234"/>
      <c r="AME791" s="162"/>
      <c r="AMF791" s="162"/>
      <c r="AMG791" s="162"/>
      <c r="AMH791" s="162"/>
      <c r="AMI791" s="162"/>
      <c r="AMJ791" s="162"/>
    </row>
    <row r="792" s="208" customFormat="true" ht="13.8" hidden="false" customHeight="false" outlineLevel="0" collapsed="false">
      <c r="I792" s="234"/>
      <c r="AME792" s="162"/>
      <c r="AMF792" s="162"/>
      <c r="AMG792" s="162"/>
      <c r="AMH792" s="162"/>
      <c r="AMI792" s="162"/>
      <c r="AMJ792" s="162"/>
    </row>
    <row r="793" s="208" customFormat="true" ht="13.8" hidden="false" customHeight="false" outlineLevel="0" collapsed="false">
      <c r="I793" s="234"/>
      <c r="AME793" s="162"/>
      <c r="AMF793" s="162"/>
      <c r="AMG793" s="162"/>
      <c r="AMH793" s="162"/>
      <c r="AMI793" s="162"/>
      <c r="AMJ793" s="162"/>
    </row>
    <row r="794" s="208" customFormat="true" ht="13.8" hidden="false" customHeight="false" outlineLevel="0" collapsed="false">
      <c r="I794" s="234"/>
      <c r="AME794" s="162"/>
      <c r="AMF794" s="162"/>
      <c r="AMG794" s="162"/>
      <c r="AMH794" s="162"/>
      <c r="AMI794" s="162"/>
      <c r="AMJ794" s="162"/>
    </row>
    <row r="795" s="208" customFormat="true" ht="13.8" hidden="false" customHeight="false" outlineLevel="0" collapsed="false">
      <c r="I795" s="234"/>
      <c r="AME795" s="162"/>
      <c r="AMF795" s="162"/>
      <c r="AMG795" s="162"/>
      <c r="AMH795" s="162"/>
      <c r="AMI795" s="162"/>
      <c r="AMJ795" s="162"/>
    </row>
    <row r="796" s="208" customFormat="true" ht="13.8" hidden="false" customHeight="false" outlineLevel="0" collapsed="false">
      <c r="I796" s="234"/>
      <c r="AME796" s="162"/>
      <c r="AMF796" s="162"/>
      <c r="AMG796" s="162"/>
      <c r="AMH796" s="162"/>
      <c r="AMI796" s="162"/>
      <c r="AMJ796" s="162"/>
    </row>
    <row r="797" s="208" customFormat="true" ht="13.8" hidden="false" customHeight="false" outlineLevel="0" collapsed="false">
      <c r="I797" s="234"/>
      <c r="AME797" s="162"/>
      <c r="AMF797" s="162"/>
      <c r="AMG797" s="162"/>
      <c r="AMH797" s="162"/>
      <c r="AMI797" s="162"/>
      <c r="AMJ797" s="162"/>
    </row>
    <row r="798" s="208" customFormat="true" ht="13.8" hidden="false" customHeight="false" outlineLevel="0" collapsed="false">
      <c r="I798" s="234"/>
      <c r="AME798" s="162"/>
      <c r="AMF798" s="162"/>
      <c r="AMG798" s="162"/>
      <c r="AMH798" s="162"/>
      <c r="AMI798" s="162"/>
      <c r="AMJ798" s="162"/>
    </row>
    <row r="799" s="208" customFormat="true" ht="13.8" hidden="false" customHeight="false" outlineLevel="0" collapsed="false">
      <c r="I799" s="234"/>
      <c r="AME799" s="162"/>
      <c r="AMF799" s="162"/>
      <c r="AMG799" s="162"/>
      <c r="AMH799" s="162"/>
      <c r="AMI799" s="162"/>
      <c r="AMJ799" s="162"/>
    </row>
    <row r="800" s="208" customFormat="true" ht="13.8" hidden="false" customHeight="false" outlineLevel="0" collapsed="false">
      <c r="I800" s="234"/>
      <c r="AME800" s="162"/>
      <c r="AMF800" s="162"/>
      <c r="AMG800" s="162"/>
      <c r="AMH800" s="162"/>
      <c r="AMI800" s="162"/>
      <c r="AMJ800" s="162"/>
    </row>
    <row r="801" s="208" customFormat="true" ht="13.8" hidden="false" customHeight="false" outlineLevel="0" collapsed="false">
      <c r="I801" s="234"/>
      <c r="AME801" s="162"/>
      <c r="AMF801" s="162"/>
      <c r="AMG801" s="162"/>
      <c r="AMH801" s="162"/>
      <c r="AMI801" s="162"/>
      <c r="AMJ801" s="162"/>
    </row>
    <row r="802" s="208" customFormat="true" ht="13.8" hidden="false" customHeight="false" outlineLevel="0" collapsed="false">
      <c r="I802" s="234"/>
      <c r="AME802" s="162"/>
      <c r="AMF802" s="162"/>
      <c r="AMG802" s="162"/>
      <c r="AMH802" s="162"/>
      <c r="AMI802" s="162"/>
      <c r="AMJ802" s="162"/>
    </row>
    <row r="803" s="208" customFormat="true" ht="13.8" hidden="false" customHeight="false" outlineLevel="0" collapsed="false">
      <c r="I803" s="234"/>
      <c r="AME803" s="162"/>
      <c r="AMF803" s="162"/>
      <c r="AMG803" s="162"/>
      <c r="AMH803" s="162"/>
      <c r="AMI803" s="162"/>
      <c r="AMJ803" s="162"/>
    </row>
    <row r="804" s="208" customFormat="true" ht="13.8" hidden="false" customHeight="false" outlineLevel="0" collapsed="false">
      <c r="I804" s="234"/>
      <c r="AME804" s="162"/>
      <c r="AMF804" s="162"/>
      <c r="AMG804" s="162"/>
      <c r="AMH804" s="162"/>
      <c r="AMI804" s="162"/>
      <c r="AMJ804" s="162"/>
    </row>
    <row r="805" s="208" customFormat="true" ht="13.8" hidden="false" customHeight="false" outlineLevel="0" collapsed="false">
      <c r="I805" s="234"/>
      <c r="AME805" s="162"/>
      <c r="AMF805" s="162"/>
      <c r="AMG805" s="162"/>
      <c r="AMH805" s="162"/>
      <c r="AMI805" s="162"/>
      <c r="AMJ805" s="162"/>
    </row>
    <row r="806" s="208" customFormat="true" ht="13.8" hidden="false" customHeight="false" outlineLevel="0" collapsed="false">
      <c r="I806" s="234"/>
      <c r="AME806" s="162"/>
      <c r="AMF806" s="162"/>
      <c r="AMG806" s="162"/>
      <c r="AMH806" s="162"/>
      <c r="AMI806" s="162"/>
      <c r="AMJ806" s="162"/>
    </row>
    <row r="807" s="208" customFormat="true" ht="13.8" hidden="false" customHeight="false" outlineLevel="0" collapsed="false">
      <c r="I807" s="234"/>
      <c r="AME807" s="162"/>
      <c r="AMF807" s="162"/>
      <c r="AMG807" s="162"/>
      <c r="AMH807" s="162"/>
      <c r="AMI807" s="162"/>
      <c r="AMJ807" s="162"/>
    </row>
    <row r="808" s="208" customFormat="true" ht="13.8" hidden="false" customHeight="false" outlineLevel="0" collapsed="false">
      <c r="I808" s="234"/>
      <c r="AME808" s="162"/>
      <c r="AMF808" s="162"/>
      <c r="AMG808" s="162"/>
      <c r="AMH808" s="162"/>
      <c r="AMI808" s="162"/>
      <c r="AMJ808" s="162"/>
    </row>
    <row r="809" s="208" customFormat="true" ht="13.8" hidden="false" customHeight="false" outlineLevel="0" collapsed="false">
      <c r="I809" s="234"/>
      <c r="AME809" s="162"/>
      <c r="AMF809" s="162"/>
      <c r="AMG809" s="162"/>
      <c r="AMH809" s="162"/>
      <c r="AMI809" s="162"/>
      <c r="AMJ809" s="162"/>
    </row>
    <row r="810" s="208" customFormat="true" ht="13.8" hidden="false" customHeight="false" outlineLevel="0" collapsed="false">
      <c r="I810" s="234"/>
      <c r="AME810" s="162"/>
      <c r="AMF810" s="162"/>
      <c r="AMG810" s="162"/>
      <c r="AMH810" s="162"/>
      <c r="AMI810" s="162"/>
      <c r="AMJ810" s="162"/>
    </row>
    <row r="811" s="208" customFormat="true" ht="13.8" hidden="false" customHeight="false" outlineLevel="0" collapsed="false">
      <c r="I811" s="234"/>
      <c r="AME811" s="162"/>
      <c r="AMF811" s="162"/>
      <c r="AMG811" s="162"/>
      <c r="AMH811" s="162"/>
      <c r="AMI811" s="162"/>
      <c r="AMJ811" s="162"/>
    </row>
    <row r="812" s="208" customFormat="true" ht="13.8" hidden="false" customHeight="false" outlineLevel="0" collapsed="false">
      <c r="I812" s="234"/>
      <c r="AME812" s="162"/>
      <c r="AMF812" s="162"/>
      <c r="AMG812" s="162"/>
      <c r="AMH812" s="162"/>
      <c r="AMI812" s="162"/>
      <c r="AMJ812" s="162"/>
    </row>
    <row r="813" s="208" customFormat="true" ht="13.8" hidden="false" customHeight="false" outlineLevel="0" collapsed="false">
      <c r="I813" s="234"/>
      <c r="AME813" s="162"/>
      <c r="AMF813" s="162"/>
      <c r="AMG813" s="162"/>
      <c r="AMH813" s="162"/>
      <c r="AMI813" s="162"/>
      <c r="AMJ813" s="162"/>
    </row>
    <row r="814" s="208" customFormat="true" ht="13.8" hidden="false" customHeight="false" outlineLevel="0" collapsed="false">
      <c r="I814" s="234"/>
      <c r="AME814" s="162"/>
      <c r="AMF814" s="162"/>
      <c r="AMG814" s="162"/>
      <c r="AMH814" s="162"/>
      <c r="AMI814" s="162"/>
      <c r="AMJ814" s="162"/>
    </row>
    <row r="815" s="208" customFormat="true" ht="13.8" hidden="false" customHeight="false" outlineLevel="0" collapsed="false">
      <c r="I815" s="234"/>
      <c r="AME815" s="162"/>
      <c r="AMF815" s="162"/>
      <c r="AMG815" s="162"/>
      <c r="AMH815" s="162"/>
      <c r="AMI815" s="162"/>
      <c r="AMJ815" s="162"/>
    </row>
    <row r="816" s="208" customFormat="true" ht="13.8" hidden="false" customHeight="false" outlineLevel="0" collapsed="false">
      <c r="I816" s="234"/>
      <c r="AME816" s="162"/>
      <c r="AMF816" s="162"/>
      <c r="AMG816" s="162"/>
      <c r="AMH816" s="162"/>
      <c r="AMI816" s="162"/>
      <c r="AMJ816" s="162"/>
    </row>
    <row r="817" s="208" customFormat="true" ht="13.8" hidden="false" customHeight="false" outlineLevel="0" collapsed="false">
      <c r="I817" s="234"/>
      <c r="AME817" s="162"/>
      <c r="AMF817" s="162"/>
      <c r="AMG817" s="162"/>
      <c r="AMH817" s="162"/>
      <c r="AMI817" s="162"/>
      <c r="AMJ817" s="162"/>
    </row>
    <row r="818" s="208" customFormat="true" ht="13.8" hidden="false" customHeight="false" outlineLevel="0" collapsed="false">
      <c r="I818" s="234"/>
      <c r="AME818" s="162"/>
      <c r="AMF818" s="162"/>
      <c r="AMG818" s="162"/>
      <c r="AMH818" s="162"/>
      <c r="AMI818" s="162"/>
      <c r="AMJ818" s="162"/>
    </row>
    <row r="819" s="208" customFormat="true" ht="13.8" hidden="false" customHeight="false" outlineLevel="0" collapsed="false">
      <c r="I819" s="234"/>
      <c r="AME819" s="162"/>
      <c r="AMF819" s="162"/>
      <c r="AMG819" s="162"/>
      <c r="AMH819" s="162"/>
      <c r="AMI819" s="162"/>
      <c r="AMJ819" s="162"/>
    </row>
    <row r="820" s="208" customFormat="true" ht="13.8" hidden="false" customHeight="false" outlineLevel="0" collapsed="false">
      <c r="I820" s="234"/>
      <c r="AME820" s="162"/>
      <c r="AMF820" s="162"/>
      <c r="AMG820" s="162"/>
      <c r="AMH820" s="162"/>
      <c r="AMI820" s="162"/>
      <c r="AMJ820" s="162"/>
    </row>
    <row r="821" s="208" customFormat="true" ht="13.8" hidden="false" customHeight="false" outlineLevel="0" collapsed="false">
      <c r="I821" s="234"/>
      <c r="AME821" s="162"/>
      <c r="AMF821" s="162"/>
      <c r="AMG821" s="162"/>
      <c r="AMH821" s="162"/>
      <c r="AMI821" s="162"/>
      <c r="AMJ821" s="162"/>
    </row>
    <row r="822" s="208" customFormat="true" ht="13.8" hidden="false" customHeight="false" outlineLevel="0" collapsed="false">
      <c r="I822" s="234"/>
      <c r="AME822" s="162"/>
      <c r="AMF822" s="162"/>
      <c r="AMG822" s="162"/>
      <c r="AMH822" s="162"/>
      <c r="AMI822" s="162"/>
      <c r="AMJ822" s="162"/>
    </row>
    <row r="823" s="208" customFormat="true" ht="13.8" hidden="false" customHeight="false" outlineLevel="0" collapsed="false">
      <c r="I823" s="234"/>
      <c r="AME823" s="162"/>
      <c r="AMF823" s="162"/>
      <c r="AMG823" s="162"/>
      <c r="AMH823" s="162"/>
      <c r="AMI823" s="162"/>
      <c r="AMJ823" s="162"/>
    </row>
    <row r="824" s="208" customFormat="true" ht="13.8" hidden="false" customHeight="false" outlineLevel="0" collapsed="false">
      <c r="I824" s="234"/>
      <c r="AME824" s="162"/>
      <c r="AMF824" s="162"/>
      <c r="AMG824" s="162"/>
      <c r="AMH824" s="162"/>
      <c r="AMI824" s="162"/>
      <c r="AMJ824" s="162"/>
    </row>
    <row r="825" s="208" customFormat="true" ht="13.8" hidden="false" customHeight="false" outlineLevel="0" collapsed="false">
      <c r="I825" s="234"/>
      <c r="AME825" s="162"/>
      <c r="AMF825" s="162"/>
      <c r="AMG825" s="162"/>
      <c r="AMH825" s="162"/>
      <c r="AMI825" s="162"/>
      <c r="AMJ825" s="162"/>
    </row>
    <row r="826" s="208" customFormat="true" ht="13.8" hidden="false" customHeight="false" outlineLevel="0" collapsed="false">
      <c r="I826" s="234"/>
      <c r="AME826" s="162"/>
      <c r="AMF826" s="162"/>
      <c r="AMG826" s="162"/>
      <c r="AMH826" s="162"/>
      <c r="AMI826" s="162"/>
      <c r="AMJ826" s="162"/>
    </row>
    <row r="827" s="208" customFormat="true" ht="13.8" hidden="false" customHeight="false" outlineLevel="0" collapsed="false">
      <c r="I827" s="234"/>
      <c r="AME827" s="162"/>
      <c r="AMF827" s="162"/>
      <c r="AMG827" s="162"/>
      <c r="AMH827" s="162"/>
      <c r="AMI827" s="162"/>
      <c r="AMJ827" s="162"/>
    </row>
    <row r="828" customFormat="false" ht="13.8" hidden="false" customHeight="false" outlineLevel="0" collapsed="false">
      <c r="A828" s="208"/>
      <c r="B828" s="208"/>
      <c r="C828" s="208"/>
      <c r="D828" s="208"/>
      <c r="E828" s="208"/>
      <c r="F828" s="208"/>
      <c r="G828" s="208"/>
      <c r="H828" s="208"/>
      <c r="I828" s="234"/>
    </row>
    <row r="829" customFormat="false" ht="13.8" hidden="false" customHeight="false" outlineLevel="0" collapsed="false">
      <c r="A829" s="208"/>
      <c r="B829" s="208"/>
      <c r="C829" s="208"/>
      <c r="D829" s="208"/>
      <c r="E829" s="208"/>
      <c r="F829" s="208"/>
      <c r="G829" s="208"/>
      <c r="H829" s="208"/>
      <c r="I829" s="234"/>
    </row>
    <row r="830" customFormat="false" ht="13.8" hidden="false" customHeight="false" outlineLevel="0" collapsed="false">
      <c r="A830" s="208"/>
      <c r="B830" s="208"/>
      <c r="C830" s="208"/>
      <c r="D830" s="208"/>
      <c r="E830" s="208"/>
      <c r="F830" s="208"/>
      <c r="G830" s="208"/>
      <c r="H830" s="208"/>
      <c r="I830" s="234"/>
    </row>
    <row r="831" customFormat="false" ht="13.8" hidden="false" customHeight="false" outlineLevel="0" collapsed="false">
      <c r="A831" s="208"/>
      <c r="B831" s="208"/>
      <c r="C831" s="208"/>
      <c r="D831" s="208"/>
      <c r="E831" s="208"/>
      <c r="F831" s="208"/>
      <c r="G831" s="208"/>
      <c r="H831" s="208"/>
      <c r="I831" s="234"/>
    </row>
    <row r="832" customFormat="false" ht="13.8" hidden="false" customHeight="false" outlineLevel="0" collapsed="false">
      <c r="A832" s="208"/>
      <c r="B832" s="208"/>
      <c r="C832" s="208"/>
      <c r="D832" s="208"/>
      <c r="E832" s="208"/>
      <c r="F832" s="208"/>
      <c r="G832" s="208"/>
      <c r="H832" s="208"/>
      <c r="I832" s="234"/>
    </row>
    <row r="833" customFormat="false" ht="13.8" hidden="false" customHeight="false" outlineLevel="0" collapsed="false">
      <c r="A833" s="208"/>
      <c r="B833" s="208"/>
      <c r="C833" s="208"/>
      <c r="D833" s="208"/>
      <c r="E833" s="208"/>
      <c r="F833" s="208"/>
      <c r="G833" s="208"/>
      <c r="H833" s="208"/>
      <c r="I833" s="234"/>
    </row>
    <row r="834" customFormat="false" ht="13.8" hidden="false" customHeight="false" outlineLevel="0" collapsed="false">
      <c r="A834" s="208"/>
      <c r="B834" s="208"/>
      <c r="C834" s="208"/>
      <c r="D834" s="208"/>
      <c r="E834" s="208"/>
      <c r="F834" s="208"/>
      <c r="G834" s="208"/>
      <c r="H834" s="208"/>
      <c r="I834" s="234"/>
    </row>
    <row r="835" customFormat="false" ht="13.8" hidden="false" customHeight="false" outlineLevel="0" collapsed="false">
      <c r="A835" s="208"/>
      <c r="B835" s="208"/>
      <c r="C835" s="208"/>
      <c r="D835" s="208"/>
      <c r="E835" s="208"/>
      <c r="F835" s="208"/>
      <c r="G835" s="208"/>
      <c r="H835" s="208"/>
      <c r="I835" s="234"/>
    </row>
    <row r="836" customFormat="false" ht="13.8" hidden="false" customHeight="false" outlineLevel="0" collapsed="false">
      <c r="A836" s="208"/>
      <c r="B836" s="208"/>
      <c r="C836" s="208"/>
      <c r="D836" s="208"/>
      <c r="E836" s="208"/>
      <c r="F836" s="208"/>
      <c r="G836" s="208"/>
      <c r="H836" s="208"/>
      <c r="I836" s="234"/>
    </row>
    <row r="837" customFormat="false" ht="13.8" hidden="false" customHeight="false" outlineLevel="0" collapsed="false">
      <c r="A837" s="208"/>
      <c r="B837" s="208"/>
      <c r="C837" s="208"/>
      <c r="D837" s="208"/>
      <c r="E837" s="208"/>
      <c r="F837" s="208"/>
      <c r="G837" s="208"/>
      <c r="H837" s="208"/>
      <c r="I837" s="234"/>
    </row>
    <row r="838" customFormat="false" ht="13.8" hidden="false" customHeight="false" outlineLevel="0" collapsed="false">
      <c r="A838" s="208"/>
      <c r="B838" s="208"/>
      <c r="C838" s="208"/>
      <c r="D838" s="208"/>
      <c r="E838" s="208"/>
      <c r="F838" s="208"/>
      <c r="G838" s="208"/>
      <c r="H838" s="208"/>
      <c r="I838" s="234"/>
    </row>
    <row r="839" customFormat="false" ht="13.8" hidden="false" customHeight="false" outlineLevel="0" collapsed="false">
      <c r="A839" s="208"/>
      <c r="B839" s="208"/>
      <c r="C839" s="208"/>
      <c r="D839" s="208"/>
      <c r="E839" s="208"/>
      <c r="F839" s="208"/>
      <c r="G839" s="208"/>
      <c r="H839" s="208"/>
      <c r="I839" s="234"/>
    </row>
    <row r="840" customFormat="false" ht="13.8" hidden="false" customHeight="false" outlineLevel="0" collapsed="false">
      <c r="A840" s="208"/>
      <c r="B840" s="208"/>
      <c r="C840" s="208"/>
      <c r="D840" s="208"/>
      <c r="E840" s="208"/>
      <c r="F840" s="208"/>
      <c r="G840" s="208"/>
      <c r="H840" s="208"/>
      <c r="I840" s="234"/>
    </row>
    <row r="841" customFormat="false" ht="13.8" hidden="false" customHeight="false" outlineLevel="0" collapsed="false">
      <c r="A841" s="208"/>
      <c r="B841" s="208"/>
      <c r="C841" s="208"/>
      <c r="D841" s="208"/>
      <c r="E841" s="208"/>
      <c r="F841" s="208"/>
      <c r="G841" s="208"/>
      <c r="H841" s="208"/>
      <c r="I841" s="234"/>
    </row>
    <row r="842" customFormat="false" ht="13.8" hidden="false" customHeight="false" outlineLevel="0" collapsed="false">
      <c r="A842" s="208"/>
      <c r="B842" s="208"/>
      <c r="C842" s="208"/>
      <c r="D842" s="208"/>
      <c r="E842" s="208"/>
      <c r="F842" s="208"/>
      <c r="G842" s="208"/>
      <c r="H842" s="208"/>
      <c r="I842" s="234"/>
    </row>
    <row r="843" customFormat="false" ht="13.8" hidden="false" customHeight="false" outlineLevel="0" collapsed="false">
      <c r="A843" s="208"/>
      <c r="B843" s="208"/>
      <c r="C843" s="208"/>
      <c r="D843" s="208"/>
      <c r="E843" s="208"/>
      <c r="F843" s="208"/>
      <c r="G843" s="208"/>
      <c r="H843" s="208"/>
      <c r="I843" s="234"/>
    </row>
    <row r="844" customFormat="false" ht="13.8" hidden="false" customHeight="false" outlineLevel="0" collapsed="false">
      <c r="A844" s="208"/>
      <c r="B844" s="208"/>
      <c r="C844" s="208"/>
      <c r="D844" s="208"/>
      <c r="E844" s="208"/>
      <c r="F844" s="208"/>
      <c r="G844" s="208"/>
      <c r="H844" s="208"/>
      <c r="I844" s="234"/>
    </row>
    <row r="845" customFormat="false" ht="13.8" hidden="false" customHeight="false" outlineLevel="0" collapsed="false">
      <c r="A845" s="208"/>
      <c r="B845" s="208"/>
      <c r="C845" s="208"/>
      <c r="D845" s="208"/>
      <c r="E845" s="208"/>
      <c r="F845" s="208"/>
      <c r="G845" s="208"/>
      <c r="H845" s="208"/>
      <c r="I845" s="234"/>
    </row>
    <row r="846" customFormat="false" ht="13.8" hidden="false" customHeight="false" outlineLevel="0" collapsed="false">
      <c r="A846" s="208"/>
      <c r="B846" s="208"/>
      <c r="C846" s="208"/>
      <c r="D846" s="208"/>
      <c r="E846" s="208"/>
      <c r="F846" s="208"/>
      <c r="G846" s="208"/>
      <c r="H846" s="208"/>
      <c r="I846" s="234"/>
    </row>
    <row r="847" customFormat="false" ht="13.8" hidden="false" customHeight="false" outlineLevel="0" collapsed="false">
      <c r="A847" s="208"/>
      <c r="B847" s="208"/>
      <c r="C847" s="208"/>
      <c r="D847" s="208"/>
      <c r="E847" s="208"/>
      <c r="F847" s="208"/>
      <c r="G847" s="208"/>
      <c r="H847" s="208"/>
      <c r="I847" s="234"/>
    </row>
    <row r="848" customFormat="false" ht="13.8" hidden="false" customHeight="false" outlineLevel="0" collapsed="false">
      <c r="A848" s="208"/>
      <c r="B848" s="208"/>
      <c r="C848" s="208"/>
      <c r="D848" s="208"/>
      <c r="E848" s="208"/>
      <c r="F848" s="208"/>
      <c r="G848" s="208"/>
      <c r="H848" s="208"/>
      <c r="I848" s="234"/>
    </row>
    <row r="849" customFormat="false" ht="13.8" hidden="false" customHeight="false" outlineLevel="0" collapsed="false">
      <c r="A849" s="208"/>
      <c r="B849" s="208"/>
      <c r="C849" s="208"/>
      <c r="D849" s="208"/>
      <c r="E849" s="208"/>
      <c r="F849" s="208"/>
      <c r="G849" s="208"/>
      <c r="H849" s="208"/>
      <c r="I849" s="234"/>
    </row>
    <row r="850" customFormat="false" ht="13.8" hidden="false" customHeight="false" outlineLevel="0" collapsed="false">
      <c r="A850" s="208"/>
      <c r="B850" s="208"/>
      <c r="C850" s="208"/>
      <c r="D850" s="208"/>
      <c r="E850" s="208"/>
      <c r="F850" s="208"/>
      <c r="G850" s="208"/>
      <c r="H850" s="208"/>
      <c r="I850" s="234"/>
    </row>
    <row r="851" customFormat="false" ht="13.8" hidden="false" customHeight="false" outlineLevel="0" collapsed="false">
      <c r="A851" s="208"/>
      <c r="B851" s="208"/>
      <c r="C851" s="208"/>
      <c r="D851" s="208"/>
      <c r="E851" s="208"/>
      <c r="F851" s="208"/>
      <c r="G851" s="208"/>
      <c r="H851" s="208"/>
      <c r="I851" s="234"/>
    </row>
    <row r="852" customFormat="false" ht="13.8" hidden="false" customHeight="false" outlineLevel="0" collapsed="false">
      <c r="A852" s="208"/>
      <c r="B852" s="208"/>
      <c r="C852" s="208"/>
      <c r="D852" s="208"/>
      <c r="E852" s="208"/>
      <c r="F852" s="208"/>
      <c r="G852" s="208"/>
      <c r="H852" s="208"/>
      <c r="I852" s="234"/>
    </row>
    <row r="853" customFormat="false" ht="13.8" hidden="false" customHeight="false" outlineLevel="0" collapsed="false">
      <c r="A853" s="208"/>
      <c r="B853" s="208"/>
      <c r="C853" s="208"/>
      <c r="D853" s="208"/>
      <c r="E853" s="208"/>
      <c r="F853" s="208"/>
      <c r="G853" s="208"/>
      <c r="H853" s="208"/>
      <c r="I853" s="234"/>
    </row>
    <row r="854" customFormat="false" ht="13.8" hidden="false" customHeight="false" outlineLevel="0" collapsed="false">
      <c r="A854" s="208"/>
      <c r="B854" s="208"/>
      <c r="C854" s="208"/>
      <c r="D854" s="208"/>
      <c r="E854" s="208"/>
      <c r="F854" s="208"/>
      <c r="G854" s="208"/>
      <c r="H854" s="208"/>
      <c r="I854" s="234"/>
    </row>
    <row r="855" customFormat="false" ht="13.8" hidden="false" customHeight="false" outlineLevel="0" collapsed="false">
      <c r="A855" s="208"/>
      <c r="B855" s="208"/>
      <c r="C855" s="208"/>
      <c r="D855" s="208"/>
      <c r="E855" s="208"/>
      <c r="F855" s="208"/>
      <c r="G855" s="208"/>
      <c r="H855" s="208"/>
      <c r="I855" s="234"/>
    </row>
    <row r="856" customFormat="false" ht="13.8" hidden="false" customHeight="false" outlineLevel="0" collapsed="false">
      <c r="A856" s="208"/>
      <c r="B856" s="208"/>
      <c r="C856" s="208"/>
      <c r="D856" s="208"/>
      <c r="E856" s="208"/>
      <c r="F856" s="208"/>
      <c r="G856" s="208"/>
      <c r="H856" s="208"/>
      <c r="I856" s="234"/>
    </row>
    <row r="857" customFormat="false" ht="13.8" hidden="false" customHeight="false" outlineLevel="0" collapsed="false">
      <c r="A857" s="208"/>
      <c r="B857" s="208"/>
      <c r="C857" s="208"/>
      <c r="D857" s="208"/>
      <c r="E857" s="208"/>
      <c r="F857" s="208"/>
      <c r="G857" s="208"/>
      <c r="H857" s="208"/>
      <c r="I857" s="234"/>
    </row>
    <row r="858" customFormat="false" ht="13.8" hidden="false" customHeight="false" outlineLevel="0" collapsed="false">
      <c r="A858" s="208"/>
      <c r="B858" s="208"/>
      <c r="C858" s="208"/>
      <c r="D858" s="208"/>
      <c r="E858" s="208"/>
      <c r="F858" s="208"/>
      <c r="G858" s="208"/>
      <c r="H858" s="208"/>
      <c r="I858" s="234"/>
    </row>
    <row r="859" customFormat="false" ht="13.8" hidden="false" customHeight="false" outlineLevel="0" collapsed="false">
      <c r="A859" s="208"/>
      <c r="B859" s="208"/>
      <c r="C859" s="208"/>
      <c r="D859" s="208"/>
      <c r="E859" s="208"/>
      <c r="F859" s="208"/>
      <c r="G859" s="208"/>
      <c r="H859" s="208"/>
      <c r="I859" s="234"/>
    </row>
    <row r="860" customFormat="false" ht="13.8" hidden="false" customHeight="false" outlineLevel="0" collapsed="false">
      <c r="A860" s="208"/>
      <c r="B860" s="208"/>
      <c r="C860" s="208"/>
      <c r="D860" s="208"/>
      <c r="E860" s="208"/>
      <c r="F860" s="208"/>
      <c r="G860" s="208"/>
      <c r="H860" s="208"/>
      <c r="I860" s="234"/>
    </row>
    <row r="861" customFormat="false" ht="13.8" hidden="false" customHeight="false" outlineLevel="0" collapsed="false">
      <c r="A861" s="208"/>
      <c r="B861" s="208"/>
      <c r="C861" s="208"/>
      <c r="D861" s="208"/>
      <c r="E861" s="208"/>
      <c r="F861" s="208"/>
      <c r="G861" s="208"/>
      <c r="H861" s="208"/>
      <c r="I861" s="234"/>
    </row>
    <row r="862" customFormat="false" ht="13.8" hidden="false" customHeight="false" outlineLevel="0" collapsed="false">
      <c r="A862" s="208"/>
      <c r="B862" s="208"/>
      <c r="C862" s="208"/>
      <c r="D862" s="208"/>
      <c r="E862" s="208"/>
      <c r="F862" s="208"/>
      <c r="G862" s="208"/>
      <c r="H862" s="208"/>
      <c r="I862" s="234"/>
    </row>
    <row r="863" customFormat="false" ht="13.8" hidden="false" customHeight="false" outlineLevel="0" collapsed="false">
      <c r="A863" s="208"/>
      <c r="B863" s="208"/>
      <c r="C863" s="208"/>
      <c r="D863" s="208"/>
      <c r="E863" s="208"/>
      <c r="F863" s="208"/>
      <c r="G863" s="208"/>
      <c r="H863" s="208"/>
      <c r="I863" s="234"/>
    </row>
    <row r="864" customFormat="false" ht="13.8" hidden="false" customHeight="false" outlineLevel="0" collapsed="false">
      <c r="A864" s="208"/>
      <c r="B864" s="208"/>
      <c r="C864" s="208"/>
      <c r="D864" s="208"/>
      <c r="E864" s="208"/>
      <c r="F864" s="208"/>
      <c r="G864" s="208"/>
      <c r="H864" s="208"/>
      <c r="I864" s="234"/>
    </row>
    <row r="865" customFormat="false" ht="13.8" hidden="false" customHeight="false" outlineLevel="0" collapsed="false">
      <c r="A865" s="208"/>
      <c r="B865" s="208"/>
      <c r="C865" s="208"/>
      <c r="D865" s="208"/>
      <c r="E865" s="208"/>
      <c r="F865" s="208"/>
      <c r="G865" s="208"/>
      <c r="H865" s="208"/>
      <c r="I865" s="234"/>
    </row>
    <row r="866" customFormat="false" ht="13.8" hidden="false" customHeight="false" outlineLevel="0" collapsed="false">
      <c r="A866" s="208"/>
      <c r="B866" s="208"/>
      <c r="C866" s="208"/>
      <c r="D866" s="208"/>
      <c r="E866" s="208"/>
      <c r="F866" s="208"/>
      <c r="G866" s="208"/>
      <c r="H866" s="208"/>
      <c r="I866" s="234"/>
    </row>
    <row r="867" customFormat="false" ht="13.8" hidden="false" customHeight="false" outlineLevel="0" collapsed="false">
      <c r="A867" s="208"/>
      <c r="B867" s="208"/>
      <c r="C867" s="208"/>
      <c r="D867" s="208"/>
      <c r="E867" s="208"/>
      <c r="F867" s="208"/>
      <c r="G867" s="208"/>
      <c r="H867" s="208"/>
      <c r="I867" s="234"/>
    </row>
    <row r="868" customFormat="false" ht="13.8" hidden="false" customHeight="false" outlineLevel="0" collapsed="false">
      <c r="A868" s="208"/>
      <c r="B868" s="208"/>
      <c r="C868" s="208"/>
      <c r="D868" s="208"/>
      <c r="E868" s="208"/>
      <c r="F868" s="208"/>
      <c r="G868" s="208"/>
      <c r="H868" s="208"/>
      <c r="I868" s="234"/>
    </row>
    <row r="869" customFormat="false" ht="13.8" hidden="false" customHeight="false" outlineLevel="0" collapsed="false">
      <c r="A869" s="208"/>
      <c r="B869" s="208"/>
      <c r="C869" s="208"/>
      <c r="D869" s="208"/>
      <c r="E869" s="208"/>
      <c r="F869" s="208"/>
      <c r="G869" s="208"/>
      <c r="H869" s="208"/>
      <c r="I869" s="234"/>
    </row>
    <row r="870" customFormat="false" ht="13.8" hidden="false" customHeight="false" outlineLevel="0" collapsed="false">
      <c r="A870" s="208"/>
      <c r="B870" s="208"/>
      <c r="C870" s="208"/>
      <c r="D870" s="208"/>
      <c r="E870" s="208"/>
      <c r="F870" s="208"/>
      <c r="G870" s="208"/>
      <c r="H870" s="208"/>
      <c r="I870" s="234"/>
    </row>
    <row r="871" customFormat="false" ht="13.8" hidden="false" customHeight="false" outlineLevel="0" collapsed="false">
      <c r="A871" s="208"/>
      <c r="B871" s="208"/>
      <c r="C871" s="208"/>
      <c r="D871" s="208"/>
      <c r="E871" s="208"/>
      <c r="F871" s="208"/>
      <c r="G871" s="208"/>
      <c r="H871" s="208"/>
      <c r="I871" s="234"/>
    </row>
    <row r="872" customFormat="false" ht="13.8" hidden="false" customHeight="false" outlineLevel="0" collapsed="false">
      <c r="A872" s="208"/>
      <c r="B872" s="208"/>
      <c r="C872" s="208"/>
      <c r="D872" s="208"/>
      <c r="E872" s="208"/>
      <c r="F872" s="208"/>
      <c r="G872" s="208"/>
      <c r="H872" s="208"/>
      <c r="I872" s="234"/>
    </row>
    <row r="873" customFormat="false" ht="13.8" hidden="false" customHeight="false" outlineLevel="0" collapsed="false">
      <c r="A873" s="208"/>
      <c r="B873" s="208"/>
      <c r="C873" s="208"/>
      <c r="D873" s="208"/>
      <c r="E873" s="208"/>
      <c r="F873" s="208"/>
      <c r="G873" s="208"/>
      <c r="H873" s="208"/>
      <c r="I873" s="234"/>
    </row>
    <row r="874" customFormat="false" ht="13.8" hidden="false" customHeight="false" outlineLevel="0" collapsed="false">
      <c r="A874" s="208"/>
      <c r="B874" s="208"/>
      <c r="C874" s="208"/>
      <c r="D874" s="208"/>
      <c r="E874" s="208"/>
      <c r="F874" s="208"/>
      <c r="G874" s="208"/>
      <c r="H874" s="208"/>
      <c r="I874" s="234"/>
    </row>
    <row r="875" customFormat="false" ht="13.8" hidden="false" customHeight="false" outlineLevel="0" collapsed="false">
      <c r="A875" s="208"/>
      <c r="B875" s="208"/>
      <c r="C875" s="208"/>
      <c r="D875" s="208"/>
      <c r="E875" s="208"/>
      <c r="F875" s="208"/>
      <c r="G875" s="208"/>
      <c r="H875" s="208"/>
      <c r="I875" s="234"/>
    </row>
    <row r="876" customFormat="false" ht="13.8" hidden="false" customHeight="false" outlineLevel="0" collapsed="false">
      <c r="A876" s="208"/>
      <c r="B876" s="208"/>
      <c r="C876" s="208"/>
      <c r="D876" s="208"/>
      <c r="E876" s="208"/>
      <c r="F876" s="208"/>
      <c r="G876" s="208"/>
      <c r="H876" s="208"/>
      <c r="I876" s="234"/>
    </row>
    <row r="877" customFormat="false" ht="13.8" hidden="false" customHeight="false" outlineLevel="0" collapsed="false">
      <c r="A877" s="208"/>
      <c r="B877" s="208"/>
      <c r="C877" s="208"/>
      <c r="D877" s="208"/>
      <c r="E877" s="208"/>
      <c r="F877" s="208"/>
      <c r="G877" s="208"/>
      <c r="H877" s="208"/>
      <c r="I877" s="234"/>
    </row>
    <row r="878" customFormat="false" ht="13.8" hidden="false" customHeight="false" outlineLevel="0" collapsed="false">
      <c r="A878" s="208"/>
      <c r="B878" s="208"/>
      <c r="C878" s="208"/>
      <c r="D878" s="208"/>
      <c r="E878" s="208"/>
      <c r="F878" s="208"/>
      <c r="G878" s="208"/>
      <c r="H878" s="208"/>
      <c r="I878" s="234"/>
    </row>
    <row r="879" customFormat="false" ht="13.8" hidden="false" customHeight="false" outlineLevel="0" collapsed="false">
      <c r="A879" s="208"/>
      <c r="B879" s="208"/>
      <c r="C879" s="208"/>
      <c r="D879" s="208"/>
      <c r="E879" s="208"/>
      <c r="F879" s="208"/>
      <c r="G879" s="208"/>
      <c r="H879" s="208"/>
      <c r="I879" s="234"/>
    </row>
    <row r="880" customFormat="false" ht="13.8" hidden="false" customHeight="false" outlineLevel="0" collapsed="false">
      <c r="A880" s="208"/>
      <c r="B880" s="208"/>
      <c r="C880" s="208"/>
      <c r="D880" s="208"/>
      <c r="E880" s="208"/>
      <c r="F880" s="208"/>
      <c r="G880" s="208"/>
      <c r="H880" s="208"/>
      <c r="I880" s="234"/>
    </row>
    <row r="881" customFormat="false" ht="13.8" hidden="false" customHeight="false" outlineLevel="0" collapsed="false">
      <c r="A881" s="208"/>
      <c r="B881" s="208"/>
      <c r="C881" s="208"/>
      <c r="D881" s="208"/>
      <c r="E881" s="208"/>
      <c r="F881" s="208"/>
      <c r="G881" s="208"/>
      <c r="H881" s="208"/>
      <c r="I881" s="234"/>
    </row>
    <row r="882" customFormat="false" ht="13.8" hidden="false" customHeight="false" outlineLevel="0" collapsed="false">
      <c r="A882" s="208"/>
      <c r="B882" s="208"/>
      <c r="C882" s="208"/>
      <c r="D882" s="208"/>
      <c r="E882" s="208"/>
      <c r="F882" s="208"/>
      <c r="G882" s="208"/>
      <c r="H882" s="208"/>
      <c r="I882" s="234"/>
    </row>
    <row r="883" customFormat="false" ht="13.8" hidden="false" customHeight="false" outlineLevel="0" collapsed="false">
      <c r="A883" s="208"/>
      <c r="B883" s="208"/>
      <c r="C883" s="208"/>
      <c r="D883" s="208"/>
      <c r="E883" s="208"/>
      <c r="F883" s="208"/>
      <c r="G883" s="208"/>
      <c r="H883" s="208"/>
      <c r="I883" s="234"/>
    </row>
    <row r="884" customFormat="false" ht="13.8" hidden="false" customHeight="false" outlineLevel="0" collapsed="false">
      <c r="A884" s="208"/>
      <c r="B884" s="208"/>
      <c r="C884" s="208"/>
      <c r="D884" s="208"/>
      <c r="E884" s="208"/>
      <c r="F884" s="208"/>
      <c r="G884" s="208"/>
      <c r="H884" s="208"/>
      <c r="I884" s="234"/>
    </row>
    <row r="885" customFormat="false" ht="13.8" hidden="false" customHeight="false" outlineLevel="0" collapsed="false">
      <c r="A885" s="208"/>
      <c r="B885" s="208"/>
      <c r="C885" s="208"/>
      <c r="D885" s="208"/>
      <c r="E885" s="208"/>
      <c r="F885" s="208"/>
      <c r="G885" s="208"/>
      <c r="H885" s="208"/>
      <c r="I885" s="234"/>
    </row>
    <row r="886" customFormat="false" ht="13.8" hidden="false" customHeight="false" outlineLevel="0" collapsed="false">
      <c r="A886" s="208"/>
      <c r="B886" s="208"/>
      <c r="C886" s="208"/>
      <c r="D886" s="208"/>
      <c r="E886" s="208"/>
      <c r="F886" s="208"/>
      <c r="G886" s="208"/>
      <c r="H886" s="208"/>
      <c r="I886" s="234"/>
    </row>
    <row r="887" customFormat="false" ht="13.8" hidden="false" customHeight="false" outlineLevel="0" collapsed="false">
      <c r="A887" s="208"/>
      <c r="B887" s="208"/>
      <c r="C887" s="208"/>
      <c r="D887" s="208"/>
      <c r="E887" s="208"/>
      <c r="F887" s="208"/>
      <c r="G887" s="208"/>
      <c r="H887" s="208"/>
      <c r="I887" s="234"/>
    </row>
    <row r="888" customFormat="false" ht="13.8" hidden="false" customHeight="false" outlineLevel="0" collapsed="false">
      <c r="A888" s="208"/>
      <c r="B888" s="208"/>
      <c r="C888" s="208"/>
      <c r="D888" s="208"/>
      <c r="E888" s="208"/>
      <c r="F888" s="208"/>
      <c r="G888" s="208"/>
      <c r="H888" s="208"/>
      <c r="I888" s="234"/>
    </row>
    <row r="889" customFormat="false" ht="13.8" hidden="false" customHeight="false" outlineLevel="0" collapsed="false">
      <c r="A889" s="208"/>
      <c r="B889" s="208"/>
      <c r="C889" s="208"/>
      <c r="D889" s="208"/>
      <c r="E889" s="208"/>
      <c r="F889" s="208"/>
      <c r="G889" s="208"/>
      <c r="H889" s="208"/>
      <c r="I889" s="234"/>
    </row>
    <row r="890" customFormat="false" ht="13.8" hidden="false" customHeight="false" outlineLevel="0" collapsed="false">
      <c r="A890" s="208"/>
      <c r="B890" s="208"/>
      <c r="C890" s="208"/>
      <c r="D890" s="208"/>
      <c r="E890" s="208"/>
      <c r="F890" s="208"/>
      <c r="G890" s="208"/>
      <c r="H890" s="208"/>
      <c r="I890" s="234"/>
    </row>
    <row r="891" customFormat="false" ht="13.8" hidden="false" customHeight="false" outlineLevel="0" collapsed="false">
      <c r="A891" s="208"/>
      <c r="B891" s="208"/>
      <c r="C891" s="208"/>
      <c r="D891" s="208"/>
      <c r="E891" s="208"/>
      <c r="F891" s="208"/>
      <c r="G891" s="208"/>
      <c r="H891" s="208"/>
      <c r="I891" s="234"/>
    </row>
    <row r="892" customFormat="false" ht="13.8" hidden="false" customHeight="false" outlineLevel="0" collapsed="false">
      <c r="A892" s="208"/>
      <c r="B892" s="208"/>
      <c r="C892" s="208"/>
      <c r="D892" s="208"/>
      <c r="E892" s="208"/>
      <c r="F892" s="208"/>
      <c r="G892" s="208"/>
      <c r="H892" s="208"/>
      <c r="I892" s="234"/>
    </row>
    <row r="893" customFormat="false" ht="13.8" hidden="false" customHeight="false" outlineLevel="0" collapsed="false">
      <c r="A893" s="208"/>
      <c r="B893" s="208"/>
      <c r="C893" s="208"/>
      <c r="D893" s="208"/>
      <c r="E893" s="208"/>
      <c r="F893" s="208"/>
      <c r="G893" s="208"/>
      <c r="H893" s="208"/>
      <c r="I893" s="234"/>
    </row>
    <row r="894" customFormat="false" ht="13.8" hidden="false" customHeight="false" outlineLevel="0" collapsed="false">
      <c r="A894" s="208"/>
      <c r="B894" s="208"/>
      <c r="C894" s="208"/>
      <c r="D894" s="208"/>
      <c r="E894" s="208"/>
      <c r="F894" s="208"/>
      <c r="G894" s="208"/>
      <c r="H894" s="208"/>
      <c r="I894" s="234"/>
    </row>
    <row r="895" customFormat="false" ht="13.8" hidden="false" customHeight="false" outlineLevel="0" collapsed="false">
      <c r="A895" s="208"/>
      <c r="B895" s="208"/>
      <c r="C895" s="208"/>
      <c r="D895" s="208"/>
      <c r="E895" s="208"/>
      <c r="F895" s="208"/>
      <c r="G895" s="208"/>
      <c r="H895" s="208"/>
      <c r="I895" s="234"/>
    </row>
    <row r="896" customFormat="false" ht="13.8" hidden="false" customHeight="false" outlineLevel="0" collapsed="false">
      <c r="A896" s="208"/>
      <c r="B896" s="208"/>
      <c r="C896" s="208"/>
      <c r="D896" s="208"/>
      <c r="E896" s="208"/>
      <c r="F896" s="208"/>
      <c r="G896" s="208"/>
      <c r="H896" s="208"/>
      <c r="I896" s="234"/>
    </row>
    <row r="897" customFormat="false" ht="13.8" hidden="false" customHeight="false" outlineLevel="0" collapsed="false">
      <c r="A897" s="208"/>
      <c r="B897" s="208"/>
      <c r="C897" s="208"/>
      <c r="D897" s="208"/>
      <c r="E897" s="208"/>
      <c r="F897" s="208"/>
      <c r="G897" s="208"/>
      <c r="H897" s="208"/>
      <c r="I897" s="234"/>
    </row>
    <row r="898" customFormat="false" ht="13.8" hidden="false" customHeight="false" outlineLevel="0" collapsed="false">
      <c r="A898" s="208"/>
      <c r="B898" s="208"/>
      <c r="C898" s="208"/>
      <c r="D898" s="208"/>
      <c r="E898" s="208"/>
      <c r="F898" s="208"/>
      <c r="G898" s="208"/>
      <c r="H898" s="208"/>
      <c r="I898" s="234"/>
    </row>
    <row r="899" customFormat="false" ht="13.8" hidden="false" customHeight="false" outlineLevel="0" collapsed="false">
      <c r="A899" s="208"/>
      <c r="B899" s="208"/>
      <c r="C899" s="208"/>
      <c r="D899" s="208"/>
      <c r="E899" s="208"/>
      <c r="F899" s="208"/>
      <c r="G899" s="208"/>
      <c r="H899" s="208"/>
      <c r="I899" s="234"/>
    </row>
    <row r="900" customFormat="false" ht="13.8" hidden="false" customHeight="false" outlineLevel="0" collapsed="false">
      <c r="A900" s="208"/>
      <c r="B900" s="208"/>
      <c r="C900" s="208"/>
      <c r="D900" s="208"/>
      <c r="E900" s="208"/>
      <c r="F900" s="208"/>
      <c r="G900" s="208"/>
      <c r="H900" s="208"/>
      <c r="I900" s="234"/>
    </row>
    <row r="901" customFormat="false" ht="13.8" hidden="false" customHeight="false" outlineLevel="0" collapsed="false">
      <c r="A901" s="208"/>
      <c r="B901" s="208"/>
      <c r="C901" s="208"/>
      <c r="D901" s="208"/>
      <c r="E901" s="208"/>
      <c r="F901" s="208"/>
      <c r="G901" s="208"/>
      <c r="H901" s="208"/>
      <c r="I901" s="234"/>
    </row>
    <row r="902" customFormat="false" ht="13.8" hidden="false" customHeight="false" outlineLevel="0" collapsed="false">
      <c r="A902" s="208"/>
      <c r="B902" s="208"/>
      <c r="C902" s="208"/>
      <c r="D902" s="208"/>
      <c r="E902" s="208"/>
      <c r="F902" s="208"/>
      <c r="G902" s="208"/>
      <c r="H902" s="208"/>
      <c r="I902" s="234"/>
    </row>
    <row r="903" customFormat="false" ht="13.8" hidden="false" customHeight="false" outlineLevel="0" collapsed="false">
      <c r="A903" s="208"/>
      <c r="B903" s="208"/>
      <c r="C903" s="208"/>
      <c r="D903" s="208"/>
      <c r="E903" s="208"/>
      <c r="F903" s="208"/>
      <c r="G903" s="208"/>
      <c r="H903" s="208"/>
      <c r="I903" s="234"/>
    </row>
    <row r="904" customFormat="false" ht="13.8" hidden="false" customHeight="false" outlineLevel="0" collapsed="false">
      <c r="A904" s="208"/>
      <c r="B904" s="208"/>
      <c r="C904" s="208"/>
      <c r="D904" s="208"/>
      <c r="E904" s="208"/>
      <c r="F904" s="208"/>
      <c r="G904" s="208"/>
      <c r="H904" s="208"/>
      <c r="I904" s="234"/>
    </row>
    <row r="905" customFormat="false" ht="13.8" hidden="false" customHeight="false" outlineLevel="0" collapsed="false">
      <c r="A905" s="208"/>
      <c r="B905" s="208"/>
      <c r="C905" s="208"/>
      <c r="D905" s="208"/>
      <c r="E905" s="208"/>
      <c r="F905" s="208"/>
      <c r="G905" s="208"/>
      <c r="H905" s="208"/>
      <c r="I905" s="234"/>
    </row>
    <row r="906" customFormat="false" ht="13.8" hidden="false" customHeight="false" outlineLevel="0" collapsed="false">
      <c r="A906" s="208"/>
      <c r="B906" s="208"/>
      <c r="C906" s="208"/>
      <c r="D906" s="208"/>
      <c r="E906" s="208"/>
      <c r="F906" s="208"/>
      <c r="G906" s="208"/>
      <c r="H906" s="208"/>
      <c r="I906" s="234"/>
    </row>
    <row r="907" customFormat="false" ht="13.8" hidden="false" customHeight="false" outlineLevel="0" collapsed="false">
      <c r="A907" s="208"/>
      <c r="B907" s="208"/>
      <c r="C907" s="208"/>
      <c r="D907" s="208"/>
      <c r="E907" s="208"/>
      <c r="F907" s="208"/>
      <c r="G907" s="208"/>
      <c r="H907" s="208"/>
      <c r="I907" s="234"/>
    </row>
    <row r="908" customFormat="false" ht="13.8" hidden="false" customHeight="false" outlineLevel="0" collapsed="false">
      <c r="A908" s="208"/>
      <c r="B908" s="208"/>
      <c r="C908" s="208"/>
      <c r="D908" s="208"/>
      <c r="E908" s="208"/>
      <c r="F908" s="208"/>
      <c r="G908" s="208"/>
      <c r="H908" s="208"/>
      <c r="I908" s="234"/>
    </row>
    <row r="909" customFormat="false" ht="13.8" hidden="false" customHeight="false" outlineLevel="0" collapsed="false">
      <c r="A909" s="208"/>
      <c r="B909" s="208"/>
      <c r="C909" s="208"/>
      <c r="D909" s="208"/>
      <c r="E909" s="208"/>
      <c r="F909" s="208"/>
      <c r="G909" s="208"/>
      <c r="H909" s="208"/>
      <c r="I909" s="234"/>
    </row>
    <row r="910" customFormat="false" ht="13.8" hidden="false" customHeight="false" outlineLevel="0" collapsed="false">
      <c r="A910" s="208"/>
      <c r="B910" s="208"/>
      <c r="C910" s="208"/>
      <c r="D910" s="208"/>
      <c r="E910" s="208"/>
      <c r="F910" s="208"/>
      <c r="G910" s="208"/>
      <c r="H910" s="208"/>
      <c r="I910" s="234"/>
    </row>
    <row r="911" customFormat="false" ht="13.8" hidden="false" customHeight="false" outlineLevel="0" collapsed="false">
      <c r="A911" s="208"/>
      <c r="B911" s="208"/>
      <c r="C911" s="208"/>
      <c r="D911" s="208"/>
      <c r="E911" s="208"/>
      <c r="F911" s="208"/>
      <c r="G911" s="208"/>
      <c r="H911" s="208"/>
      <c r="I911" s="234"/>
    </row>
    <row r="912" customFormat="false" ht="13.8" hidden="false" customHeight="false" outlineLevel="0" collapsed="false">
      <c r="A912" s="208"/>
      <c r="B912" s="208"/>
      <c r="C912" s="208"/>
      <c r="D912" s="208"/>
      <c r="E912" s="208"/>
      <c r="F912" s="208"/>
      <c r="G912" s="208"/>
      <c r="H912" s="208"/>
      <c r="I912" s="234"/>
    </row>
    <row r="913" customFormat="false" ht="13.8" hidden="false" customHeight="false" outlineLevel="0" collapsed="false">
      <c r="A913" s="208"/>
      <c r="B913" s="208"/>
      <c r="C913" s="208"/>
      <c r="D913" s="208"/>
      <c r="E913" s="208"/>
      <c r="F913" s="208"/>
      <c r="G913" s="208"/>
      <c r="H913" s="208"/>
      <c r="I913" s="234"/>
    </row>
    <row r="914" customFormat="false" ht="13.8" hidden="false" customHeight="false" outlineLevel="0" collapsed="false">
      <c r="A914" s="208"/>
      <c r="B914" s="208"/>
      <c r="C914" s="208"/>
      <c r="D914" s="208"/>
      <c r="E914" s="208"/>
      <c r="F914" s="208"/>
      <c r="G914" s="208"/>
      <c r="H914" s="208"/>
      <c r="I914" s="234"/>
    </row>
    <row r="915" customFormat="false" ht="13.8" hidden="false" customHeight="false" outlineLevel="0" collapsed="false">
      <c r="A915" s="208"/>
      <c r="B915" s="208"/>
      <c r="C915" s="208"/>
      <c r="D915" s="208"/>
      <c r="E915" s="208"/>
      <c r="F915" s="208"/>
      <c r="G915" s="208"/>
      <c r="H915" s="208"/>
      <c r="I915" s="234"/>
    </row>
    <row r="916" customFormat="false" ht="13.8" hidden="false" customHeight="false" outlineLevel="0" collapsed="false">
      <c r="A916" s="208"/>
      <c r="B916" s="208"/>
      <c r="C916" s="208"/>
      <c r="D916" s="208"/>
      <c r="E916" s="208"/>
      <c r="F916" s="208"/>
      <c r="G916" s="208"/>
      <c r="H916" s="208"/>
      <c r="I916" s="234"/>
    </row>
    <row r="917" customFormat="false" ht="13.8" hidden="false" customHeight="false" outlineLevel="0" collapsed="false">
      <c r="A917" s="208"/>
      <c r="B917" s="208"/>
      <c r="C917" s="208"/>
      <c r="D917" s="208"/>
      <c r="E917" s="208"/>
      <c r="F917" s="208"/>
      <c r="G917" s="208"/>
      <c r="H917" s="208"/>
      <c r="I917" s="234"/>
    </row>
    <row r="918" customFormat="false" ht="13.8" hidden="false" customHeight="false" outlineLevel="0" collapsed="false">
      <c r="A918" s="208"/>
      <c r="B918" s="208"/>
      <c r="C918" s="208"/>
      <c r="D918" s="208"/>
      <c r="E918" s="208"/>
      <c r="F918" s="208"/>
      <c r="G918" s="208"/>
      <c r="H918" s="208"/>
      <c r="I918" s="234"/>
    </row>
    <row r="919" customFormat="false" ht="13.8" hidden="false" customHeight="false" outlineLevel="0" collapsed="false">
      <c r="A919" s="208"/>
      <c r="B919" s="208"/>
      <c r="C919" s="208"/>
      <c r="D919" s="208"/>
      <c r="E919" s="208"/>
      <c r="F919" s="208"/>
      <c r="G919" s="208"/>
      <c r="H919" s="208"/>
      <c r="I919" s="234"/>
    </row>
    <row r="920" customFormat="false" ht="13.8" hidden="false" customHeight="false" outlineLevel="0" collapsed="false">
      <c r="A920" s="208"/>
      <c r="B920" s="208"/>
      <c r="C920" s="208"/>
      <c r="D920" s="208"/>
      <c r="E920" s="208"/>
      <c r="F920" s="208"/>
      <c r="G920" s="208"/>
      <c r="H920" s="208"/>
      <c r="I920" s="234"/>
    </row>
    <row r="921" customFormat="false" ht="13.8" hidden="false" customHeight="false" outlineLevel="0" collapsed="false">
      <c r="A921" s="208"/>
      <c r="B921" s="208"/>
      <c r="C921" s="208"/>
      <c r="D921" s="208"/>
      <c r="E921" s="208"/>
      <c r="F921" s="208"/>
      <c r="G921" s="208"/>
      <c r="H921" s="208"/>
      <c r="I921" s="234"/>
    </row>
    <row r="922" customFormat="false" ht="13.8" hidden="false" customHeight="false" outlineLevel="0" collapsed="false">
      <c r="A922" s="208"/>
      <c r="B922" s="208"/>
      <c r="C922" s="208"/>
      <c r="D922" s="208"/>
      <c r="E922" s="208"/>
      <c r="F922" s="208"/>
      <c r="G922" s="208"/>
      <c r="H922" s="208"/>
      <c r="I922" s="234"/>
    </row>
    <row r="923" customFormat="false" ht="13.8" hidden="false" customHeight="false" outlineLevel="0" collapsed="false">
      <c r="A923" s="208"/>
      <c r="B923" s="208"/>
      <c r="C923" s="208"/>
      <c r="D923" s="208"/>
      <c r="E923" s="208"/>
      <c r="F923" s="208"/>
      <c r="G923" s="208"/>
      <c r="H923" s="208"/>
      <c r="I923" s="234"/>
    </row>
    <row r="924" customFormat="false" ht="13.8" hidden="false" customHeight="false" outlineLevel="0" collapsed="false">
      <c r="A924" s="208"/>
      <c r="B924" s="208"/>
      <c r="C924" s="208"/>
      <c r="D924" s="208"/>
      <c r="E924" s="208"/>
      <c r="F924" s="208"/>
      <c r="G924" s="208"/>
      <c r="H924" s="208"/>
      <c r="I924" s="234"/>
    </row>
    <row r="925" customFormat="false" ht="13.8" hidden="false" customHeight="false" outlineLevel="0" collapsed="false">
      <c r="A925" s="208"/>
      <c r="B925" s="208"/>
      <c r="C925" s="208"/>
      <c r="D925" s="208"/>
      <c r="E925" s="208"/>
      <c r="F925" s="208"/>
      <c r="G925" s="208"/>
      <c r="H925" s="208"/>
      <c r="I925" s="234"/>
    </row>
    <row r="926" customFormat="false" ht="13.8" hidden="false" customHeight="false" outlineLevel="0" collapsed="false">
      <c r="A926" s="208"/>
      <c r="B926" s="208"/>
      <c r="C926" s="208"/>
      <c r="D926" s="208"/>
      <c r="E926" s="208"/>
      <c r="F926" s="208"/>
      <c r="G926" s="208"/>
      <c r="H926" s="208"/>
      <c r="I926" s="234"/>
    </row>
    <row r="927" customFormat="false" ht="13.8" hidden="false" customHeight="false" outlineLevel="0" collapsed="false">
      <c r="A927" s="208"/>
      <c r="B927" s="208"/>
      <c r="C927" s="208"/>
      <c r="D927" s="208"/>
      <c r="E927" s="208"/>
      <c r="F927" s="208"/>
      <c r="G927" s="208"/>
      <c r="H927" s="208"/>
      <c r="I927" s="234"/>
    </row>
    <row r="928" customFormat="false" ht="13.8" hidden="false" customHeight="false" outlineLevel="0" collapsed="false">
      <c r="A928" s="208"/>
      <c r="B928" s="208"/>
      <c r="C928" s="208"/>
      <c r="D928" s="208"/>
      <c r="E928" s="208"/>
      <c r="F928" s="208"/>
      <c r="G928" s="208"/>
      <c r="H928" s="208"/>
      <c r="I928" s="234"/>
    </row>
    <row r="929" customFormat="false" ht="13.8" hidden="false" customHeight="false" outlineLevel="0" collapsed="false">
      <c r="A929" s="208"/>
      <c r="B929" s="208"/>
      <c r="C929" s="208"/>
      <c r="D929" s="208"/>
      <c r="E929" s="208"/>
      <c r="F929" s="208"/>
      <c r="G929" s="208"/>
      <c r="H929" s="208"/>
      <c r="I929" s="234"/>
    </row>
    <row r="930" customFormat="false" ht="13.8" hidden="false" customHeight="false" outlineLevel="0" collapsed="false">
      <c r="A930" s="208"/>
      <c r="B930" s="208"/>
      <c r="C930" s="208"/>
      <c r="D930" s="208"/>
      <c r="E930" s="208"/>
      <c r="F930" s="208"/>
      <c r="G930" s="208"/>
      <c r="H930" s="208"/>
      <c r="I930" s="234"/>
    </row>
    <row r="931" customFormat="false" ht="13.8" hidden="false" customHeight="false" outlineLevel="0" collapsed="false">
      <c r="A931" s="208"/>
      <c r="B931" s="208"/>
      <c r="C931" s="208"/>
      <c r="D931" s="208"/>
      <c r="E931" s="208"/>
      <c r="F931" s="208"/>
      <c r="G931" s="208"/>
      <c r="H931" s="208"/>
      <c r="I931" s="234"/>
    </row>
    <row r="932" customFormat="false" ht="13.8" hidden="false" customHeight="false" outlineLevel="0" collapsed="false">
      <c r="A932" s="208"/>
      <c r="B932" s="208"/>
      <c r="C932" s="208"/>
      <c r="D932" s="208"/>
      <c r="E932" s="208"/>
      <c r="F932" s="208"/>
      <c r="G932" s="208"/>
      <c r="H932" s="208"/>
      <c r="I932" s="234"/>
    </row>
    <row r="933" customFormat="false" ht="13.8" hidden="false" customHeight="false" outlineLevel="0" collapsed="false">
      <c r="A933" s="208"/>
      <c r="B933" s="208"/>
      <c r="C933" s="208"/>
      <c r="D933" s="208"/>
      <c r="E933" s="208"/>
      <c r="F933" s="208"/>
      <c r="G933" s="208"/>
      <c r="H933" s="208"/>
      <c r="I933" s="234"/>
    </row>
    <row r="934" customFormat="false" ht="13.8" hidden="false" customHeight="false" outlineLevel="0" collapsed="false">
      <c r="A934" s="208"/>
      <c r="B934" s="208"/>
      <c r="C934" s="208"/>
      <c r="D934" s="208"/>
      <c r="E934" s="208"/>
      <c r="F934" s="208"/>
      <c r="G934" s="208"/>
      <c r="H934" s="208"/>
      <c r="I934" s="234"/>
    </row>
    <row r="935" customFormat="false" ht="13.8" hidden="false" customHeight="false" outlineLevel="0" collapsed="false">
      <c r="A935" s="208"/>
      <c r="B935" s="208"/>
      <c r="C935" s="208"/>
      <c r="D935" s="208"/>
      <c r="E935" s="208"/>
      <c r="F935" s="208"/>
      <c r="G935" s="208"/>
      <c r="H935" s="208"/>
      <c r="I935" s="234"/>
    </row>
    <row r="936" customFormat="false" ht="13.8" hidden="false" customHeight="false" outlineLevel="0" collapsed="false">
      <c r="A936" s="208"/>
      <c r="B936" s="208"/>
      <c r="C936" s="208"/>
      <c r="D936" s="208"/>
      <c r="E936" s="208"/>
      <c r="F936" s="208"/>
      <c r="G936" s="208"/>
      <c r="H936" s="208"/>
      <c r="I936" s="234"/>
    </row>
    <row r="937" customFormat="false" ht="13.8" hidden="false" customHeight="false" outlineLevel="0" collapsed="false">
      <c r="A937" s="208"/>
      <c r="B937" s="208"/>
      <c r="C937" s="208"/>
      <c r="D937" s="208"/>
      <c r="E937" s="208"/>
      <c r="F937" s="208"/>
      <c r="G937" s="208"/>
      <c r="H937" s="208"/>
      <c r="I937" s="234"/>
    </row>
    <row r="938" customFormat="false" ht="13.8" hidden="false" customHeight="false" outlineLevel="0" collapsed="false">
      <c r="A938" s="208"/>
      <c r="B938" s="208"/>
      <c r="C938" s="208"/>
      <c r="D938" s="208"/>
      <c r="E938" s="208"/>
      <c r="F938" s="208"/>
      <c r="G938" s="208"/>
      <c r="H938" s="208"/>
      <c r="I938" s="234"/>
    </row>
    <row r="939" customFormat="false" ht="13.8" hidden="false" customHeight="false" outlineLevel="0" collapsed="false">
      <c r="A939" s="208"/>
      <c r="B939" s="208"/>
      <c r="C939" s="208"/>
      <c r="D939" s="208"/>
      <c r="E939" s="208"/>
      <c r="F939" s="208"/>
      <c r="G939" s="208"/>
      <c r="H939" s="208"/>
      <c r="I939" s="234"/>
    </row>
    <row r="940" customFormat="false" ht="13.8" hidden="false" customHeight="false" outlineLevel="0" collapsed="false">
      <c r="A940" s="208"/>
      <c r="B940" s="208"/>
      <c r="C940" s="208"/>
      <c r="D940" s="208"/>
      <c r="E940" s="208"/>
      <c r="F940" s="208"/>
      <c r="G940" s="208"/>
      <c r="H940" s="208"/>
      <c r="I940" s="234"/>
    </row>
    <row r="941" customFormat="false" ht="13.8" hidden="false" customHeight="false" outlineLevel="0" collapsed="false">
      <c r="A941" s="208"/>
      <c r="B941" s="208"/>
      <c r="C941" s="208"/>
      <c r="D941" s="208"/>
      <c r="E941" s="208"/>
      <c r="F941" s="208"/>
      <c r="G941" s="208"/>
      <c r="H941" s="208"/>
      <c r="I941" s="234"/>
    </row>
    <row r="942" customFormat="false" ht="13.8" hidden="false" customHeight="false" outlineLevel="0" collapsed="false">
      <c r="A942" s="208"/>
      <c r="B942" s="208"/>
      <c r="C942" s="208"/>
      <c r="D942" s="208"/>
      <c r="E942" s="208"/>
      <c r="F942" s="208"/>
      <c r="G942" s="208"/>
      <c r="H942" s="208"/>
      <c r="I942" s="234"/>
    </row>
    <row r="943" customFormat="false" ht="13.8" hidden="false" customHeight="false" outlineLevel="0" collapsed="false">
      <c r="A943" s="208"/>
      <c r="B943" s="208"/>
      <c r="C943" s="208"/>
      <c r="D943" s="208"/>
      <c r="E943" s="208"/>
      <c r="F943" s="208"/>
      <c r="G943" s="208"/>
      <c r="H943" s="208"/>
      <c r="I943" s="234"/>
    </row>
    <row r="944" customFormat="false" ht="13.8" hidden="false" customHeight="false" outlineLevel="0" collapsed="false">
      <c r="A944" s="208"/>
      <c r="B944" s="208"/>
      <c r="C944" s="208"/>
      <c r="D944" s="208"/>
      <c r="E944" s="208"/>
      <c r="F944" s="208"/>
      <c r="G944" s="208"/>
      <c r="H944" s="208"/>
      <c r="I944" s="234"/>
    </row>
    <row r="945" customFormat="false" ht="13.8" hidden="false" customHeight="false" outlineLevel="0" collapsed="false">
      <c r="A945" s="208"/>
      <c r="B945" s="208"/>
      <c r="C945" s="208"/>
      <c r="D945" s="208"/>
      <c r="E945" s="208"/>
      <c r="F945" s="208"/>
      <c r="G945" s="208"/>
      <c r="H945" s="208"/>
      <c r="I945" s="234"/>
    </row>
    <row r="946" customFormat="false" ht="13.8" hidden="false" customHeight="false" outlineLevel="0" collapsed="false">
      <c r="A946" s="208"/>
      <c r="B946" s="208"/>
      <c r="C946" s="208"/>
      <c r="D946" s="208"/>
      <c r="E946" s="208"/>
      <c r="F946" s="208"/>
      <c r="G946" s="208"/>
      <c r="H946" s="208"/>
      <c r="I946" s="234"/>
    </row>
    <row r="947" customFormat="false" ht="13.8" hidden="false" customHeight="false" outlineLevel="0" collapsed="false">
      <c r="A947" s="208"/>
      <c r="B947" s="208"/>
      <c r="C947" s="208"/>
      <c r="D947" s="208"/>
      <c r="E947" s="208"/>
      <c r="F947" s="208"/>
      <c r="G947" s="208"/>
      <c r="H947" s="208"/>
      <c r="I947" s="234"/>
    </row>
    <row r="948" customFormat="false" ht="13.8" hidden="false" customHeight="false" outlineLevel="0" collapsed="false">
      <c r="A948" s="208"/>
      <c r="B948" s="208"/>
      <c r="C948" s="208"/>
      <c r="D948" s="208"/>
      <c r="E948" s="208"/>
      <c r="F948" s="208"/>
      <c r="G948" s="208"/>
      <c r="H948" s="208"/>
      <c r="I948" s="234"/>
    </row>
    <row r="949" customFormat="false" ht="13.8" hidden="false" customHeight="false" outlineLevel="0" collapsed="false">
      <c r="A949" s="208"/>
      <c r="B949" s="208"/>
      <c r="C949" s="208"/>
      <c r="D949" s="208"/>
      <c r="E949" s="208"/>
      <c r="F949" s="208"/>
      <c r="G949" s="208"/>
      <c r="H949" s="208"/>
      <c r="I949" s="234"/>
    </row>
    <row r="950" customFormat="false" ht="13.8" hidden="false" customHeight="false" outlineLevel="0" collapsed="false">
      <c r="A950" s="208"/>
      <c r="B950" s="208"/>
      <c r="C950" s="208"/>
      <c r="D950" s="208"/>
      <c r="E950" s="208"/>
      <c r="F950" s="208"/>
      <c r="G950" s="208"/>
      <c r="H950" s="208"/>
      <c r="I950" s="234"/>
    </row>
    <row r="951" customFormat="false" ht="13.8" hidden="false" customHeight="false" outlineLevel="0" collapsed="false">
      <c r="A951" s="208"/>
      <c r="B951" s="208"/>
      <c r="C951" s="208"/>
      <c r="D951" s="208"/>
      <c r="E951" s="208"/>
      <c r="F951" s="208"/>
      <c r="G951" s="208"/>
      <c r="H951" s="208"/>
      <c r="I951" s="234"/>
    </row>
    <row r="952" customFormat="false" ht="13.8" hidden="false" customHeight="false" outlineLevel="0" collapsed="false">
      <c r="A952" s="208"/>
      <c r="B952" s="208"/>
      <c r="C952" s="208"/>
      <c r="D952" s="208"/>
      <c r="E952" s="208"/>
      <c r="F952" s="208"/>
      <c r="G952" s="208"/>
      <c r="H952" s="208"/>
      <c r="I952" s="234"/>
    </row>
    <row r="953" customFormat="false" ht="13.8" hidden="false" customHeight="false" outlineLevel="0" collapsed="false">
      <c r="A953" s="208"/>
      <c r="B953" s="208"/>
      <c r="C953" s="208"/>
      <c r="D953" s="208"/>
      <c r="E953" s="208"/>
      <c r="F953" s="208"/>
      <c r="G953" s="208"/>
      <c r="H953" s="208"/>
      <c r="I953" s="234"/>
    </row>
    <row r="954" customFormat="false" ht="13.8" hidden="false" customHeight="false" outlineLevel="0" collapsed="false">
      <c r="A954" s="208"/>
      <c r="B954" s="208"/>
      <c r="C954" s="208"/>
      <c r="D954" s="208"/>
      <c r="E954" s="208"/>
      <c r="F954" s="208"/>
      <c r="G954" s="208"/>
      <c r="H954" s="208"/>
      <c r="I954" s="234"/>
    </row>
    <row r="955" customFormat="false" ht="13.8" hidden="false" customHeight="false" outlineLevel="0" collapsed="false">
      <c r="A955" s="208"/>
      <c r="B955" s="208"/>
      <c r="C955" s="208"/>
      <c r="D955" s="208"/>
      <c r="E955" s="208"/>
      <c r="F955" s="208"/>
      <c r="G955" s="208"/>
      <c r="H955" s="208"/>
      <c r="I955" s="234"/>
    </row>
    <row r="956" customFormat="false" ht="13.8" hidden="false" customHeight="false" outlineLevel="0" collapsed="false">
      <c r="A956" s="208"/>
      <c r="B956" s="208"/>
      <c r="C956" s="208"/>
      <c r="D956" s="208"/>
      <c r="E956" s="208"/>
      <c r="F956" s="208"/>
      <c r="G956" s="208"/>
      <c r="H956" s="208"/>
      <c r="I956" s="234"/>
    </row>
    <row r="957" customFormat="false" ht="13.8" hidden="false" customHeight="false" outlineLevel="0" collapsed="false">
      <c r="A957" s="208"/>
      <c r="B957" s="208"/>
      <c r="C957" s="208"/>
      <c r="D957" s="208"/>
      <c r="E957" s="208"/>
      <c r="F957" s="208"/>
      <c r="G957" s="208"/>
      <c r="H957" s="208"/>
      <c r="I957" s="234"/>
    </row>
    <row r="958" customFormat="false" ht="13.8" hidden="false" customHeight="false" outlineLevel="0" collapsed="false">
      <c r="A958" s="208"/>
      <c r="B958" s="208"/>
      <c r="C958" s="208"/>
      <c r="D958" s="208"/>
      <c r="E958" s="208"/>
      <c r="F958" s="208"/>
      <c r="G958" s="208"/>
      <c r="H958" s="208"/>
      <c r="I958" s="234"/>
    </row>
    <row r="959" customFormat="false" ht="13.8" hidden="false" customHeight="false" outlineLevel="0" collapsed="false">
      <c r="A959" s="208"/>
      <c r="B959" s="208"/>
      <c r="C959" s="208"/>
      <c r="D959" s="208"/>
      <c r="E959" s="208"/>
      <c r="F959" s="208"/>
      <c r="G959" s="208"/>
      <c r="H959" s="208"/>
      <c r="I959" s="234"/>
    </row>
    <row r="960" customFormat="false" ht="13.8" hidden="false" customHeight="false" outlineLevel="0" collapsed="false">
      <c r="A960" s="208"/>
      <c r="B960" s="208"/>
      <c r="C960" s="208"/>
      <c r="D960" s="208"/>
      <c r="E960" s="208"/>
      <c r="F960" s="208"/>
      <c r="G960" s="208"/>
      <c r="H960" s="208"/>
      <c r="I960" s="234"/>
    </row>
    <row r="961" customFormat="false" ht="13.8" hidden="false" customHeight="false" outlineLevel="0" collapsed="false">
      <c r="A961" s="208"/>
      <c r="B961" s="208"/>
      <c r="C961" s="208"/>
      <c r="D961" s="208"/>
      <c r="E961" s="208"/>
      <c r="F961" s="208"/>
      <c r="G961" s="208"/>
      <c r="H961" s="208"/>
      <c r="I961" s="234"/>
    </row>
    <row r="962" customFormat="false" ht="13.8" hidden="false" customHeight="false" outlineLevel="0" collapsed="false">
      <c r="A962" s="208"/>
      <c r="B962" s="208"/>
      <c r="C962" s="208"/>
      <c r="D962" s="208"/>
      <c r="E962" s="208"/>
      <c r="F962" s="208"/>
      <c r="G962" s="208"/>
      <c r="H962" s="208"/>
      <c r="I962" s="234"/>
    </row>
    <row r="963" customFormat="false" ht="13.8" hidden="false" customHeight="false" outlineLevel="0" collapsed="false">
      <c r="A963" s="208"/>
      <c r="B963" s="208"/>
      <c r="C963" s="208"/>
      <c r="D963" s="208"/>
      <c r="E963" s="208"/>
      <c r="F963" s="208"/>
      <c r="G963" s="208"/>
      <c r="H963" s="208"/>
      <c r="I963" s="234"/>
    </row>
    <row r="964" customFormat="false" ht="13.8" hidden="false" customHeight="false" outlineLevel="0" collapsed="false">
      <c r="A964" s="208"/>
      <c r="B964" s="208"/>
      <c r="C964" s="208"/>
      <c r="D964" s="208"/>
      <c r="E964" s="208"/>
      <c r="F964" s="208"/>
      <c r="G964" s="208"/>
      <c r="H964" s="208"/>
      <c r="I964" s="234"/>
    </row>
    <row r="965" customFormat="false" ht="13.8" hidden="false" customHeight="false" outlineLevel="0" collapsed="false">
      <c r="A965" s="208"/>
      <c r="B965" s="208"/>
      <c r="C965" s="208"/>
      <c r="D965" s="208"/>
      <c r="E965" s="208"/>
      <c r="F965" s="208"/>
      <c r="G965" s="208"/>
      <c r="H965" s="208"/>
      <c r="I965" s="234"/>
    </row>
    <row r="966" customFormat="false" ht="13.8" hidden="false" customHeight="false" outlineLevel="0" collapsed="false">
      <c r="A966" s="208"/>
      <c r="B966" s="208"/>
      <c r="C966" s="208"/>
      <c r="D966" s="208"/>
      <c r="E966" s="208"/>
      <c r="F966" s="208"/>
      <c r="G966" s="208"/>
      <c r="H966" s="208"/>
      <c r="I966" s="234"/>
    </row>
    <row r="967" customFormat="false" ht="13.8" hidden="false" customHeight="false" outlineLevel="0" collapsed="false">
      <c r="A967" s="208"/>
      <c r="B967" s="208"/>
      <c r="C967" s="208"/>
      <c r="D967" s="208"/>
      <c r="E967" s="208"/>
      <c r="F967" s="208"/>
      <c r="G967" s="208"/>
      <c r="H967" s="208"/>
      <c r="I967" s="234"/>
    </row>
    <row r="968" customFormat="false" ht="13.8" hidden="false" customHeight="false" outlineLevel="0" collapsed="false">
      <c r="A968" s="208"/>
      <c r="B968" s="208"/>
      <c r="C968" s="208"/>
      <c r="D968" s="208"/>
      <c r="E968" s="208"/>
      <c r="F968" s="208"/>
      <c r="G968" s="208"/>
      <c r="H968" s="208"/>
      <c r="I968" s="234"/>
    </row>
    <row r="969" customFormat="false" ht="13.8" hidden="false" customHeight="false" outlineLevel="0" collapsed="false">
      <c r="A969" s="208"/>
      <c r="B969" s="208"/>
      <c r="C969" s="208"/>
      <c r="D969" s="208"/>
      <c r="E969" s="208"/>
      <c r="F969" s="208"/>
      <c r="G969" s="208"/>
      <c r="H969" s="208"/>
      <c r="I969" s="234"/>
    </row>
    <row r="970" customFormat="false" ht="13.8" hidden="false" customHeight="false" outlineLevel="0" collapsed="false">
      <c r="A970" s="208"/>
      <c r="B970" s="208"/>
      <c r="C970" s="208"/>
      <c r="D970" s="208"/>
      <c r="E970" s="208"/>
      <c r="F970" s="208"/>
      <c r="G970" s="208"/>
      <c r="H970" s="208"/>
      <c r="I970" s="234"/>
    </row>
    <row r="971" customFormat="false" ht="13.8" hidden="false" customHeight="false" outlineLevel="0" collapsed="false">
      <c r="A971" s="208"/>
      <c r="B971" s="208"/>
      <c r="C971" s="208"/>
      <c r="D971" s="208"/>
      <c r="E971" s="208"/>
      <c r="F971" s="208"/>
      <c r="G971" s="208"/>
      <c r="H971" s="208"/>
      <c r="I971" s="234"/>
    </row>
    <row r="972" customFormat="false" ht="13.8" hidden="false" customHeight="false" outlineLevel="0" collapsed="false">
      <c r="A972" s="208"/>
      <c r="B972" s="208"/>
      <c r="C972" s="208"/>
      <c r="D972" s="208"/>
      <c r="E972" s="208"/>
      <c r="F972" s="208"/>
      <c r="G972" s="208"/>
      <c r="H972" s="208"/>
      <c r="I972" s="234"/>
    </row>
    <row r="973" customFormat="false" ht="13.8" hidden="false" customHeight="false" outlineLevel="0" collapsed="false">
      <c r="A973" s="208"/>
      <c r="B973" s="208"/>
      <c r="C973" s="208"/>
      <c r="D973" s="208"/>
      <c r="E973" s="208"/>
      <c r="F973" s="208"/>
      <c r="G973" s="208"/>
      <c r="H973" s="208"/>
      <c r="I973" s="234"/>
    </row>
    <row r="974" customFormat="false" ht="13.8" hidden="false" customHeight="false" outlineLevel="0" collapsed="false">
      <c r="A974" s="208"/>
      <c r="B974" s="208"/>
      <c r="C974" s="208"/>
      <c r="D974" s="208"/>
      <c r="E974" s="208"/>
      <c r="F974" s="208"/>
      <c r="G974" s="208"/>
      <c r="H974" s="208"/>
      <c r="I974" s="234"/>
    </row>
    <row r="975" customFormat="false" ht="13.8" hidden="false" customHeight="false" outlineLevel="0" collapsed="false">
      <c r="A975" s="208"/>
      <c r="B975" s="208"/>
      <c r="C975" s="208"/>
      <c r="D975" s="208"/>
      <c r="E975" s="208"/>
      <c r="F975" s="208"/>
      <c r="G975" s="208"/>
      <c r="H975" s="208"/>
      <c r="I975" s="234"/>
    </row>
    <row r="976" customFormat="false" ht="13.8" hidden="false" customHeight="false" outlineLevel="0" collapsed="false">
      <c r="A976" s="208"/>
      <c r="B976" s="208"/>
      <c r="C976" s="208"/>
      <c r="D976" s="208"/>
      <c r="E976" s="208"/>
      <c r="F976" s="208"/>
      <c r="G976" s="208"/>
      <c r="H976" s="208"/>
      <c r="I976" s="234"/>
    </row>
    <row r="977" customFormat="false" ht="13.8" hidden="false" customHeight="false" outlineLevel="0" collapsed="false">
      <c r="A977" s="208"/>
      <c r="B977" s="208"/>
      <c r="C977" s="208"/>
      <c r="D977" s="208"/>
      <c r="E977" s="208"/>
      <c r="F977" s="208"/>
      <c r="G977" s="208"/>
      <c r="H977" s="208"/>
      <c r="I977" s="234"/>
    </row>
    <row r="978" customFormat="false" ht="13.8" hidden="false" customHeight="false" outlineLevel="0" collapsed="false">
      <c r="A978" s="208"/>
      <c r="B978" s="208"/>
      <c r="C978" s="208"/>
      <c r="D978" s="208"/>
      <c r="E978" s="208"/>
      <c r="F978" s="208"/>
      <c r="G978" s="208"/>
      <c r="H978" s="208"/>
      <c r="I978" s="234"/>
    </row>
    <row r="979" customFormat="false" ht="13.8" hidden="false" customHeight="false" outlineLevel="0" collapsed="false">
      <c r="A979" s="208"/>
      <c r="B979" s="208"/>
      <c r="C979" s="208"/>
      <c r="D979" s="208"/>
      <c r="E979" s="208"/>
      <c r="F979" s="208"/>
      <c r="G979" s="208"/>
      <c r="H979" s="208"/>
      <c r="I979" s="234"/>
    </row>
    <row r="980" customFormat="false" ht="13.8" hidden="false" customHeight="false" outlineLevel="0" collapsed="false">
      <c r="A980" s="208"/>
      <c r="B980" s="208"/>
      <c r="C980" s="208"/>
      <c r="D980" s="208"/>
      <c r="E980" s="208"/>
      <c r="F980" s="208"/>
      <c r="G980" s="208"/>
      <c r="H980" s="208"/>
      <c r="I980" s="234"/>
    </row>
    <row r="981" customFormat="false" ht="13.8" hidden="false" customHeight="false" outlineLevel="0" collapsed="false">
      <c r="A981" s="208"/>
      <c r="B981" s="208"/>
      <c r="C981" s="208"/>
      <c r="D981" s="208"/>
      <c r="E981" s="208"/>
      <c r="F981" s="208"/>
      <c r="G981" s="208"/>
      <c r="H981" s="208"/>
      <c r="I981" s="234"/>
    </row>
    <row r="982" customFormat="false" ht="13.8" hidden="false" customHeight="false" outlineLevel="0" collapsed="false">
      <c r="A982" s="208"/>
      <c r="B982" s="208"/>
      <c r="C982" s="208"/>
      <c r="D982" s="208"/>
      <c r="E982" s="208"/>
      <c r="F982" s="208"/>
      <c r="G982" s="208"/>
      <c r="H982" s="208"/>
      <c r="I982" s="234"/>
    </row>
    <row r="983" customFormat="false" ht="13.8" hidden="false" customHeight="false" outlineLevel="0" collapsed="false">
      <c r="A983" s="208"/>
      <c r="B983" s="208"/>
      <c r="C983" s="208"/>
      <c r="D983" s="208"/>
      <c r="E983" s="208"/>
      <c r="F983" s="208"/>
      <c r="G983" s="208"/>
      <c r="H983" s="208"/>
      <c r="I983" s="234"/>
    </row>
    <row r="984" customFormat="false" ht="13.8" hidden="false" customHeight="false" outlineLevel="0" collapsed="false">
      <c r="A984" s="208"/>
      <c r="B984" s="208"/>
      <c r="C984" s="208"/>
      <c r="D984" s="208"/>
      <c r="E984" s="208"/>
      <c r="F984" s="208"/>
      <c r="G984" s="208"/>
      <c r="H984" s="208"/>
      <c r="I984" s="234"/>
    </row>
    <row r="985" customFormat="false" ht="13.8" hidden="false" customHeight="false" outlineLevel="0" collapsed="false">
      <c r="A985" s="208"/>
      <c r="B985" s="208"/>
      <c r="C985" s="208"/>
      <c r="D985" s="208"/>
      <c r="E985" s="208"/>
      <c r="F985" s="208"/>
      <c r="G985" s="208"/>
      <c r="H985" s="208"/>
      <c r="I985" s="234"/>
    </row>
    <row r="986" customFormat="false" ht="13.8" hidden="false" customHeight="false" outlineLevel="0" collapsed="false">
      <c r="A986" s="208"/>
      <c r="B986" s="208"/>
      <c r="C986" s="208"/>
      <c r="D986" s="208"/>
      <c r="E986" s="208"/>
      <c r="F986" s="208"/>
      <c r="G986" s="208"/>
      <c r="H986" s="208"/>
      <c r="I986" s="234"/>
    </row>
    <row r="987" customFormat="false" ht="13.8" hidden="false" customHeight="false" outlineLevel="0" collapsed="false">
      <c r="A987" s="208"/>
      <c r="B987" s="208"/>
      <c r="C987" s="208"/>
      <c r="D987" s="208"/>
      <c r="E987" s="208"/>
      <c r="F987" s="208"/>
      <c r="G987" s="208"/>
      <c r="H987" s="208"/>
      <c r="I987" s="234"/>
    </row>
    <row r="988" customFormat="false" ht="13.8" hidden="false" customHeight="false" outlineLevel="0" collapsed="false">
      <c r="A988" s="208"/>
      <c r="B988" s="208"/>
      <c r="C988" s="208"/>
      <c r="D988" s="208"/>
      <c r="E988" s="208"/>
      <c r="F988" s="208"/>
      <c r="G988" s="208"/>
      <c r="H988" s="208"/>
      <c r="I988" s="234"/>
    </row>
    <row r="989" customFormat="false" ht="13.8" hidden="false" customHeight="false" outlineLevel="0" collapsed="false">
      <c r="A989" s="208"/>
      <c r="B989" s="208"/>
      <c r="C989" s="208"/>
      <c r="D989" s="208"/>
      <c r="E989" s="208"/>
      <c r="F989" s="208"/>
      <c r="G989" s="208"/>
      <c r="H989" s="208"/>
      <c r="I989" s="234"/>
    </row>
    <row r="990" customFormat="false" ht="13.8" hidden="false" customHeight="false" outlineLevel="0" collapsed="false">
      <c r="A990" s="208"/>
      <c r="B990" s="208"/>
      <c r="C990" s="208"/>
      <c r="D990" s="208"/>
      <c r="E990" s="208"/>
      <c r="F990" s="208"/>
      <c r="G990" s="208"/>
      <c r="H990" s="208"/>
      <c r="I990" s="234"/>
    </row>
    <row r="991" customFormat="false" ht="13.8" hidden="false" customHeight="false" outlineLevel="0" collapsed="false">
      <c r="A991" s="208"/>
      <c r="B991" s="208"/>
      <c r="C991" s="208"/>
      <c r="D991" s="208"/>
      <c r="E991" s="208"/>
      <c r="F991" s="208"/>
      <c r="G991" s="208"/>
      <c r="H991" s="208"/>
      <c r="I991" s="234"/>
    </row>
    <row r="992" customFormat="false" ht="13.8" hidden="false" customHeight="false" outlineLevel="0" collapsed="false">
      <c r="A992" s="208"/>
      <c r="B992" s="208"/>
      <c r="C992" s="208"/>
      <c r="D992" s="208"/>
      <c r="E992" s="208"/>
      <c r="F992" s="208"/>
      <c r="G992" s="208"/>
      <c r="H992" s="208"/>
      <c r="I992" s="234"/>
    </row>
    <row r="993" customFormat="false" ht="13.8" hidden="false" customHeight="false" outlineLevel="0" collapsed="false">
      <c r="A993" s="208"/>
      <c r="B993" s="208"/>
      <c r="C993" s="208"/>
      <c r="D993" s="208"/>
      <c r="E993" s="208"/>
      <c r="F993" s="208"/>
      <c r="G993" s="208"/>
      <c r="H993" s="208"/>
      <c r="I993" s="234"/>
    </row>
    <row r="994" customFormat="false" ht="13.8" hidden="false" customHeight="false" outlineLevel="0" collapsed="false">
      <c r="A994" s="208"/>
      <c r="B994" s="208"/>
      <c r="C994" s="208"/>
      <c r="D994" s="208"/>
      <c r="E994" s="208"/>
      <c r="F994" s="208"/>
      <c r="G994" s="208"/>
      <c r="H994" s="208"/>
      <c r="I994" s="234"/>
    </row>
    <row r="995" customFormat="false" ht="13.8" hidden="false" customHeight="false" outlineLevel="0" collapsed="false">
      <c r="A995" s="208"/>
      <c r="B995" s="208"/>
      <c r="C995" s="208"/>
      <c r="D995" s="208"/>
      <c r="E995" s="208"/>
      <c r="F995" s="208"/>
      <c r="G995" s="208"/>
      <c r="H995" s="208"/>
      <c r="I995" s="234"/>
    </row>
    <row r="996" customFormat="false" ht="13.8" hidden="false" customHeight="false" outlineLevel="0" collapsed="false">
      <c r="A996" s="208"/>
      <c r="B996" s="208"/>
      <c r="C996" s="208"/>
      <c r="D996" s="208"/>
      <c r="E996" s="208"/>
      <c r="F996" s="208"/>
      <c r="G996" s="208"/>
      <c r="H996" s="208"/>
      <c r="I996" s="234"/>
    </row>
    <row r="997" customFormat="false" ht="13.8" hidden="false" customHeight="false" outlineLevel="0" collapsed="false">
      <c r="A997" s="208"/>
      <c r="B997" s="208"/>
      <c r="C997" s="208"/>
      <c r="D997" s="208"/>
      <c r="E997" s="208"/>
      <c r="F997" s="208"/>
      <c r="G997" s="208"/>
      <c r="H997" s="208"/>
      <c r="I997" s="234"/>
    </row>
    <row r="998" customFormat="false" ht="13.8" hidden="false" customHeight="false" outlineLevel="0" collapsed="false">
      <c r="A998" s="208"/>
      <c r="B998" s="208"/>
      <c r="C998" s="208"/>
      <c r="D998" s="208"/>
      <c r="E998" s="208"/>
      <c r="F998" s="208"/>
      <c r="G998" s="208"/>
      <c r="H998" s="208"/>
      <c r="I998" s="234"/>
    </row>
    <row r="999" customFormat="false" ht="13.8" hidden="false" customHeight="false" outlineLevel="0" collapsed="false">
      <c r="A999" s="208"/>
      <c r="B999" s="208"/>
      <c r="C999" s="208"/>
      <c r="D999" s="208"/>
      <c r="E999" s="208"/>
      <c r="F999" s="208"/>
      <c r="G999" s="208"/>
      <c r="H999" s="208"/>
      <c r="I999" s="234"/>
    </row>
    <row r="1000" customFormat="false" ht="13.8" hidden="false" customHeight="false" outlineLevel="0" collapsed="false">
      <c r="A1000" s="208"/>
      <c r="B1000" s="208"/>
      <c r="C1000" s="208"/>
      <c r="D1000" s="208"/>
      <c r="E1000" s="208"/>
      <c r="F1000" s="208"/>
      <c r="G1000" s="208"/>
      <c r="H1000" s="208"/>
      <c r="I1000" s="234"/>
    </row>
    <row r="1001" customFormat="false" ht="13.8" hidden="false" customHeight="false" outlineLevel="0" collapsed="false">
      <c r="A1001" s="208"/>
      <c r="B1001" s="208"/>
      <c r="C1001" s="208"/>
      <c r="D1001" s="208"/>
      <c r="E1001" s="208"/>
      <c r="F1001" s="208"/>
      <c r="G1001" s="208"/>
      <c r="H1001" s="208"/>
      <c r="I1001" s="234"/>
    </row>
    <row r="1002" customFormat="false" ht="13.8" hidden="false" customHeight="false" outlineLevel="0" collapsed="false">
      <c r="A1002" s="208"/>
      <c r="B1002" s="208"/>
      <c r="C1002" s="208"/>
      <c r="D1002" s="208"/>
      <c r="E1002" s="208"/>
      <c r="F1002" s="208"/>
      <c r="G1002" s="208"/>
      <c r="H1002" s="208"/>
      <c r="I1002" s="234"/>
    </row>
    <row r="1003" customFormat="false" ht="13.8" hidden="false" customHeight="false" outlineLevel="0" collapsed="false">
      <c r="A1003" s="208"/>
      <c r="B1003" s="208"/>
      <c r="C1003" s="208"/>
      <c r="D1003" s="208"/>
      <c r="E1003" s="208"/>
      <c r="F1003" s="208"/>
      <c r="G1003" s="208"/>
      <c r="H1003" s="208"/>
      <c r="I1003" s="234"/>
    </row>
    <row r="1004" customFormat="false" ht="13.8" hidden="false" customHeight="false" outlineLevel="0" collapsed="false">
      <c r="A1004" s="208"/>
      <c r="B1004" s="208"/>
      <c r="C1004" s="208"/>
      <c r="D1004" s="208"/>
      <c r="E1004" s="208"/>
      <c r="F1004" s="208"/>
      <c r="G1004" s="208"/>
      <c r="H1004" s="208"/>
      <c r="I1004" s="234"/>
    </row>
    <row r="1005" customFormat="false" ht="13.8" hidden="false" customHeight="false" outlineLevel="0" collapsed="false">
      <c r="A1005" s="208"/>
      <c r="B1005" s="208"/>
      <c r="C1005" s="208"/>
      <c r="D1005" s="208"/>
      <c r="E1005" s="208"/>
      <c r="F1005" s="208"/>
      <c r="G1005" s="208"/>
      <c r="H1005" s="208"/>
      <c r="I1005" s="234"/>
    </row>
    <row r="1006" customFormat="false" ht="13.8" hidden="false" customHeight="false" outlineLevel="0" collapsed="false">
      <c r="A1006" s="208"/>
      <c r="B1006" s="208"/>
      <c r="C1006" s="208"/>
      <c r="D1006" s="208"/>
      <c r="E1006" s="208"/>
      <c r="F1006" s="208"/>
      <c r="G1006" s="208"/>
      <c r="H1006" s="208"/>
      <c r="I1006" s="234"/>
    </row>
    <row r="1007" customFormat="false" ht="13.8" hidden="false" customHeight="false" outlineLevel="0" collapsed="false">
      <c r="A1007" s="208"/>
      <c r="B1007" s="208"/>
      <c r="C1007" s="208"/>
      <c r="D1007" s="208"/>
      <c r="E1007" s="208"/>
      <c r="F1007" s="208"/>
      <c r="G1007" s="208"/>
      <c r="H1007" s="208"/>
      <c r="I1007" s="234"/>
    </row>
    <row r="1008" customFormat="false" ht="13.8" hidden="false" customHeight="false" outlineLevel="0" collapsed="false">
      <c r="A1008" s="208"/>
      <c r="B1008" s="208"/>
      <c r="C1008" s="208"/>
      <c r="D1008" s="208"/>
      <c r="E1008" s="208"/>
      <c r="F1008" s="208"/>
      <c r="G1008" s="208"/>
      <c r="H1008" s="208"/>
      <c r="I1008" s="234"/>
    </row>
    <row r="1009" customFormat="false" ht="13.8" hidden="false" customHeight="false" outlineLevel="0" collapsed="false">
      <c r="A1009" s="208"/>
      <c r="B1009" s="208"/>
      <c r="C1009" s="208"/>
      <c r="D1009" s="208"/>
      <c r="E1009" s="208"/>
      <c r="F1009" s="208"/>
      <c r="G1009" s="208"/>
      <c r="H1009" s="208"/>
      <c r="I1009" s="234"/>
    </row>
    <row r="1010" customFormat="false" ht="13.8" hidden="false" customHeight="false" outlineLevel="0" collapsed="false">
      <c r="A1010" s="208"/>
      <c r="B1010" s="208"/>
      <c r="C1010" s="208"/>
      <c r="D1010" s="208"/>
      <c r="E1010" s="208"/>
      <c r="F1010" s="208"/>
      <c r="G1010" s="208"/>
      <c r="H1010" s="208"/>
      <c r="I1010" s="234"/>
    </row>
    <row r="1011" customFormat="false" ht="13.8" hidden="false" customHeight="false" outlineLevel="0" collapsed="false">
      <c r="A1011" s="208"/>
      <c r="B1011" s="208"/>
      <c r="C1011" s="208"/>
      <c r="D1011" s="208"/>
      <c r="E1011" s="208"/>
      <c r="F1011" s="208"/>
      <c r="G1011" s="208"/>
      <c r="H1011" s="208"/>
      <c r="I1011" s="234"/>
    </row>
    <row r="1012" customFormat="false" ht="13.8" hidden="false" customHeight="false" outlineLevel="0" collapsed="false">
      <c r="A1012" s="208"/>
      <c r="B1012" s="208"/>
      <c r="C1012" s="208"/>
      <c r="D1012" s="208"/>
      <c r="E1012" s="208"/>
      <c r="F1012" s="208"/>
      <c r="G1012" s="208"/>
      <c r="H1012" s="208"/>
      <c r="I1012" s="234"/>
    </row>
    <row r="1013" customFormat="false" ht="13.8" hidden="false" customHeight="false" outlineLevel="0" collapsed="false">
      <c r="A1013" s="208"/>
      <c r="B1013" s="208"/>
      <c r="C1013" s="208"/>
      <c r="D1013" s="208"/>
      <c r="E1013" s="208"/>
      <c r="F1013" s="208"/>
      <c r="G1013" s="208"/>
      <c r="H1013" s="208"/>
      <c r="I1013" s="234"/>
    </row>
    <row r="1014" customFormat="false" ht="13.8" hidden="false" customHeight="false" outlineLevel="0" collapsed="false">
      <c r="A1014" s="208"/>
      <c r="B1014" s="208"/>
      <c r="C1014" s="208"/>
      <c r="D1014" s="208"/>
      <c r="E1014" s="208"/>
      <c r="F1014" s="208"/>
      <c r="G1014" s="208"/>
      <c r="H1014" s="208"/>
      <c r="I1014" s="234"/>
    </row>
    <row r="1015" customFormat="false" ht="13.8" hidden="false" customHeight="false" outlineLevel="0" collapsed="false">
      <c r="A1015" s="208"/>
      <c r="B1015" s="208"/>
      <c r="C1015" s="208"/>
      <c r="D1015" s="208"/>
      <c r="E1015" s="208"/>
      <c r="F1015" s="208"/>
      <c r="G1015" s="208"/>
      <c r="H1015" s="208"/>
      <c r="I1015" s="234"/>
    </row>
    <row r="1016" customFormat="false" ht="13.8" hidden="false" customHeight="false" outlineLevel="0" collapsed="false">
      <c r="A1016" s="208"/>
      <c r="B1016" s="208"/>
      <c r="C1016" s="208"/>
      <c r="D1016" s="208"/>
      <c r="E1016" s="208"/>
      <c r="F1016" s="208"/>
      <c r="G1016" s="208"/>
      <c r="H1016" s="208"/>
      <c r="I1016" s="234"/>
    </row>
    <row r="1017" customFormat="false" ht="13.8" hidden="false" customHeight="false" outlineLevel="0" collapsed="false">
      <c r="A1017" s="208"/>
      <c r="B1017" s="208"/>
      <c r="C1017" s="208"/>
      <c r="D1017" s="208"/>
      <c r="E1017" s="208"/>
      <c r="F1017" s="208"/>
      <c r="G1017" s="208"/>
      <c r="H1017" s="208"/>
      <c r="I1017" s="234"/>
    </row>
    <row r="1018" customFormat="false" ht="13.8" hidden="false" customHeight="false" outlineLevel="0" collapsed="false">
      <c r="A1018" s="208"/>
      <c r="B1018" s="208"/>
      <c r="C1018" s="208"/>
      <c r="D1018" s="208"/>
      <c r="E1018" s="208"/>
      <c r="F1018" s="208"/>
      <c r="G1018" s="208"/>
      <c r="H1018" s="208"/>
      <c r="I1018" s="234"/>
    </row>
    <row r="1019" customFormat="false" ht="13.8" hidden="false" customHeight="false" outlineLevel="0" collapsed="false">
      <c r="A1019" s="208"/>
      <c r="B1019" s="208"/>
      <c r="C1019" s="208"/>
      <c r="D1019" s="208"/>
      <c r="E1019" s="208"/>
      <c r="F1019" s="208"/>
      <c r="G1019" s="208"/>
      <c r="H1019" s="208"/>
      <c r="I1019" s="234"/>
    </row>
    <row r="1020" customFormat="false" ht="13.8" hidden="false" customHeight="false" outlineLevel="0" collapsed="false">
      <c r="A1020" s="208"/>
      <c r="B1020" s="208"/>
      <c r="C1020" s="208"/>
      <c r="D1020" s="208"/>
      <c r="E1020" s="208"/>
      <c r="F1020" s="208"/>
      <c r="G1020" s="208"/>
      <c r="H1020" s="208"/>
      <c r="I1020" s="234"/>
    </row>
    <row r="1021" customFormat="false" ht="13.8" hidden="false" customHeight="false" outlineLevel="0" collapsed="false">
      <c r="A1021" s="208"/>
      <c r="B1021" s="208"/>
      <c r="C1021" s="208"/>
      <c r="D1021" s="208"/>
      <c r="E1021" s="208"/>
      <c r="F1021" s="208"/>
      <c r="G1021" s="208"/>
      <c r="H1021" s="208"/>
      <c r="I1021" s="234"/>
    </row>
    <row r="1022" customFormat="false" ht="13.8" hidden="false" customHeight="false" outlineLevel="0" collapsed="false">
      <c r="A1022" s="208"/>
      <c r="B1022" s="208"/>
      <c r="C1022" s="208"/>
      <c r="D1022" s="208"/>
      <c r="E1022" s="208"/>
      <c r="F1022" s="208"/>
      <c r="G1022" s="208"/>
      <c r="H1022" s="208"/>
      <c r="I1022" s="234"/>
    </row>
    <row r="1023" customFormat="false" ht="13.8" hidden="false" customHeight="false" outlineLevel="0" collapsed="false">
      <c r="A1023" s="208"/>
      <c r="B1023" s="208"/>
      <c r="C1023" s="208"/>
      <c r="D1023" s="208"/>
      <c r="E1023" s="208"/>
      <c r="F1023" s="208"/>
      <c r="G1023" s="208"/>
      <c r="H1023" s="208"/>
      <c r="I1023" s="234"/>
    </row>
    <row r="1024" customFormat="false" ht="13.8" hidden="false" customHeight="false" outlineLevel="0" collapsed="false">
      <c r="A1024" s="208"/>
      <c r="B1024" s="208"/>
      <c r="C1024" s="208"/>
      <c r="D1024" s="208"/>
      <c r="E1024" s="208"/>
      <c r="F1024" s="208"/>
      <c r="G1024" s="208"/>
      <c r="H1024" s="208"/>
      <c r="I1024" s="234"/>
    </row>
    <row r="1025" customFormat="false" ht="13.8" hidden="false" customHeight="false" outlineLevel="0" collapsed="false">
      <c r="A1025" s="208"/>
      <c r="B1025" s="208"/>
      <c r="C1025" s="208"/>
      <c r="D1025" s="208"/>
      <c r="E1025" s="208"/>
      <c r="F1025" s="208"/>
      <c r="G1025" s="208"/>
      <c r="H1025" s="208"/>
      <c r="I1025" s="234"/>
    </row>
    <row r="1026" customFormat="false" ht="13.8" hidden="false" customHeight="false" outlineLevel="0" collapsed="false">
      <c r="A1026" s="208"/>
      <c r="B1026" s="208"/>
      <c r="C1026" s="208"/>
      <c r="D1026" s="208"/>
      <c r="E1026" s="208"/>
      <c r="F1026" s="208"/>
      <c r="G1026" s="208"/>
      <c r="H1026" s="208"/>
      <c r="I1026" s="234"/>
    </row>
    <row r="1027" customFormat="false" ht="13.8" hidden="false" customHeight="false" outlineLevel="0" collapsed="false">
      <c r="A1027" s="208"/>
      <c r="B1027" s="208"/>
      <c r="C1027" s="208"/>
      <c r="D1027" s="208"/>
      <c r="E1027" s="208"/>
      <c r="F1027" s="208"/>
      <c r="G1027" s="208"/>
      <c r="H1027" s="208"/>
      <c r="I1027" s="234"/>
    </row>
    <row r="1028" customFormat="false" ht="13.8" hidden="false" customHeight="false" outlineLevel="0" collapsed="false">
      <c r="A1028" s="208"/>
      <c r="B1028" s="208"/>
      <c r="C1028" s="208"/>
      <c r="D1028" s="208"/>
      <c r="E1028" s="208"/>
      <c r="F1028" s="208"/>
      <c r="G1028" s="208"/>
      <c r="H1028" s="208"/>
      <c r="I1028" s="234"/>
    </row>
    <row r="1029" customFormat="false" ht="13.8" hidden="false" customHeight="false" outlineLevel="0" collapsed="false">
      <c r="A1029" s="208"/>
      <c r="B1029" s="208"/>
      <c r="C1029" s="208"/>
      <c r="D1029" s="208"/>
      <c r="E1029" s="208"/>
      <c r="F1029" s="208"/>
      <c r="G1029" s="208"/>
      <c r="H1029" s="208"/>
      <c r="I1029" s="234"/>
    </row>
    <row r="1030" customFormat="false" ht="13.8" hidden="false" customHeight="false" outlineLevel="0" collapsed="false">
      <c r="A1030" s="208"/>
      <c r="B1030" s="208"/>
      <c r="C1030" s="208"/>
      <c r="D1030" s="208"/>
      <c r="E1030" s="208"/>
      <c r="F1030" s="208"/>
      <c r="G1030" s="208"/>
      <c r="H1030" s="208"/>
      <c r="I1030" s="234"/>
    </row>
    <row r="1031" customFormat="false" ht="13.8" hidden="false" customHeight="false" outlineLevel="0" collapsed="false">
      <c r="A1031" s="208"/>
      <c r="B1031" s="208"/>
      <c r="C1031" s="208"/>
      <c r="D1031" s="208"/>
      <c r="E1031" s="208"/>
      <c r="F1031" s="208"/>
      <c r="G1031" s="208"/>
      <c r="H1031" s="208"/>
      <c r="I1031" s="234"/>
    </row>
    <row r="1032" customFormat="false" ht="13.8" hidden="false" customHeight="false" outlineLevel="0" collapsed="false">
      <c r="A1032" s="208"/>
      <c r="B1032" s="208"/>
      <c r="C1032" s="208"/>
      <c r="D1032" s="208"/>
      <c r="E1032" s="208"/>
      <c r="F1032" s="208"/>
      <c r="G1032" s="208"/>
      <c r="H1032" s="208"/>
      <c r="I1032" s="234"/>
    </row>
    <row r="1033" customFormat="false" ht="13.8" hidden="false" customHeight="false" outlineLevel="0" collapsed="false">
      <c r="A1033" s="208"/>
      <c r="B1033" s="208"/>
      <c r="C1033" s="208"/>
      <c r="D1033" s="208"/>
      <c r="E1033" s="208"/>
      <c r="F1033" s="208"/>
      <c r="G1033" s="208"/>
      <c r="H1033" s="208"/>
      <c r="I1033" s="234"/>
    </row>
    <row r="1034" customFormat="false" ht="13.8" hidden="false" customHeight="false" outlineLevel="0" collapsed="false">
      <c r="A1034" s="208"/>
      <c r="B1034" s="208"/>
      <c r="C1034" s="208"/>
      <c r="D1034" s="208"/>
      <c r="E1034" s="208"/>
      <c r="F1034" s="208"/>
      <c r="G1034" s="208"/>
      <c r="H1034" s="208"/>
      <c r="I1034" s="234"/>
    </row>
    <row r="1035" customFormat="false" ht="13.8" hidden="false" customHeight="false" outlineLevel="0" collapsed="false">
      <c r="A1035" s="208"/>
      <c r="B1035" s="208"/>
      <c r="C1035" s="208"/>
      <c r="D1035" s="208"/>
      <c r="E1035" s="208"/>
      <c r="F1035" s="208"/>
      <c r="G1035" s="208"/>
      <c r="H1035" s="208"/>
      <c r="I1035" s="234"/>
    </row>
    <row r="1036" customFormat="false" ht="13.8" hidden="false" customHeight="false" outlineLevel="0" collapsed="false">
      <c r="A1036" s="208"/>
      <c r="B1036" s="208"/>
      <c r="C1036" s="208"/>
      <c r="D1036" s="208"/>
      <c r="E1036" s="208"/>
      <c r="F1036" s="208"/>
      <c r="G1036" s="208"/>
      <c r="H1036" s="208"/>
      <c r="I1036" s="234"/>
    </row>
    <row r="1037" customFormat="false" ht="13.8" hidden="false" customHeight="false" outlineLevel="0" collapsed="false">
      <c r="A1037" s="208"/>
      <c r="B1037" s="208"/>
      <c r="C1037" s="208"/>
      <c r="D1037" s="208"/>
      <c r="E1037" s="208"/>
      <c r="F1037" s="208"/>
      <c r="G1037" s="208"/>
      <c r="H1037" s="208"/>
      <c r="I1037" s="234"/>
    </row>
    <row r="1038" customFormat="false" ht="13.8" hidden="false" customHeight="false" outlineLevel="0" collapsed="false">
      <c r="A1038" s="208"/>
      <c r="B1038" s="208"/>
      <c r="C1038" s="208"/>
      <c r="D1038" s="208"/>
      <c r="E1038" s="208"/>
      <c r="F1038" s="208"/>
      <c r="G1038" s="208"/>
      <c r="H1038" s="208"/>
      <c r="I1038" s="234"/>
    </row>
    <row r="1039" customFormat="false" ht="13.8" hidden="false" customHeight="false" outlineLevel="0" collapsed="false">
      <c r="A1039" s="208"/>
      <c r="B1039" s="208"/>
      <c r="C1039" s="208"/>
      <c r="D1039" s="208"/>
      <c r="E1039" s="208"/>
      <c r="F1039" s="208"/>
      <c r="G1039" s="208"/>
      <c r="H1039" s="208"/>
      <c r="I1039" s="234"/>
    </row>
    <row r="1040" customFormat="false" ht="13.8" hidden="false" customHeight="false" outlineLevel="0" collapsed="false">
      <c r="A1040" s="208"/>
      <c r="B1040" s="208"/>
      <c r="C1040" s="208"/>
      <c r="D1040" s="208"/>
      <c r="E1040" s="208"/>
      <c r="F1040" s="208"/>
      <c r="G1040" s="208"/>
      <c r="H1040" s="208"/>
      <c r="I1040" s="234"/>
    </row>
    <row r="1041" customFormat="false" ht="13.8" hidden="false" customHeight="false" outlineLevel="0" collapsed="false">
      <c r="A1041" s="208"/>
      <c r="B1041" s="208"/>
      <c r="C1041" s="208"/>
      <c r="D1041" s="208"/>
      <c r="E1041" s="208"/>
      <c r="F1041" s="208"/>
      <c r="G1041" s="208"/>
      <c r="H1041" s="208"/>
      <c r="I1041" s="234"/>
    </row>
    <row r="1042" customFormat="false" ht="13.8" hidden="false" customHeight="false" outlineLevel="0" collapsed="false">
      <c r="A1042" s="208"/>
      <c r="B1042" s="208"/>
      <c r="C1042" s="208"/>
      <c r="D1042" s="208"/>
      <c r="E1042" s="208"/>
      <c r="F1042" s="208"/>
      <c r="G1042" s="208"/>
      <c r="H1042" s="208"/>
      <c r="I1042" s="234"/>
    </row>
    <row r="1043" customFormat="false" ht="13.8" hidden="false" customHeight="false" outlineLevel="0" collapsed="false">
      <c r="A1043" s="208"/>
      <c r="B1043" s="208"/>
      <c r="C1043" s="208"/>
      <c r="D1043" s="208"/>
      <c r="E1043" s="208"/>
      <c r="F1043" s="208"/>
      <c r="G1043" s="208"/>
      <c r="H1043" s="208"/>
      <c r="I1043" s="234"/>
    </row>
    <row r="1044" customFormat="false" ht="13.8" hidden="false" customHeight="false" outlineLevel="0" collapsed="false">
      <c r="A1044" s="208"/>
      <c r="B1044" s="208"/>
      <c r="C1044" s="208"/>
      <c r="D1044" s="208"/>
      <c r="E1044" s="208"/>
      <c r="F1044" s="208"/>
      <c r="G1044" s="208"/>
      <c r="H1044" s="208"/>
      <c r="I1044" s="234"/>
    </row>
    <row r="1045" customFormat="false" ht="13.8" hidden="false" customHeight="false" outlineLevel="0" collapsed="false">
      <c r="A1045" s="208"/>
      <c r="B1045" s="208"/>
      <c r="C1045" s="208"/>
      <c r="D1045" s="208"/>
      <c r="E1045" s="208"/>
      <c r="F1045" s="208"/>
      <c r="G1045" s="208"/>
      <c r="H1045" s="208"/>
      <c r="I1045" s="234"/>
    </row>
    <row r="1046" customFormat="false" ht="13.8" hidden="false" customHeight="false" outlineLevel="0" collapsed="false">
      <c r="A1046" s="208"/>
      <c r="B1046" s="208"/>
      <c r="C1046" s="208"/>
      <c r="D1046" s="208"/>
      <c r="E1046" s="208"/>
      <c r="F1046" s="208"/>
      <c r="G1046" s="208"/>
      <c r="H1046" s="208"/>
      <c r="I1046" s="234"/>
    </row>
    <row r="1047" customFormat="false" ht="13.8" hidden="false" customHeight="false" outlineLevel="0" collapsed="false">
      <c r="A1047" s="208"/>
      <c r="B1047" s="208"/>
      <c r="C1047" s="208"/>
      <c r="D1047" s="208"/>
      <c r="E1047" s="208"/>
      <c r="F1047" s="208"/>
      <c r="G1047" s="208"/>
      <c r="H1047" s="208"/>
      <c r="I1047" s="234"/>
    </row>
    <row r="1048" customFormat="false" ht="13.8" hidden="false" customHeight="false" outlineLevel="0" collapsed="false">
      <c r="A1048" s="208"/>
      <c r="B1048" s="208"/>
      <c r="C1048" s="208"/>
      <c r="D1048" s="208"/>
      <c r="E1048" s="208"/>
      <c r="F1048" s="208"/>
      <c r="G1048" s="208"/>
      <c r="H1048" s="208"/>
      <c r="I1048" s="234"/>
    </row>
    <row r="1049" customFormat="false" ht="13.8" hidden="false" customHeight="false" outlineLevel="0" collapsed="false">
      <c r="A1049" s="208"/>
      <c r="B1049" s="208"/>
      <c r="C1049" s="208"/>
      <c r="D1049" s="208"/>
      <c r="E1049" s="208"/>
      <c r="F1049" s="208"/>
      <c r="G1049" s="208"/>
      <c r="H1049" s="208"/>
      <c r="I1049" s="234"/>
    </row>
    <row r="1050" customFormat="false" ht="13.8" hidden="false" customHeight="false" outlineLevel="0" collapsed="false">
      <c r="A1050" s="208"/>
      <c r="B1050" s="208"/>
      <c r="C1050" s="208"/>
      <c r="D1050" s="208"/>
      <c r="E1050" s="208"/>
      <c r="F1050" s="208"/>
      <c r="G1050" s="208"/>
      <c r="H1050" s="208"/>
      <c r="I1050" s="234"/>
    </row>
    <row r="1051" customFormat="false" ht="13.8" hidden="false" customHeight="false" outlineLevel="0" collapsed="false">
      <c r="A1051" s="208"/>
      <c r="B1051" s="208"/>
      <c r="C1051" s="208"/>
      <c r="D1051" s="208"/>
      <c r="E1051" s="208"/>
      <c r="F1051" s="208"/>
      <c r="G1051" s="208"/>
      <c r="H1051" s="208"/>
      <c r="I1051" s="234"/>
    </row>
    <row r="1052" customFormat="false" ht="13.8" hidden="false" customHeight="false" outlineLevel="0" collapsed="false">
      <c r="A1052" s="208"/>
      <c r="B1052" s="208"/>
      <c r="C1052" s="208"/>
      <c r="D1052" s="208"/>
      <c r="E1052" s="208"/>
      <c r="F1052" s="208"/>
      <c r="G1052" s="208"/>
      <c r="H1052" s="208"/>
      <c r="I1052" s="234"/>
    </row>
    <row r="1053" customFormat="false" ht="13.8" hidden="false" customHeight="false" outlineLevel="0" collapsed="false">
      <c r="A1053" s="208"/>
      <c r="B1053" s="208"/>
      <c r="C1053" s="208"/>
      <c r="D1053" s="208"/>
      <c r="E1053" s="208"/>
      <c r="F1053" s="208"/>
      <c r="G1053" s="208"/>
      <c r="H1053" s="208"/>
      <c r="I1053" s="234"/>
    </row>
    <row r="1054" customFormat="false" ht="13.8" hidden="false" customHeight="false" outlineLevel="0" collapsed="false">
      <c r="A1054" s="208"/>
      <c r="B1054" s="208"/>
      <c r="C1054" s="208"/>
      <c r="D1054" s="208"/>
      <c r="E1054" s="208"/>
      <c r="F1054" s="208"/>
      <c r="G1054" s="208"/>
      <c r="H1054" s="208"/>
      <c r="I1054" s="234"/>
    </row>
    <row r="1055" customFormat="false" ht="13.8" hidden="false" customHeight="false" outlineLevel="0" collapsed="false">
      <c r="A1055" s="208"/>
      <c r="B1055" s="208"/>
      <c r="C1055" s="208"/>
      <c r="D1055" s="208"/>
      <c r="E1055" s="208"/>
      <c r="F1055" s="208"/>
      <c r="G1055" s="208"/>
      <c r="H1055" s="208"/>
      <c r="I1055" s="234"/>
    </row>
    <row r="1056" customFormat="false" ht="13.8" hidden="false" customHeight="false" outlineLevel="0" collapsed="false">
      <c r="A1056" s="208"/>
      <c r="B1056" s="208"/>
      <c r="C1056" s="208"/>
      <c r="D1056" s="208"/>
      <c r="E1056" s="208"/>
      <c r="F1056" s="208"/>
      <c r="G1056" s="208"/>
      <c r="H1056" s="208"/>
      <c r="I1056" s="234"/>
    </row>
    <row r="1057" customFormat="false" ht="13.8" hidden="false" customHeight="false" outlineLevel="0" collapsed="false">
      <c r="A1057" s="208"/>
      <c r="B1057" s="208"/>
      <c r="C1057" s="208"/>
      <c r="D1057" s="208"/>
      <c r="E1057" s="208"/>
      <c r="F1057" s="208"/>
      <c r="G1057" s="208"/>
      <c r="H1057" s="208"/>
      <c r="I1057" s="234"/>
    </row>
    <row r="1058" customFormat="false" ht="13.8" hidden="false" customHeight="false" outlineLevel="0" collapsed="false">
      <c r="A1058" s="208"/>
      <c r="B1058" s="208"/>
      <c r="C1058" s="208"/>
      <c r="D1058" s="208"/>
      <c r="E1058" s="208"/>
      <c r="F1058" s="208"/>
      <c r="G1058" s="208"/>
      <c r="H1058" s="208"/>
      <c r="I1058" s="234"/>
    </row>
    <row r="1059" customFormat="false" ht="13.8" hidden="false" customHeight="false" outlineLevel="0" collapsed="false">
      <c r="A1059" s="208"/>
      <c r="B1059" s="208"/>
      <c r="C1059" s="208"/>
      <c r="D1059" s="208"/>
      <c r="E1059" s="208"/>
      <c r="F1059" s="208"/>
      <c r="G1059" s="208"/>
      <c r="H1059" s="208"/>
      <c r="I1059" s="234"/>
    </row>
    <row r="1060" customFormat="false" ht="13.8" hidden="false" customHeight="false" outlineLevel="0" collapsed="false">
      <c r="A1060" s="208"/>
      <c r="B1060" s="208"/>
      <c r="C1060" s="208"/>
      <c r="D1060" s="208"/>
      <c r="E1060" s="208"/>
      <c r="F1060" s="208"/>
      <c r="G1060" s="208"/>
      <c r="H1060" s="208"/>
      <c r="I1060" s="234"/>
    </row>
    <row r="1061" customFormat="false" ht="13.8" hidden="false" customHeight="false" outlineLevel="0" collapsed="false">
      <c r="A1061" s="208"/>
      <c r="B1061" s="208"/>
      <c r="C1061" s="208"/>
      <c r="D1061" s="208"/>
      <c r="E1061" s="208"/>
      <c r="F1061" s="208"/>
      <c r="G1061" s="208"/>
      <c r="H1061" s="208"/>
      <c r="I1061" s="234"/>
    </row>
    <row r="1062" customFormat="false" ht="13.8" hidden="false" customHeight="false" outlineLevel="0" collapsed="false">
      <c r="A1062" s="208"/>
      <c r="B1062" s="208"/>
      <c r="C1062" s="208"/>
      <c r="D1062" s="208"/>
      <c r="E1062" s="208"/>
      <c r="F1062" s="208"/>
      <c r="G1062" s="208"/>
      <c r="H1062" s="208"/>
      <c r="I1062" s="234"/>
    </row>
    <row r="1063" customFormat="false" ht="13.8" hidden="false" customHeight="false" outlineLevel="0" collapsed="false">
      <c r="A1063" s="208"/>
      <c r="B1063" s="208"/>
      <c r="C1063" s="208"/>
      <c r="D1063" s="208"/>
      <c r="E1063" s="208"/>
      <c r="F1063" s="208"/>
      <c r="G1063" s="208"/>
      <c r="H1063" s="208"/>
      <c r="I1063" s="234"/>
    </row>
    <row r="1064" customFormat="false" ht="13.8" hidden="false" customHeight="false" outlineLevel="0" collapsed="false">
      <c r="A1064" s="208"/>
      <c r="B1064" s="208"/>
      <c r="C1064" s="208"/>
      <c r="D1064" s="208"/>
      <c r="E1064" s="208"/>
      <c r="F1064" s="208"/>
      <c r="G1064" s="208"/>
      <c r="H1064" s="208"/>
      <c r="I1064" s="234"/>
    </row>
    <row r="1065" customFormat="false" ht="13.8" hidden="false" customHeight="false" outlineLevel="0" collapsed="false">
      <c r="A1065" s="208"/>
      <c r="B1065" s="208"/>
      <c r="C1065" s="208"/>
      <c r="D1065" s="208"/>
      <c r="E1065" s="208"/>
      <c r="F1065" s="208"/>
      <c r="G1065" s="208"/>
      <c r="H1065" s="208"/>
      <c r="I1065" s="234"/>
    </row>
    <row r="1066" customFormat="false" ht="13.8" hidden="false" customHeight="false" outlineLevel="0" collapsed="false">
      <c r="A1066" s="208"/>
      <c r="B1066" s="208"/>
      <c r="C1066" s="208"/>
      <c r="D1066" s="208"/>
      <c r="E1066" s="208"/>
      <c r="F1066" s="208"/>
      <c r="G1066" s="208"/>
      <c r="H1066" s="208"/>
      <c r="I1066" s="234"/>
    </row>
    <row r="1067" customFormat="false" ht="13.8" hidden="false" customHeight="false" outlineLevel="0" collapsed="false">
      <c r="A1067" s="208"/>
      <c r="B1067" s="208"/>
      <c r="C1067" s="208"/>
      <c r="D1067" s="208"/>
      <c r="E1067" s="208"/>
      <c r="F1067" s="208"/>
      <c r="G1067" s="208"/>
      <c r="H1067" s="208"/>
      <c r="I1067" s="234"/>
    </row>
    <row r="1068" customFormat="false" ht="13.8" hidden="false" customHeight="false" outlineLevel="0" collapsed="false">
      <c r="A1068" s="208"/>
      <c r="B1068" s="208"/>
      <c r="C1068" s="208"/>
      <c r="D1068" s="208"/>
      <c r="E1068" s="208"/>
      <c r="F1068" s="208"/>
      <c r="G1068" s="208"/>
      <c r="H1068" s="208"/>
      <c r="I1068" s="234"/>
    </row>
    <row r="1069" customFormat="false" ht="13.8" hidden="false" customHeight="false" outlineLevel="0" collapsed="false">
      <c r="A1069" s="208"/>
      <c r="B1069" s="208"/>
      <c r="C1069" s="208"/>
      <c r="D1069" s="208"/>
      <c r="E1069" s="208"/>
      <c r="F1069" s="208"/>
      <c r="G1069" s="208"/>
      <c r="H1069" s="208"/>
      <c r="I1069" s="234"/>
    </row>
    <row r="1070" customFormat="false" ht="13.8" hidden="false" customHeight="false" outlineLevel="0" collapsed="false">
      <c r="A1070" s="208"/>
      <c r="B1070" s="208"/>
      <c r="C1070" s="208"/>
      <c r="D1070" s="208"/>
      <c r="E1070" s="208"/>
      <c r="F1070" s="208"/>
      <c r="G1070" s="208"/>
      <c r="H1070" s="208"/>
      <c r="I1070" s="234"/>
    </row>
    <row r="1071" customFormat="false" ht="13.8" hidden="false" customHeight="false" outlineLevel="0" collapsed="false">
      <c r="A1071" s="208"/>
      <c r="B1071" s="208"/>
      <c r="C1071" s="208"/>
      <c r="D1071" s="208"/>
      <c r="E1071" s="208"/>
      <c r="F1071" s="208"/>
      <c r="G1071" s="208"/>
      <c r="H1071" s="208"/>
      <c r="I1071" s="234"/>
    </row>
    <row r="1072" customFormat="false" ht="13.8" hidden="false" customHeight="false" outlineLevel="0" collapsed="false">
      <c r="A1072" s="208"/>
      <c r="B1072" s="208"/>
      <c r="C1072" s="208"/>
      <c r="D1072" s="208"/>
      <c r="E1072" s="208"/>
      <c r="F1072" s="208"/>
      <c r="G1072" s="208"/>
      <c r="H1072" s="208"/>
      <c r="I1072" s="234"/>
    </row>
    <row r="1073" customFormat="false" ht="13.8" hidden="false" customHeight="false" outlineLevel="0" collapsed="false">
      <c r="A1073" s="208"/>
      <c r="B1073" s="208"/>
      <c r="C1073" s="208"/>
      <c r="D1073" s="208"/>
      <c r="E1073" s="208"/>
      <c r="F1073" s="208"/>
      <c r="G1073" s="208"/>
      <c r="H1073" s="208"/>
      <c r="I1073" s="234"/>
    </row>
    <row r="1074" customFormat="false" ht="13.8" hidden="false" customHeight="false" outlineLevel="0" collapsed="false">
      <c r="A1074" s="208"/>
      <c r="B1074" s="208"/>
      <c r="C1074" s="208"/>
      <c r="D1074" s="208"/>
      <c r="E1074" s="208"/>
      <c r="F1074" s="208"/>
      <c r="G1074" s="208"/>
      <c r="H1074" s="208"/>
      <c r="I1074" s="234"/>
    </row>
    <row r="1075" customFormat="false" ht="13.8" hidden="false" customHeight="false" outlineLevel="0" collapsed="false">
      <c r="A1075" s="208"/>
      <c r="B1075" s="208"/>
      <c r="C1075" s="208"/>
      <c r="D1075" s="208"/>
      <c r="E1075" s="208"/>
      <c r="F1075" s="208"/>
      <c r="G1075" s="208"/>
      <c r="H1075" s="208"/>
      <c r="I1075" s="234"/>
    </row>
    <row r="1076" customFormat="false" ht="13.8" hidden="false" customHeight="false" outlineLevel="0" collapsed="false">
      <c r="A1076" s="208"/>
      <c r="B1076" s="208"/>
      <c r="C1076" s="208"/>
      <c r="D1076" s="208"/>
      <c r="E1076" s="208"/>
      <c r="F1076" s="208"/>
      <c r="G1076" s="208"/>
      <c r="H1076" s="208"/>
      <c r="I1076" s="234"/>
    </row>
    <row r="1077" customFormat="false" ht="13.8" hidden="false" customHeight="false" outlineLevel="0" collapsed="false">
      <c r="A1077" s="208"/>
      <c r="B1077" s="208"/>
      <c r="C1077" s="208"/>
      <c r="D1077" s="208"/>
      <c r="E1077" s="208"/>
      <c r="F1077" s="208"/>
      <c r="G1077" s="208"/>
      <c r="H1077" s="208"/>
      <c r="I1077" s="234"/>
    </row>
    <row r="1078" customFormat="false" ht="13.8" hidden="false" customHeight="false" outlineLevel="0" collapsed="false">
      <c r="A1078" s="208"/>
      <c r="B1078" s="208"/>
      <c r="C1078" s="208"/>
      <c r="D1078" s="208"/>
      <c r="E1078" s="208"/>
      <c r="F1078" s="208"/>
      <c r="G1078" s="208"/>
      <c r="H1078" s="208"/>
      <c r="I1078" s="234"/>
    </row>
    <row r="1079" customFormat="false" ht="13.8" hidden="false" customHeight="false" outlineLevel="0" collapsed="false">
      <c r="A1079" s="208"/>
      <c r="B1079" s="208"/>
      <c r="C1079" s="208"/>
      <c r="D1079" s="208"/>
      <c r="E1079" s="208"/>
      <c r="F1079" s="208"/>
      <c r="G1079" s="208"/>
      <c r="H1079" s="208"/>
      <c r="I1079" s="234"/>
    </row>
    <row r="1080" customFormat="false" ht="13.8" hidden="false" customHeight="false" outlineLevel="0" collapsed="false">
      <c r="A1080" s="208"/>
      <c r="B1080" s="208"/>
      <c r="C1080" s="208"/>
      <c r="D1080" s="208"/>
      <c r="E1080" s="208"/>
      <c r="F1080" s="208"/>
      <c r="G1080" s="208"/>
      <c r="H1080" s="208"/>
      <c r="I1080" s="234"/>
    </row>
    <row r="1081" customFormat="false" ht="13.8" hidden="false" customHeight="false" outlineLevel="0" collapsed="false">
      <c r="A1081" s="208"/>
      <c r="B1081" s="208"/>
      <c r="C1081" s="208"/>
      <c r="D1081" s="208"/>
      <c r="E1081" s="208"/>
      <c r="F1081" s="208"/>
      <c r="G1081" s="208"/>
      <c r="H1081" s="208"/>
      <c r="I1081" s="234"/>
    </row>
    <row r="1082" customFormat="false" ht="13.8" hidden="false" customHeight="false" outlineLevel="0" collapsed="false">
      <c r="A1082" s="208"/>
      <c r="B1082" s="208"/>
      <c r="C1082" s="208"/>
      <c r="D1082" s="208"/>
      <c r="E1082" s="208"/>
      <c r="F1082" s="208"/>
      <c r="G1082" s="208"/>
      <c r="H1082" s="208"/>
      <c r="I1082" s="234"/>
    </row>
    <row r="1083" customFormat="false" ht="13.8" hidden="false" customHeight="false" outlineLevel="0" collapsed="false">
      <c r="A1083" s="208"/>
      <c r="B1083" s="208"/>
      <c r="C1083" s="208"/>
      <c r="D1083" s="208"/>
      <c r="E1083" s="208"/>
      <c r="F1083" s="208"/>
      <c r="G1083" s="208"/>
      <c r="H1083" s="208"/>
      <c r="I1083" s="234"/>
    </row>
    <row r="1084" customFormat="false" ht="13.8" hidden="false" customHeight="false" outlineLevel="0" collapsed="false">
      <c r="A1084" s="208"/>
      <c r="B1084" s="208"/>
      <c r="C1084" s="208"/>
      <c r="D1084" s="208"/>
      <c r="E1084" s="208"/>
      <c r="F1084" s="208"/>
      <c r="G1084" s="208"/>
      <c r="H1084" s="208"/>
      <c r="I1084" s="234"/>
    </row>
    <row r="1085" customFormat="false" ht="13.8" hidden="false" customHeight="false" outlineLevel="0" collapsed="false">
      <c r="A1085" s="208"/>
      <c r="B1085" s="208"/>
      <c r="C1085" s="208"/>
      <c r="D1085" s="208"/>
      <c r="E1085" s="208"/>
      <c r="F1085" s="208"/>
      <c r="G1085" s="208"/>
      <c r="H1085" s="208"/>
      <c r="I1085" s="234"/>
    </row>
    <row r="1086" customFormat="false" ht="13.8" hidden="false" customHeight="false" outlineLevel="0" collapsed="false">
      <c r="A1086" s="208"/>
      <c r="B1086" s="208"/>
      <c r="C1086" s="208"/>
      <c r="D1086" s="208"/>
      <c r="E1086" s="208"/>
      <c r="F1086" s="208"/>
      <c r="G1086" s="208"/>
      <c r="H1086" s="208"/>
      <c r="I1086" s="234"/>
    </row>
    <row r="1087" customFormat="false" ht="13.8" hidden="false" customHeight="false" outlineLevel="0" collapsed="false">
      <c r="A1087" s="208"/>
      <c r="B1087" s="208"/>
      <c r="C1087" s="208"/>
      <c r="D1087" s="208"/>
      <c r="E1087" s="208"/>
      <c r="F1087" s="208"/>
      <c r="G1087" s="208"/>
      <c r="H1087" s="208"/>
      <c r="I1087" s="234"/>
    </row>
    <row r="1088" customFormat="false" ht="13.8" hidden="false" customHeight="false" outlineLevel="0" collapsed="false">
      <c r="A1088" s="208"/>
      <c r="B1088" s="208"/>
      <c r="C1088" s="208"/>
      <c r="D1088" s="208"/>
      <c r="E1088" s="208"/>
      <c r="F1088" s="208"/>
      <c r="G1088" s="208"/>
      <c r="H1088" s="208"/>
      <c r="I1088" s="234"/>
    </row>
    <row r="1089" customFormat="false" ht="13.8" hidden="false" customHeight="false" outlineLevel="0" collapsed="false">
      <c r="A1089" s="208"/>
      <c r="B1089" s="208"/>
      <c r="C1089" s="208"/>
      <c r="D1089" s="208"/>
      <c r="E1089" s="208"/>
      <c r="F1089" s="208"/>
      <c r="G1089" s="208"/>
      <c r="H1089" s="208"/>
      <c r="I1089" s="234"/>
    </row>
    <row r="1090" customFormat="false" ht="13.8" hidden="false" customHeight="false" outlineLevel="0" collapsed="false">
      <c r="A1090" s="208"/>
      <c r="B1090" s="208"/>
      <c r="C1090" s="208"/>
      <c r="D1090" s="208"/>
      <c r="E1090" s="208"/>
      <c r="F1090" s="208"/>
      <c r="G1090" s="208"/>
      <c r="H1090" s="208"/>
      <c r="I1090" s="234"/>
    </row>
    <row r="1091" customFormat="false" ht="13.8" hidden="false" customHeight="false" outlineLevel="0" collapsed="false">
      <c r="A1091" s="208"/>
      <c r="B1091" s="208"/>
      <c r="C1091" s="208"/>
      <c r="D1091" s="208"/>
      <c r="E1091" s="208"/>
      <c r="F1091" s="208"/>
      <c r="G1091" s="208"/>
      <c r="H1091" s="208"/>
      <c r="I1091" s="234"/>
    </row>
    <row r="1092" customFormat="false" ht="13.8" hidden="false" customHeight="false" outlineLevel="0" collapsed="false">
      <c r="A1092" s="208"/>
      <c r="B1092" s="208"/>
      <c r="C1092" s="208"/>
      <c r="D1092" s="208"/>
      <c r="E1092" s="208"/>
      <c r="F1092" s="208"/>
      <c r="G1092" s="208"/>
      <c r="H1092" s="208"/>
      <c r="I1092" s="234"/>
    </row>
    <row r="1093" customFormat="false" ht="13.8" hidden="false" customHeight="false" outlineLevel="0" collapsed="false">
      <c r="A1093" s="208"/>
      <c r="B1093" s="208"/>
      <c r="C1093" s="208"/>
      <c r="D1093" s="208"/>
      <c r="E1093" s="208"/>
      <c r="F1093" s="208"/>
      <c r="G1093" s="208"/>
      <c r="H1093" s="208"/>
      <c r="I1093" s="234"/>
    </row>
    <row r="1094" customFormat="false" ht="13.8" hidden="false" customHeight="false" outlineLevel="0" collapsed="false">
      <c r="A1094" s="208"/>
      <c r="B1094" s="208"/>
      <c r="C1094" s="208"/>
      <c r="D1094" s="208"/>
      <c r="E1094" s="208"/>
      <c r="F1094" s="208"/>
      <c r="G1094" s="208"/>
      <c r="H1094" s="208"/>
      <c r="I1094" s="234"/>
    </row>
    <row r="1095" customFormat="false" ht="13.8" hidden="false" customHeight="false" outlineLevel="0" collapsed="false">
      <c r="A1095" s="208"/>
      <c r="B1095" s="208"/>
      <c r="C1095" s="208"/>
      <c r="D1095" s="208"/>
      <c r="E1095" s="208"/>
      <c r="F1095" s="208"/>
      <c r="G1095" s="208"/>
      <c r="H1095" s="208"/>
      <c r="I1095" s="234"/>
    </row>
    <row r="1096" customFormat="false" ht="13.8" hidden="false" customHeight="false" outlineLevel="0" collapsed="false">
      <c r="A1096" s="208"/>
      <c r="B1096" s="208"/>
      <c r="C1096" s="208"/>
      <c r="D1096" s="208"/>
      <c r="E1096" s="208"/>
      <c r="F1096" s="208"/>
      <c r="G1096" s="208"/>
      <c r="H1096" s="208"/>
      <c r="I1096" s="234"/>
    </row>
    <row r="1097" customFormat="false" ht="13.8" hidden="false" customHeight="false" outlineLevel="0" collapsed="false">
      <c r="A1097" s="208"/>
      <c r="B1097" s="208"/>
      <c r="C1097" s="208"/>
      <c r="D1097" s="208"/>
      <c r="E1097" s="208"/>
      <c r="F1097" s="208"/>
      <c r="G1097" s="208"/>
      <c r="H1097" s="208"/>
      <c r="I1097" s="234"/>
    </row>
    <row r="1098" customFormat="false" ht="13.8" hidden="false" customHeight="false" outlineLevel="0" collapsed="false">
      <c r="A1098" s="208"/>
      <c r="B1098" s="208"/>
      <c r="C1098" s="208"/>
      <c r="D1098" s="208"/>
      <c r="E1098" s="208"/>
      <c r="F1098" s="208"/>
      <c r="G1098" s="208"/>
      <c r="H1098" s="208"/>
      <c r="I1098" s="234"/>
    </row>
    <row r="1099" customFormat="false" ht="13.8" hidden="false" customHeight="false" outlineLevel="0" collapsed="false">
      <c r="A1099" s="208"/>
      <c r="B1099" s="208"/>
      <c r="C1099" s="208"/>
      <c r="D1099" s="208"/>
      <c r="E1099" s="208"/>
      <c r="F1099" s="208"/>
      <c r="G1099" s="208"/>
      <c r="H1099" s="208"/>
      <c r="I1099" s="234"/>
    </row>
    <row r="1100" customFormat="false" ht="13.8" hidden="false" customHeight="false" outlineLevel="0" collapsed="false">
      <c r="A1100" s="208"/>
      <c r="B1100" s="208"/>
      <c r="C1100" s="208"/>
      <c r="D1100" s="208"/>
      <c r="E1100" s="208"/>
      <c r="F1100" s="208"/>
      <c r="G1100" s="208"/>
      <c r="H1100" s="208"/>
      <c r="I1100" s="234"/>
    </row>
    <row r="1101" customFormat="false" ht="13.8" hidden="false" customHeight="false" outlineLevel="0" collapsed="false">
      <c r="A1101" s="208"/>
      <c r="B1101" s="208"/>
      <c r="C1101" s="208"/>
      <c r="D1101" s="208"/>
      <c r="E1101" s="208"/>
      <c r="F1101" s="208"/>
      <c r="G1101" s="208"/>
      <c r="H1101" s="208"/>
      <c r="I1101" s="234"/>
    </row>
    <row r="1102" customFormat="false" ht="13.8" hidden="false" customHeight="false" outlineLevel="0" collapsed="false">
      <c r="A1102" s="208"/>
      <c r="B1102" s="208"/>
      <c r="C1102" s="208"/>
      <c r="D1102" s="208"/>
      <c r="E1102" s="208"/>
      <c r="F1102" s="208"/>
      <c r="G1102" s="208"/>
      <c r="H1102" s="208"/>
      <c r="I1102" s="234"/>
    </row>
    <row r="1103" customFormat="false" ht="13.8" hidden="false" customHeight="false" outlineLevel="0" collapsed="false">
      <c r="A1103" s="208"/>
      <c r="B1103" s="208"/>
      <c r="C1103" s="208"/>
      <c r="D1103" s="208"/>
      <c r="E1103" s="208"/>
      <c r="F1103" s="208"/>
      <c r="G1103" s="208"/>
      <c r="H1103" s="208"/>
      <c r="I1103" s="234"/>
    </row>
    <row r="1104" customFormat="false" ht="13.8" hidden="false" customHeight="false" outlineLevel="0" collapsed="false">
      <c r="A1104" s="208"/>
      <c r="B1104" s="208"/>
      <c r="C1104" s="208"/>
      <c r="D1104" s="208"/>
      <c r="E1104" s="208"/>
      <c r="F1104" s="208"/>
      <c r="G1104" s="208"/>
      <c r="H1104" s="208"/>
      <c r="I1104" s="234"/>
    </row>
    <row r="1105" customFormat="false" ht="13.8" hidden="false" customHeight="false" outlineLevel="0" collapsed="false">
      <c r="A1105" s="208"/>
      <c r="B1105" s="208"/>
      <c r="C1105" s="208"/>
      <c r="D1105" s="208"/>
      <c r="E1105" s="208"/>
      <c r="F1105" s="208"/>
      <c r="G1105" s="208"/>
      <c r="H1105" s="208"/>
      <c r="I1105" s="234"/>
    </row>
    <row r="1106" customFormat="false" ht="13.8" hidden="false" customHeight="false" outlineLevel="0" collapsed="false">
      <c r="A1106" s="208"/>
      <c r="B1106" s="208"/>
      <c r="C1106" s="208"/>
      <c r="D1106" s="208"/>
      <c r="E1106" s="208"/>
      <c r="F1106" s="208"/>
      <c r="G1106" s="208"/>
      <c r="H1106" s="208"/>
      <c r="I1106" s="234"/>
    </row>
    <row r="1107" customFormat="false" ht="13.8" hidden="false" customHeight="false" outlineLevel="0" collapsed="false">
      <c r="A1107" s="208"/>
      <c r="B1107" s="208"/>
      <c r="C1107" s="208"/>
      <c r="D1107" s="208"/>
      <c r="E1107" s="208"/>
      <c r="F1107" s="208"/>
      <c r="G1107" s="208"/>
      <c r="H1107" s="208"/>
      <c r="I1107" s="234"/>
    </row>
    <row r="1108" customFormat="false" ht="13.8" hidden="false" customHeight="false" outlineLevel="0" collapsed="false">
      <c r="A1108" s="208"/>
      <c r="B1108" s="208"/>
      <c r="C1108" s="208"/>
      <c r="D1108" s="208"/>
      <c r="E1108" s="208"/>
      <c r="F1108" s="208"/>
      <c r="G1108" s="208"/>
      <c r="H1108" s="208"/>
      <c r="I1108" s="234"/>
    </row>
    <row r="1109" customFormat="false" ht="13.8" hidden="false" customHeight="false" outlineLevel="0" collapsed="false">
      <c r="A1109" s="208"/>
      <c r="B1109" s="208"/>
      <c r="C1109" s="208"/>
      <c r="D1109" s="208"/>
      <c r="E1109" s="208"/>
      <c r="F1109" s="208"/>
      <c r="G1109" s="208"/>
      <c r="H1109" s="208"/>
      <c r="I1109" s="234"/>
    </row>
    <row r="1110" customFormat="false" ht="13.8" hidden="false" customHeight="false" outlineLevel="0" collapsed="false">
      <c r="A1110" s="208"/>
      <c r="B1110" s="208"/>
      <c r="C1110" s="208"/>
      <c r="D1110" s="208"/>
      <c r="E1110" s="208"/>
      <c r="F1110" s="208"/>
      <c r="G1110" s="208"/>
      <c r="H1110" s="208"/>
      <c r="I1110" s="234"/>
    </row>
    <row r="1111" customFormat="false" ht="13.8" hidden="false" customHeight="false" outlineLevel="0" collapsed="false">
      <c r="A1111" s="208"/>
      <c r="B1111" s="208"/>
      <c r="C1111" s="208"/>
      <c r="D1111" s="208"/>
      <c r="E1111" s="208"/>
      <c r="F1111" s="208"/>
      <c r="G1111" s="208"/>
      <c r="H1111" s="208"/>
      <c r="I1111" s="234"/>
    </row>
    <row r="1112" customFormat="false" ht="13.8" hidden="false" customHeight="false" outlineLevel="0" collapsed="false">
      <c r="A1112" s="208"/>
      <c r="B1112" s="208"/>
      <c r="C1112" s="208"/>
      <c r="D1112" s="208"/>
      <c r="E1112" s="208"/>
      <c r="F1112" s="208"/>
      <c r="G1112" s="208"/>
      <c r="H1112" s="208"/>
      <c r="I1112" s="234"/>
    </row>
    <row r="1113" customFormat="false" ht="13.8" hidden="false" customHeight="false" outlineLevel="0" collapsed="false">
      <c r="A1113" s="208"/>
      <c r="B1113" s="208"/>
      <c r="C1113" s="208"/>
      <c r="D1113" s="208"/>
      <c r="E1113" s="208"/>
      <c r="F1113" s="208"/>
      <c r="G1113" s="208"/>
      <c r="H1113" s="208"/>
      <c r="I1113" s="234"/>
    </row>
    <row r="1114" customFormat="false" ht="13.8" hidden="false" customHeight="false" outlineLevel="0" collapsed="false">
      <c r="A1114" s="208"/>
      <c r="B1114" s="208"/>
      <c r="C1114" s="208"/>
      <c r="D1114" s="208"/>
      <c r="E1114" s="208"/>
      <c r="F1114" s="208"/>
      <c r="G1114" s="208"/>
      <c r="H1114" s="208"/>
      <c r="I1114" s="234"/>
    </row>
    <row r="1115" customFormat="false" ht="13.8" hidden="false" customHeight="false" outlineLevel="0" collapsed="false">
      <c r="A1115" s="208"/>
      <c r="B1115" s="208"/>
      <c r="C1115" s="208"/>
      <c r="D1115" s="208"/>
      <c r="E1115" s="208"/>
      <c r="F1115" s="208"/>
      <c r="G1115" s="208"/>
      <c r="H1115" s="208"/>
      <c r="I1115" s="234"/>
    </row>
    <row r="1116" customFormat="false" ht="13.8" hidden="false" customHeight="false" outlineLevel="0" collapsed="false">
      <c r="A1116" s="208"/>
      <c r="B1116" s="208"/>
      <c r="C1116" s="208"/>
      <c r="D1116" s="208"/>
      <c r="E1116" s="208"/>
      <c r="F1116" s="208"/>
      <c r="G1116" s="208"/>
      <c r="H1116" s="208"/>
      <c r="I1116" s="234"/>
    </row>
    <row r="1117" customFormat="false" ht="13.8" hidden="false" customHeight="false" outlineLevel="0" collapsed="false">
      <c r="A1117" s="208"/>
      <c r="B1117" s="208"/>
      <c r="C1117" s="208"/>
      <c r="D1117" s="208"/>
      <c r="E1117" s="208"/>
      <c r="F1117" s="208"/>
      <c r="G1117" s="208"/>
      <c r="H1117" s="208"/>
      <c r="I1117" s="234"/>
    </row>
    <row r="1118" customFormat="false" ht="13.8" hidden="false" customHeight="false" outlineLevel="0" collapsed="false">
      <c r="A1118" s="208"/>
      <c r="B1118" s="208"/>
      <c r="C1118" s="208"/>
      <c r="D1118" s="208"/>
      <c r="E1118" s="208"/>
      <c r="F1118" s="208"/>
      <c r="G1118" s="208"/>
      <c r="H1118" s="208"/>
      <c r="I1118" s="234"/>
    </row>
    <row r="1119" customFormat="false" ht="13.8" hidden="false" customHeight="false" outlineLevel="0" collapsed="false">
      <c r="A1119" s="208"/>
      <c r="B1119" s="208"/>
      <c r="C1119" s="208"/>
      <c r="D1119" s="208"/>
      <c r="E1119" s="208"/>
      <c r="F1119" s="208"/>
      <c r="G1119" s="208"/>
      <c r="H1119" s="208"/>
      <c r="I1119" s="234"/>
    </row>
    <row r="1120" customFormat="false" ht="13.8" hidden="false" customHeight="false" outlineLevel="0" collapsed="false">
      <c r="A1120" s="208"/>
      <c r="B1120" s="208"/>
      <c r="C1120" s="208"/>
      <c r="D1120" s="208"/>
      <c r="E1120" s="208"/>
      <c r="F1120" s="208"/>
      <c r="G1120" s="208"/>
      <c r="H1120" s="208"/>
      <c r="I1120" s="234"/>
    </row>
    <row r="1121" customFormat="false" ht="13.8" hidden="false" customHeight="false" outlineLevel="0" collapsed="false">
      <c r="A1121" s="208"/>
      <c r="B1121" s="208"/>
      <c r="C1121" s="208"/>
      <c r="D1121" s="208"/>
      <c r="E1121" s="208"/>
      <c r="F1121" s="208"/>
      <c r="G1121" s="208"/>
      <c r="H1121" s="208"/>
      <c r="I1121" s="234"/>
    </row>
    <row r="1122" customFormat="false" ht="13.8" hidden="false" customHeight="false" outlineLevel="0" collapsed="false">
      <c r="A1122" s="208"/>
      <c r="B1122" s="208"/>
      <c r="C1122" s="208"/>
      <c r="D1122" s="208"/>
      <c r="E1122" s="208"/>
      <c r="F1122" s="208"/>
      <c r="G1122" s="208"/>
      <c r="H1122" s="208"/>
      <c r="I1122" s="234"/>
    </row>
    <row r="1123" customFormat="false" ht="13.8" hidden="false" customHeight="false" outlineLevel="0" collapsed="false">
      <c r="A1123" s="208"/>
      <c r="B1123" s="208"/>
      <c r="C1123" s="208"/>
      <c r="D1123" s="208"/>
      <c r="E1123" s="208"/>
      <c r="F1123" s="208"/>
      <c r="G1123" s="208"/>
      <c r="H1123" s="208"/>
      <c r="I1123" s="234"/>
    </row>
    <row r="1124" customFormat="false" ht="13.8" hidden="false" customHeight="false" outlineLevel="0" collapsed="false">
      <c r="A1124" s="208"/>
      <c r="B1124" s="208"/>
      <c r="C1124" s="208"/>
      <c r="D1124" s="208"/>
      <c r="E1124" s="208"/>
      <c r="F1124" s="208"/>
      <c r="G1124" s="208"/>
      <c r="H1124" s="208"/>
      <c r="I1124" s="234"/>
    </row>
    <row r="1125" customFormat="false" ht="13.8" hidden="false" customHeight="false" outlineLevel="0" collapsed="false">
      <c r="A1125" s="208"/>
      <c r="B1125" s="208"/>
      <c r="C1125" s="208"/>
      <c r="D1125" s="208"/>
      <c r="E1125" s="208"/>
      <c r="F1125" s="208"/>
      <c r="G1125" s="208"/>
      <c r="H1125" s="208"/>
      <c r="I1125" s="234"/>
    </row>
    <row r="1126" customFormat="false" ht="13.8" hidden="false" customHeight="false" outlineLevel="0" collapsed="false">
      <c r="A1126" s="208"/>
      <c r="B1126" s="208"/>
      <c r="C1126" s="208"/>
      <c r="D1126" s="208"/>
      <c r="E1126" s="208"/>
      <c r="F1126" s="208"/>
      <c r="G1126" s="208"/>
      <c r="H1126" s="208"/>
      <c r="I1126" s="234"/>
    </row>
    <row r="1127" customFormat="false" ht="13.8" hidden="false" customHeight="false" outlineLevel="0" collapsed="false">
      <c r="A1127" s="208"/>
      <c r="B1127" s="208"/>
      <c r="C1127" s="208"/>
      <c r="D1127" s="208"/>
      <c r="E1127" s="208"/>
      <c r="F1127" s="208"/>
      <c r="G1127" s="208"/>
      <c r="H1127" s="208"/>
      <c r="I1127" s="234"/>
    </row>
    <row r="1128" customFormat="false" ht="13.8" hidden="false" customHeight="false" outlineLevel="0" collapsed="false">
      <c r="A1128" s="208"/>
      <c r="B1128" s="208"/>
      <c r="C1128" s="208"/>
      <c r="D1128" s="208"/>
      <c r="E1128" s="208"/>
      <c r="F1128" s="208"/>
      <c r="G1128" s="208"/>
      <c r="H1128" s="208"/>
      <c r="I1128" s="234"/>
    </row>
    <row r="1129" customFormat="false" ht="13.8" hidden="false" customHeight="false" outlineLevel="0" collapsed="false">
      <c r="A1129" s="208"/>
      <c r="B1129" s="208"/>
      <c r="C1129" s="208"/>
      <c r="D1129" s="208"/>
      <c r="E1129" s="208"/>
      <c r="F1129" s="208"/>
      <c r="G1129" s="208"/>
      <c r="H1129" s="208"/>
      <c r="I1129" s="234"/>
    </row>
    <row r="1130" customFormat="false" ht="13.8" hidden="false" customHeight="false" outlineLevel="0" collapsed="false">
      <c r="A1130" s="208"/>
      <c r="B1130" s="208"/>
      <c r="C1130" s="208"/>
      <c r="D1130" s="208"/>
      <c r="E1130" s="208"/>
      <c r="F1130" s="208"/>
      <c r="G1130" s="208"/>
      <c r="H1130" s="208"/>
      <c r="I1130" s="234"/>
    </row>
    <row r="1131" customFormat="false" ht="13.8" hidden="false" customHeight="false" outlineLevel="0" collapsed="false">
      <c r="A1131" s="208"/>
      <c r="B1131" s="208"/>
      <c r="C1131" s="208"/>
      <c r="D1131" s="208"/>
      <c r="E1131" s="208"/>
      <c r="F1131" s="208"/>
      <c r="G1131" s="208"/>
      <c r="H1131" s="208"/>
      <c r="I1131" s="234"/>
    </row>
    <row r="1132" customFormat="false" ht="13.8" hidden="false" customHeight="false" outlineLevel="0" collapsed="false">
      <c r="A1132" s="208"/>
      <c r="B1132" s="208"/>
      <c r="C1132" s="208"/>
      <c r="D1132" s="208"/>
      <c r="E1132" s="208"/>
      <c r="F1132" s="208"/>
      <c r="G1132" s="208"/>
      <c r="H1132" s="208"/>
      <c r="I1132" s="234"/>
    </row>
    <row r="1133" customFormat="false" ht="13.8" hidden="false" customHeight="false" outlineLevel="0" collapsed="false">
      <c r="A1133" s="208"/>
      <c r="B1133" s="208"/>
      <c r="C1133" s="208"/>
      <c r="D1133" s="208"/>
      <c r="E1133" s="208"/>
      <c r="F1133" s="208"/>
      <c r="G1133" s="208"/>
      <c r="H1133" s="208"/>
      <c r="I1133" s="234"/>
    </row>
    <row r="1134" customFormat="false" ht="13.8" hidden="false" customHeight="false" outlineLevel="0" collapsed="false">
      <c r="A1134" s="208"/>
      <c r="B1134" s="208"/>
      <c r="C1134" s="208"/>
      <c r="D1134" s="208"/>
      <c r="E1134" s="208"/>
      <c r="F1134" s="208"/>
      <c r="G1134" s="208"/>
      <c r="H1134" s="208"/>
      <c r="I1134" s="234"/>
    </row>
    <row r="1135" customFormat="false" ht="13.8" hidden="false" customHeight="false" outlineLevel="0" collapsed="false">
      <c r="A1135" s="208"/>
      <c r="B1135" s="208"/>
      <c r="C1135" s="208"/>
      <c r="D1135" s="208"/>
      <c r="E1135" s="208"/>
      <c r="F1135" s="208"/>
      <c r="G1135" s="208"/>
      <c r="H1135" s="208"/>
      <c r="I1135" s="234"/>
    </row>
    <row r="1136" customFormat="false" ht="13.8" hidden="false" customHeight="false" outlineLevel="0" collapsed="false">
      <c r="A1136" s="208"/>
      <c r="B1136" s="208"/>
      <c r="C1136" s="208"/>
      <c r="D1136" s="208"/>
      <c r="E1136" s="208"/>
      <c r="F1136" s="208"/>
      <c r="G1136" s="208"/>
      <c r="H1136" s="208"/>
      <c r="I1136" s="234"/>
    </row>
    <row r="1137" customFormat="false" ht="13.8" hidden="false" customHeight="false" outlineLevel="0" collapsed="false">
      <c r="A1137" s="208"/>
      <c r="B1137" s="208"/>
      <c r="C1137" s="208"/>
      <c r="D1137" s="208"/>
      <c r="E1137" s="208"/>
      <c r="F1137" s="208"/>
      <c r="G1137" s="208"/>
      <c r="H1137" s="208"/>
      <c r="I1137" s="234"/>
    </row>
    <row r="1138" customFormat="false" ht="13.8" hidden="false" customHeight="false" outlineLevel="0" collapsed="false">
      <c r="A1138" s="208"/>
      <c r="B1138" s="208"/>
      <c r="C1138" s="208"/>
      <c r="D1138" s="208"/>
      <c r="E1138" s="208"/>
      <c r="F1138" s="208"/>
      <c r="G1138" s="208"/>
      <c r="H1138" s="208"/>
      <c r="I1138" s="234"/>
    </row>
    <row r="1139" customFormat="false" ht="13.8" hidden="false" customHeight="false" outlineLevel="0" collapsed="false">
      <c r="A1139" s="208"/>
      <c r="B1139" s="208"/>
      <c r="C1139" s="208"/>
      <c r="D1139" s="208"/>
      <c r="E1139" s="208"/>
      <c r="F1139" s="208"/>
      <c r="G1139" s="208"/>
      <c r="H1139" s="208"/>
      <c r="I1139" s="234"/>
    </row>
    <row r="1140" customFormat="false" ht="13.8" hidden="false" customHeight="false" outlineLevel="0" collapsed="false">
      <c r="A1140" s="208"/>
      <c r="B1140" s="208"/>
      <c r="C1140" s="208"/>
      <c r="D1140" s="208"/>
      <c r="E1140" s="208"/>
      <c r="F1140" s="208"/>
      <c r="G1140" s="208"/>
      <c r="H1140" s="208"/>
      <c r="I1140" s="234"/>
    </row>
    <row r="1141" customFormat="false" ht="13.8" hidden="false" customHeight="false" outlineLevel="0" collapsed="false">
      <c r="A1141" s="208"/>
      <c r="B1141" s="208"/>
      <c r="C1141" s="208"/>
      <c r="D1141" s="208"/>
      <c r="E1141" s="208"/>
      <c r="F1141" s="208"/>
      <c r="G1141" s="208"/>
      <c r="H1141" s="208"/>
      <c r="I1141" s="234"/>
    </row>
    <row r="1142" customFormat="false" ht="13.8" hidden="false" customHeight="false" outlineLevel="0" collapsed="false">
      <c r="A1142" s="208"/>
      <c r="B1142" s="208"/>
      <c r="C1142" s="208"/>
      <c r="D1142" s="208"/>
      <c r="E1142" s="208"/>
      <c r="F1142" s="208"/>
      <c r="G1142" s="208"/>
      <c r="H1142" s="208"/>
      <c r="I1142" s="234"/>
    </row>
    <row r="1143" customFormat="false" ht="13.8" hidden="false" customHeight="false" outlineLevel="0" collapsed="false">
      <c r="A1143" s="208"/>
      <c r="B1143" s="208"/>
      <c r="C1143" s="208"/>
      <c r="D1143" s="208"/>
      <c r="E1143" s="208"/>
      <c r="F1143" s="208"/>
      <c r="G1143" s="208"/>
      <c r="H1143" s="208"/>
      <c r="I1143" s="234"/>
    </row>
    <row r="1144" customFormat="false" ht="13.8" hidden="false" customHeight="false" outlineLevel="0" collapsed="false">
      <c r="A1144" s="208"/>
      <c r="B1144" s="208"/>
      <c r="C1144" s="208"/>
      <c r="D1144" s="208"/>
      <c r="E1144" s="208"/>
      <c r="F1144" s="208"/>
      <c r="G1144" s="208"/>
      <c r="H1144" s="208"/>
      <c r="I1144" s="234"/>
    </row>
    <row r="1145" customFormat="false" ht="13.8" hidden="false" customHeight="false" outlineLevel="0" collapsed="false">
      <c r="A1145" s="208"/>
      <c r="B1145" s="208"/>
      <c r="C1145" s="208"/>
      <c r="D1145" s="208"/>
      <c r="E1145" s="208"/>
      <c r="F1145" s="208"/>
      <c r="G1145" s="208"/>
      <c r="H1145" s="208"/>
      <c r="I1145" s="234"/>
    </row>
    <row r="1146" customFormat="false" ht="13.8" hidden="false" customHeight="false" outlineLevel="0" collapsed="false">
      <c r="A1146" s="208"/>
      <c r="B1146" s="208"/>
      <c r="C1146" s="208"/>
      <c r="D1146" s="208"/>
      <c r="E1146" s="208"/>
      <c r="F1146" s="208"/>
      <c r="G1146" s="208"/>
      <c r="H1146" s="208"/>
      <c r="I1146" s="234"/>
    </row>
    <row r="1147" customFormat="false" ht="13.8" hidden="false" customHeight="false" outlineLevel="0" collapsed="false">
      <c r="A1147" s="208"/>
      <c r="B1147" s="208"/>
      <c r="C1147" s="208"/>
      <c r="D1147" s="208"/>
      <c r="E1147" s="208"/>
      <c r="F1147" s="208"/>
      <c r="G1147" s="208"/>
      <c r="H1147" s="208"/>
      <c r="I1147" s="234"/>
    </row>
    <row r="1148" customFormat="false" ht="13.8" hidden="false" customHeight="false" outlineLevel="0" collapsed="false">
      <c r="A1148" s="208"/>
      <c r="B1148" s="208"/>
      <c r="C1148" s="208"/>
      <c r="D1148" s="208"/>
      <c r="E1148" s="208"/>
      <c r="F1148" s="208"/>
      <c r="G1148" s="208"/>
      <c r="H1148" s="208"/>
      <c r="I1148" s="234"/>
    </row>
    <row r="1149" customFormat="false" ht="13.8" hidden="false" customHeight="false" outlineLevel="0" collapsed="false">
      <c r="A1149" s="208"/>
      <c r="B1149" s="208"/>
      <c r="C1149" s="208"/>
      <c r="D1149" s="208"/>
      <c r="E1149" s="208"/>
      <c r="F1149" s="208"/>
      <c r="G1149" s="208"/>
      <c r="H1149" s="208"/>
      <c r="I1149" s="234"/>
    </row>
    <row r="1150" customFormat="false" ht="13.8" hidden="false" customHeight="false" outlineLevel="0" collapsed="false">
      <c r="A1150" s="208"/>
      <c r="B1150" s="208"/>
      <c r="C1150" s="208"/>
      <c r="D1150" s="208"/>
      <c r="E1150" s="208"/>
      <c r="F1150" s="208"/>
      <c r="G1150" s="208"/>
      <c r="H1150" s="208"/>
      <c r="I1150" s="234"/>
    </row>
    <row r="1151" customFormat="false" ht="13.8" hidden="false" customHeight="false" outlineLevel="0" collapsed="false">
      <c r="A1151" s="208"/>
      <c r="B1151" s="208"/>
      <c r="C1151" s="208"/>
      <c r="D1151" s="208"/>
      <c r="E1151" s="208"/>
      <c r="F1151" s="208"/>
      <c r="G1151" s="208"/>
      <c r="H1151" s="208"/>
      <c r="I1151" s="234"/>
    </row>
    <row r="1152" customFormat="false" ht="13.8" hidden="false" customHeight="false" outlineLevel="0" collapsed="false">
      <c r="A1152" s="208"/>
      <c r="B1152" s="208"/>
      <c r="C1152" s="208"/>
      <c r="D1152" s="208"/>
      <c r="E1152" s="208"/>
      <c r="F1152" s="208"/>
      <c r="G1152" s="208"/>
      <c r="H1152" s="208"/>
      <c r="I1152" s="234"/>
    </row>
    <row r="1153" customFormat="false" ht="13.8" hidden="false" customHeight="false" outlineLevel="0" collapsed="false">
      <c r="A1153" s="208"/>
      <c r="B1153" s="208"/>
      <c r="C1153" s="208"/>
      <c r="D1153" s="208"/>
      <c r="E1153" s="208"/>
      <c r="F1153" s="208"/>
      <c r="G1153" s="208"/>
      <c r="H1153" s="208"/>
      <c r="I1153" s="234"/>
    </row>
    <row r="1154" customFormat="false" ht="13.8" hidden="false" customHeight="false" outlineLevel="0" collapsed="false">
      <c r="A1154" s="208"/>
      <c r="B1154" s="208"/>
      <c r="C1154" s="208"/>
      <c r="D1154" s="208"/>
      <c r="E1154" s="208"/>
      <c r="F1154" s="208"/>
      <c r="G1154" s="208"/>
      <c r="H1154" s="208"/>
      <c r="I1154" s="234"/>
    </row>
    <row r="1155" customFormat="false" ht="13.8" hidden="false" customHeight="false" outlineLevel="0" collapsed="false">
      <c r="A1155" s="208"/>
      <c r="B1155" s="208"/>
      <c r="C1155" s="208"/>
      <c r="D1155" s="208"/>
      <c r="E1155" s="208"/>
      <c r="F1155" s="208"/>
      <c r="G1155" s="208"/>
      <c r="H1155" s="208"/>
      <c r="I1155" s="234"/>
    </row>
    <row r="1156" customFormat="false" ht="13.8" hidden="false" customHeight="false" outlineLevel="0" collapsed="false">
      <c r="A1156" s="208"/>
      <c r="B1156" s="208"/>
      <c r="C1156" s="208"/>
      <c r="D1156" s="208"/>
      <c r="E1156" s="208"/>
      <c r="F1156" s="208"/>
      <c r="G1156" s="208"/>
      <c r="H1156" s="208"/>
      <c r="I1156" s="234"/>
    </row>
    <row r="1157" customFormat="false" ht="13.8" hidden="false" customHeight="false" outlineLevel="0" collapsed="false">
      <c r="A1157" s="208"/>
      <c r="B1157" s="208"/>
      <c r="C1157" s="208"/>
      <c r="D1157" s="208"/>
      <c r="E1157" s="208"/>
      <c r="F1157" s="208"/>
      <c r="G1157" s="208"/>
      <c r="H1157" s="208"/>
      <c r="I1157" s="234"/>
    </row>
    <row r="1158" customFormat="false" ht="13.8" hidden="false" customHeight="false" outlineLevel="0" collapsed="false">
      <c r="A1158" s="208"/>
      <c r="B1158" s="208"/>
      <c r="C1158" s="208"/>
      <c r="D1158" s="208"/>
      <c r="E1158" s="208"/>
      <c r="F1158" s="208"/>
      <c r="G1158" s="208"/>
      <c r="H1158" s="208"/>
      <c r="I1158" s="234"/>
    </row>
    <row r="1159" customFormat="false" ht="13.8" hidden="false" customHeight="false" outlineLevel="0" collapsed="false">
      <c r="A1159" s="208"/>
      <c r="B1159" s="208"/>
      <c r="C1159" s="208"/>
      <c r="D1159" s="208"/>
      <c r="E1159" s="208"/>
      <c r="F1159" s="208"/>
      <c r="G1159" s="208"/>
      <c r="H1159" s="208"/>
      <c r="I1159" s="234"/>
    </row>
    <row r="1160" customFormat="false" ht="13.8" hidden="false" customHeight="false" outlineLevel="0" collapsed="false">
      <c r="A1160" s="208"/>
      <c r="B1160" s="208"/>
      <c r="C1160" s="208"/>
      <c r="D1160" s="208"/>
      <c r="E1160" s="208"/>
      <c r="F1160" s="208"/>
      <c r="G1160" s="208"/>
      <c r="H1160" s="208"/>
      <c r="I1160" s="234"/>
    </row>
    <row r="1161" customFormat="false" ht="13.8" hidden="false" customHeight="false" outlineLevel="0" collapsed="false">
      <c r="A1161" s="208"/>
      <c r="B1161" s="208"/>
      <c r="C1161" s="208"/>
      <c r="D1161" s="208"/>
      <c r="E1161" s="208"/>
      <c r="F1161" s="208"/>
      <c r="G1161" s="208"/>
      <c r="H1161" s="208"/>
      <c r="I1161" s="234"/>
    </row>
    <row r="1162" customFormat="false" ht="13.8" hidden="false" customHeight="false" outlineLevel="0" collapsed="false">
      <c r="A1162" s="208"/>
      <c r="B1162" s="208"/>
      <c r="C1162" s="208"/>
      <c r="D1162" s="208"/>
      <c r="E1162" s="208"/>
      <c r="F1162" s="208"/>
      <c r="G1162" s="208"/>
      <c r="H1162" s="208"/>
      <c r="I1162" s="234"/>
    </row>
    <row r="1163" customFormat="false" ht="13.8" hidden="false" customHeight="false" outlineLevel="0" collapsed="false">
      <c r="A1163" s="208"/>
      <c r="B1163" s="208"/>
      <c r="C1163" s="208"/>
      <c r="D1163" s="208"/>
      <c r="E1163" s="208"/>
      <c r="F1163" s="208"/>
      <c r="G1163" s="208"/>
      <c r="H1163" s="208"/>
      <c r="I1163" s="234"/>
    </row>
    <row r="1164" customFormat="false" ht="13.8" hidden="false" customHeight="false" outlineLevel="0" collapsed="false">
      <c r="A1164" s="208"/>
      <c r="B1164" s="208"/>
      <c r="C1164" s="208"/>
      <c r="D1164" s="208"/>
      <c r="E1164" s="208"/>
      <c r="F1164" s="208"/>
      <c r="G1164" s="208"/>
      <c r="H1164" s="208"/>
      <c r="I1164" s="234"/>
    </row>
    <row r="1165" customFormat="false" ht="13.8" hidden="false" customHeight="false" outlineLevel="0" collapsed="false">
      <c r="A1165" s="208"/>
      <c r="B1165" s="208"/>
      <c r="C1165" s="208"/>
      <c r="D1165" s="208"/>
      <c r="E1165" s="208"/>
      <c r="F1165" s="208"/>
      <c r="G1165" s="208"/>
      <c r="H1165" s="208"/>
      <c r="I1165" s="234"/>
    </row>
    <row r="1166" customFormat="false" ht="13.8" hidden="false" customHeight="false" outlineLevel="0" collapsed="false">
      <c r="A1166" s="208"/>
      <c r="B1166" s="208"/>
      <c r="C1166" s="208"/>
      <c r="D1166" s="208"/>
      <c r="E1166" s="208"/>
      <c r="F1166" s="208"/>
      <c r="G1166" s="208"/>
      <c r="H1166" s="208"/>
      <c r="I1166" s="234"/>
    </row>
    <row r="1167" customFormat="false" ht="13.8" hidden="false" customHeight="false" outlineLevel="0" collapsed="false">
      <c r="A1167" s="208"/>
      <c r="B1167" s="208"/>
      <c r="C1167" s="208"/>
      <c r="D1167" s="208"/>
      <c r="E1167" s="208"/>
      <c r="F1167" s="208"/>
      <c r="G1167" s="208"/>
      <c r="H1167" s="208"/>
      <c r="I1167" s="234"/>
    </row>
  </sheetData>
  <mergeCells count="184">
    <mergeCell ref="A1:I1"/>
    <mergeCell ref="A2:E2"/>
    <mergeCell ref="F2:I2"/>
    <mergeCell ref="A3:I3"/>
    <mergeCell ref="A4:I4"/>
    <mergeCell ref="B5:G5"/>
    <mergeCell ref="H5:I5"/>
    <mergeCell ref="B6:G6"/>
    <mergeCell ref="H6:I6"/>
    <mergeCell ref="B7:G7"/>
    <mergeCell ref="H7:I7"/>
    <mergeCell ref="B8:G8"/>
    <mergeCell ref="H8:I8"/>
    <mergeCell ref="A9:I9"/>
    <mergeCell ref="A10:I10"/>
    <mergeCell ref="B11:G11"/>
    <mergeCell ref="H11:I11"/>
    <mergeCell ref="B12:G12"/>
    <mergeCell ref="H12:I12"/>
    <mergeCell ref="B13:G13"/>
    <mergeCell ref="H13:I13"/>
    <mergeCell ref="B14:G14"/>
    <mergeCell ref="H14:I14"/>
    <mergeCell ref="B15:G15"/>
    <mergeCell ref="H15:I15"/>
    <mergeCell ref="B16:G16"/>
    <mergeCell ref="H16:I16"/>
    <mergeCell ref="B17:G17"/>
    <mergeCell ref="H17:I17"/>
    <mergeCell ref="B18:G18"/>
    <mergeCell ref="H18:I18"/>
    <mergeCell ref="B19:G19"/>
    <mergeCell ref="H19:I19"/>
    <mergeCell ref="A20:I20"/>
    <mergeCell ref="A21:I21"/>
    <mergeCell ref="B22:D22"/>
    <mergeCell ref="B23:D23"/>
    <mergeCell ref="B24:G24"/>
    <mergeCell ref="B25:G25"/>
    <mergeCell ref="B26:G26"/>
    <mergeCell ref="B27:G27"/>
    <mergeCell ref="B28:G28"/>
    <mergeCell ref="A29:H29"/>
    <mergeCell ref="A30:I30"/>
    <mergeCell ref="A31:I31"/>
    <mergeCell ref="A32:E32"/>
    <mergeCell ref="A33:I33"/>
    <mergeCell ref="A34:I34"/>
    <mergeCell ref="B35:G35"/>
    <mergeCell ref="B36:G36"/>
    <mergeCell ref="B37:G37"/>
    <mergeCell ref="A38:G38"/>
    <mergeCell ref="A39:I39"/>
    <mergeCell ref="A40:I40"/>
    <mergeCell ref="A41:I41"/>
    <mergeCell ref="B42:G42"/>
    <mergeCell ref="B43:G43"/>
    <mergeCell ref="B44:G44"/>
    <mergeCell ref="B45:G45"/>
    <mergeCell ref="B46:G46"/>
    <mergeCell ref="B47:G47"/>
    <mergeCell ref="B48:G48"/>
    <mergeCell ref="B49:C49"/>
    <mergeCell ref="B50:G50"/>
    <mergeCell ref="A51:G51"/>
    <mergeCell ref="A52:I52"/>
    <mergeCell ref="A53:I53"/>
    <mergeCell ref="A54:I54"/>
    <mergeCell ref="A55:I55"/>
    <mergeCell ref="A56:I56"/>
    <mergeCell ref="A57:I57"/>
    <mergeCell ref="B58:G58"/>
    <mergeCell ref="B59:G59"/>
    <mergeCell ref="B60:G60"/>
    <mergeCell ref="B61:G61"/>
    <mergeCell ref="B62:G62"/>
    <mergeCell ref="B63:G63"/>
    <mergeCell ref="B64:G64"/>
    <mergeCell ref="B65:G65"/>
    <mergeCell ref="B66:G66"/>
    <mergeCell ref="B67:G67"/>
    <mergeCell ref="A68:G68"/>
    <mergeCell ref="A69:I69"/>
    <mergeCell ref="A70:I70"/>
    <mergeCell ref="A71:G71"/>
    <mergeCell ref="A72:G72"/>
    <mergeCell ref="A73:I73"/>
    <mergeCell ref="A74:I74"/>
    <mergeCell ref="B75:G75"/>
    <mergeCell ref="B76:G76"/>
    <mergeCell ref="B77:G77"/>
    <mergeCell ref="B78:G78"/>
    <mergeCell ref="A79:G79"/>
    <mergeCell ref="A80:I80"/>
    <mergeCell ref="B81:G81"/>
    <mergeCell ref="B82:G82"/>
    <mergeCell ref="B83:H83"/>
    <mergeCell ref="B84:H84"/>
    <mergeCell ref="B85:H85"/>
    <mergeCell ref="B86:H86"/>
    <mergeCell ref="B87:H87"/>
    <mergeCell ref="A88:G88"/>
    <mergeCell ref="A89:G89"/>
    <mergeCell ref="A90:I90"/>
    <mergeCell ref="A91:I91"/>
    <mergeCell ref="B92:G92"/>
    <mergeCell ref="B93:H93"/>
    <mergeCell ref="B94:H94"/>
    <mergeCell ref="B95:H95"/>
    <mergeCell ref="B96:H96"/>
    <mergeCell ref="B97:H97"/>
    <mergeCell ref="B98:H98"/>
    <mergeCell ref="A99:G99"/>
    <mergeCell ref="B100:H100"/>
    <mergeCell ref="A101:G101"/>
    <mergeCell ref="A102:I102"/>
    <mergeCell ref="A103:G103"/>
    <mergeCell ref="A104:G104"/>
    <mergeCell ref="A105:G105"/>
    <mergeCell ref="A106:G106"/>
    <mergeCell ref="A107:I107"/>
    <mergeCell ref="B108:G108"/>
    <mergeCell ref="B109:H109"/>
    <mergeCell ref="B110:H110"/>
    <mergeCell ref="B111:H111"/>
    <mergeCell ref="B112:H112"/>
    <mergeCell ref="A113:G113"/>
    <mergeCell ref="A114:G114"/>
    <mergeCell ref="A115:I115"/>
    <mergeCell ref="B116:G116"/>
    <mergeCell ref="B117:H117"/>
    <mergeCell ref="A118:G118"/>
    <mergeCell ref="A119:I119"/>
    <mergeCell ref="A120:I120"/>
    <mergeCell ref="B121:G121"/>
    <mergeCell ref="B122:H122"/>
    <mergeCell ref="B123:H123"/>
    <mergeCell ref="B124:H124"/>
    <mergeCell ref="A125:G125"/>
    <mergeCell ref="B126:H126"/>
    <mergeCell ref="A127:G127"/>
    <mergeCell ref="A128:I128"/>
    <mergeCell ref="B129:G129"/>
    <mergeCell ref="B130:G130"/>
    <mergeCell ref="B131:G131"/>
    <mergeCell ref="B132:G132"/>
    <mergeCell ref="A133:H133"/>
    <mergeCell ref="A134:I134"/>
    <mergeCell ref="B135:G135"/>
    <mergeCell ref="A136:G136"/>
    <mergeCell ref="B137:G137"/>
    <mergeCell ref="A138:G138"/>
    <mergeCell ref="B139:G139"/>
    <mergeCell ref="A140:G140"/>
    <mergeCell ref="B141:G141"/>
    <mergeCell ref="B142:G142"/>
    <mergeCell ref="B143:G143"/>
    <mergeCell ref="B144:G144"/>
    <mergeCell ref="B147:G147"/>
    <mergeCell ref="B148:G148"/>
    <mergeCell ref="B149:G149"/>
    <mergeCell ref="A150:G150"/>
    <mergeCell ref="A152:G152"/>
    <mergeCell ref="A153:I153"/>
    <mergeCell ref="A154:H154"/>
    <mergeCell ref="B155:H155"/>
    <mergeCell ref="B156:H156"/>
    <mergeCell ref="B157:H157"/>
    <mergeCell ref="B158:H158"/>
    <mergeCell ref="B159:H159"/>
    <mergeCell ref="A160:G160"/>
    <mergeCell ref="B161:H161"/>
    <mergeCell ref="A162:G162"/>
    <mergeCell ref="A163:I163"/>
    <mergeCell ref="A164:I164"/>
    <mergeCell ref="A165:B165"/>
    <mergeCell ref="E165:F165"/>
    <mergeCell ref="H165:I165"/>
    <mergeCell ref="A166:B166"/>
    <mergeCell ref="E166:F166"/>
    <mergeCell ref="H166:I166"/>
    <mergeCell ref="A167:B167"/>
    <mergeCell ref="E167:F167"/>
    <mergeCell ref="H167:I167"/>
  </mergeCells>
  <dataValidations count="10">
    <dataValidation allowBlank="false" errorStyle="stop" operator="equal" showDropDown="false" showErrorMessage="true" showInputMessage="false" sqref="D49 F49" type="none">
      <formula1>0</formula1>
      <formula2>0</formula2>
    </dataValidation>
    <dataValidation allowBlank="false" errorStyle="stop" operator="equal" showDropDown="false" showErrorMessage="true" showInputMessage="false" sqref="H13 H25:H26" type="none">
      <formula1>0</formula1>
      <formula2>0</formula2>
    </dataValidation>
    <dataValidation allowBlank="false" errorStyle="stop" operator="equal" showDropDown="false" showErrorMessage="true" showInputMessage="false" sqref="F2" type="list">
      <formula1>"LUCRO REAL,LUCRO PRESUMIDO,SIMPLES NACIONAL"</formula1>
      <formula2>0</formula2>
    </dataValidation>
    <dataValidation allowBlank="false" errorStyle="stop" operator="equal" showDropDown="false" showErrorMessage="true" showInputMessage="false" sqref="E49" type="list">
      <mc:AlternateContent xmlns:x12ac="http://schemas.microsoft.com/office/spreadsheetml/2011/1/ac" xmlns:mc="http://schemas.openxmlformats.org/markup-compatibility/2006">
        <mc:Choice Requires="x12ac">
          <x12ac:list>"0,01","0,02","0,03"</x12ac:list>
        </mc:Choice>
        <mc:Fallback>
          <formula1>"0,01,0,02,0,03"</formula1>
        </mc:Fallback>
      </mc:AlternateContent>
      <formula2>0</formula2>
    </dataValidation>
    <dataValidation allowBlank="false" errorStyle="stop" operator="equal" showDropDown="false" showErrorMessage="true" showInputMessage="false" sqref="G49" type="none">
      <formula1>0</formula1>
      <formula2>0</formula2>
    </dataValidation>
    <dataValidation allowBlank="false" errorStyle="stop" operator="equal" showDropDown="false" showErrorMessage="true" showInputMessage="false" sqref="H24" type="list">
      <mc:AlternateContent xmlns:x12ac="http://schemas.microsoft.com/office/spreadsheetml/2011/1/ac" xmlns:mc="http://schemas.openxmlformats.org/markup-compatibility/2006">
        <mc:Choice Requires="x12ac">
          <x12ac:list>0,"0,1","0,2","0,4"</x12ac:list>
        </mc:Choice>
        <mc:Fallback>
          <formula1>"0,0,1,0,2,0,4"</formula1>
        </mc:Fallback>
      </mc:AlternateContent>
      <formula2>0</formula2>
    </dataValidation>
    <dataValidation allowBlank="false" errorStyle="stop" operator="equal" showDropDown="false" showErrorMessage="true" showInputMessage="false" sqref="H11" type="list">
      <mc:AlternateContent xmlns:x12ac="http://schemas.microsoft.com/office/spreadsheetml/2011/1/ac" xmlns:mc="http://schemas.openxmlformats.org/markup-compatibility/2006">
        <mc:Choice Requires="x12ac">
          <x12ac:list>"Item 03 - Médico-Veterinário, Tipo II, RT",Item 04 - Encarregado Operacional,Item 05 - Auxiliar de Veterinária,Item 06 - Auxiliar de Farmácia,Item 07 - Tratador de Animais,Item 08 - Recepcionista,Item 09 - Assistente Administrativo,Item 10 - Auxiliar de Limpeza,Item 11 - Auxiliar de Manutenção</x12ac:list>
        </mc:Choice>
        <mc:Fallback>
          <formula1>"Item 03 - Médico-Veterinário, Tipo II, RT,Item 04 - Encarregado Operacional,Item 05 - Auxiliar de Veterinária,Item 06 - Auxiliar de Farmácia,Item 07 - Tratador de Animais,Item 08 - Recepcionista,Item 09 - Assistente Administrativo,Item 10 - Auxiliar de Li"</formula1>
        </mc:Fallback>
      </mc:AlternateContent>
      <formula2>0</formula2>
    </dataValidation>
    <dataValidation allowBlank="false" errorStyle="stop" operator="equal" showDropDown="false" showErrorMessage="true" showInputMessage="false" sqref="H15" type="list">
      <formula1>"Sim,Não"</formula1>
      <formula2>0</formula2>
    </dataValidation>
    <dataValidation allowBlank="false" errorStyle="stop" operator="equal" showDropDown="false" showErrorMessage="true" showInputMessage="false" sqref="H16" type="none">
      <formula1>0</formula1>
      <formula2>0</formula2>
    </dataValidation>
    <dataValidation allowBlank="false" errorStyle="stop" operator="equal" showDropDown="false" showErrorMessage="true" showInputMessage="false" sqref="H12" type="list">
      <formula1>"2233-05,1412-05,5193-05,5211-30,6230-20,4221-05,4110-10,5143-20,5143-10"</formula1>
      <formula2>0</formula2>
    </dataValidation>
  </dataValidations>
  <printOptions headings="false" gridLines="false" gridLinesSet="true" horizontalCentered="true" verticalCentered="true"/>
  <pageMargins left="0.39375" right="0.39375" top="0.39375" bottom="0.865972222222222" header="0.511811023622047" footer="0.39375"/>
  <pageSetup paperSize="9" scale="100" fitToWidth="1" fitToHeight="0" pageOrder="downThenOver" orientation="portrait" blackAndWhite="false" draft="false" cellComments="none" horizontalDpi="300" verticalDpi="300" copies="1"/>
  <headerFooter differentFirst="false" differentOddEven="false">
    <oddHeader/>
    <oddFooter>&amp;L&amp;A&amp;CPág. &amp;P de &amp;N&amp;RSMBEA</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BF1DE"/>
    <pageSetUpPr fitToPage="true"/>
  </sheetPr>
  <dimension ref="A1:AMD1167"/>
  <sheetViews>
    <sheetView showFormulas="false" showGridLines="true" showRowColHeaders="true" showZeros="true" rightToLeft="false" tabSelected="false" showOutlineSymbols="true" defaultGridColor="true" view="normal" topLeftCell="A37" colorId="64" zoomScale="100" zoomScaleNormal="100" zoomScalePageLayoutView="100" workbookViewId="0">
      <selection pane="topLeft" activeCell="H63" activeCellId="0" sqref="H63"/>
    </sheetView>
  </sheetViews>
  <sheetFormatPr defaultColWidth="9.13671875" defaultRowHeight="13.8" customHeight="true" zeroHeight="false" outlineLevelRow="0" outlineLevelCol="0"/>
  <cols>
    <col collapsed="false" customWidth="true" hidden="false" outlineLevel="0" max="1" min="1" style="234" width="5.57"/>
    <col collapsed="false" customWidth="true" hidden="false" outlineLevel="0" max="2" min="2" style="234" width="17.13"/>
    <col collapsed="false" customWidth="true" hidden="false" outlineLevel="0" max="3" min="3" style="234" width="13.29"/>
    <col collapsed="false" customWidth="true" hidden="false" outlineLevel="0" max="4" min="4" style="234" width="14.15"/>
    <col collapsed="false" customWidth="true" hidden="false" outlineLevel="0" max="5" min="5" style="234" width="12.42"/>
    <col collapsed="false" customWidth="true" hidden="false" outlineLevel="0" max="6" min="6" style="234" width="11.3"/>
    <col collapsed="false" customWidth="true" hidden="false" outlineLevel="0" max="7" min="7" style="234" width="9.85"/>
    <col collapsed="false" customWidth="true" hidden="false" outlineLevel="0" max="8" min="8" style="234" width="14.28"/>
    <col collapsed="false" customWidth="true" hidden="false" outlineLevel="0" max="9" min="9" style="235" width="12.55"/>
    <col collapsed="false" customWidth="false" hidden="false" outlineLevel="0" max="1018" min="10" style="208" width="9.13"/>
    <col collapsed="false" customWidth="true" hidden="false" outlineLevel="0" max="1024" min="1019" style="162" width="11.52"/>
  </cols>
  <sheetData>
    <row r="1" customFormat="false" ht="46.6" hidden="false" customHeight="true" outlineLevel="0" collapsed="false">
      <c r="A1" s="236" t="s">
        <v>1184</v>
      </c>
      <c r="B1" s="236"/>
      <c r="C1" s="236"/>
      <c r="D1" s="236"/>
      <c r="E1" s="236"/>
      <c r="F1" s="236"/>
      <c r="G1" s="236"/>
      <c r="H1" s="236"/>
      <c r="I1" s="236"/>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2"/>
      <c r="IK1" s="162"/>
      <c r="IL1" s="162"/>
      <c r="IM1" s="162"/>
      <c r="IN1" s="162"/>
      <c r="IO1" s="162"/>
      <c r="IP1" s="162"/>
      <c r="IQ1" s="162"/>
      <c r="IR1" s="162"/>
      <c r="IS1" s="162"/>
      <c r="IT1" s="162"/>
      <c r="IU1" s="162"/>
      <c r="IV1" s="162"/>
      <c r="IW1" s="162"/>
      <c r="IX1" s="162"/>
      <c r="IY1" s="162"/>
      <c r="IZ1" s="162"/>
      <c r="JA1" s="162"/>
      <c r="JB1" s="162"/>
      <c r="JC1" s="162"/>
      <c r="JD1" s="162"/>
      <c r="JE1" s="162"/>
      <c r="JF1" s="162"/>
      <c r="JG1" s="162"/>
      <c r="JH1" s="162"/>
      <c r="JI1" s="162"/>
      <c r="JJ1" s="162"/>
      <c r="JK1" s="162"/>
      <c r="JL1" s="162"/>
      <c r="JM1" s="162"/>
      <c r="JN1" s="162"/>
      <c r="JO1" s="162"/>
      <c r="JP1" s="162"/>
      <c r="JQ1" s="162"/>
      <c r="JR1" s="162"/>
      <c r="JS1" s="162"/>
      <c r="JT1" s="162"/>
      <c r="JU1" s="162"/>
      <c r="JV1" s="162"/>
      <c r="JW1" s="162"/>
      <c r="JX1" s="162"/>
      <c r="JY1" s="162"/>
      <c r="JZ1" s="162"/>
      <c r="KA1" s="162"/>
      <c r="KB1" s="162"/>
      <c r="KC1" s="162"/>
      <c r="KD1" s="162"/>
      <c r="KE1" s="162"/>
      <c r="KF1" s="162"/>
      <c r="KG1" s="162"/>
      <c r="KH1" s="162"/>
      <c r="KI1" s="162"/>
      <c r="KJ1" s="162"/>
      <c r="KK1" s="162"/>
      <c r="KL1" s="162"/>
      <c r="KM1" s="162"/>
      <c r="KN1" s="162"/>
      <c r="KO1" s="162"/>
      <c r="KP1" s="162"/>
      <c r="KQ1" s="162"/>
      <c r="KR1" s="162"/>
      <c r="KS1" s="162"/>
      <c r="KT1" s="162"/>
      <c r="KU1" s="162"/>
      <c r="KV1" s="162"/>
      <c r="KW1" s="162"/>
      <c r="KX1" s="162"/>
      <c r="KY1" s="162"/>
      <c r="KZ1" s="162"/>
      <c r="LA1" s="162"/>
      <c r="LB1" s="162"/>
      <c r="LC1" s="162"/>
      <c r="LD1" s="162"/>
      <c r="LE1" s="162"/>
      <c r="LF1" s="162"/>
      <c r="LG1" s="162"/>
      <c r="LH1" s="162"/>
      <c r="LI1" s="162"/>
      <c r="LJ1" s="162"/>
      <c r="LK1" s="162"/>
      <c r="LL1" s="162"/>
      <c r="LM1" s="162"/>
      <c r="LN1" s="162"/>
      <c r="LO1" s="162"/>
      <c r="LP1" s="162"/>
      <c r="LQ1" s="162"/>
      <c r="LR1" s="162"/>
      <c r="LS1" s="162"/>
      <c r="LT1" s="162"/>
      <c r="LU1" s="162"/>
      <c r="LV1" s="162"/>
      <c r="LW1" s="162"/>
      <c r="LX1" s="162"/>
      <c r="LY1" s="162"/>
      <c r="LZ1" s="162"/>
      <c r="MA1" s="162"/>
      <c r="MB1" s="162"/>
      <c r="MC1" s="162"/>
      <c r="MD1" s="162"/>
      <c r="ME1" s="162"/>
      <c r="MF1" s="162"/>
      <c r="MG1" s="162"/>
      <c r="MH1" s="162"/>
      <c r="MI1" s="162"/>
      <c r="MJ1" s="162"/>
      <c r="MK1" s="162"/>
      <c r="ML1" s="162"/>
      <c r="MM1" s="162"/>
      <c r="MN1" s="162"/>
      <c r="MO1" s="162"/>
      <c r="MP1" s="162"/>
      <c r="MQ1" s="162"/>
      <c r="MR1" s="162"/>
      <c r="MS1" s="162"/>
      <c r="MT1" s="162"/>
      <c r="MU1" s="162"/>
      <c r="MV1" s="162"/>
      <c r="MW1" s="162"/>
      <c r="MX1" s="162"/>
      <c r="MY1" s="162"/>
      <c r="MZ1" s="162"/>
      <c r="NA1" s="162"/>
      <c r="NB1" s="162"/>
      <c r="NC1" s="162"/>
      <c r="ND1" s="162"/>
      <c r="NE1" s="162"/>
      <c r="NF1" s="162"/>
      <c r="NG1" s="162"/>
      <c r="NH1" s="162"/>
      <c r="NI1" s="162"/>
      <c r="NJ1" s="162"/>
      <c r="NK1" s="162"/>
      <c r="NL1" s="162"/>
      <c r="NM1" s="162"/>
      <c r="NN1" s="162"/>
      <c r="NO1" s="162"/>
      <c r="NP1" s="162"/>
      <c r="NQ1" s="162"/>
      <c r="NR1" s="162"/>
      <c r="NS1" s="162"/>
      <c r="NT1" s="162"/>
      <c r="NU1" s="162"/>
      <c r="NV1" s="162"/>
      <c r="NW1" s="162"/>
      <c r="NX1" s="162"/>
      <c r="NY1" s="162"/>
      <c r="NZ1" s="162"/>
      <c r="OA1" s="162"/>
      <c r="OB1" s="162"/>
      <c r="OC1" s="162"/>
      <c r="OD1" s="162"/>
      <c r="OE1" s="162"/>
      <c r="OF1" s="162"/>
      <c r="OG1" s="162"/>
      <c r="OH1" s="162"/>
      <c r="OI1" s="162"/>
      <c r="OJ1" s="162"/>
      <c r="OK1" s="162"/>
      <c r="OL1" s="162"/>
      <c r="OM1" s="162"/>
      <c r="ON1" s="162"/>
      <c r="OO1" s="162"/>
      <c r="OP1" s="162"/>
      <c r="OQ1" s="162"/>
      <c r="OR1" s="162"/>
      <c r="OS1" s="162"/>
      <c r="OT1" s="162"/>
      <c r="OU1" s="162"/>
      <c r="OV1" s="162"/>
      <c r="OW1" s="162"/>
      <c r="OX1" s="162"/>
      <c r="OY1" s="162"/>
      <c r="OZ1" s="162"/>
      <c r="PA1" s="162"/>
      <c r="PB1" s="162"/>
      <c r="PC1" s="162"/>
      <c r="PD1" s="162"/>
      <c r="PE1" s="162"/>
      <c r="PF1" s="162"/>
      <c r="PG1" s="162"/>
      <c r="PH1" s="162"/>
      <c r="PI1" s="162"/>
      <c r="PJ1" s="162"/>
      <c r="PK1" s="162"/>
      <c r="PL1" s="162"/>
      <c r="PM1" s="162"/>
      <c r="PN1" s="162"/>
      <c r="PO1" s="162"/>
      <c r="PP1" s="162"/>
      <c r="PQ1" s="162"/>
      <c r="PR1" s="162"/>
      <c r="PS1" s="162"/>
      <c r="PT1" s="162"/>
      <c r="PU1" s="162"/>
      <c r="PV1" s="162"/>
      <c r="PW1" s="162"/>
      <c r="PX1" s="162"/>
      <c r="PY1" s="162"/>
      <c r="PZ1" s="162"/>
      <c r="QA1" s="162"/>
      <c r="QB1" s="162"/>
      <c r="QC1" s="162"/>
      <c r="QD1" s="162"/>
      <c r="QE1" s="162"/>
      <c r="QF1" s="162"/>
      <c r="QG1" s="162"/>
      <c r="QH1" s="162"/>
      <c r="QI1" s="162"/>
      <c r="QJ1" s="162"/>
      <c r="QK1" s="162"/>
      <c r="QL1" s="162"/>
      <c r="QM1" s="162"/>
      <c r="QN1" s="162"/>
      <c r="QO1" s="162"/>
      <c r="QP1" s="162"/>
      <c r="QQ1" s="162"/>
      <c r="QR1" s="162"/>
      <c r="QS1" s="162"/>
      <c r="QT1" s="162"/>
      <c r="QU1" s="162"/>
      <c r="QV1" s="162"/>
      <c r="QW1" s="162"/>
      <c r="QX1" s="162"/>
      <c r="QY1" s="162"/>
      <c r="QZ1" s="162"/>
      <c r="RA1" s="162"/>
      <c r="RB1" s="162"/>
      <c r="RC1" s="162"/>
      <c r="RD1" s="162"/>
      <c r="RE1" s="162"/>
      <c r="RF1" s="162"/>
      <c r="RG1" s="162"/>
      <c r="RH1" s="162"/>
      <c r="RI1" s="162"/>
      <c r="RJ1" s="162"/>
      <c r="RK1" s="162"/>
      <c r="RL1" s="162"/>
      <c r="RM1" s="162"/>
      <c r="RN1" s="162"/>
      <c r="RO1" s="162"/>
      <c r="RP1" s="162"/>
      <c r="RQ1" s="162"/>
      <c r="RR1" s="162"/>
      <c r="RS1" s="162"/>
      <c r="RT1" s="162"/>
      <c r="RU1" s="162"/>
      <c r="RV1" s="162"/>
      <c r="RW1" s="162"/>
      <c r="RX1" s="162"/>
      <c r="RY1" s="162"/>
      <c r="RZ1" s="162"/>
      <c r="SA1" s="162"/>
      <c r="SB1" s="162"/>
      <c r="SC1" s="162"/>
      <c r="SD1" s="162"/>
      <c r="SE1" s="162"/>
      <c r="SF1" s="162"/>
      <c r="SG1" s="162"/>
      <c r="SH1" s="162"/>
      <c r="SI1" s="162"/>
      <c r="SJ1" s="162"/>
      <c r="SK1" s="162"/>
      <c r="SL1" s="162"/>
      <c r="SM1" s="162"/>
      <c r="SN1" s="162"/>
      <c r="SO1" s="162"/>
      <c r="SP1" s="162"/>
      <c r="SQ1" s="162"/>
      <c r="SR1" s="162"/>
      <c r="SS1" s="162"/>
      <c r="ST1" s="162"/>
      <c r="SU1" s="162"/>
      <c r="SV1" s="162"/>
      <c r="SW1" s="162"/>
      <c r="SX1" s="162"/>
      <c r="SY1" s="162"/>
      <c r="SZ1" s="162"/>
      <c r="TA1" s="162"/>
      <c r="TB1" s="162"/>
      <c r="TC1" s="162"/>
      <c r="TD1" s="162"/>
      <c r="TE1" s="162"/>
      <c r="TF1" s="162"/>
      <c r="TG1" s="162"/>
      <c r="TH1" s="162"/>
      <c r="TI1" s="162"/>
      <c r="TJ1" s="162"/>
      <c r="TK1" s="162"/>
      <c r="TL1" s="162"/>
      <c r="TM1" s="162"/>
      <c r="TN1" s="162"/>
      <c r="TO1" s="162"/>
      <c r="TP1" s="162"/>
      <c r="TQ1" s="162"/>
      <c r="TR1" s="162"/>
      <c r="TS1" s="162"/>
      <c r="TT1" s="162"/>
      <c r="TU1" s="162"/>
      <c r="TV1" s="162"/>
      <c r="TW1" s="162"/>
      <c r="TX1" s="162"/>
      <c r="TY1" s="162"/>
      <c r="TZ1" s="162"/>
      <c r="UA1" s="162"/>
      <c r="UB1" s="162"/>
      <c r="UC1" s="162"/>
      <c r="UD1" s="162"/>
      <c r="UE1" s="162"/>
      <c r="UF1" s="162"/>
      <c r="UG1" s="162"/>
      <c r="UH1" s="162"/>
      <c r="UI1" s="162"/>
      <c r="UJ1" s="162"/>
      <c r="UK1" s="162"/>
      <c r="UL1" s="162"/>
      <c r="UM1" s="162"/>
      <c r="UN1" s="162"/>
      <c r="UO1" s="162"/>
      <c r="UP1" s="162"/>
      <c r="UQ1" s="162"/>
      <c r="UR1" s="162"/>
      <c r="US1" s="162"/>
      <c r="UT1" s="162"/>
      <c r="UU1" s="162"/>
      <c r="UV1" s="162"/>
      <c r="UW1" s="162"/>
      <c r="UX1" s="162"/>
      <c r="UY1" s="162"/>
      <c r="UZ1" s="162"/>
      <c r="VA1" s="162"/>
      <c r="VB1" s="162"/>
      <c r="VC1" s="162"/>
      <c r="VD1" s="162"/>
      <c r="VE1" s="162"/>
      <c r="VF1" s="162"/>
      <c r="VG1" s="162"/>
      <c r="VH1" s="162"/>
      <c r="VI1" s="162"/>
      <c r="VJ1" s="162"/>
      <c r="VK1" s="162"/>
      <c r="VL1" s="162"/>
      <c r="VM1" s="162"/>
      <c r="VN1" s="162"/>
      <c r="VO1" s="162"/>
      <c r="VP1" s="162"/>
      <c r="VQ1" s="162"/>
      <c r="VR1" s="162"/>
      <c r="VS1" s="162"/>
      <c r="VT1" s="162"/>
      <c r="VU1" s="162"/>
      <c r="VV1" s="162"/>
      <c r="VW1" s="162"/>
      <c r="VX1" s="162"/>
      <c r="VY1" s="162"/>
      <c r="VZ1" s="162"/>
      <c r="WA1" s="162"/>
      <c r="WB1" s="162"/>
      <c r="WC1" s="162"/>
      <c r="WD1" s="162"/>
      <c r="WE1" s="162"/>
      <c r="WF1" s="162"/>
      <c r="WG1" s="162"/>
      <c r="WH1" s="162"/>
      <c r="WI1" s="162"/>
      <c r="WJ1" s="162"/>
      <c r="WK1" s="162"/>
      <c r="WL1" s="162"/>
      <c r="WM1" s="162"/>
      <c r="WN1" s="162"/>
      <c r="WO1" s="162"/>
      <c r="WP1" s="162"/>
      <c r="WQ1" s="162"/>
      <c r="WR1" s="162"/>
      <c r="WS1" s="162"/>
      <c r="WT1" s="162"/>
      <c r="WU1" s="162"/>
      <c r="WV1" s="162"/>
      <c r="WW1" s="162"/>
      <c r="WX1" s="162"/>
      <c r="WY1" s="162"/>
      <c r="WZ1" s="162"/>
      <c r="XA1" s="162"/>
      <c r="XB1" s="162"/>
      <c r="XC1" s="162"/>
      <c r="XD1" s="162"/>
      <c r="XE1" s="162"/>
      <c r="XF1" s="162"/>
      <c r="XG1" s="162"/>
      <c r="XH1" s="162"/>
      <c r="XI1" s="162"/>
      <c r="XJ1" s="162"/>
      <c r="XK1" s="162"/>
      <c r="XL1" s="162"/>
      <c r="XM1" s="162"/>
      <c r="XN1" s="162"/>
      <c r="XO1" s="162"/>
      <c r="XP1" s="162"/>
      <c r="XQ1" s="162"/>
      <c r="XR1" s="162"/>
      <c r="XS1" s="162"/>
      <c r="XT1" s="162"/>
      <c r="XU1" s="162"/>
      <c r="XV1" s="162"/>
      <c r="XW1" s="162"/>
      <c r="XX1" s="162"/>
      <c r="XY1" s="162"/>
      <c r="XZ1" s="162"/>
      <c r="YA1" s="162"/>
      <c r="YB1" s="162"/>
      <c r="YC1" s="162"/>
      <c r="YD1" s="162"/>
      <c r="YE1" s="162"/>
      <c r="YF1" s="162"/>
      <c r="YG1" s="162"/>
      <c r="YH1" s="162"/>
      <c r="YI1" s="162"/>
      <c r="YJ1" s="162"/>
      <c r="YK1" s="162"/>
      <c r="YL1" s="162"/>
      <c r="YM1" s="162"/>
      <c r="YN1" s="162"/>
      <c r="YO1" s="162"/>
      <c r="YP1" s="162"/>
      <c r="YQ1" s="162"/>
      <c r="YR1" s="162"/>
      <c r="YS1" s="162"/>
      <c r="YT1" s="162"/>
      <c r="YU1" s="162"/>
      <c r="YV1" s="162"/>
      <c r="YW1" s="162"/>
      <c r="YX1" s="162"/>
      <c r="YY1" s="162"/>
      <c r="YZ1" s="162"/>
      <c r="ZA1" s="162"/>
      <c r="ZB1" s="162"/>
      <c r="ZC1" s="162"/>
      <c r="ZD1" s="162"/>
      <c r="ZE1" s="162"/>
      <c r="ZF1" s="162"/>
      <c r="ZG1" s="162"/>
      <c r="ZH1" s="162"/>
      <c r="ZI1" s="162"/>
      <c r="ZJ1" s="162"/>
      <c r="ZK1" s="162"/>
      <c r="ZL1" s="162"/>
      <c r="ZM1" s="162"/>
      <c r="ZN1" s="162"/>
      <c r="ZO1" s="162"/>
      <c r="ZP1" s="162"/>
      <c r="ZQ1" s="162"/>
      <c r="ZR1" s="162"/>
      <c r="ZS1" s="162"/>
      <c r="ZT1" s="162"/>
      <c r="ZU1" s="162"/>
      <c r="ZV1" s="162"/>
      <c r="ZW1" s="162"/>
      <c r="ZX1" s="162"/>
      <c r="ZY1" s="162"/>
      <c r="ZZ1" s="162"/>
      <c r="AAA1" s="162"/>
      <c r="AAB1" s="162"/>
      <c r="AAC1" s="162"/>
      <c r="AAD1" s="162"/>
      <c r="AAE1" s="162"/>
      <c r="AAF1" s="162"/>
      <c r="AAG1" s="162"/>
      <c r="AAH1" s="162"/>
      <c r="AAI1" s="162"/>
      <c r="AAJ1" s="162"/>
      <c r="AAK1" s="162"/>
      <c r="AAL1" s="162"/>
      <c r="AAM1" s="162"/>
      <c r="AAN1" s="162"/>
      <c r="AAO1" s="162"/>
      <c r="AAP1" s="162"/>
      <c r="AAQ1" s="162"/>
      <c r="AAR1" s="162"/>
      <c r="AAS1" s="162"/>
      <c r="AAT1" s="162"/>
      <c r="AAU1" s="162"/>
      <c r="AAV1" s="162"/>
      <c r="AAW1" s="162"/>
      <c r="AAX1" s="162"/>
      <c r="AAY1" s="162"/>
      <c r="AAZ1" s="162"/>
      <c r="ABA1" s="162"/>
      <c r="ABB1" s="162"/>
      <c r="ABC1" s="162"/>
      <c r="ABD1" s="162"/>
      <c r="ABE1" s="162"/>
      <c r="ABF1" s="162"/>
      <c r="ABG1" s="162"/>
      <c r="ABH1" s="162"/>
      <c r="ABI1" s="162"/>
      <c r="ABJ1" s="162"/>
      <c r="ABK1" s="162"/>
      <c r="ABL1" s="162"/>
      <c r="ABM1" s="162"/>
      <c r="ABN1" s="162"/>
      <c r="ABO1" s="162"/>
      <c r="ABP1" s="162"/>
      <c r="ABQ1" s="162"/>
      <c r="ABR1" s="162"/>
      <c r="ABS1" s="162"/>
      <c r="ABT1" s="162"/>
      <c r="ABU1" s="162"/>
      <c r="ABV1" s="162"/>
      <c r="ABW1" s="162"/>
      <c r="ABX1" s="162"/>
      <c r="ABY1" s="162"/>
      <c r="ABZ1" s="162"/>
      <c r="ACA1" s="162"/>
      <c r="ACB1" s="162"/>
      <c r="ACC1" s="162"/>
      <c r="ACD1" s="162"/>
      <c r="ACE1" s="162"/>
      <c r="ACF1" s="162"/>
      <c r="ACG1" s="162"/>
      <c r="ACH1" s="162"/>
      <c r="ACI1" s="162"/>
      <c r="ACJ1" s="162"/>
      <c r="ACK1" s="162"/>
      <c r="ACL1" s="162"/>
      <c r="ACM1" s="162"/>
      <c r="ACN1" s="162"/>
      <c r="ACO1" s="162"/>
      <c r="ACP1" s="162"/>
      <c r="ACQ1" s="162"/>
      <c r="ACR1" s="162"/>
      <c r="ACS1" s="162"/>
      <c r="ACT1" s="162"/>
      <c r="ACU1" s="162"/>
      <c r="ACV1" s="162"/>
      <c r="ACW1" s="162"/>
      <c r="ACX1" s="162"/>
      <c r="ACY1" s="162"/>
      <c r="ACZ1" s="162"/>
      <c r="ADA1" s="162"/>
      <c r="ADB1" s="162"/>
      <c r="ADC1" s="162"/>
      <c r="ADD1" s="162"/>
      <c r="ADE1" s="162"/>
      <c r="ADF1" s="162"/>
      <c r="ADG1" s="162"/>
      <c r="ADH1" s="162"/>
      <c r="ADI1" s="162"/>
      <c r="ADJ1" s="162"/>
      <c r="ADK1" s="162"/>
      <c r="ADL1" s="162"/>
      <c r="ADM1" s="162"/>
      <c r="ADN1" s="162"/>
      <c r="ADO1" s="162"/>
      <c r="ADP1" s="162"/>
      <c r="ADQ1" s="162"/>
      <c r="ADR1" s="162"/>
      <c r="ADS1" s="162"/>
      <c r="ADT1" s="162"/>
      <c r="ADU1" s="162"/>
      <c r="ADV1" s="162"/>
      <c r="ADW1" s="162"/>
      <c r="ADX1" s="162"/>
      <c r="ADY1" s="162"/>
      <c r="ADZ1" s="162"/>
      <c r="AEA1" s="162"/>
      <c r="AEB1" s="162"/>
      <c r="AEC1" s="162"/>
      <c r="AED1" s="162"/>
      <c r="AEE1" s="162"/>
      <c r="AEF1" s="162"/>
      <c r="AEG1" s="162"/>
      <c r="AEH1" s="162"/>
      <c r="AEI1" s="162"/>
      <c r="AEJ1" s="162"/>
      <c r="AEK1" s="162"/>
      <c r="AEL1" s="162"/>
      <c r="AEM1" s="162"/>
      <c r="AEN1" s="162"/>
      <c r="AEO1" s="162"/>
      <c r="AEP1" s="162"/>
      <c r="AEQ1" s="162"/>
      <c r="AER1" s="162"/>
      <c r="AES1" s="162"/>
      <c r="AET1" s="162"/>
      <c r="AEU1" s="162"/>
      <c r="AEV1" s="162"/>
      <c r="AEW1" s="162"/>
      <c r="AEX1" s="162"/>
      <c r="AEY1" s="162"/>
      <c r="AEZ1" s="162"/>
      <c r="AFA1" s="162"/>
      <c r="AFB1" s="162"/>
      <c r="AFC1" s="162"/>
      <c r="AFD1" s="162"/>
      <c r="AFE1" s="162"/>
      <c r="AFF1" s="162"/>
      <c r="AFG1" s="162"/>
      <c r="AFH1" s="162"/>
      <c r="AFI1" s="162"/>
      <c r="AFJ1" s="162"/>
      <c r="AFK1" s="162"/>
      <c r="AFL1" s="162"/>
      <c r="AFM1" s="162"/>
      <c r="AFN1" s="162"/>
      <c r="AFO1" s="162"/>
      <c r="AFP1" s="162"/>
      <c r="AFQ1" s="162"/>
      <c r="AFR1" s="162"/>
      <c r="AFS1" s="162"/>
      <c r="AFT1" s="162"/>
      <c r="AFU1" s="162"/>
      <c r="AFV1" s="162"/>
      <c r="AFW1" s="162"/>
      <c r="AFX1" s="162"/>
      <c r="AFY1" s="162"/>
      <c r="AFZ1" s="162"/>
      <c r="AGA1" s="162"/>
      <c r="AGB1" s="162"/>
      <c r="AGC1" s="162"/>
      <c r="AGD1" s="162"/>
      <c r="AGE1" s="162"/>
      <c r="AGF1" s="162"/>
      <c r="AGG1" s="162"/>
      <c r="AGH1" s="162"/>
      <c r="AGI1" s="162"/>
      <c r="AGJ1" s="162"/>
      <c r="AGK1" s="162"/>
      <c r="AGL1" s="162"/>
      <c r="AGM1" s="162"/>
      <c r="AGN1" s="162"/>
      <c r="AGO1" s="162"/>
      <c r="AGP1" s="162"/>
      <c r="AGQ1" s="162"/>
      <c r="AGR1" s="162"/>
      <c r="AGS1" s="162"/>
      <c r="AGT1" s="162"/>
      <c r="AGU1" s="162"/>
      <c r="AGV1" s="162"/>
      <c r="AGW1" s="162"/>
      <c r="AGX1" s="162"/>
      <c r="AGY1" s="162"/>
      <c r="AGZ1" s="162"/>
      <c r="AHA1" s="162"/>
      <c r="AHB1" s="162"/>
      <c r="AHC1" s="162"/>
      <c r="AHD1" s="162"/>
      <c r="AHE1" s="162"/>
      <c r="AHF1" s="162"/>
      <c r="AHG1" s="162"/>
      <c r="AHH1" s="162"/>
      <c r="AHI1" s="162"/>
      <c r="AHJ1" s="162"/>
      <c r="AHK1" s="162"/>
      <c r="AHL1" s="162"/>
      <c r="AHM1" s="162"/>
      <c r="AHN1" s="162"/>
      <c r="AHO1" s="162"/>
      <c r="AHP1" s="162"/>
      <c r="AHQ1" s="162"/>
      <c r="AHR1" s="162"/>
      <c r="AHS1" s="162"/>
      <c r="AHT1" s="162"/>
      <c r="AHU1" s="162"/>
      <c r="AHV1" s="162"/>
      <c r="AHW1" s="162"/>
      <c r="AHX1" s="162"/>
      <c r="AHY1" s="162"/>
      <c r="AHZ1" s="162"/>
      <c r="AIA1" s="162"/>
      <c r="AIB1" s="162"/>
      <c r="AIC1" s="162"/>
      <c r="AID1" s="162"/>
      <c r="AIE1" s="162"/>
      <c r="AIF1" s="162"/>
      <c r="AIG1" s="162"/>
      <c r="AIH1" s="162"/>
      <c r="AII1" s="162"/>
      <c r="AIJ1" s="162"/>
      <c r="AIK1" s="162"/>
      <c r="AIL1" s="162"/>
      <c r="AIM1" s="162"/>
      <c r="AIN1" s="162"/>
      <c r="AIO1" s="162"/>
      <c r="AIP1" s="162"/>
      <c r="AIQ1" s="162"/>
      <c r="AIR1" s="162"/>
      <c r="AIS1" s="162"/>
      <c r="AIT1" s="162"/>
      <c r="AIU1" s="162"/>
      <c r="AIV1" s="162"/>
      <c r="AIW1" s="162"/>
      <c r="AIX1" s="162"/>
      <c r="AIY1" s="162"/>
      <c r="AIZ1" s="162"/>
      <c r="AJA1" s="162"/>
      <c r="AJB1" s="162"/>
      <c r="AJC1" s="162"/>
      <c r="AJD1" s="162"/>
      <c r="AJE1" s="162"/>
      <c r="AJF1" s="162"/>
      <c r="AJG1" s="162"/>
      <c r="AJH1" s="162"/>
      <c r="AJI1" s="162"/>
      <c r="AJJ1" s="162"/>
      <c r="AJK1" s="162"/>
      <c r="AJL1" s="162"/>
      <c r="AJM1" s="162"/>
      <c r="AJN1" s="162"/>
      <c r="AJO1" s="162"/>
      <c r="AJP1" s="162"/>
      <c r="AJQ1" s="162"/>
      <c r="AJR1" s="162"/>
      <c r="AJS1" s="162"/>
      <c r="AJT1" s="162"/>
      <c r="AJU1" s="162"/>
      <c r="AJV1" s="162"/>
      <c r="AJW1" s="162"/>
      <c r="AJX1" s="162"/>
      <c r="AJY1" s="162"/>
      <c r="AJZ1" s="162"/>
      <c r="AKA1" s="162"/>
      <c r="AKB1" s="162"/>
      <c r="AKC1" s="162"/>
      <c r="AKD1" s="162"/>
      <c r="AKE1" s="162"/>
      <c r="AKF1" s="162"/>
      <c r="AKG1" s="162"/>
      <c r="AKH1" s="162"/>
      <c r="AKI1" s="162"/>
      <c r="AKJ1" s="162"/>
      <c r="AKK1" s="162"/>
      <c r="AKL1" s="162"/>
      <c r="AKM1" s="162"/>
      <c r="AKN1" s="162"/>
      <c r="AKO1" s="162"/>
      <c r="AKP1" s="162"/>
      <c r="AKQ1" s="162"/>
      <c r="AKR1" s="162"/>
      <c r="AKS1" s="162"/>
      <c r="AKT1" s="162"/>
      <c r="AKU1" s="162"/>
      <c r="AKV1" s="162"/>
      <c r="AKW1" s="162"/>
      <c r="AKX1" s="162"/>
      <c r="AKY1" s="162"/>
      <c r="AKZ1" s="162"/>
      <c r="ALA1" s="162"/>
      <c r="ALB1" s="162"/>
      <c r="ALC1" s="162"/>
      <c r="ALD1" s="162"/>
      <c r="ALE1" s="162"/>
      <c r="ALF1" s="162"/>
      <c r="ALG1" s="162"/>
      <c r="ALH1" s="162"/>
      <c r="ALI1" s="162"/>
      <c r="ALJ1" s="162"/>
      <c r="ALK1" s="162"/>
      <c r="ALL1" s="162"/>
      <c r="ALM1" s="162"/>
      <c r="ALN1" s="162"/>
      <c r="ALO1" s="162"/>
      <c r="ALP1" s="162"/>
      <c r="ALQ1" s="162"/>
      <c r="ALR1" s="162"/>
      <c r="ALS1" s="162"/>
      <c r="ALT1" s="162"/>
      <c r="ALU1" s="162"/>
      <c r="ALV1" s="162"/>
      <c r="ALW1" s="162"/>
      <c r="ALX1" s="162"/>
      <c r="ALY1" s="162"/>
      <c r="ALZ1" s="162"/>
      <c r="AMA1" s="162"/>
      <c r="AMB1" s="162"/>
      <c r="AMC1" s="162"/>
      <c r="AMD1" s="162"/>
    </row>
    <row r="2" customFormat="false" ht="22.05" hidden="false" customHeight="true" outlineLevel="0" collapsed="false">
      <c r="A2" s="237" t="s">
        <v>1277</v>
      </c>
      <c r="B2" s="237"/>
      <c r="C2" s="237"/>
      <c r="D2" s="237"/>
      <c r="E2" s="237"/>
      <c r="F2" s="238"/>
      <c r="G2" s="238"/>
      <c r="H2" s="238"/>
      <c r="I2" s="238"/>
    </row>
    <row r="3" customFormat="false" ht="75.55" hidden="false" customHeight="true" outlineLevel="0" collapsed="false">
      <c r="A3" s="239" t="s">
        <v>1383</v>
      </c>
      <c r="B3" s="239"/>
      <c r="C3" s="239"/>
      <c r="D3" s="239"/>
      <c r="E3" s="239"/>
      <c r="F3" s="239"/>
      <c r="G3" s="239"/>
      <c r="H3" s="239"/>
      <c r="I3" s="239"/>
    </row>
    <row r="4" customFormat="false" ht="13.8" hidden="false" customHeight="true" outlineLevel="0" collapsed="false">
      <c r="A4" s="240" t="s">
        <v>919</v>
      </c>
      <c r="B4" s="240"/>
      <c r="C4" s="240"/>
      <c r="D4" s="240"/>
      <c r="E4" s="240"/>
      <c r="F4" s="240"/>
      <c r="G4" s="240"/>
      <c r="H4" s="240"/>
      <c r="I4" s="240"/>
    </row>
    <row r="5" customFormat="false" ht="13.8" hidden="false" customHeight="true" outlineLevel="0" collapsed="false">
      <c r="A5" s="241" t="s">
        <v>887</v>
      </c>
      <c r="B5" s="242" t="s">
        <v>920</v>
      </c>
      <c r="C5" s="242"/>
      <c r="D5" s="242"/>
      <c r="E5" s="242"/>
      <c r="F5" s="242"/>
      <c r="G5" s="242"/>
      <c r="H5" s="243" t="s">
        <v>1279</v>
      </c>
      <c r="I5" s="243"/>
    </row>
    <row r="6" customFormat="false" ht="13.8" hidden="false" customHeight="true" outlineLevel="0" collapsed="false">
      <c r="A6" s="241" t="s">
        <v>890</v>
      </c>
      <c r="B6" s="242" t="s">
        <v>1280</v>
      </c>
      <c r="C6" s="242"/>
      <c r="D6" s="242"/>
      <c r="E6" s="242"/>
      <c r="F6" s="242"/>
      <c r="G6" s="242"/>
      <c r="H6" s="244" t="s">
        <v>1281</v>
      </c>
      <c r="I6" s="244"/>
    </row>
    <row r="7" customFormat="false" ht="13.8" hidden="false" customHeight="true" outlineLevel="0" collapsed="false">
      <c r="A7" s="241" t="s">
        <v>893</v>
      </c>
      <c r="B7" s="242" t="s">
        <v>1282</v>
      </c>
      <c r="C7" s="242"/>
      <c r="D7" s="242"/>
      <c r="E7" s="242"/>
      <c r="F7" s="242"/>
      <c r="G7" s="242"/>
      <c r="H7" s="245" t="s">
        <v>1283</v>
      </c>
      <c r="I7" s="245"/>
    </row>
    <row r="8" customFormat="false" ht="13.8" hidden="false" customHeight="true" outlineLevel="0" collapsed="false">
      <c r="A8" s="241" t="s">
        <v>926</v>
      </c>
      <c r="B8" s="242" t="s">
        <v>927</v>
      </c>
      <c r="C8" s="242"/>
      <c r="D8" s="242"/>
      <c r="E8" s="242"/>
      <c r="F8" s="242"/>
      <c r="G8" s="242"/>
      <c r="H8" s="244" t="n">
        <v>12</v>
      </c>
      <c r="I8" s="244"/>
    </row>
    <row r="9" customFormat="false" ht="13.8" hidden="false" customHeight="false" outlineLevel="0" collapsed="false">
      <c r="A9" s="246"/>
      <c r="B9" s="246"/>
      <c r="C9" s="246"/>
      <c r="D9" s="246"/>
      <c r="E9" s="246"/>
      <c r="F9" s="246"/>
      <c r="G9" s="246"/>
      <c r="H9" s="246"/>
      <c r="I9" s="246"/>
    </row>
    <row r="10" customFormat="false" ht="13.8" hidden="false" customHeight="true" outlineLevel="0" collapsed="false">
      <c r="A10" s="240" t="s">
        <v>929</v>
      </c>
      <c r="B10" s="240"/>
      <c r="C10" s="240"/>
      <c r="D10" s="240"/>
      <c r="E10" s="240"/>
      <c r="F10" s="240"/>
      <c r="G10" s="240"/>
      <c r="H10" s="240"/>
      <c r="I10" s="240"/>
    </row>
    <row r="11" customFormat="false" ht="13.8" hidden="false" customHeight="true" outlineLevel="0" collapsed="false">
      <c r="A11" s="241" t="s">
        <v>1284</v>
      </c>
      <c r="B11" s="242" t="s">
        <v>1285</v>
      </c>
      <c r="C11" s="242"/>
      <c r="D11" s="242"/>
      <c r="E11" s="242"/>
      <c r="F11" s="242"/>
      <c r="G11" s="242"/>
      <c r="H11" s="247" t="s">
        <v>1384</v>
      </c>
      <c r="I11" s="247"/>
    </row>
    <row r="12" customFormat="false" ht="13.8" hidden="false" customHeight="true" outlineLevel="0" collapsed="false">
      <c r="A12" s="241" t="s">
        <v>1287</v>
      </c>
      <c r="B12" s="242" t="s">
        <v>1288</v>
      </c>
      <c r="C12" s="242"/>
      <c r="D12" s="242"/>
      <c r="E12" s="242"/>
      <c r="F12" s="242"/>
      <c r="G12" s="242"/>
      <c r="H12" s="248" t="s">
        <v>1385</v>
      </c>
      <c r="I12" s="248"/>
    </row>
    <row r="13" customFormat="false" ht="13.8" hidden="false" customHeight="true" outlineLevel="0" collapsed="false">
      <c r="A13" s="241" t="s">
        <v>1290</v>
      </c>
      <c r="B13" s="242" t="s">
        <v>1386</v>
      </c>
      <c r="C13" s="242"/>
      <c r="D13" s="242"/>
      <c r="E13" s="242"/>
      <c r="F13" s="242"/>
      <c r="G13" s="242"/>
      <c r="H13" s="249"/>
      <c r="I13" s="249"/>
    </row>
    <row r="14" customFormat="false" ht="13.8" hidden="false" customHeight="true" outlineLevel="0" collapsed="false">
      <c r="A14" s="241" t="s">
        <v>1292</v>
      </c>
      <c r="B14" s="242" t="s">
        <v>1293</v>
      </c>
      <c r="C14" s="242"/>
      <c r="D14" s="242"/>
      <c r="E14" s="242"/>
      <c r="F14" s="242"/>
      <c r="G14" s="242"/>
      <c r="H14" s="250"/>
      <c r="I14" s="250"/>
    </row>
    <row r="15" customFormat="false" ht="13.8" hidden="false" customHeight="true" outlineLevel="0" collapsed="false">
      <c r="A15" s="241" t="s">
        <v>1294</v>
      </c>
      <c r="B15" s="242" t="s">
        <v>1295</v>
      </c>
      <c r="C15" s="242"/>
      <c r="D15" s="242"/>
      <c r="E15" s="242"/>
      <c r="F15" s="242"/>
      <c r="G15" s="242"/>
      <c r="H15" s="249"/>
      <c r="I15" s="249"/>
    </row>
    <row r="16" customFormat="false" ht="40.1" hidden="false" customHeight="true" outlineLevel="0" collapsed="false">
      <c r="A16" s="241" t="s">
        <v>1296</v>
      </c>
      <c r="B16" s="242" t="s">
        <v>1297</v>
      </c>
      <c r="C16" s="242"/>
      <c r="D16" s="242"/>
      <c r="E16" s="242"/>
      <c r="F16" s="242"/>
      <c r="G16" s="242"/>
      <c r="H16" s="251"/>
      <c r="I16" s="251"/>
    </row>
    <row r="17" customFormat="false" ht="13.8" hidden="false" customHeight="true" outlineLevel="0" collapsed="false">
      <c r="A17" s="241" t="s">
        <v>1298</v>
      </c>
      <c r="B17" s="242" t="s">
        <v>1387</v>
      </c>
      <c r="C17" s="242"/>
      <c r="D17" s="242"/>
      <c r="E17" s="242"/>
      <c r="F17" s="242"/>
      <c r="G17" s="242"/>
      <c r="H17" s="250"/>
      <c r="I17" s="250"/>
    </row>
    <row r="18" customFormat="false" ht="13.8" hidden="false" customHeight="true" outlineLevel="0" collapsed="false">
      <c r="A18" s="241" t="s">
        <v>1300</v>
      </c>
      <c r="B18" s="242" t="s">
        <v>1301</v>
      </c>
      <c r="C18" s="242"/>
      <c r="D18" s="242"/>
      <c r="E18" s="242"/>
      <c r="F18" s="242"/>
      <c r="G18" s="242"/>
      <c r="H18" s="252" t="s">
        <v>23</v>
      </c>
      <c r="I18" s="252"/>
    </row>
    <row r="19" customFormat="false" ht="13.8" hidden="false" customHeight="true" outlineLevel="0" collapsed="false">
      <c r="A19" s="241" t="s">
        <v>1302</v>
      </c>
      <c r="B19" s="242" t="s">
        <v>1303</v>
      </c>
      <c r="C19" s="242"/>
      <c r="D19" s="242"/>
      <c r="E19" s="242"/>
      <c r="F19" s="242"/>
      <c r="G19" s="242"/>
      <c r="H19" s="253" t="n">
        <v>2</v>
      </c>
      <c r="I19" s="253"/>
    </row>
    <row r="20" customFormat="false" ht="13.8" hidden="false" customHeight="false" outlineLevel="0" collapsed="false">
      <c r="A20" s="254"/>
      <c r="B20" s="254"/>
      <c r="C20" s="254"/>
      <c r="D20" s="254"/>
      <c r="E20" s="254"/>
      <c r="F20" s="254"/>
      <c r="G20" s="254"/>
      <c r="H20" s="254"/>
      <c r="I20" s="254"/>
    </row>
    <row r="21" customFormat="false" ht="13.8" hidden="false" customHeight="true" outlineLevel="0" collapsed="false">
      <c r="A21" s="255" t="s">
        <v>1304</v>
      </c>
      <c r="B21" s="255"/>
      <c r="C21" s="255"/>
      <c r="D21" s="255"/>
      <c r="E21" s="255"/>
      <c r="F21" s="255"/>
      <c r="G21" s="255"/>
      <c r="H21" s="255"/>
      <c r="I21" s="255"/>
    </row>
    <row r="22" customFormat="false" ht="22.35" hidden="false" customHeight="true" outlineLevel="0" collapsed="false">
      <c r="A22" s="256" t="n">
        <v>1</v>
      </c>
      <c r="B22" s="257" t="s">
        <v>938</v>
      </c>
      <c r="C22" s="257"/>
      <c r="D22" s="257"/>
      <c r="E22" s="258" t="s">
        <v>939</v>
      </c>
      <c r="F22" s="258"/>
      <c r="G22" s="258" t="s">
        <v>941</v>
      </c>
      <c r="H22" s="259" t="s">
        <v>942</v>
      </c>
      <c r="I22" s="260" t="s">
        <v>943</v>
      </c>
    </row>
    <row r="23" customFormat="false" ht="13.8" hidden="false" customHeight="true" outlineLevel="0" collapsed="false">
      <c r="A23" s="261" t="s">
        <v>887</v>
      </c>
      <c r="B23" s="262" t="s">
        <v>1305</v>
      </c>
      <c r="C23" s="262"/>
      <c r="D23" s="262"/>
      <c r="E23" s="263" t="n">
        <v>21</v>
      </c>
      <c r="F23" s="264"/>
      <c r="G23" s="263" t="n">
        <v>220</v>
      </c>
      <c r="H23" s="265"/>
      <c r="I23" s="266" t="n">
        <f aca="false">ROUND(H13/G23*G23,2)</f>
        <v>0</v>
      </c>
    </row>
    <row r="24" customFormat="false" ht="13.8" hidden="false" customHeight="true" outlineLevel="0" collapsed="false">
      <c r="A24" s="261" t="s">
        <v>890</v>
      </c>
      <c r="B24" s="267" t="s">
        <v>1306</v>
      </c>
      <c r="C24" s="267"/>
      <c r="D24" s="267"/>
      <c r="E24" s="267"/>
      <c r="F24" s="267"/>
      <c r="G24" s="267"/>
      <c r="H24" s="268"/>
      <c r="I24" s="266" t="n">
        <f aca="false">IF(H15="Sim",(I23*H24),(I32*H24))</f>
        <v>0</v>
      </c>
      <c r="J24" s="269"/>
      <c r="K24" s="269"/>
      <c r="L24" s="269"/>
      <c r="M24" s="269"/>
      <c r="N24" s="269"/>
      <c r="O24" s="269"/>
      <c r="P24" s="269"/>
      <c r="Q24" s="269"/>
      <c r="R24" s="269"/>
      <c r="S24" s="269"/>
      <c r="T24" s="269"/>
      <c r="U24" s="269"/>
      <c r="V24" s="269"/>
      <c r="W24" s="269"/>
      <c r="X24" s="269"/>
      <c r="Y24" s="269"/>
      <c r="Z24" s="269"/>
      <c r="AA24" s="269"/>
      <c r="AB24" s="269"/>
      <c r="AC24" s="269"/>
      <c r="AD24" s="269"/>
      <c r="AE24" s="269"/>
      <c r="AF24" s="269"/>
      <c r="AG24" s="269"/>
      <c r="AH24" s="269"/>
      <c r="AI24" s="269"/>
      <c r="AJ24" s="269"/>
      <c r="AK24" s="269"/>
      <c r="AL24" s="269"/>
      <c r="AM24" s="269"/>
      <c r="AN24" s="269"/>
      <c r="AO24" s="269"/>
      <c r="AP24" s="269"/>
      <c r="AQ24" s="269"/>
      <c r="AR24" s="269"/>
      <c r="AS24" s="269"/>
      <c r="AT24" s="269"/>
      <c r="AU24" s="269"/>
      <c r="AV24" s="269"/>
      <c r="AW24" s="269"/>
      <c r="AX24" s="269"/>
      <c r="AY24" s="269"/>
      <c r="AZ24" s="269"/>
      <c r="BA24" s="269"/>
      <c r="BB24" s="269"/>
      <c r="BC24" s="269"/>
      <c r="BD24" s="269"/>
      <c r="BE24" s="269"/>
      <c r="BF24" s="269"/>
      <c r="BG24" s="269"/>
      <c r="BH24" s="269"/>
      <c r="BI24" s="269"/>
      <c r="BJ24" s="269"/>
      <c r="BK24" s="269"/>
      <c r="BL24" s="269"/>
      <c r="BM24" s="269"/>
      <c r="BN24" s="269"/>
      <c r="BO24" s="269"/>
      <c r="BP24" s="269"/>
      <c r="BQ24" s="269"/>
      <c r="BR24" s="269"/>
      <c r="BS24" s="269"/>
      <c r="BT24" s="269"/>
      <c r="BU24" s="269"/>
      <c r="BV24" s="269"/>
      <c r="BW24" s="269"/>
      <c r="BX24" s="269"/>
      <c r="BY24" s="269"/>
      <c r="BZ24" s="269"/>
      <c r="CA24" s="269"/>
      <c r="CB24" s="269"/>
      <c r="CC24" s="269"/>
      <c r="CD24" s="269"/>
      <c r="CE24" s="269"/>
      <c r="CF24" s="269"/>
      <c r="CG24" s="269"/>
      <c r="CH24" s="269"/>
      <c r="CI24" s="269"/>
      <c r="CJ24" s="269"/>
      <c r="CK24" s="269"/>
      <c r="CL24" s="269"/>
      <c r="CM24" s="269"/>
      <c r="CN24" s="269"/>
      <c r="CO24" s="269"/>
      <c r="CP24" s="269"/>
      <c r="CQ24" s="269"/>
      <c r="CR24" s="269"/>
      <c r="CS24" s="269"/>
      <c r="CT24" s="269"/>
      <c r="CU24" s="269"/>
      <c r="CV24" s="269"/>
      <c r="CW24" s="269"/>
      <c r="CX24" s="269"/>
      <c r="CY24" s="269"/>
      <c r="CZ24" s="269"/>
      <c r="DA24" s="269"/>
      <c r="DB24" s="269"/>
      <c r="DC24" s="269"/>
      <c r="DD24" s="269"/>
      <c r="DE24" s="269"/>
      <c r="DF24" s="269"/>
      <c r="DG24" s="269"/>
      <c r="DH24" s="269"/>
      <c r="DI24" s="269"/>
      <c r="DJ24" s="269"/>
      <c r="DK24" s="269"/>
      <c r="DL24" s="269"/>
      <c r="DM24" s="269"/>
      <c r="DN24" s="269"/>
      <c r="DO24" s="269"/>
      <c r="DP24" s="269"/>
      <c r="DQ24" s="269"/>
      <c r="DR24" s="269"/>
      <c r="DS24" s="269"/>
      <c r="DT24" s="269"/>
      <c r="DU24" s="269"/>
      <c r="DV24" s="269"/>
      <c r="DW24" s="269"/>
      <c r="DX24" s="269"/>
      <c r="DY24" s="269"/>
      <c r="DZ24" s="269"/>
      <c r="EA24" s="269"/>
      <c r="EB24" s="269"/>
      <c r="EC24" s="269"/>
      <c r="ED24" s="269"/>
      <c r="EE24" s="269"/>
      <c r="EF24" s="269"/>
      <c r="EG24" s="269"/>
      <c r="EH24" s="269"/>
      <c r="EI24" s="269"/>
      <c r="EJ24" s="269"/>
      <c r="EK24" s="269"/>
      <c r="EL24" s="269"/>
      <c r="EM24" s="269"/>
      <c r="EN24" s="269"/>
      <c r="EO24" s="269"/>
      <c r="EP24" s="269"/>
      <c r="EQ24" s="269"/>
      <c r="ER24" s="269"/>
      <c r="ES24" s="269"/>
      <c r="ET24" s="269"/>
      <c r="EU24" s="269"/>
      <c r="EV24" s="269"/>
      <c r="EW24" s="269"/>
      <c r="EX24" s="269"/>
      <c r="EY24" s="269"/>
      <c r="EZ24" s="269"/>
      <c r="FA24" s="269"/>
      <c r="FB24" s="269"/>
      <c r="FC24" s="269"/>
      <c r="FD24" s="269"/>
      <c r="FE24" s="269"/>
      <c r="FF24" s="269"/>
      <c r="FG24" s="269"/>
      <c r="FH24" s="269"/>
      <c r="FI24" s="269"/>
      <c r="FJ24" s="269"/>
      <c r="FK24" s="269"/>
      <c r="FL24" s="269"/>
      <c r="FM24" s="269"/>
      <c r="FN24" s="269"/>
      <c r="FO24" s="269"/>
      <c r="FP24" s="269"/>
      <c r="FQ24" s="269"/>
      <c r="FR24" s="269"/>
      <c r="FS24" s="269"/>
      <c r="FT24" s="269"/>
      <c r="FU24" s="269"/>
      <c r="FV24" s="269"/>
      <c r="FW24" s="269"/>
      <c r="FX24" s="269"/>
      <c r="FY24" s="269"/>
      <c r="FZ24" s="269"/>
      <c r="GA24" s="269"/>
      <c r="GB24" s="269"/>
      <c r="GC24" s="269"/>
      <c r="GD24" s="269"/>
      <c r="GE24" s="269"/>
      <c r="GF24" s="269"/>
      <c r="GG24" s="269"/>
      <c r="GH24" s="269"/>
      <c r="GI24" s="269"/>
      <c r="GJ24" s="269"/>
      <c r="GK24" s="269"/>
      <c r="GL24" s="269"/>
      <c r="GM24" s="269"/>
      <c r="GN24" s="269"/>
      <c r="GO24" s="269"/>
      <c r="GP24" s="269"/>
      <c r="GQ24" s="269"/>
      <c r="GR24" s="269"/>
      <c r="GS24" s="269"/>
      <c r="GT24" s="269"/>
      <c r="GU24" s="269"/>
      <c r="GV24" s="269"/>
      <c r="GW24" s="269"/>
      <c r="GX24" s="269"/>
      <c r="GY24" s="269"/>
      <c r="GZ24" s="269"/>
      <c r="HA24" s="269"/>
      <c r="HB24" s="269"/>
      <c r="HC24" s="269"/>
      <c r="HD24" s="269"/>
      <c r="HE24" s="269"/>
      <c r="HF24" s="269"/>
      <c r="HG24" s="269"/>
      <c r="HH24" s="269"/>
      <c r="HI24" s="269"/>
      <c r="HJ24" s="269"/>
      <c r="HK24" s="269"/>
      <c r="HL24" s="269"/>
      <c r="HM24" s="269"/>
      <c r="HN24" s="269"/>
      <c r="HO24" s="269"/>
      <c r="HP24" s="269"/>
      <c r="HQ24" s="269"/>
      <c r="HR24" s="269"/>
      <c r="HS24" s="269"/>
      <c r="HT24" s="269"/>
      <c r="HU24" s="269"/>
      <c r="HV24" s="269"/>
      <c r="HW24" s="269"/>
      <c r="HX24" s="269"/>
      <c r="HY24" s="269"/>
      <c r="HZ24" s="269"/>
      <c r="IA24" s="269"/>
      <c r="IB24" s="269"/>
      <c r="IC24" s="269"/>
      <c r="ID24" s="269"/>
      <c r="IE24" s="269"/>
      <c r="IF24" s="269"/>
      <c r="IG24" s="269"/>
      <c r="IH24" s="269"/>
      <c r="II24" s="269"/>
      <c r="IJ24" s="269"/>
      <c r="IK24" s="269"/>
      <c r="IL24" s="269"/>
      <c r="IM24" s="269"/>
      <c r="IN24" s="269"/>
      <c r="IO24" s="269"/>
      <c r="IP24" s="269"/>
      <c r="IQ24" s="269"/>
      <c r="IR24" s="269"/>
      <c r="IS24" s="269"/>
      <c r="IT24" s="269"/>
      <c r="IU24" s="269"/>
      <c r="IV24" s="269"/>
      <c r="IW24" s="269"/>
      <c r="IX24" s="269"/>
      <c r="IY24" s="269"/>
      <c r="IZ24" s="269"/>
      <c r="JA24" s="269"/>
      <c r="JB24" s="269"/>
      <c r="JC24" s="269"/>
      <c r="JD24" s="269"/>
      <c r="JE24" s="269"/>
      <c r="JF24" s="269"/>
      <c r="JG24" s="269"/>
      <c r="JH24" s="269"/>
      <c r="JI24" s="269"/>
      <c r="JJ24" s="269"/>
      <c r="JK24" s="269"/>
      <c r="JL24" s="269"/>
      <c r="JM24" s="269"/>
      <c r="JN24" s="269"/>
      <c r="JO24" s="269"/>
      <c r="JP24" s="269"/>
      <c r="JQ24" s="269"/>
      <c r="JR24" s="269"/>
      <c r="JS24" s="269"/>
      <c r="JT24" s="269"/>
      <c r="JU24" s="269"/>
      <c r="JV24" s="269"/>
      <c r="JW24" s="269"/>
      <c r="JX24" s="269"/>
      <c r="JY24" s="269"/>
      <c r="JZ24" s="269"/>
      <c r="KA24" s="269"/>
      <c r="KB24" s="269"/>
      <c r="KC24" s="269"/>
      <c r="KD24" s="269"/>
      <c r="KE24" s="269"/>
      <c r="KF24" s="269"/>
      <c r="KG24" s="269"/>
      <c r="KH24" s="269"/>
      <c r="KI24" s="269"/>
      <c r="KJ24" s="269"/>
      <c r="KK24" s="269"/>
      <c r="KL24" s="269"/>
      <c r="KM24" s="269"/>
      <c r="KN24" s="269"/>
      <c r="KO24" s="269"/>
      <c r="KP24" s="269"/>
      <c r="KQ24" s="269"/>
      <c r="KR24" s="269"/>
      <c r="KS24" s="269"/>
      <c r="KT24" s="269"/>
      <c r="KU24" s="269"/>
      <c r="KV24" s="269"/>
      <c r="KW24" s="269"/>
      <c r="KX24" s="269"/>
      <c r="KY24" s="269"/>
      <c r="KZ24" s="269"/>
      <c r="LA24" s="269"/>
      <c r="LB24" s="269"/>
      <c r="LC24" s="269"/>
      <c r="LD24" s="269"/>
      <c r="LE24" s="269"/>
      <c r="LF24" s="269"/>
      <c r="LG24" s="269"/>
      <c r="LH24" s="269"/>
      <c r="LI24" s="269"/>
      <c r="LJ24" s="269"/>
      <c r="LK24" s="269"/>
      <c r="LL24" s="269"/>
      <c r="LM24" s="269"/>
      <c r="LN24" s="269"/>
      <c r="LO24" s="269"/>
      <c r="LP24" s="269"/>
      <c r="LQ24" s="269"/>
      <c r="LR24" s="269"/>
      <c r="LS24" s="269"/>
      <c r="LT24" s="269"/>
      <c r="LU24" s="269"/>
      <c r="LV24" s="269"/>
      <c r="LW24" s="269"/>
      <c r="LX24" s="269"/>
      <c r="LY24" s="269"/>
      <c r="LZ24" s="269"/>
      <c r="MA24" s="269"/>
      <c r="MB24" s="269"/>
      <c r="MC24" s="269"/>
      <c r="MD24" s="269"/>
      <c r="ME24" s="269"/>
      <c r="MF24" s="269"/>
      <c r="MG24" s="269"/>
      <c r="MH24" s="269"/>
      <c r="MI24" s="269"/>
      <c r="MJ24" s="269"/>
      <c r="MK24" s="269"/>
      <c r="ML24" s="269"/>
      <c r="MM24" s="269"/>
      <c r="MN24" s="269"/>
      <c r="MO24" s="269"/>
      <c r="MP24" s="269"/>
      <c r="MQ24" s="269"/>
      <c r="MR24" s="269"/>
      <c r="MS24" s="269"/>
      <c r="MT24" s="269"/>
      <c r="MU24" s="269"/>
      <c r="MV24" s="269"/>
      <c r="MW24" s="269"/>
      <c r="MX24" s="269"/>
      <c r="MY24" s="269"/>
      <c r="MZ24" s="269"/>
      <c r="NA24" s="269"/>
      <c r="NB24" s="269"/>
      <c r="NC24" s="269"/>
      <c r="ND24" s="269"/>
      <c r="NE24" s="269"/>
      <c r="NF24" s="269"/>
      <c r="NG24" s="269"/>
      <c r="NH24" s="269"/>
      <c r="NI24" s="269"/>
      <c r="NJ24" s="269"/>
      <c r="NK24" s="269"/>
      <c r="NL24" s="269"/>
      <c r="NM24" s="269"/>
      <c r="NN24" s="269"/>
      <c r="NO24" s="269"/>
      <c r="NP24" s="269"/>
      <c r="NQ24" s="269"/>
      <c r="NR24" s="269"/>
      <c r="NS24" s="269"/>
      <c r="NT24" s="269"/>
      <c r="NU24" s="269"/>
      <c r="NV24" s="269"/>
      <c r="NW24" s="269"/>
      <c r="NX24" s="269"/>
      <c r="NY24" s="269"/>
      <c r="NZ24" s="269"/>
      <c r="OA24" s="269"/>
      <c r="OB24" s="269"/>
      <c r="OC24" s="269"/>
      <c r="OD24" s="269"/>
      <c r="OE24" s="269"/>
      <c r="OF24" s="269"/>
      <c r="OG24" s="269"/>
      <c r="OH24" s="269"/>
      <c r="OI24" s="269"/>
      <c r="OJ24" s="269"/>
      <c r="OK24" s="269"/>
      <c r="OL24" s="269"/>
      <c r="OM24" s="269"/>
      <c r="ON24" s="269"/>
      <c r="OO24" s="269"/>
      <c r="OP24" s="269"/>
      <c r="OQ24" s="269"/>
      <c r="OR24" s="269"/>
      <c r="OS24" s="269"/>
      <c r="OT24" s="269"/>
      <c r="OU24" s="269"/>
      <c r="OV24" s="269"/>
      <c r="OW24" s="269"/>
      <c r="OX24" s="269"/>
      <c r="OY24" s="269"/>
      <c r="OZ24" s="269"/>
      <c r="PA24" s="269"/>
      <c r="PB24" s="269"/>
      <c r="PC24" s="269"/>
      <c r="PD24" s="269"/>
      <c r="PE24" s="269"/>
      <c r="PF24" s="269"/>
      <c r="PG24" s="269"/>
      <c r="PH24" s="269"/>
      <c r="PI24" s="269"/>
      <c r="PJ24" s="269"/>
      <c r="PK24" s="269"/>
      <c r="PL24" s="269"/>
      <c r="PM24" s="269"/>
      <c r="PN24" s="269"/>
      <c r="PO24" s="269"/>
      <c r="PP24" s="269"/>
      <c r="PQ24" s="269"/>
      <c r="PR24" s="269"/>
      <c r="PS24" s="269"/>
      <c r="PT24" s="269"/>
      <c r="PU24" s="269"/>
      <c r="PV24" s="269"/>
      <c r="PW24" s="269"/>
      <c r="PX24" s="269"/>
      <c r="PY24" s="269"/>
      <c r="PZ24" s="269"/>
      <c r="QA24" s="269"/>
      <c r="QB24" s="269"/>
      <c r="QC24" s="269"/>
      <c r="QD24" s="269"/>
      <c r="QE24" s="269"/>
      <c r="QF24" s="269"/>
      <c r="QG24" s="269"/>
      <c r="QH24" s="269"/>
      <c r="QI24" s="269"/>
      <c r="QJ24" s="269"/>
      <c r="QK24" s="269"/>
      <c r="QL24" s="269"/>
      <c r="QM24" s="269"/>
      <c r="QN24" s="269"/>
      <c r="QO24" s="269"/>
      <c r="QP24" s="269"/>
      <c r="QQ24" s="269"/>
      <c r="QR24" s="269"/>
      <c r="QS24" s="269"/>
      <c r="QT24" s="269"/>
      <c r="QU24" s="269"/>
      <c r="QV24" s="269"/>
      <c r="QW24" s="269"/>
      <c r="QX24" s="269"/>
      <c r="QY24" s="269"/>
      <c r="QZ24" s="269"/>
      <c r="RA24" s="269"/>
      <c r="RB24" s="269"/>
      <c r="RC24" s="269"/>
      <c r="RD24" s="269"/>
      <c r="RE24" s="269"/>
      <c r="RF24" s="269"/>
      <c r="RG24" s="269"/>
      <c r="RH24" s="269"/>
      <c r="RI24" s="269"/>
      <c r="RJ24" s="269"/>
      <c r="RK24" s="269"/>
      <c r="RL24" s="269"/>
      <c r="RM24" s="269"/>
      <c r="RN24" s="269"/>
      <c r="RO24" s="269"/>
      <c r="RP24" s="269"/>
      <c r="RQ24" s="269"/>
      <c r="RR24" s="269"/>
      <c r="RS24" s="269"/>
      <c r="RT24" s="269"/>
      <c r="RU24" s="269"/>
      <c r="RV24" s="269"/>
      <c r="RW24" s="269"/>
      <c r="RX24" s="269"/>
      <c r="RY24" s="269"/>
      <c r="RZ24" s="269"/>
      <c r="SA24" s="269"/>
      <c r="SB24" s="269"/>
      <c r="SC24" s="269"/>
      <c r="SD24" s="269"/>
      <c r="SE24" s="269"/>
      <c r="SF24" s="269"/>
      <c r="SG24" s="269"/>
      <c r="SH24" s="269"/>
      <c r="SI24" s="269"/>
      <c r="SJ24" s="269"/>
      <c r="SK24" s="269"/>
      <c r="SL24" s="269"/>
      <c r="SM24" s="269"/>
      <c r="SN24" s="269"/>
      <c r="SO24" s="269"/>
      <c r="SP24" s="269"/>
      <c r="SQ24" s="269"/>
      <c r="SR24" s="269"/>
      <c r="SS24" s="269"/>
      <c r="ST24" s="269"/>
      <c r="SU24" s="269"/>
      <c r="SV24" s="269"/>
      <c r="SW24" s="269"/>
      <c r="SX24" s="269"/>
      <c r="SY24" s="269"/>
      <c r="SZ24" s="269"/>
      <c r="TA24" s="269"/>
      <c r="TB24" s="269"/>
      <c r="TC24" s="269"/>
      <c r="TD24" s="269"/>
      <c r="TE24" s="269"/>
      <c r="TF24" s="269"/>
      <c r="TG24" s="269"/>
      <c r="TH24" s="269"/>
      <c r="TI24" s="269"/>
      <c r="TJ24" s="269"/>
      <c r="TK24" s="269"/>
      <c r="TL24" s="269"/>
      <c r="TM24" s="269"/>
      <c r="TN24" s="269"/>
      <c r="TO24" s="269"/>
      <c r="TP24" s="269"/>
      <c r="TQ24" s="269"/>
      <c r="TR24" s="269"/>
      <c r="TS24" s="269"/>
      <c r="TT24" s="269"/>
      <c r="TU24" s="269"/>
      <c r="TV24" s="269"/>
      <c r="TW24" s="269"/>
      <c r="TX24" s="269"/>
      <c r="TY24" s="269"/>
      <c r="TZ24" s="269"/>
      <c r="UA24" s="269"/>
      <c r="UB24" s="269"/>
      <c r="UC24" s="269"/>
      <c r="UD24" s="269"/>
      <c r="UE24" s="269"/>
      <c r="UF24" s="269"/>
      <c r="UG24" s="269"/>
      <c r="UH24" s="269"/>
      <c r="UI24" s="269"/>
      <c r="UJ24" s="269"/>
      <c r="UK24" s="269"/>
      <c r="UL24" s="269"/>
      <c r="UM24" s="269"/>
      <c r="UN24" s="269"/>
      <c r="UO24" s="269"/>
      <c r="UP24" s="269"/>
      <c r="UQ24" s="269"/>
      <c r="UR24" s="269"/>
      <c r="US24" s="269"/>
      <c r="UT24" s="269"/>
      <c r="UU24" s="269"/>
      <c r="UV24" s="269"/>
      <c r="UW24" s="269"/>
      <c r="UX24" s="269"/>
      <c r="UY24" s="269"/>
      <c r="UZ24" s="269"/>
      <c r="VA24" s="269"/>
      <c r="VB24" s="269"/>
      <c r="VC24" s="269"/>
      <c r="VD24" s="269"/>
      <c r="VE24" s="269"/>
      <c r="VF24" s="269"/>
      <c r="VG24" s="269"/>
      <c r="VH24" s="269"/>
      <c r="VI24" s="269"/>
      <c r="VJ24" s="269"/>
      <c r="VK24" s="269"/>
      <c r="VL24" s="269"/>
      <c r="VM24" s="269"/>
      <c r="VN24" s="269"/>
      <c r="VO24" s="269"/>
      <c r="VP24" s="269"/>
      <c r="VQ24" s="269"/>
      <c r="VR24" s="269"/>
      <c r="VS24" s="269"/>
      <c r="VT24" s="269"/>
      <c r="VU24" s="269"/>
      <c r="VV24" s="269"/>
      <c r="VW24" s="269"/>
      <c r="VX24" s="269"/>
      <c r="VY24" s="269"/>
      <c r="VZ24" s="269"/>
      <c r="WA24" s="269"/>
      <c r="WB24" s="269"/>
      <c r="WC24" s="269"/>
      <c r="WD24" s="269"/>
      <c r="WE24" s="269"/>
      <c r="WF24" s="269"/>
      <c r="WG24" s="269"/>
      <c r="WH24" s="269"/>
      <c r="WI24" s="269"/>
      <c r="WJ24" s="269"/>
      <c r="WK24" s="269"/>
      <c r="WL24" s="269"/>
      <c r="WM24" s="269"/>
      <c r="WN24" s="269"/>
      <c r="WO24" s="269"/>
      <c r="WP24" s="269"/>
      <c r="WQ24" s="269"/>
      <c r="WR24" s="269"/>
      <c r="WS24" s="269"/>
      <c r="WT24" s="269"/>
      <c r="WU24" s="269"/>
      <c r="WV24" s="269"/>
      <c r="WW24" s="269"/>
      <c r="WX24" s="269"/>
      <c r="WY24" s="269"/>
      <c r="WZ24" s="269"/>
      <c r="XA24" s="269"/>
      <c r="XB24" s="269"/>
      <c r="XC24" s="269"/>
      <c r="XD24" s="269"/>
      <c r="XE24" s="269"/>
      <c r="XF24" s="269"/>
      <c r="XG24" s="269"/>
      <c r="XH24" s="269"/>
      <c r="XI24" s="269"/>
      <c r="XJ24" s="269"/>
      <c r="XK24" s="269"/>
      <c r="XL24" s="269"/>
      <c r="XM24" s="269"/>
      <c r="XN24" s="269"/>
      <c r="XO24" s="269"/>
      <c r="XP24" s="269"/>
      <c r="XQ24" s="269"/>
      <c r="XR24" s="269"/>
      <c r="XS24" s="269"/>
      <c r="XT24" s="269"/>
      <c r="XU24" s="269"/>
      <c r="XV24" s="269"/>
      <c r="XW24" s="269"/>
      <c r="XX24" s="269"/>
      <c r="XY24" s="269"/>
      <c r="XZ24" s="269"/>
      <c r="YA24" s="269"/>
      <c r="YB24" s="269"/>
      <c r="YC24" s="269"/>
      <c r="YD24" s="269"/>
      <c r="YE24" s="269"/>
      <c r="YF24" s="269"/>
      <c r="YG24" s="269"/>
      <c r="YH24" s="269"/>
      <c r="YI24" s="269"/>
      <c r="YJ24" s="269"/>
      <c r="YK24" s="269"/>
      <c r="YL24" s="269"/>
      <c r="YM24" s="269"/>
      <c r="YN24" s="269"/>
      <c r="YO24" s="269"/>
      <c r="YP24" s="269"/>
      <c r="YQ24" s="269"/>
      <c r="YR24" s="269"/>
      <c r="YS24" s="269"/>
      <c r="YT24" s="269"/>
      <c r="YU24" s="269"/>
      <c r="YV24" s="269"/>
      <c r="YW24" s="269"/>
      <c r="YX24" s="269"/>
      <c r="YY24" s="269"/>
      <c r="YZ24" s="269"/>
      <c r="ZA24" s="269"/>
      <c r="ZB24" s="269"/>
      <c r="ZC24" s="269"/>
      <c r="ZD24" s="269"/>
      <c r="ZE24" s="269"/>
      <c r="ZF24" s="269"/>
      <c r="ZG24" s="269"/>
      <c r="ZH24" s="269"/>
      <c r="ZI24" s="269"/>
      <c r="ZJ24" s="269"/>
      <c r="ZK24" s="269"/>
      <c r="ZL24" s="269"/>
      <c r="ZM24" s="269"/>
      <c r="ZN24" s="269"/>
      <c r="ZO24" s="269"/>
      <c r="ZP24" s="269"/>
      <c r="ZQ24" s="269"/>
      <c r="ZR24" s="269"/>
      <c r="ZS24" s="269"/>
      <c r="ZT24" s="269"/>
      <c r="ZU24" s="269"/>
      <c r="ZV24" s="269"/>
      <c r="ZW24" s="269"/>
      <c r="ZX24" s="269"/>
      <c r="ZY24" s="269"/>
      <c r="ZZ24" s="269"/>
      <c r="AAA24" s="269"/>
      <c r="AAB24" s="269"/>
      <c r="AAC24" s="269"/>
      <c r="AAD24" s="269"/>
      <c r="AAE24" s="269"/>
      <c r="AAF24" s="269"/>
      <c r="AAG24" s="269"/>
      <c r="AAH24" s="269"/>
      <c r="AAI24" s="269"/>
      <c r="AAJ24" s="269"/>
      <c r="AAK24" s="269"/>
      <c r="AAL24" s="269"/>
      <c r="AAM24" s="269"/>
      <c r="AAN24" s="269"/>
      <c r="AAO24" s="269"/>
      <c r="AAP24" s="269"/>
      <c r="AAQ24" s="269"/>
      <c r="AAR24" s="269"/>
      <c r="AAS24" s="269"/>
      <c r="AAT24" s="269"/>
      <c r="AAU24" s="269"/>
      <c r="AAV24" s="269"/>
      <c r="AAW24" s="269"/>
      <c r="AAX24" s="269"/>
      <c r="AAY24" s="269"/>
      <c r="AAZ24" s="269"/>
      <c r="ABA24" s="269"/>
      <c r="ABB24" s="269"/>
      <c r="ABC24" s="269"/>
      <c r="ABD24" s="269"/>
      <c r="ABE24" s="269"/>
      <c r="ABF24" s="269"/>
      <c r="ABG24" s="269"/>
      <c r="ABH24" s="269"/>
      <c r="ABI24" s="269"/>
      <c r="ABJ24" s="269"/>
      <c r="ABK24" s="269"/>
      <c r="ABL24" s="269"/>
      <c r="ABM24" s="269"/>
      <c r="ABN24" s="269"/>
      <c r="ABO24" s="269"/>
      <c r="ABP24" s="269"/>
      <c r="ABQ24" s="269"/>
      <c r="ABR24" s="269"/>
      <c r="ABS24" s="269"/>
      <c r="ABT24" s="269"/>
      <c r="ABU24" s="269"/>
      <c r="ABV24" s="269"/>
      <c r="ABW24" s="269"/>
      <c r="ABX24" s="269"/>
      <c r="ABY24" s="269"/>
      <c r="ABZ24" s="269"/>
      <c r="ACA24" s="269"/>
      <c r="ACB24" s="269"/>
      <c r="ACC24" s="269"/>
      <c r="ACD24" s="269"/>
      <c r="ACE24" s="269"/>
      <c r="ACF24" s="269"/>
      <c r="ACG24" s="269"/>
      <c r="ACH24" s="269"/>
      <c r="ACI24" s="269"/>
      <c r="ACJ24" s="269"/>
      <c r="ACK24" s="269"/>
      <c r="ACL24" s="269"/>
      <c r="ACM24" s="269"/>
      <c r="ACN24" s="269"/>
      <c r="ACO24" s="269"/>
      <c r="ACP24" s="269"/>
      <c r="ACQ24" s="269"/>
      <c r="ACR24" s="269"/>
      <c r="ACS24" s="269"/>
      <c r="ACT24" s="269"/>
      <c r="ACU24" s="269"/>
      <c r="ACV24" s="269"/>
      <c r="ACW24" s="269"/>
      <c r="ACX24" s="269"/>
      <c r="ACY24" s="269"/>
      <c r="ACZ24" s="269"/>
      <c r="ADA24" s="269"/>
      <c r="ADB24" s="269"/>
      <c r="ADC24" s="269"/>
      <c r="ADD24" s="269"/>
      <c r="ADE24" s="269"/>
      <c r="ADF24" s="269"/>
      <c r="ADG24" s="269"/>
      <c r="ADH24" s="269"/>
      <c r="ADI24" s="269"/>
      <c r="ADJ24" s="269"/>
      <c r="ADK24" s="269"/>
      <c r="ADL24" s="269"/>
      <c r="ADM24" s="269"/>
      <c r="ADN24" s="269"/>
      <c r="ADO24" s="269"/>
      <c r="ADP24" s="269"/>
      <c r="ADQ24" s="269"/>
      <c r="ADR24" s="269"/>
      <c r="ADS24" s="269"/>
      <c r="ADT24" s="269"/>
      <c r="ADU24" s="269"/>
      <c r="ADV24" s="269"/>
      <c r="ADW24" s="269"/>
      <c r="ADX24" s="269"/>
      <c r="ADY24" s="269"/>
      <c r="ADZ24" s="269"/>
      <c r="AEA24" s="269"/>
      <c r="AEB24" s="269"/>
      <c r="AEC24" s="269"/>
      <c r="AED24" s="269"/>
      <c r="AEE24" s="269"/>
      <c r="AEF24" s="269"/>
      <c r="AEG24" s="269"/>
      <c r="AEH24" s="269"/>
      <c r="AEI24" s="269"/>
      <c r="AEJ24" s="269"/>
      <c r="AEK24" s="269"/>
      <c r="AEL24" s="269"/>
      <c r="AEM24" s="269"/>
      <c r="AEN24" s="269"/>
      <c r="AEO24" s="269"/>
      <c r="AEP24" s="269"/>
      <c r="AEQ24" s="269"/>
      <c r="AER24" s="269"/>
      <c r="AES24" s="269"/>
      <c r="AET24" s="269"/>
      <c r="AEU24" s="269"/>
      <c r="AEV24" s="269"/>
      <c r="AEW24" s="269"/>
      <c r="AEX24" s="269"/>
      <c r="AEY24" s="269"/>
      <c r="AEZ24" s="269"/>
      <c r="AFA24" s="269"/>
      <c r="AFB24" s="269"/>
      <c r="AFC24" s="269"/>
      <c r="AFD24" s="269"/>
      <c r="AFE24" s="269"/>
      <c r="AFF24" s="269"/>
      <c r="AFG24" s="269"/>
      <c r="AFH24" s="269"/>
      <c r="AFI24" s="269"/>
      <c r="AFJ24" s="269"/>
      <c r="AFK24" s="269"/>
      <c r="AFL24" s="269"/>
      <c r="AFM24" s="269"/>
      <c r="AFN24" s="269"/>
      <c r="AFO24" s="269"/>
      <c r="AFP24" s="269"/>
      <c r="AFQ24" s="269"/>
      <c r="AFR24" s="269"/>
      <c r="AFS24" s="269"/>
      <c r="AFT24" s="269"/>
      <c r="AFU24" s="269"/>
      <c r="AFV24" s="269"/>
      <c r="AFW24" s="269"/>
      <c r="AFX24" s="269"/>
      <c r="AFY24" s="269"/>
      <c r="AFZ24" s="269"/>
      <c r="AGA24" s="269"/>
      <c r="AGB24" s="269"/>
      <c r="AGC24" s="269"/>
      <c r="AGD24" s="269"/>
      <c r="AGE24" s="269"/>
      <c r="AGF24" s="269"/>
      <c r="AGG24" s="269"/>
      <c r="AGH24" s="269"/>
      <c r="AGI24" s="269"/>
      <c r="AGJ24" s="269"/>
      <c r="AGK24" s="269"/>
      <c r="AGL24" s="269"/>
      <c r="AGM24" s="269"/>
      <c r="AGN24" s="269"/>
      <c r="AGO24" s="269"/>
      <c r="AGP24" s="269"/>
      <c r="AGQ24" s="269"/>
      <c r="AGR24" s="269"/>
      <c r="AGS24" s="269"/>
      <c r="AGT24" s="269"/>
      <c r="AGU24" s="269"/>
      <c r="AGV24" s="269"/>
      <c r="AGW24" s="269"/>
      <c r="AGX24" s="269"/>
      <c r="AGY24" s="269"/>
      <c r="AGZ24" s="269"/>
      <c r="AHA24" s="269"/>
      <c r="AHB24" s="269"/>
      <c r="AHC24" s="269"/>
      <c r="AHD24" s="269"/>
      <c r="AHE24" s="269"/>
      <c r="AHF24" s="269"/>
      <c r="AHG24" s="269"/>
      <c r="AHH24" s="269"/>
      <c r="AHI24" s="269"/>
      <c r="AHJ24" s="269"/>
      <c r="AHK24" s="269"/>
      <c r="AHL24" s="269"/>
      <c r="AHM24" s="269"/>
      <c r="AHN24" s="269"/>
      <c r="AHO24" s="269"/>
      <c r="AHP24" s="269"/>
      <c r="AHQ24" s="269"/>
      <c r="AHR24" s="269"/>
      <c r="AHS24" s="269"/>
      <c r="AHT24" s="269"/>
      <c r="AHU24" s="269"/>
      <c r="AHV24" s="269"/>
      <c r="AHW24" s="269"/>
      <c r="AHX24" s="269"/>
      <c r="AHY24" s="269"/>
      <c r="AHZ24" s="269"/>
      <c r="AIA24" s="269"/>
      <c r="AIB24" s="269"/>
      <c r="AIC24" s="269"/>
      <c r="AID24" s="269"/>
      <c r="AIE24" s="269"/>
      <c r="AIF24" s="269"/>
      <c r="AIG24" s="269"/>
      <c r="AIH24" s="269"/>
      <c r="AII24" s="269"/>
      <c r="AIJ24" s="269"/>
      <c r="AIK24" s="269"/>
      <c r="AIL24" s="269"/>
      <c r="AIM24" s="269"/>
      <c r="AIN24" s="269"/>
      <c r="AIO24" s="269"/>
      <c r="AIP24" s="269"/>
      <c r="AIQ24" s="269"/>
      <c r="AIR24" s="269"/>
      <c r="AIS24" s="269"/>
      <c r="AIT24" s="269"/>
      <c r="AIU24" s="269"/>
      <c r="AIV24" s="269"/>
      <c r="AIW24" s="269"/>
      <c r="AIX24" s="269"/>
      <c r="AIY24" s="269"/>
      <c r="AIZ24" s="269"/>
      <c r="AJA24" s="269"/>
      <c r="AJB24" s="269"/>
      <c r="AJC24" s="269"/>
      <c r="AJD24" s="269"/>
      <c r="AJE24" s="269"/>
      <c r="AJF24" s="269"/>
      <c r="AJG24" s="269"/>
      <c r="AJH24" s="269"/>
      <c r="AJI24" s="269"/>
      <c r="AJJ24" s="269"/>
      <c r="AJK24" s="269"/>
      <c r="AJL24" s="269"/>
      <c r="AJM24" s="269"/>
      <c r="AJN24" s="269"/>
      <c r="AJO24" s="269"/>
      <c r="AJP24" s="269"/>
      <c r="AJQ24" s="269"/>
      <c r="AJR24" s="269"/>
      <c r="AJS24" s="269"/>
      <c r="AJT24" s="269"/>
      <c r="AJU24" s="269"/>
      <c r="AJV24" s="269"/>
      <c r="AJW24" s="269"/>
      <c r="AJX24" s="269"/>
      <c r="AJY24" s="269"/>
      <c r="AJZ24" s="269"/>
      <c r="AKA24" s="269"/>
      <c r="AKB24" s="269"/>
      <c r="AKC24" s="269"/>
      <c r="AKD24" s="269"/>
      <c r="AKE24" s="269"/>
      <c r="AKF24" s="269"/>
      <c r="AKG24" s="269"/>
      <c r="AKH24" s="269"/>
      <c r="AKI24" s="269"/>
      <c r="AKJ24" s="269"/>
      <c r="AKK24" s="269"/>
      <c r="AKL24" s="269"/>
      <c r="AKM24" s="269"/>
      <c r="AKN24" s="269"/>
      <c r="AKO24" s="269"/>
      <c r="AKP24" s="269"/>
      <c r="AKQ24" s="269"/>
      <c r="AKR24" s="269"/>
      <c r="AKS24" s="269"/>
      <c r="AKT24" s="269"/>
      <c r="AKU24" s="269"/>
      <c r="AKV24" s="269"/>
      <c r="AKW24" s="269"/>
      <c r="AKX24" s="269"/>
      <c r="AKY24" s="269"/>
      <c r="AKZ24" s="269"/>
      <c r="ALA24" s="269"/>
      <c r="ALB24" s="269"/>
      <c r="ALC24" s="269"/>
      <c r="ALD24" s="269"/>
      <c r="ALE24" s="269"/>
      <c r="ALF24" s="269"/>
      <c r="ALG24" s="269"/>
      <c r="ALH24" s="269"/>
      <c r="ALI24" s="269"/>
      <c r="ALJ24" s="269"/>
      <c r="ALK24" s="269"/>
      <c r="ALL24" s="269"/>
      <c r="ALM24" s="269"/>
      <c r="ALN24" s="269"/>
      <c r="ALO24" s="269"/>
      <c r="ALP24" s="269"/>
      <c r="ALQ24" s="269"/>
      <c r="ALR24" s="269"/>
      <c r="ALS24" s="269"/>
      <c r="ALT24" s="269"/>
      <c r="ALU24" s="269"/>
      <c r="ALV24" s="269"/>
      <c r="ALW24" s="269"/>
      <c r="ALX24" s="269"/>
      <c r="ALY24" s="269"/>
      <c r="ALZ24" s="269"/>
      <c r="AMA24" s="269"/>
      <c r="AMB24" s="269"/>
      <c r="AMC24" s="269"/>
      <c r="AMD24" s="269"/>
    </row>
    <row r="25" customFormat="false" ht="13.8" hidden="false" customHeight="true" outlineLevel="0" collapsed="false">
      <c r="A25" s="261" t="s">
        <v>893</v>
      </c>
      <c r="B25" s="267" t="s">
        <v>1307</v>
      </c>
      <c r="C25" s="267"/>
      <c r="D25" s="267"/>
      <c r="E25" s="267"/>
      <c r="F25" s="267"/>
      <c r="G25" s="267"/>
      <c r="H25" s="268"/>
      <c r="I25" s="266" t="n">
        <f aca="false">I23*H25</f>
        <v>0</v>
      </c>
      <c r="J25" s="269"/>
      <c r="K25" s="269"/>
      <c r="L25" s="269"/>
      <c r="M25" s="269"/>
      <c r="N25" s="269"/>
      <c r="O25" s="269"/>
      <c r="P25" s="269"/>
      <c r="Q25" s="269"/>
      <c r="R25" s="269"/>
      <c r="S25" s="269"/>
      <c r="T25" s="269"/>
      <c r="U25" s="269"/>
      <c r="V25" s="269"/>
      <c r="W25" s="269"/>
      <c r="X25" s="269"/>
      <c r="Y25" s="269"/>
      <c r="Z25" s="269"/>
      <c r="AA25" s="269"/>
      <c r="AB25" s="269"/>
      <c r="AC25" s="269"/>
      <c r="AD25" s="269"/>
      <c r="AE25" s="269"/>
      <c r="AF25" s="269"/>
      <c r="AG25" s="269"/>
      <c r="AH25" s="269"/>
      <c r="AI25" s="269"/>
      <c r="AJ25" s="269"/>
      <c r="AK25" s="269"/>
      <c r="AL25" s="269"/>
      <c r="AM25" s="269"/>
      <c r="AN25" s="269"/>
      <c r="AO25" s="269"/>
      <c r="AP25" s="269"/>
      <c r="AQ25" s="269"/>
      <c r="AR25" s="269"/>
      <c r="AS25" s="269"/>
      <c r="AT25" s="269"/>
      <c r="AU25" s="269"/>
      <c r="AV25" s="269"/>
      <c r="AW25" s="269"/>
      <c r="AX25" s="269"/>
      <c r="AY25" s="269"/>
      <c r="AZ25" s="269"/>
      <c r="BA25" s="269"/>
      <c r="BB25" s="269"/>
      <c r="BC25" s="269"/>
      <c r="BD25" s="269"/>
      <c r="BE25" s="269"/>
      <c r="BF25" s="269"/>
      <c r="BG25" s="269"/>
      <c r="BH25" s="269"/>
      <c r="BI25" s="269"/>
      <c r="BJ25" s="269"/>
      <c r="BK25" s="269"/>
      <c r="BL25" s="269"/>
      <c r="BM25" s="269"/>
      <c r="BN25" s="269"/>
      <c r="BO25" s="269"/>
      <c r="BP25" s="269"/>
      <c r="BQ25" s="269"/>
      <c r="BR25" s="269"/>
      <c r="BS25" s="269"/>
      <c r="BT25" s="269"/>
      <c r="BU25" s="269"/>
      <c r="BV25" s="269"/>
      <c r="BW25" s="269"/>
      <c r="BX25" s="269"/>
      <c r="BY25" s="269"/>
      <c r="BZ25" s="269"/>
      <c r="CA25" s="269"/>
      <c r="CB25" s="269"/>
      <c r="CC25" s="269"/>
      <c r="CD25" s="269"/>
      <c r="CE25" s="269"/>
      <c r="CF25" s="269"/>
      <c r="CG25" s="269"/>
      <c r="CH25" s="269"/>
      <c r="CI25" s="269"/>
      <c r="CJ25" s="269"/>
      <c r="CK25" s="269"/>
      <c r="CL25" s="269"/>
      <c r="CM25" s="269"/>
      <c r="CN25" s="269"/>
      <c r="CO25" s="269"/>
      <c r="CP25" s="269"/>
      <c r="CQ25" s="269"/>
      <c r="CR25" s="269"/>
      <c r="CS25" s="269"/>
      <c r="CT25" s="269"/>
      <c r="CU25" s="269"/>
      <c r="CV25" s="269"/>
      <c r="CW25" s="269"/>
      <c r="CX25" s="269"/>
      <c r="CY25" s="269"/>
      <c r="CZ25" s="269"/>
      <c r="DA25" s="269"/>
      <c r="DB25" s="269"/>
      <c r="DC25" s="269"/>
      <c r="DD25" s="269"/>
      <c r="DE25" s="269"/>
      <c r="DF25" s="269"/>
      <c r="DG25" s="269"/>
      <c r="DH25" s="269"/>
      <c r="DI25" s="269"/>
      <c r="DJ25" s="269"/>
      <c r="DK25" s="269"/>
      <c r="DL25" s="269"/>
      <c r="DM25" s="269"/>
      <c r="DN25" s="269"/>
      <c r="DO25" s="269"/>
      <c r="DP25" s="269"/>
      <c r="DQ25" s="269"/>
      <c r="DR25" s="269"/>
      <c r="DS25" s="269"/>
      <c r="DT25" s="269"/>
      <c r="DU25" s="269"/>
      <c r="DV25" s="269"/>
      <c r="DW25" s="269"/>
      <c r="DX25" s="269"/>
      <c r="DY25" s="269"/>
      <c r="DZ25" s="269"/>
      <c r="EA25" s="269"/>
      <c r="EB25" s="269"/>
      <c r="EC25" s="269"/>
      <c r="ED25" s="269"/>
      <c r="EE25" s="269"/>
      <c r="EF25" s="269"/>
      <c r="EG25" s="269"/>
      <c r="EH25" s="269"/>
      <c r="EI25" s="269"/>
      <c r="EJ25" s="269"/>
      <c r="EK25" s="269"/>
      <c r="EL25" s="269"/>
      <c r="EM25" s="269"/>
      <c r="EN25" s="269"/>
      <c r="EO25" s="269"/>
      <c r="EP25" s="269"/>
      <c r="EQ25" s="269"/>
      <c r="ER25" s="269"/>
      <c r="ES25" s="269"/>
      <c r="ET25" s="269"/>
      <c r="EU25" s="269"/>
      <c r="EV25" s="269"/>
      <c r="EW25" s="269"/>
      <c r="EX25" s="269"/>
      <c r="EY25" s="269"/>
      <c r="EZ25" s="269"/>
      <c r="FA25" s="269"/>
      <c r="FB25" s="269"/>
      <c r="FC25" s="269"/>
      <c r="FD25" s="269"/>
      <c r="FE25" s="269"/>
      <c r="FF25" s="269"/>
      <c r="FG25" s="269"/>
      <c r="FH25" s="269"/>
      <c r="FI25" s="269"/>
      <c r="FJ25" s="269"/>
      <c r="FK25" s="269"/>
      <c r="FL25" s="269"/>
      <c r="FM25" s="269"/>
      <c r="FN25" s="269"/>
      <c r="FO25" s="269"/>
      <c r="FP25" s="269"/>
      <c r="FQ25" s="269"/>
      <c r="FR25" s="269"/>
      <c r="FS25" s="269"/>
      <c r="FT25" s="269"/>
      <c r="FU25" s="269"/>
      <c r="FV25" s="269"/>
      <c r="FW25" s="269"/>
      <c r="FX25" s="269"/>
      <c r="FY25" s="269"/>
      <c r="FZ25" s="269"/>
      <c r="GA25" s="269"/>
      <c r="GB25" s="269"/>
      <c r="GC25" s="269"/>
      <c r="GD25" s="269"/>
      <c r="GE25" s="269"/>
      <c r="GF25" s="269"/>
      <c r="GG25" s="269"/>
      <c r="GH25" s="269"/>
      <c r="GI25" s="269"/>
      <c r="GJ25" s="269"/>
      <c r="GK25" s="269"/>
      <c r="GL25" s="269"/>
      <c r="GM25" s="269"/>
      <c r="GN25" s="269"/>
      <c r="GO25" s="269"/>
      <c r="GP25" s="269"/>
      <c r="GQ25" s="269"/>
      <c r="GR25" s="269"/>
      <c r="GS25" s="269"/>
      <c r="GT25" s="269"/>
      <c r="GU25" s="269"/>
      <c r="GV25" s="269"/>
      <c r="GW25" s="269"/>
      <c r="GX25" s="269"/>
      <c r="GY25" s="269"/>
      <c r="GZ25" s="269"/>
      <c r="HA25" s="269"/>
      <c r="HB25" s="269"/>
      <c r="HC25" s="269"/>
      <c r="HD25" s="269"/>
      <c r="HE25" s="269"/>
      <c r="HF25" s="269"/>
      <c r="HG25" s="269"/>
      <c r="HH25" s="269"/>
      <c r="HI25" s="269"/>
      <c r="HJ25" s="269"/>
      <c r="HK25" s="269"/>
      <c r="HL25" s="269"/>
      <c r="HM25" s="269"/>
      <c r="HN25" s="269"/>
      <c r="HO25" s="269"/>
      <c r="HP25" s="269"/>
      <c r="HQ25" s="269"/>
      <c r="HR25" s="269"/>
      <c r="HS25" s="269"/>
      <c r="HT25" s="269"/>
      <c r="HU25" s="269"/>
      <c r="HV25" s="269"/>
      <c r="HW25" s="269"/>
      <c r="HX25" s="269"/>
      <c r="HY25" s="269"/>
      <c r="HZ25" s="269"/>
      <c r="IA25" s="269"/>
      <c r="IB25" s="269"/>
      <c r="IC25" s="269"/>
      <c r="ID25" s="269"/>
      <c r="IE25" s="269"/>
      <c r="IF25" s="269"/>
      <c r="IG25" s="269"/>
      <c r="IH25" s="269"/>
      <c r="II25" s="269"/>
      <c r="IJ25" s="269"/>
      <c r="IK25" s="269"/>
      <c r="IL25" s="269"/>
      <c r="IM25" s="269"/>
      <c r="IN25" s="269"/>
      <c r="IO25" s="269"/>
      <c r="IP25" s="269"/>
      <c r="IQ25" s="269"/>
      <c r="IR25" s="269"/>
      <c r="IS25" s="269"/>
      <c r="IT25" s="269"/>
      <c r="IU25" s="269"/>
      <c r="IV25" s="269"/>
      <c r="IW25" s="269"/>
      <c r="IX25" s="269"/>
      <c r="IY25" s="269"/>
      <c r="IZ25" s="269"/>
      <c r="JA25" s="269"/>
      <c r="JB25" s="269"/>
      <c r="JC25" s="269"/>
      <c r="JD25" s="269"/>
      <c r="JE25" s="269"/>
      <c r="JF25" s="269"/>
      <c r="JG25" s="269"/>
      <c r="JH25" s="269"/>
      <c r="JI25" s="269"/>
      <c r="JJ25" s="269"/>
      <c r="JK25" s="269"/>
      <c r="JL25" s="269"/>
      <c r="JM25" s="269"/>
      <c r="JN25" s="269"/>
      <c r="JO25" s="269"/>
      <c r="JP25" s="269"/>
      <c r="JQ25" s="269"/>
      <c r="JR25" s="269"/>
      <c r="JS25" s="269"/>
      <c r="JT25" s="269"/>
      <c r="JU25" s="269"/>
      <c r="JV25" s="269"/>
      <c r="JW25" s="269"/>
      <c r="JX25" s="269"/>
      <c r="JY25" s="269"/>
      <c r="JZ25" s="269"/>
      <c r="KA25" s="269"/>
      <c r="KB25" s="269"/>
      <c r="KC25" s="269"/>
      <c r="KD25" s="269"/>
      <c r="KE25" s="269"/>
      <c r="KF25" s="269"/>
      <c r="KG25" s="269"/>
      <c r="KH25" s="269"/>
      <c r="KI25" s="269"/>
      <c r="KJ25" s="269"/>
      <c r="KK25" s="269"/>
      <c r="KL25" s="269"/>
      <c r="KM25" s="269"/>
      <c r="KN25" s="269"/>
      <c r="KO25" s="269"/>
      <c r="KP25" s="269"/>
      <c r="KQ25" s="269"/>
      <c r="KR25" s="269"/>
      <c r="KS25" s="269"/>
      <c r="KT25" s="269"/>
      <c r="KU25" s="269"/>
      <c r="KV25" s="269"/>
      <c r="KW25" s="269"/>
      <c r="KX25" s="269"/>
      <c r="KY25" s="269"/>
      <c r="KZ25" s="269"/>
      <c r="LA25" s="269"/>
      <c r="LB25" s="269"/>
      <c r="LC25" s="269"/>
      <c r="LD25" s="269"/>
      <c r="LE25" s="269"/>
      <c r="LF25" s="269"/>
      <c r="LG25" s="269"/>
      <c r="LH25" s="269"/>
      <c r="LI25" s="269"/>
      <c r="LJ25" s="269"/>
      <c r="LK25" s="269"/>
      <c r="LL25" s="269"/>
      <c r="LM25" s="269"/>
      <c r="LN25" s="269"/>
      <c r="LO25" s="269"/>
      <c r="LP25" s="269"/>
      <c r="LQ25" s="269"/>
      <c r="LR25" s="269"/>
      <c r="LS25" s="269"/>
      <c r="LT25" s="269"/>
      <c r="LU25" s="269"/>
      <c r="LV25" s="269"/>
      <c r="LW25" s="269"/>
      <c r="LX25" s="269"/>
      <c r="LY25" s="269"/>
      <c r="LZ25" s="269"/>
      <c r="MA25" s="269"/>
      <c r="MB25" s="269"/>
      <c r="MC25" s="269"/>
      <c r="MD25" s="269"/>
      <c r="ME25" s="269"/>
      <c r="MF25" s="269"/>
      <c r="MG25" s="269"/>
      <c r="MH25" s="269"/>
      <c r="MI25" s="269"/>
      <c r="MJ25" s="269"/>
      <c r="MK25" s="269"/>
      <c r="ML25" s="269"/>
      <c r="MM25" s="269"/>
      <c r="MN25" s="269"/>
      <c r="MO25" s="269"/>
      <c r="MP25" s="269"/>
      <c r="MQ25" s="269"/>
      <c r="MR25" s="269"/>
      <c r="MS25" s="269"/>
      <c r="MT25" s="269"/>
      <c r="MU25" s="269"/>
      <c r="MV25" s="269"/>
      <c r="MW25" s="269"/>
      <c r="MX25" s="269"/>
      <c r="MY25" s="269"/>
      <c r="MZ25" s="269"/>
      <c r="NA25" s="269"/>
      <c r="NB25" s="269"/>
      <c r="NC25" s="269"/>
      <c r="ND25" s="269"/>
      <c r="NE25" s="269"/>
      <c r="NF25" s="269"/>
      <c r="NG25" s="269"/>
      <c r="NH25" s="269"/>
      <c r="NI25" s="269"/>
      <c r="NJ25" s="269"/>
      <c r="NK25" s="269"/>
      <c r="NL25" s="269"/>
      <c r="NM25" s="269"/>
      <c r="NN25" s="269"/>
      <c r="NO25" s="269"/>
      <c r="NP25" s="269"/>
      <c r="NQ25" s="269"/>
      <c r="NR25" s="269"/>
      <c r="NS25" s="269"/>
      <c r="NT25" s="269"/>
      <c r="NU25" s="269"/>
      <c r="NV25" s="269"/>
      <c r="NW25" s="269"/>
      <c r="NX25" s="269"/>
      <c r="NY25" s="269"/>
      <c r="NZ25" s="269"/>
      <c r="OA25" s="269"/>
      <c r="OB25" s="269"/>
      <c r="OC25" s="269"/>
      <c r="OD25" s="269"/>
      <c r="OE25" s="269"/>
      <c r="OF25" s="269"/>
      <c r="OG25" s="269"/>
      <c r="OH25" s="269"/>
      <c r="OI25" s="269"/>
      <c r="OJ25" s="269"/>
      <c r="OK25" s="269"/>
      <c r="OL25" s="269"/>
      <c r="OM25" s="269"/>
      <c r="ON25" s="269"/>
      <c r="OO25" s="269"/>
      <c r="OP25" s="269"/>
      <c r="OQ25" s="269"/>
      <c r="OR25" s="269"/>
      <c r="OS25" s="269"/>
      <c r="OT25" s="269"/>
      <c r="OU25" s="269"/>
      <c r="OV25" s="269"/>
      <c r="OW25" s="269"/>
      <c r="OX25" s="269"/>
      <c r="OY25" s="269"/>
      <c r="OZ25" s="269"/>
      <c r="PA25" s="269"/>
      <c r="PB25" s="269"/>
      <c r="PC25" s="269"/>
      <c r="PD25" s="269"/>
      <c r="PE25" s="269"/>
      <c r="PF25" s="269"/>
      <c r="PG25" s="269"/>
      <c r="PH25" s="269"/>
      <c r="PI25" s="269"/>
      <c r="PJ25" s="269"/>
      <c r="PK25" s="269"/>
      <c r="PL25" s="269"/>
      <c r="PM25" s="269"/>
      <c r="PN25" s="269"/>
      <c r="PO25" s="269"/>
      <c r="PP25" s="269"/>
      <c r="PQ25" s="269"/>
      <c r="PR25" s="269"/>
      <c r="PS25" s="269"/>
      <c r="PT25" s="269"/>
      <c r="PU25" s="269"/>
      <c r="PV25" s="269"/>
      <c r="PW25" s="269"/>
      <c r="PX25" s="269"/>
      <c r="PY25" s="269"/>
      <c r="PZ25" s="269"/>
      <c r="QA25" s="269"/>
      <c r="QB25" s="269"/>
      <c r="QC25" s="269"/>
      <c r="QD25" s="269"/>
      <c r="QE25" s="269"/>
      <c r="QF25" s="269"/>
      <c r="QG25" s="269"/>
      <c r="QH25" s="269"/>
      <c r="QI25" s="269"/>
      <c r="QJ25" s="269"/>
      <c r="QK25" s="269"/>
      <c r="QL25" s="269"/>
      <c r="QM25" s="269"/>
      <c r="QN25" s="269"/>
      <c r="QO25" s="269"/>
      <c r="QP25" s="269"/>
      <c r="QQ25" s="269"/>
      <c r="QR25" s="269"/>
      <c r="QS25" s="269"/>
      <c r="QT25" s="269"/>
      <c r="QU25" s="269"/>
      <c r="QV25" s="269"/>
      <c r="QW25" s="269"/>
      <c r="QX25" s="269"/>
      <c r="QY25" s="269"/>
      <c r="QZ25" s="269"/>
      <c r="RA25" s="269"/>
      <c r="RB25" s="269"/>
      <c r="RC25" s="269"/>
      <c r="RD25" s="269"/>
      <c r="RE25" s="269"/>
      <c r="RF25" s="269"/>
      <c r="RG25" s="269"/>
      <c r="RH25" s="269"/>
      <c r="RI25" s="269"/>
      <c r="RJ25" s="269"/>
      <c r="RK25" s="269"/>
      <c r="RL25" s="269"/>
      <c r="RM25" s="269"/>
      <c r="RN25" s="269"/>
      <c r="RO25" s="269"/>
      <c r="RP25" s="269"/>
      <c r="RQ25" s="269"/>
      <c r="RR25" s="269"/>
      <c r="RS25" s="269"/>
      <c r="RT25" s="269"/>
      <c r="RU25" s="269"/>
      <c r="RV25" s="269"/>
      <c r="RW25" s="269"/>
      <c r="RX25" s="269"/>
      <c r="RY25" s="269"/>
      <c r="RZ25" s="269"/>
      <c r="SA25" s="269"/>
      <c r="SB25" s="269"/>
      <c r="SC25" s="269"/>
      <c r="SD25" s="269"/>
      <c r="SE25" s="269"/>
      <c r="SF25" s="269"/>
      <c r="SG25" s="269"/>
      <c r="SH25" s="269"/>
      <c r="SI25" s="269"/>
      <c r="SJ25" s="269"/>
      <c r="SK25" s="269"/>
      <c r="SL25" s="269"/>
      <c r="SM25" s="269"/>
      <c r="SN25" s="269"/>
      <c r="SO25" s="269"/>
      <c r="SP25" s="269"/>
      <c r="SQ25" s="269"/>
      <c r="SR25" s="269"/>
      <c r="SS25" s="269"/>
      <c r="ST25" s="269"/>
      <c r="SU25" s="269"/>
      <c r="SV25" s="269"/>
      <c r="SW25" s="269"/>
      <c r="SX25" s="269"/>
      <c r="SY25" s="269"/>
      <c r="SZ25" s="269"/>
      <c r="TA25" s="269"/>
      <c r="TB25" s="269"/>
      <c r="TC25" s="269"/>
      <c r="TD25" s="269"/>
      <c r="TE25" s="269"/>
      <c r="TF25" s="269"/>
      <c r="TG25" s="269"/>
      <c r="TH25" s="269"/>
      <c r="TI25" s="269"/>
      <c r="TJ25" s="269"/>
      <c r="TK25" s="269"/>
      <c r="TL25" s="269"/>
      <c r="TM25" s="269"/>
      <c r="TN25" s="269"/>
      <c r="TO25" s="269"/>
      <c r="TP25" s="269"/>
      <c r="TQ25" s="269"/>
      <c r="TR25" s="269"/>
      <c r="TS25" s="269"/>
      <c r="TT25" s="269"/>
      <c r="TU25" s="269"/>
      <c r="TV25" s="269"/>
      <c r="TW25" s="269"/>
      <c r="TX25" s="269"/>
      <c r="TY25" s="269"/>
      <c r="TZ25" s="269"/>
      <c r="UA25" s="269"/>
      <c r="UB25" s="269"/>
      <c r="UC25" s="269"/>
      <c r="UD25" s="269"/>
      <c r="UE25" s="269"/>
      <c r="UF25" s="269"/>
      <c r="UG25" s="269"/>
      <c r="UH25" s="269"/>
      <c r="UI25" s="269"/>
      <c r="UJ25" s="269"/>
      <c r="UK25" s="269"/>
      <c r="UL25" s="269"/>
      <c r="UM25" s="269"/>
      <c r="UN25" s="269"/>
      <c r="UO25" s="269"/>
      <c r="UP25" s="269"/>
      <c r="UQ25" s="269"/>
      <c r="UR25" s="269"/>
      <c r="US25" s="269"/>
      <c r="UT25" s="269"/>
      <c r="UU25" s="269"/>
      <c r="UV25" s="269"/>
      <c r="UW25" s="269"/>
      <c r="UX25" s="269"/>
      <c r="UY25" s="269"/>
      <c r="UZ25" s="269"/>
      <c r="VA25" s="269"/>
      <c r="VB25" s="269"/>
      <c r="VC25" s="269"/>
      <c r="VD25" s="269"/>
      <c r="VE25" s="269"/>
      <c r="VF25" s="269"/>
      <c r="VG25" s="269"/>
      <c r="VH25" s="269"/>
      <c r="VI25" s="269"/>
      <c r="VJ25" s="269"/>
      <c r="VK25" s="269"/>
      <c r="VL25" s="269"/>
      <c r="VM25" s="269"/>
      <c r="VN25" s="269"/>
      <c r="VO25" s="269"/>
      <c r="VP25" s="269"/>
      <c r="VQ25" s="269"/>
      <c r="VR25" s="269"/>
      <c r="VS25" s="269"/>
      <c r="VT25" s="269"/>
      <c r="VU25" s="269"/>
      <c r="VV25" s="269"/>
      <c r="VW25" s="269"/>
      <c r="VX25" s="269"/>
      <c r="VY25" s="269"/>
      <c r="VZ25" s="269"/>
      <c r="WA25" s="269"/>
      <c r="WB25" s="269"/>
      <c r="WC25" s="269"/>
      <c r="WD25" s="269"/>
      <c r="WE25" s="269"/>
      <c r="WF25" s="269"/>
      <c r="WG25" s="269"/>
      <c r="WH25" s="269"/>
      <c r="WI25" s="269"/>
      <c r="WJ25" s="269"/>
      <c r="WK25" s="269"/>
      <c r="WL25" s="269"/>
      <c r="WM25" s="269"/>
      <c r="WN25" s="269"/>
      <c r="WO25" s="269"/>
      <c r="WP25" s="269"/>
      <c r="WQ25" s="269"/>
      <c r="WR25" s="269"/>
      <c r="WS25" s="269"/>
      <c r="WT25" s="269"/>
      <c r="WU25" s="269"/>
      <c r="WV25" s="269"/>
      <c r="WW25" s="269"/>
      <c r="WX25" s="269"/>
      <c r="WY25" s="269"/>
      <c r="WZ25" s="269"/>
      <c r="XA25" s="269"/>
      <c r="XB25" s="269"/>
      <c r="XC25" s="269"/>
      <c r="XD25" s="269"/>
      <c r="XE25" s="269"/>
      <c r="XF25" s="269"/>
      <c r="XG25" s="269"/>
      <c r="XH25" s="269"/>
      <c r="XI25" s="269"/>
      <c r="XJ25" s="269"/>
      <c r="XK25" s="269"/>
      <c r="XL25" s="269"/>
      <c r="XM25" s="269"/>
      <c r="XN25" s="269"/>
      <c r="XO25" s="269"/>
      <c r="XP25" s="269"/>
      <c r="XQ25" s="269"/>
      <c r="XR25" s="269"/>
      <c r="XS25" s="269"/>
      <c r="XT25" s="269"/>
      <c r="XU25" s="269"/>
      <c r="XV25" s="269"/>
      <c r="XW25" s="269"/>
      <c r="XX25" s="269"/>
      <c r="XY25" s="269"/>
      <c r="XZ25" s="269"/>
      <c r="YA25" s="269"/>
      <c r="YB25" s="269"/>
      <c r="YC25" s="269"/>
      <c r="YD25" s="269"/>
      <c r="YE25" s="269"/>
      <c r="YF25" s="269"/>
      <c r="YG25" s="269"/>
      <c r="YH25" s="269"/>
      <c r="YI25" s="269"/>
      <c r="YJ25" s="269"/>
      <c r="YK25" s="269"/>
      <c r="YL25" s="269"/>
      <c r="YM25" s="269"/>
      <c r="YN25" s="269"/>
      <c r="YO25" s="269"/>
      <c r="YP25" s="269"/>
      <c r="YQ25" s="269"/>
      <c r="YR25" s="269"/>
      <c r="YS25" s="269"/>
      <c r="YT25" s="269"/>
      <c r="YU25" s="269"/>
      <c r="YV25" s="269"/>
      <c r="YW25" s="269"/>
      <c r="YX25" s="269"/>
      <c r="YY25" s="269"/>
      <c r="YZ25" s="269"/>
      <c r="ZA25" s="269"/>
      <c r="ZB25" s="269"/>
      <c r="ZC25" s="269"/>
      <c r="ZD25" s="269"/>
      <c r="ZE25" s="269"/>
      <c r="ZF25" s="269"/>
      <c r="ZG25" s="269"/>
      <c r="ZH25" s="269"/>
      <c r="ZI25" s="269"/>
      <c r="ZJ25" s="269"/>
      <c r="ZK25" s="269"/>
      <c r="ZL25" s="269"/>
      <c r="ZM25" s="269"/>
      <c r="ZN25" s="269"/>
      <c r="ZO25" s="269"/>
      <c r="ZP25" s="269"/>
      <c r="ZQ25" s="269"/>
      <c r="ZR25" s="269"/>
      <c r="ZS25" s="269"/>
      <c r="ZT25" s="269"/>
      <c r="ZU25" s="269"/>
      <c r="ZV25" s="269"/>
      <c r="ZW25" s="269"/>
      <c r="ZX25" s="269"/>
      <c r="ZY25" s="269"/>
      <c r="ZZ25" s="269"/>
      <c r="AAA25" s="269"/>
      <c r="AAB25" s="269"/>
      <c r="AAC25" s="269"/>
      <c r="AAD25" s="269"/>
      <c r="AAE25" s="269"/>
      <c r="AAF25" s="269"/>
      <c r="AAG25" s="269"/>
      <c r="AAH25" s="269"/>
      <c r="AAI25" s="269"/>
      <c r="AAJ25" s="269"/>
      <c r="AAK25" s="269"/>
      <c r="AAL25" s="269"/>
      <c r="AAM25" s="269"/>
      <c r="AAN25" s="269"/>
      <c r="AAO25" s="269"/>
      <c r="AAP25" s="269"/>
      <c r="AAQ25" s="269"/>
      <c r="AAR25" s="269"/>
      <c r="AAS25" s="269"/>
      <c r="AAT25" s="269"/>
      <c r="AAU25" s="269"/>
      <c r="AAV25" s="269"/>
      <c r="AAW25" s="269"/>
      <c r="AAX25" s="269"/>
      <c r="AAY25" s="269"/>
      <c r="AAZ25" s="269"/>
      <c r="ABA25" s="269"/>
      <c r="ABB25" s="269"/>
      <c r="ABC25" s="269"/>
      <c r="ABD25" s="269"/>
      <c r="ABE25" s="269"/>
      <c r="ABF25" s="269"/>
      <c r="ABG25" s="269"/>
      <c r="ABH25" s="269"/>
      <c r="ABI25" s="269"/>
      <c r="ABJ25" s="269"/>
      <c r="ABK25" s="269"/>
      <c r="ABL25" s="269"/>
      <c r="ABM25" s="269"/>
      <c r="ABN25" s="269"/>
      <c r="ABO25" s="269"/>
      <c r="ABP25" s="269"/>
      <c r="ABQ25" s="269"/>
      <c r="ABR25" s="269"/>
      <c r="ABS25" s="269"/>
      <c r="ABT25" s="269"/>
      <c r="ABU25" s="269"/>
      <c r="ABV25" s="269"/>
      <c r="ABW25" s="269"/>
      <c r="ABX25" s="269"/>
      <c r="ABY25" s="269"/>
      <c r="ABZ25" s="269"/>
      <c r="ACA25" s="269"/>
      <c r="ACB25" s="269"/>
      <c r="ACC25" s="269"/>
      <c r="ACD25" s="269"/>
      <c r="ACE25" s="269"/>
      <c r="ACF25" s="269"/>
      <c r="ACG25" s="269"/>
      <c r="ACH25" s="269"/>
      <c r="ACI25" s="269"/>
      <c r="ACJ25" s="269"/>
      <c r="ACK25" s="269"/>
      <c r="ACL25" s="269"/>
      <c r="ACM25" s="269"/>
      <c r="ACN25" s="269"/>
      <c r="ACO25" s="269"/>
      <c r="ACP25" s="269"/>
      <c r="ACQ25" s="269"/>
      <c r="ACR25" s="269"/>
      <c r="ACS25" s="269"/>
      <c r="ACT25" s="269"/>
      <c r="ACU25" s="269"/>
      <c r="ACV25" s="269"/>
      <c r="ACW25" s="269"/>
      <c r="ACX25" s="269"/>
      <c r="ACY25" s="269"/>
      <c r="ACZ25" s="269"/>
      <c r="ADA25" s="269"/>
      <c r="ADB25" s="269"/>
      <c r="ADC25" s="269"/>
      <c r="ADD25" s="269"/>
      <c r="ADE25" s="269"/>
      <c r="ADF25" s="269"/>
      <c r="ADG25" s="269"/>
      <c r="ADH25" s="269"/>
      <c r="ADI25" s="269"/>
      <c r="ADJ25" s="269"/>
      <c r="ADK25" s="269"/>
      <c r="ADL25" s="269"/>
      <c r="ADM25" s="269"/>
      <c r="ADN25" s="269"/>
      <c r="ADO25" s="269"/>
      <c r="ADP25" s="269"/>
      <c r="ADQ25" s="269"/>
      <c r="ADR25" s="269"/>
      <c r="ADS25" s="269"/>
      <c r="ADT25" s="269"/>
      <c r="ADU25" s="269"/>
      <c r="ADV25" s="269"/>
      <c r="ADW25" s="269"/>
      <c r="ADX25" s="269"/>
      <c r="ADY25" s="269"/>
      <c r="ADZ25" s="269"/>
      <c r="AEA25" s="269"/>
      <c r="AEB25" s="269"/>
      <c r="AEC25" s="269"/>
      <c r="AED25" s="269"/>
      <c r="AEE25" s="269"/>
      <c r="AEF25" s="269"/>
      <c r="AEG25" s="269"/>
      <c r="AEH25" s="269"/>
      <c r="AEI25" s="269"/>
      <c r="AEJ25" s="269"/>
      <c r="AEK25" s="269"/>
      <c r="AEL25" s="269"/>
      <c r="AEM25" s="269"/>
      <c r="AEN25" s="269"/>
      <c r="AEO25" s="269"/>
      <c r="AEP25" s="269"/>
      <c r="AEQ25" s="269"/>
      <c r="AER25" s="269"/>
      <c r="AES25" s="269"/>
      <c r="AET25" s="269"/>
      <c r="AEU25" s="269"/>
      <c r="AEV25" s="269"/>
      <c r="AEW25" s="269"/>
      <c r="AEX25" s="269"/>
      <c r="AEY25" s="269"/>
      <c r="AEZ25" s="269"/>
      <c r="AFA25" s="269"/>
      <c r="AFB25" s="269"/>
      <c r="AFC25" s="269"/>
      <c r="AFD25" s="269"/>
      <c r="AFE25" s="269"/>
      <c r="AFF25" s="269"/>
      <c r="AFG25" s="269"/>
      <c r="AFH25" s="269"/>
      <c r="AFI25" s="269"/>
      <c r="AFJ25" s="269"/>
      <c r="AFK25" s="269"/>
      <c r="AFL25" s="269"/>
      <c r="AFM25" s="269"/>
      <c r="AFN25" s="269"/>
      <c r="AFO25" s="269"/>
      <c r="AFP25" s="269"/>
      <c r="AFQ25" s="269"/>
      <c r="AFR25" s="269"/>
      <c r="AFS25" s="269"/>
      <c r="AFT25" s="269"/>
      <c r="AFU25" s="269"/>
      <c r="AFV25" s="269"/>
      <c r="AFW25" s="269"/>
      <c r="AFX25" s="269"/>
      <c r="AFY25" s="269"/>
      <c r="AFZ25" s="269"/>
      <c r="AGA25" s="269"/>
      <c r="AGB25" s="269"/>
      <c r="AGC25" s="269"/>
      <c r="AGD25" s="269"/>
      <c r="AGE25" s="269"/>
      <c r="AGF25" s="269"/>
      <c r="AGG25" s="269"/>
      <c r="AGH25" s="269"/>
      <c r="AGI25" s="269"/>
      <c r="AGJ25" s="269"/>
      <c r="AGK25" s="269"/>
      <c r="AGL25" s="269"/>
      <c r="AGM25" s="269"/>
      <c r="AGN25" s="269"/>
      <c r="AGO25" s="269"/>
      <c r="AGP25" s="269"/>
      <c r="AGQ25" s="269"/>
      <c r="AGR25" s="269"/>
      <c r="AGS25" s="269"/>
      <c r="AGT25" s="269"/>
      <c r="AGU25" s="269"/>
      <c r="AGV25" s="269"/>
      <c r="AGW25" s="269"/>
      <c r="AGX25" s="269"/>
      <c r="AGY25" s="269"/>
      <c r="AGZ25" s="269"/>
      <c r="AHA25" s="269"/>
      <c r="AHB25" s="269"/>
      <c r="AHC25" s="269"/>
      <c r="AHD25" s="269"/>
      <c r="AHE25" s="269"/>
      <c r="AHF25" s="269"/>
      <c r="AHG25" s="269"/>
      <c r="AHH25" s="269"/>
      <c r="AHI25" s="269"/>
      <c r="AHJ25" s="269"/>
      <c r="AHK25" s="269"/>
      <c r="AHL25" s="269"/>
      <c r="AHM25" s="269"/>
      <c r="AHN25" s="269"/>
      <c r="AHO25" s="269"/>
      <c r="AHP25" s="269"/>
      <c r="AHQ25" s="269"/>
      <c r="AHR25" s="269"/>
      <c r="AHS25" s="269"/>
      <c r="AHT25" s="269"/>
      <c r="AHU25" s="269"/>
      <c r="AHV25" s="269"/>
      <c r="AHW25" s="269"/>
      <c r="AHX25" s="269"/>
      <c r="AHY25" s="269"/>
      <c r="AHZ25" s="269"/>
      <c r="AIA25" s="269"/>
      <c r="AIB25" s="269"/>
      <c r="AIC25" s="269"/>
      <c r="AID25" s="269"/>
      <c r="AIE25" s="269"/>
      <c r="AIF25" s="269"/>
      <c r="AIG25" s="269"/>
      <c r="AIH25" s="269"/>
      <c r="AII25" s="269"/>
      <c r="AIJ25" s="269"/>
      <c r="AIK25" s="269"/>
      <c r="AIL25" s="269"/>
      <c r="AIM25" s="269"/>
      <c r="AIN25" s="269"/>
      <c r="AIO25" s="269"/>
      <c r="AIP25" s="269"/>
      <c r="AIQ25" s="269"/>
      <c r="AIR25" s="269"/>
      <c r="AIS25" s="269"/>
      <c r="AIT25" s="269"/>
      <c r="AIU25" s="269"/>
      <c r="AIV25" s="269"/>
      <c r="AIW25" s="269"/>
      <c r="AIX25" s="269"/>
      <c r="AIY25" s="269"/>
      <c r="AIZ25" s="269"/>
      <c r="AJA25" s="269"/>
      <c r="AJB25" s="269"/>
      <c r="AJC25" s="269"/>
      <c r="AJD25" s="269"/>
      <c r="AJE25" s="269"/>
      <c r="AJF25" s="269"/>
      <c r="AJG25" s="269"/>
      <c r="AJH25" s="269"/>
      <c r="AJI25" s="269"/>
      <c r="AJJ25" s="269"/>
      <c r="AJK25" s="269"/>
      <c r="AJL25" s="269"/>
      <c r="AJM25" s="269"/>
      <c r="AJN25" s="269"/>
      <c r="AJO25" s="269"/>
      <c r="AJP25" s="269"/>
      <c r="AJQ25" s="269"/>
      <c r="AJR25" s="269"/>
      <c r="AJS25" s="269"/>
      <c r="AJT25" s="269"/>
      <c r="AJU25" s="269"/>
      <c r="AJV25" s="269"/>
      <c r="AJW25" s="269"/>
      <c r="AJX25" s="269"/>
      <c r="AJY25" s="269"/>
      <c r="AJZ25" s="269"/>
      <c r="AKA25" s="269"/>
      <c r="AKB25" s="269"/>
      <c r="AKC25" s="269"/>
      <c r="AKD25" s="269"/>
      <c r="AKE25" s="269"/>
      <c r="AKF25" s="269"/>
      <c r="AKG25" s="269"/>
      <c r="AKH25" s="269"/>
      <c r="AKI25" s="269"/>
      <c r="AKJ25" s="269"/>
      <c r="AKK25" s="269"/>
      <c r="AKL25" s="269"/>
      <c r="AKM25" s="269"/>
      <c r="AKN25" s="269"/>
      <c r="AKO25" s="269"/>
      <c r="AKP25" s="269"/>
      <c r="AKQ25" s="269"/>
      <c r="AKR25" s="269"/>
      <c r="AKS25" s="269"/>
      <c r="AKT25" s="269"/>
      <c r="AKU25" s="269"/>
      <c r="AKV25" s="269"/>
      <c r="AKW25" s="269"/>
      <c r="AKX25" s="269"/>
      <c r="AKY25" s="269"/>
      <c r="AKZ25" s="269"/>
      <c r="ALA25" s="269"/>
      <c r="ALB25" s="269"/>
      <c r="ALC25" s="269"/>
      <c r="ALD25" s="269"/>
      <c r="ALE25" s="269"/>
      <c r="ALF25" s="269"/>
      <c r="ALG25" s="269"/>
      <c r="ALH25" s="269"/>
      <c r="ALI25" s="269"/>
      <c r="ALJ25" s="269"/>
      <c r="ALK25" s="269"/>
      <c r="ALL25" s="269"/>
      <c r="ALM25" s="269"/>
      <c r="ALN25" s="269"/>
      <c r="ALO25" s="269"/>
      <c r="ALP25" s="269"/>
      <c r="ALQ25" s="269"/>
      <c r="ALR25" s="269"/>
      <c r="ALS25" s="269"/>
      <c r="ALT25" s="269"/>
      <c r="ALU25" s="269"/>
      <c r="ALV25" s="269"/>
      <c r="ALW25" s="269"/>
      <c r="ALX25" s="269"/>
      <c r="ALY25" s="269"/>
      <c r="ALZ25" s="269"/>
      <c r="AMA25" s="269"/>
      <c r="AMB25" s="269"/>
      <c r="AMC25" s="269"/>
      <c r="AMD25" s="269"/>
    </row>
    <row r="26" customFormat="false" ht="13.8" hidden="false" customHeight="true" outlineLevel="0" collapsed="false">
      <c r="A26" s="261" t="s">
        <v>926</v>
      </c>
      <c r="B26" s="267" t="s">
        <v>1308</v>
      </c>
      <c r="C26" s="267"/>
      <c r="D26" s="267"/>
      <c r="E26" s="267"/>
      <c r="F26" s="267"/>
      <c r="G26" s="267"/>
      <c r="H26" s="268"/>
      <c r="I26" s="266" t="n">
        <f aca="false">I23*H26</f>
        <v>0</v>
      </c>
      <c r="J26" s="269"/>
      <c r="K26" s="269"/>
      <c r="L26" s="269"/>
      <c r="M26" s="269"/>
      <c r="N26" s="269"/>
      <c r="O26" s="269"/>
      <c r="P26" s="269"/>
      <c r="Q26" s="269"/>
      <c r="R26" s="269"/>
      <c r="S26" s="269"/>
      <c r="T26" s="269"/>
      <c r="U26" s="269"/>
      <c r="V26" s="269"/>
      <c r="W26" s="269"/>
      <c r="X26" s="269"/>
      <c r="Y26" s="269"/>
      <c r="Z26" s="269"/>
      <c r="AA26" s="269"/>
      <c r="AB26" s="269"/>
      <c r="AC26" s="269"/>
      <c r="AD26" s="269"/>
      <c r="AE26" s="269"/>
      <c r="AF26" s="269"/>
      <c r="AG26" s="269"/>
      <c r="AH26" s="269"/>
      <c r="AI26" s="269"/>
      <c r="AJ26" s="269"/>
      <c r="AK26" s="269"/>
      <c r="AL26" s="269"/>
      <c r="AM26" s="269"/>
      <c r="AN26" s="269"/>
      <c r="AO26" s="269"/>
      <c r="AP26" s="269"/>
      <c r="AQ26" s="269"/>
      <c r="AR26" s="269"/>
      <c r="AS26" s="269"/>
      <c r="AT26" s="269"/>
      <c r="AU26" s="269"/>
      <c r="AV26" s="269"/>
      <c r="AW26" s="269"/>
      <c r="AX26" s="269"/>
      <c r="AY26" s="269"/>
      <c r="AZ26" s="269"/>
      <c r="BA26" s="269"/>
      <c r="BB26" s="269"/>
      <c r="BC26" s="269"/>
      <c r="BD26" s="269"/>
      <c r="BE26" s="269"/>
      <c r="BF26" s="269"/>
      <c r="BG26" s="269"/>
      <c r="BH26" s="269"/>
      <c r="BI26" s="269"/>
      <c r="BJ26" s="269"/>
      <c r="BK26" s="269"/>
      <c r="BL26" s="269"/>
      <c r="BM26" s="269"/>
      <c r="BN26" s="269"/>
      <c r="BO26" s="269"/>
      <c r="BP26" s="269"/>
      <c r="BQ26" s="269"/>
      <c r="BR26" s="269"/>
      <c r="BS26" s="269"/>
      <c r="BT26" s="269"/>
      <c r="BU26" s="269"/>
      <c r="BV26" s="269"/>
      <c r="BW26" s="269"/>
      <c r="BX26" s="269"/>
      <c r="BY26" s="269"/>
      <c r="BZ26" s="269"/>
      <c r="CA26" s="269"/>
      <c r="CB26" s="269"/>
      <c r="CC26" s="269"/>
      <c r="CD26" s="269"/>
      <c r="CE26" s="269"/>
      <c r="CF26" s="269"/>
      <c r="CG26" s="269"/>
      <c r="CH26" s="269"/>
      <c r="CI26" s="269"/>
      <c r="CJ26" s="269"/>
      <c r="CK26" s="269"/>
      <c r="CL26" s="269"/>
      <c r="CM26" s="269"/>
      <c r="CN26" s="269"/>
      <c r="CO26" s="269"/>
      <c r="CP26" s="269"/>
      <c r="CQ26" s="269"/>
      <c r="CR26" s="269"/>
      <c r="CS26" s="269"/>
      <c r="CT26" s="269"/>
      <c r="CU26" s="269"/>
      <c r="CV26" s="269"/>
      <c r="CW26" s="269"/>
      <c r="CX26" s="269"/>
      <c r="CY26" s="269"/>
      <c r="CZ26" s="269"/>
      <c r="DA26" s="269"/>
      <c r="DB26" s="269"/>
      <c r="DC26" s="269"/>
      <c r="DD26" s="269"/>
      <c r="DE26" s="269"/>
      <c r="DF26" s="269"/>
      <c r="DG26" s="269"/>
      <c r="DH26" s="269"/>
      <c r="DI26" s="269"/>
      <c r="DJ26" s="269"/>
      <c r="DK26" s="269"/>
      <c r="DL26" s="269"/>
      <c r="DM26" s="269"/>
      <c r="DN26" s="269"/>
      <c r="DO26" s="269"/>
      <c r="DP26" s="269"/>
      <c r="DQ26" s="269"/>
      <c r="DR26" s="269"/>
      <c r="DS26" s="269"/>
      <c r="DT26" s="269"/>
      <c r="DU26" s="269"/>
      <c r="DV26" s="269"/>
      <c r="DW26" s="269"/>
      <c r="DX26" s="269"/>
      <c r="DY26" s="269"/>
      <c r="DZ26" s="269"/>
      <c r="EA26" s="269"/>
      <c r="EB26" s="269"/>
      <c r="EC26" s="269"/>
      <c r="ED26" s="269"/>
      <c r="EE26" s="269"/>
      <c r="EF26" s="269"/>
      <c r="EG26" s="269"/>
      <c r="EH26" s="269"/>
      <c r="EI26" s="269"/>
      <c r="EJ26" s="269"/>
      <c r="EK26" s="269"/>
      <c r="EL26" s="269"/>
      <c r="EM26" s="269"/>
      <c r="EN26" s="269"/>
      <c r="EO26" s="269"/>
      <c r="EP26" s="269"/>
      <c r="EQ26" s="269"/>
      <c r="ER26" s="269"/>
      <c r="ES26" s="269"/>
      <c r="ET26" s="269"/>
      <c r="EU26" s="269"/>
      <c r="EV26" s="269"/>
      <c r="EW26" s="269"/>
      <c r="EX26" s="269"/>
      <c r="EY26" s="269"/>
      <c r="EZ26" s="269"/>
      <c r="FA26" s="269"/>
      <c r="FB26" s="269"/>
      <c r="FC26" s="269"/>
      <c r="FD26" s="269"/>
      <c r="FE26" s="269"/>
      <c r="FF26" s="269"/>
      <c r="FG26" s="269"/>
      <c r="FH26" s="269"/>
      <c r="FI26" s="269"/>
      <c r="FJ26" s="269"/>
      <c r="FK26" s="269"/>
      <c r="FL26" s="269"/>
      <c r="FM26" s="269"/>
      <c r="FN26" s="269"/>
      <c r="FO26" s="269"/>
      <c r="FP26" s="269"/>
      <c r="FQ26" s="269"/>
      <c r="FR26" s="269"/>
      <c r="FS26" s="269"/>
      <c r="FT26" s="269"/>
      <c r="FU26" s="269"/>
      <c r="FV26" s="269"/>
      <c r="FW26" s="269"/>
      <c r="FX26" s="269"/>
      <c r="FY26" s="269"/>
      <c r="FZ26" s="269"/>
      <c r="GA26" s="269"/>
      <c r="GB26" s="269"/>
      <c r="GC26" s="269"/>
      <c r="GD26" s="269"/>
      <c r="GE26" s="269"/>
      <c r="GF26" s="269"/>
      <c r="GG26" s="269"/>
      <c r="GH26" s="269"/>
      <c r="GI26" s="269"/>
      <c r="GJ26" s="269"/>
      <c r="GK26" s="269"/>
      <c r="GL26" s="269"/>
      <c r="GM26" s="269"/>
      <c r="GN26" s="269"/>
      <c r="GO26" s="269"/>
      <c r="GP26" s="269"/>
      <c r="GQ26" s="269"/>
      <c r="GR26" s="269"/>
      <c r="GS26" s="269"/>
      <c r="GT26" s="269"/>
      <c r="GU26" s="269"/>
      <c r="GV26" s="269"/>
      <c r="GW26" s="269"/>
      <c r="GX26" s="269"/>
      <c r="GY26" s="269"/>
      <c r="GZ26" s="269"/>
      <c r="HA26" s="269"/>
      <c r="HB26" s="269"/>
      <c r="HC26" s="269"/>
      <c r="HD26" s="269"/>
      <c r="HE26" s="269"/>
      <c r="HF26" s="269"/>
      <c r="HG26" s="269"/>
      <c r="HH26" s="269"/>
      <c r="HI26" s="269"/>
      <c r="HJ26" s="269"/>
      <c r="HK26" s="269"/>
      <c r="HL26" s="269"/>
      <c r="HM26" s="269"/>
      <c r="HN26" s="269"/>
      <c r="HO26" s="269"/>
      <c r="HP26" s="269"/>
      <c r="HQ26" s="269"/>
      <c r="HR26" s="269"/>
      <c r="HS26" s="269"/>
      <c r="HT26" s="269"/>
      <c r="HU26" s="269"/>
      <c r="HV26" s="269"/>
      <c r="HW26" s="269"/>
      <c r="HX26" s="269"/>
      <c r="HY26" s="269"/>
      <c r="HZ26" s="269"/>
      <c r="IA26" s="269"/>
      <c r="IB26" s="269"/>
      <c r="IC26" s="269"/>
      <c r="ID26" s="269"/>
      <c r="IE26" s="269"/>
      <c r="IF26" s="269"/>
      <c r="IG26" s="269"/>
      <c r="IH26" s="269"/>
      <c r="II26" s="269"/>
      <c r="IJ26" s="269"/>
      <c r="IK26" s="269"/>
      <c r="IL26" s="269"/>
      <c r="IM26" s="269"/>
      <c r="IN26" s="269"/>
      <c r="IO26" s="269"/>
      <c r="IP26" s="269"/>
      <c r="IQ26" s="269"/>
      <c r="IR26" s="269"/>
      <c r="IS26" s="269"/>
      <c r="IT26" s="269"/>
      <c r="IU26" s="269"/>
      <c r="IV26" s="269"/>
      <c r="IW26" s="269"/>
      <c r="IX26" s="269"/>
      <c r="IY26" s="269"/>
      <c r="IZ26" s="269"/>
      <c r="JA26" s="269"/>
      <c r="JB26" s="269"/>
      <c r="JC26" s="269"/>
      <c r="JD26" s="269"/>
      <c r="JE26" s="269"/>
      <c r="JF26" s="269"/>
      <c r="JG26" s="269"/>
      <c r="JH26" s="269"/>
      <c r="JI26" s="269"/>
      <c r="JJ26" s="269"/>
      <c r="JK26" s="269"/>
      <c r="JL26" s="269"/>
      <c r="JM26" s="269"/>
      <c r="JN26" s="269"/>
      <c r="JO26" s="269"/>
      <c r="JP26" s="269"/>
      <c r="JQ26" s="269"/>
      <c r="JR26" s="269"/>
      <c r="JS26" s="269"/>
      <c r="JT26" s="269"/>
      <c r="JU26" s="269"/>
      <c r="JV26" s="269"/>
      <c r="JW26" s="269"/>
      <c r="JX26" s="269"/>
      <c r="JY26" s="269"/>
      <c r="JZ26" s="269"/>
      <c r="KA26" s="269"/>
      <c r="KB26" s="269"/>
      <c r="KC26" s="269"/>
      <c r="KD26" s="269"/>
      <c r="KE26" s="269"/>
      <c r="KF26" s="269"/>
      <c r="KG26" s="269"/>
      <c r="KH26" s="269"/>
      <c r="KI26" s="269"/>
      <c r="KJ26" s="269"/>
      <c r="KK26" s="269"/>
      <c r="KL26" s="269"/>
      <c r="KM26" s="269"/>
      <c r="KN26" s="269"/>
      <c r="KO26" s="269"/>
      <c r="KP26" s="269"/>
      <c r="KQ26" s="269"/>
      <c r="KR26" s="269"/>
      <c r="KS26" s="269"/>
      <c r="KT26" s="269"/>
      <c r="KU26" s="269"/>
      <c r="KV26" s="269"/>
      <c r="KW26" s="269"/>
      <c r="KX26" s="269"/>
      <c r="KY26" s="269"/>
      <c r="KZ26" s="269"/>
      <c r="LA26" s="269"/>
      <c r="LB26" s="269"/>
      <c r="LC26" s="269"/>
      <c r="LD26" s="269"/>
      <c r="LE26" s="269"/>
      <c r="LF26" s="269"/>
      <c r="LG26" s="269"/>
      <c r="LH26" s="269"/>
      <c r="LI26" s="269"/>
      <c r="LJ26" s="269"/>
      <c r="LK26" s="269"/>
      <c r="LL26" s="269"/>
      <c r="LM26" s="269"/>
      <c r="LN26" s="269"/>
      <c r="LO26" s="269"/>
      <c r="LP26" s="269"/>
      <c r="LQ26" s="269"/>
      <c r="LR26" s="269"/>
      <c r="LS26" s="269"/>
      <c r="LT26" s="269"/>
      <c r="LU26" s="269"/>
      <c r="LV26" s="269"/>
      <c r="LW26" s="269"/>
      <c r="LX26" s="269"/>
      <c r="LY26" s="269"/>
      <c r="LZ26" s="269"/>
      <c r="MA26" s="269"/>
      <c r="MB26" s="269"/>
      <c r="MC26" s="269"/>
      <c r="MD26" s="269"/>
      <c r="ME26" s="269"/>
      <c r="MF26" s="269"/>
      <c r="MG26" s="269"/>
      <c r="MH26" s="269"/>
      <c r="MI26" s="269"/>
      <c r="MJ26" s="269"/>
      <c r="MK26" s="269"/>
      <c r="ML26" s="269"/>
      <c r="MM26" s="269"/>
      <c r="MN26" s="269"/>
      <c r="MO26" s="269"/>
      <c r="MP26" s="269"/>
      <c r="MQ26" s="269"/>
      <c r="MR26" s="269"/>
      <c r="MS26" s="269"/>
      <c r="MT26" s="269"/>
      <c r="MU26" s="269"/>
      <c r="MV26" s="269"/>
      <c r="MW26" s="269"/>
      <c r="MX26" s="269"/>
      <c r="MY26" s="269"/>
      <c r="MZ26" s="269"/>
      <c r="NA26" s="269"/>
      <c r="NB26" s="269"/>
      <c r="NC26" s="269"/>
      <c r="ND26" s="269"/>
      <c r="NE26" s="269"/>
      <c r="NF26" s="269"/>
      <c r="NG26" s="269"/>
      <c r="NH26" s="269"/>
      <c r="NI26" s="269"/>
      <c r="NJ26" s="269"/>
      <c r="NK26" s="269"/>
      <c r="NL26" s="269"/>
      <c r="NM26" s="269"/>
      <c r="NN26" s="269"/>
      <c r="NO26" s="269"/>
      <c r="NP26" s="269"/>
      <c r="NQ26" s="269"/>
      <c r="NR26" s="269"/>
      <c r="NS26" s="269"/>
      <c r="NT26" s="269"/>
      <c r="NU26" s="269"/>
      <c r="NV26" s="269"/>
      <c r="NW26" s="269"/>
      <c r="NX26" s="269"/>
      <c r="NY26" s="269"/>
      <c r="NZ26" s="269"/>
      <c r="OA26" s="269"/>
      <c r="OB26" s="269"/>
      <c r="OC26" s="269"/>
      <c r="OD26" s="269"/>
      <c r="OE26" s="269"/>
      <c r="OF26" s="269"/>
      <c r="OG26" s="269"/>
      <c r="OH26" s="269"/>
      <c r="OI26" s="269"/>
      <c r="OJ26" s="269"/>
      <c r="OK26" s="269"/>
      <c r="OL26" s="269"/>
      <c r="OM26" s="269"/>
      <c r="ON26" s="269"/>
      <c r="OO26" s="269"/>
      <c r="OP26" s="269"/>
      <c r="OQ26" s="269"/>
      <c r="OR26" s="269"/>
      <c r="OS26" s="269"/>
      <c r="OT26" s="269"/>
      <c r="OU26" s="269"/>
      <c r="OV26" s="269"/>
      <c r="OW26" s="269"/>
      <c r="OX26" s="269"/>
      <c r="OY26" s="269"/>
      <c r="OZ26" s="269"/>
      <c r="PA26" s="269"/>
      <c r="PB26" s="269"/>
      <c r="PC26" s="269"/>
      <c r="PD26" s="269"/>
      <c r="PE26" s="269"/>
      <c r="PF26" s="269"/>
      <c r="PG26" s="269"/>
      <c r="PH26" s="269"/>
      <c r="PI26" s="269"/>
      <c r="PJ26" s="269"/>
      <c r="PK26" s="269"/>
      <c r="PL26" s="269"/>
      <c r="PM26" s="269"/>
      <c r="PN26" s="269"/>
      <c r="PO26" s="269"/>
      <c r="PP26" s="269"/>
      <c r="PQ26" s="269"/>
      <c r="PR26" s="269"/>
      <c r="PS26" s="269"/>
      <c r="PT26" s="269"/>
      <c r="PU26" s="269"/>
      <c r="PV26" s="269"/>
      <c r="PW26" s="269"/>
      <c r="PX26" s="269"/>
      <c r="PY26" s="269"/>
      <c r="PZ26" s="269"/>
      <c r="QA26" s="269"/>
      <c r="QB26" s="269"/>
      <c r="QC26" s="269"/>
      <c r="QD26" s="269"/>
      <c r="QE26" s="269"/>
      <c r="QF26" s="269"/>
      <c r="QG26" s="269"/>
      <c r="QH26" s="269"/>
      <c r="QI26" s="269"/>
      <c r="QJ26" s="269"/>
      <c r="QK26" s="269"/>
      <c r="QL26" s="269"/>
      <c r="QM26" s="269"/>
      <c r="QN26" s="269"/>
      <c r="QO26" s="269"/>
      <c r="QP26" s="269"/>
      <c r="QQ26" s="269"/>
      <c r="QR26" s="269"/>
      <c r="QS26" s="269"/>
      <c r="QT26" s="269"/>
      <c r="QU26" s="269"/>
      <c r="QV26" s="269"/>
      <c r="QW26" s="269"/>
      <c r="QX26" s="269"/>
      <c r="QY26" s="269"/>
      <c r="QZ26" s="269"/>
      <c r="RA26" s="269"/>
      <c r="RB26" s="269"/>
      <c r="RC26" s="269"/>
      <c r="RD26" s="269"/>
      <c r="RE26" s="269"/>
      <c r="RF26" s="269"/>
      <c r="RG26" s="269"/>
      <c r="RH26" s="269"/>
      <c r="RI26" s="269"/>
      <c r="RJ26" s="269"/>
      <c r="RK26" s="269"/>
      <c r="RL26" s="269"/>
      <c r="RM26" s="269"/>
      <c r="RN26" s="269"/>
      <c r="RO26" s="269"/>
      <c r="RP26" s="269"/>
      <c r="RQ26" s="269"/>
      <c r="RR26" s="269"/>
      <c r="RS26" s="269"/>
      <c r="RT26" s="269"/>
      <c r="RU26" s="269"/>
      <c r="RV26" s="269"/>
      <c r="RW26" s="269"/>
      <c r="RX26" s="269"/>
      <c r="RY26" s="269"/>
      <c r="RZ26" s="269"/>
      <c r="SA26" s="269"/>
      <c r="SB26" s="269"/>
      <c r="SC26" s="269"/>
      <c r="SD26" s="269"/>
      <c r="SE26" s="269"/>
      <c r="SF26" s="269"/>
      <c r="SG26" s="269"/>
      <c r="SH26" s="269"/>
      <c r="SI26" s="269"/>
      <c r="SJ26" s="269"/>
      <c r="SK26" s="269"/>
      <c r="SL26" s="269"/>
      <c r="SM26" s="269"/>
      <c r="SN26" s="269"/>
      <c r="SO26" s="269"/>
      <c r="SP26" s="269"/>
      <c r="SQ26" s="269"/>
      <c r="SR26" s="269"/>
      <c r="SS26" s="269"/>
      <c r="ST26" s="269"/>
      <c r="SU26" s="269"/>
      <c r="SV26" s="269"/>
      <c r="SW26" s="269"/>
      <c r="SX26" s="269"/>
      <c r="SY26" s="269"/>
      <c r="SZ26" s="269"/>
      <c r="TA26" s="269"/>
      <c r="TB26" s="269"/>
      <c r="TC26" s="269"/>
      <c r="TD26" s="269"/>
      <c r="TE26" s="269"/>
      <c r="TF26" s="269"/>
      <c r="TG26" s="269"/>
      <c r="TH26" s="269"/>
      <c r="TI26" s="269"/>
      <c r="TJ26" s="269"/>
      <c r="TK26" s="269"/>
      <c r="TL26" s="269"/>
      <c r="TM26" s="269"/>
      <c r="TN26" s="269"/>
      <c r="TO26" s="269"/>
      <c r="TP26" s="269"/>
      <c r="TQ26" s="269"/>
      <c r="TR26" s="269"/>
      <c r="TS26" s="269"/>
      <c r="TT26" s="269"/>
      <c r="TU26" s="269"/>
      <c r="TV26" s="269"/>
      <c r="TW26" s="269"/>
      <c r="TX26" s="269"/>
      <c r="TY26" s="269"/>
      <c r="TZ26" s="269"/>
      <c r="UA26" s="269"/>
      <c r="UB26" s="269"/>
      <c r="UC26" s="269"/>
      <c r="UD26" s="269"/>
      <c r="UE26" s="269"/>
      <c r="UF26" s="269"/>
      <c r="UG26" s="269"/>
      <c r="UH26" s="269"/>
      <c r="UI26" s="269"/>
      <c r="UJ26" s="269"/>
      <c r="UK26" s="269"/>
      <c r="UL26" s="269"/>
      <c r="UM26" s="269"/>
      <c r="UN26" s="269"/>
      <c r="UO26" s="269"/>
      <c r="UP26" s="269"/>
      <c r="UQ26" s="269"/>
      <c r="UR26" s="269"/>
      <c r="US26" s="269"/>
      <c r="UT26" s="269"/>
      <c r="UU26" s="269"/>
      <c r="UV26" s="269"/>
      <c r="UW26" s="269"/>
      <c r="UX26" s="269"/>
      <c r="UY26" s="269"/>
      <c r="UZ26" s="269"/>
      <c r="VA26" s="269"/>
      <c r="VB26" s="269"/>
      <c r="VC26" s="269"/>
      <c r="VD26" s="269"/>
      <c r="VE26" s="269"/>
      <c r="VF26" s="269"/>
      <c r="VG26" s="269"/>
      <c r="VH26" s="269"/>
      <c r="VI26" s="269"/>
      <c r="VJ26" s="269"/>
      <c r="VK26" s="269"/>
      <c r="VL26" s="269"/>
      <c r="VM26" s="269"/>
      <c r="VN26" s="269"/>
      <c r="VO26" s="269"/>
      <c r="VP26" s="269"/>
      <c r="VQ26" s="269"/>
      <c r="VR26" s="269"/>
      <c r="VS26" s="269"/>
      <c r="VT26" s="269"/>
      <c r="VU26" s="269"/>
      <c r="VV26" s="269"/>
      <c r="VW26" s="269"/>
      <c r="VX26" s="269"/>
      <c r="VY26" s="269"/>
      <c r="VZ26" s="269"/>
      <c r="WA26" s="269"/>
      <c r="WB26" s="269"/>
      <c r="WC26" s="269"/>
      <c r="WD26" s="269"/>
      <c r="WE26" s="269"/>
      <c r="WF26" s="269"/>
      <c r="WG26" s="269"/>
      <c r="WH26" s="269"/>
      <c r="WI26" s="269"/>
      <c r="WJ26" s="269"/>
      <c r="WK26" s="269"/>
      <c r="WL26" s="269"/>
      <c r="WM26" s="269"/>
      <c r="WN26" s="269"/>
      <c r="WO26" s="269"/>
      <c r="WP26" s="269"/>
      <c r="WQ26" s="269"/>
      <c r="WR26" s="269"/>
      <c r="WS26" s="269"/>
      <c r="WT26" s="269"/>
      <c r="WU26" s="269"/>
      <c r="WV26" s="269"/>
      <c r="WW26" s="269"/>
      <c r="WX26" s="269"/>
      <c r="WY26" s="269"/>
      <c r="WZ26" s="269"/>
      <c r="XA26" s="269"/>
      <c r="XB26" s="269"/>
      <c r="XC26" s="269"/>
      <c r="XD26" s="269"/>
      <c r="XE26" s="269"/>
      <c r="XF26" s="269"/>
      <c r="XG26" s="269"/>
      <c r="XH26" s="269"/>
      <c r="XI26" s="269"/>
      <c r="XJ26" s="269"/>
      <c r="XK26" s="269"/>
      <c r="XL26" s="269"/>
      <c r="XM26" s="269"/>
      <c r="XN26" s="269"/>
      <c r="XO26" s="269"/>
      <c r="XP26" s="269"/>
      <c r="XQ26" s="269"/>
      <c r="XR26" s="269"/>
      <c r="XS26" s="269"/>
      <c r="XT26" s="269"/>
      <c r="XU26" s="269"/>
      <c r="XV26" s="269"/>
      <c r="XW26" s="269"/>
      <c r="XX26" s="269"/>
      <c r="XY26" s="269"/>
      <c r="XZ26" s="269"/>
      <c r="YA26" s="269"/>
      <c r="YB26" s="269"/>
      <c r="YC26" s="269"/>
      <c r="YD26" s="269"/>
      <c r="YE26" s="269"/>
      <c r="YF26" s="269"/>
      <c r="YG26" s="269"/>
      <c r="YH26" s="269"/>
      <c r="YI26" s="269"/>
      <c r="YJ26" s="269"/>
      <c r="YK26" s="269"/>
      <c r="YL26" s="269"/>
      <c r="YM26" s="269"/>
      <c r="YN26" s="269"/>
      <c r="YO26" s="269"/>
      <c r="YP26" s="269"/>
      <c r="YQ26" s="269"/>
      <c r="YR26" s="269"/>
      <c r="YS26" s="269"/>
      <c r="YT26" s="269"/>
      <c r="YU26" s="269"/>
      <c r="YV26" s="269"/>
      <c r="YW26" s="269"/>
      <c r="YX26" s="269"/>
      <c r="YY26" s="269"/>
      <c r="YZ26" s="269"/>
      <c r="ZA26" s="269"/>
      <c r="ZB26" s="269"/>
      <c r="ZC26" s="269"/>
      <c r="ZD26" s="269"/>
      <c r="ZE26" s="269"/>
      <c r="ZF26" s="269"/>
      <c r="ZG26" s="269"/>
      <c r="ZH26" s="269"/>
      <c r="ZI26" s="269"/>
      <c r="ZJ26" s="269"/>
      <c r="ZK26" s="269"/>
      <c r="ZL26" s="269"/>
      <c r="ZM26" s="269"/>
      <c r="ZN26" s="269"/>
      <c r="ZO26" s="269"/>
      <c r="ZP26" s="269"/>
      <c r="ZQ26" s="269"/>
      <c r="ZR26" s="269"/>
      <c r="ZS26" s="269"/>
      <c r="ZT26" s="269"/>
      <c r="ZU26" s="269"/>
      <c r="ZV26" s="269"/>
      <c r="ZW26" s="269"/>
      <c r="ZX26" s="269"/>
      <c r="ZY26" s="269"/>
      <c r="ZZ26" s="269"/>
      <c r="AAA26" s="269"/>
      <c r="AAB26" s="269"/>
      <c r="AAC26" s="269"/>
      <c r="AAD26" s="269"/>
      <c r="AAE26" s="269"/>
      <c r="AAF26" s="269"/>
      <c r="AAG26" s="269"/>
      <c r="AAH26" s="269"/>
      <c r="AAI26" s="269"/>
      <c r="AAJ26" s="269"/>
      <c r="AAK26" s="269"/>
      <c r="AAL26" s="269"/>
      <c r="AAM26" s="269"/>
      <c r="AAN26" s="269"/>
      <c r="AAO26" s="269"/>
      <c r="AAP26" s="269"/>
      <c r="AAQ26" s="269"/>
      <c r="AAR26" s="269"/>
      <c r="AAS26" s="269"/>
      <c r="AAT26" s="269"/>
      <c r="AAU26" s="269"/>
      <c r="AAV26" s="269"/>
      <c r="AAW26" s="269"/>
      <c r="AAX26" s="269"/>
      <c r="AAY26" s="269"/>
      <c r="AAZ26" s="269"/>
      <c r="ABA26" s="269"/>
      <c r="ABB26" s="269"/>
      <c r="ABC26" s="269"/>
      <c r="ABD26" s="269"/>
      <c r="ABE26" s="269"/>
      <c r="ABF26" s="269"/>
      <c r="ABG26" s="269"/>
      <c r="ABH26" s="269"/>
      <c r="ABI26" s="269"/>
      <c r="ABJ26" s="269"/>
      <c r="ABK26" s="269"/>
      <c r="ABL26" s="269"/>
      <c r="ABM26" s="269"/>
      <c r="ABN26" s="269"/>
      <c r="ABO26" s="269"/>
      <c r="ABP26" s="269"/>
      <c r="ABQ26" s="269"/>
      <c r="ABR26" s="269"/>
      <c r="ABS26" s="269"/>
      <c r="ABT26" s="269"/>
      <c r="ABU26" s="269"/>
      <c r="ABV26" s="269"/>
      <c r="ABW26" s="269"/>
      <c r="ABX26" s="269"/>
      <c r="ABY26" s="269"/>
      <c r="ABZ26" s="269"/>
      <c r="ACA26" s="269"/>
      <c r="ACB26" s="269"/>
      <c r="ACC26" s="269"/>
      <c r="ACD26" s="269"/>
      <c r="ACE26" s="269"/>
      <c r="ACF26" s="269"/>
      <c r="ACG26" s="269"/>
      <c r="ACH26" s="269"/>
      <c r="ACI26" s="269"/>
      <c r="ACJ26" s="269"/>
      <c r="ACK26" s="269"/>
      <c r="ACL26" s="269"/>
      <c r="ACM26" s="269"/>
      <c r="ACN26" s="269"/>
      <c r="ACO26" s="269"/>
      <c r="ACP26" s="269"/>
      <c r="ACQ26" s="269"/>
      <c r="ACR26" s="269"/>
      <c r="ACS26" s="269"/>
      <c r="ACT26" s="269"/>
      <c r="ACU26" s="269"/>
      <c r="ACV26" s="269"/>
      <c r="ACW26" s="269"/>
      <c r="ACX26" s="269"/>
      <c r="ACY26" s="269"/>
      <c r="ACZ26" s="269"/>
      <c r="ADA26" s="269"/>
      <c r="ADB26" s="269"/>
      <c r="ADC26" s="269"/>
      <c r="ADD26" s="269"/>
      <c r="ADE26" s="269"/>
      <c r="ADF26" s="269"/>
      <c r="ADG26" s="269"/>
      <c r="ADH26" s="269"/>
      <c r="ADI26" s="269"/>
      <c r="ADJ26" s="269"/>
      <c r="ADK26" s="269"/>
      <c r="ADL26" s="269"/>
      <c r="ADM26" s="269"/>
      <c r="ADN26" s="269"/>
      <c r="ADO26" s="269"/>
      <c r="ADP26" s="269"/>
      <c r="ADQ26" s="269"/>
      <c r="ADR26" s="269"/>
      <c r="ADS26" s="269"/>
      <c r="ADT26" s="269"/>
      <c r="ADU26" s="269"/>
      <c r="ADV26" s="269"/>
      <c r="ADW26" s="269"/>
      <c r="ADX26" s="269"/>
      <c r="ADY26" s="269"/>
      <c r="ADZ26" s="269"/>
      <c r="AEA26" s="269"/>
      <c r="AEB26" s="269"/>
      <c r="AEC26" s="269"/>
      <c r="AED26" s="269"/>
      <c r="AEE26" s="269"/>
      <c r="AEF26" s="269"/>
      <c r="AEG26" s="269"/>
      <c r="AEH26" s="269"/>
      <c r="AEI26" s="269"/>
      <c r="AEJ26" s="269"/>
      <c r="AEK26" s="269"/>
      <c r="AEL26" s="269"/>
      <c r="AEM26" s="269"/>
      <c r="AEN26" s="269"/>
      <c r="AEO26" s="269"/>
      <c r="AEP26" s="269"/>
      <c r="AEQ26" s="269"/>
      <c r="AER26" s="269"/>
      <c r="AES26" s="269"/>
      <c r="AET26" s="269"/>
      <c r="AEU26" s="269"/>
      <c r="AEV26" s="269"/>
      <c r="AEW26" s="269"/>
      <c r="AEX26" s="269"/>
      <c r="AEY26" s="269"/>
      <c r="AEZ26" s="269"/>
      <c r="AFA26" s="269"/>
      <c r="AFB26" s="269"/>
      <c r="AFC26" s="269"/>
      <c r="AFD26" s="269"/>
      <c r="AFE26" s="269"/>
      <c r="AFF26" s="269"/>
      <c r="AFG26" s="269"/>
      <c r="AFH26" s="269"/>
      <c r="AFI26" s="269"/>
      <c r="AFJ26" s="269"/>
      <c r="AFK26" s="269"/>
      <c r="AFL26" s="269"/>
      <c r="AFM26" s="269"/>
      <c r="AFN26" s="269"/>
      <c r="AFO26" s="269"/>
      <c r="AFP26" s="269"/>
      <c r="AFQ26" s="269"/>
      <c r="AFR26" s="269"/>
      <c r="AFS26" s="269"/>
      <c r="AFT26" s="269"/>
      <c r="AFU26" s="269"/>
      <c r="AFV26" s="269"/>
      <c r="AFW26" s="269"/>
      <c r="AFX26" s="269"/>
      <c r="AFY26" s="269"/>
      <c r="AFZ26" s="269"/>
      <c r="AGA26" s="269"/>
      <c r="AGB26" s="269"/>
      <c r="AGC26" s="269"/>
      <c r="AGD26" s="269"/>
      <c r="AGE26" s="269"/>
      <c r="AGF26" s="269"/>
      <c r="AGG26" s="269"/>
      <c r="AGH26" s="269"/>
      <c r="AGI26" s="269"/>
      <c r="AGJ26" s="269"/>
      <c r="AGK26" s="269"/>
      <c r="AGL26" s="269"/>
      <c r="AGM26" s="269"/>
      <c r="AGN26" s="269"/>
      <c r="AGO26" s="269"/>
      <c r="AGP26" s="269"/>
      <c r="AGQ26" s="269"/>
      <c r="AGR26" s="269"/>
      <c r="AGS26" s="269"/>
      <c r="AGT26" s="269"/>
      <c r="AGU26" s="269"/>
      <c r="AGV26" s="269"/>
      <c r="AGW26" s="269"/>
      <c r="AGX26" s="269"/>
      <c r="AGY26" s="269"/>
      <c r="AGZ26" s="269"/>
      <c r="AHA26" s="269"/>
      <c r="AHB26" s="269"/>
      <c r="AHC26" s="269"/>
      <c r="AHD26" s="269"/>
      <c r="AHE26" s="269"/>
      <c r="AHF26" s="269"/>
      <c r="AHG26" s="269"/>
      <c r="AHH26" s="269"/>
      <c r="AHI26" s="269"/>
      <c r="AHJ26" s="269"/>
      <c r="AHK26" s="269"/>
      <c r="AHL26" s="269"/>
      <c r="AHM26" s="269"/>
      <c r="AHN26" s="269"/>
      <c r="AHO26" s="269"/>
      <c r="AHP26" s="269"/>
      <c r="AHQ26" s="269"/>
      <c r="AHR26" s="269"/>
      <c r="AHS26" s="269"/>
      <c r="AHT26" s="269"/>
      <c r="AHU26" s="269"/>
      <c r="AHV26" s="269"/>
      <c r="AHW26" s="269"/>
      <c r="AHX26" s="269"/>
      <c r="AHY26" s="269"/>
      <c r="AHZ26" s="269"/>
      <c r="AIA26" s="269"/>
      <c r="AIB26" s="269"/>
      <c r="AIC26" s="269"/>
      <c r="AID26" s="269"/>
      <c r="AIE26" s="269"/>
      <c r="AIF26" s="269"/>
      <c r="AIG26" s="269"/>
      <c r="AIH26" s="269"/>
      <c r="AII26" s="269"/>
      <c r="AIJ26" s="269"/>
      <c r="AIK26" s="269"/>
      <c r="AIL26" s="269"/>
      <c r="AIM26" s="269"/>
      <c r="AIN26" s="269"/>
      <c r="AIO26" s="269"/>
      <c r="AIP26" s="269"/>
      <c r="AIQ26" s="269"/>
      <c r="AIR26" s="269"/>
      <c r="AIS26" s="269"/>
      <c r="AIT26" s="269"/>
      <c r="AIU26" s="269"/>
      <c r="AIV26" s="269"/>
      <c r="AIW26" s="269"/>
      <c r="AIX26" s="269"/>
      <c r="AIY26" s="269"/>
      <c r="AIZ26" s="269"/>
      <c r="AJA26" s="269"/>
      <c r="AJB26" s="269"/>
      <c r="AJC26" s="269"/>
      <c r="AJD26" s="269"/>
      <c r="AJE26" s="269"/>
      <c r="AJF26" s="269"/>
      <c r="AJG26" s="269"/>
      <c r="AJH26" s="269"/>
      <c r="AJI26" s="269"/>
      <c r="AJJ26" s="269"/>
      <c r="AJK26" s="269"/>
      <c r="AJL26" s="269"/>
      <c r="AJM26" s="269"/>
      <c r="AJN26" s="269"/>
      <c r="AJO26" s="269"/>
      <c r="AJP26" s="269"/>
      <c r="AJQ26" s="269"/>
      <c r="AJR26" s="269"/>
      <c r="AJS26" s="269"/>
      <c r="AJT26" s="269"/>
      <c r="AJU26" s="269"/>
      <c r="AJV26" s="269"/>
      <c r="AJW26" s="269"/>
      <c r="AJX26" s="269"/>
      <c r="AJY26" s="269"/>
      <c r="AJZ26" s="269"/>
      <c r="AKA26" s="269"/>
      <c r="AKB26" s="269"/>
      <c r="AKC26" s="269"/>
      <c r="AKD26" s="269"/>
      <c r="AKE26" s="269"/>
      <c r="AKF26" s="269"/>
      <c r="AKG26" s="269"/>
      <c r="AKH26" s="269"/>
      <c r="AKI26" s="269"/>
      <c r="AKJ26" s="269"/>
      <c r="AKK26" s="269"/>
      <c r="AKL26" s="269"/>
      <c r="AKM26" s="269"/>
      <c r="AKN26" s="269"/>
      <c r="AKO26" s="269"/>
      <c r="AKP26" s="269"/>
      <c r="AKQ26" s="269"/>
      <c r="AKR26" s="269"/>
      <c r="AKS26" s="269"/>
      <c r="AKT26" s="269"/>
      <c r="AKU26" s="269"/>
      <c r="AKV26" s="269"/>
      <c r="AKW26" s="269"/>
      <c r="AKX26" s="269"/>
      <c r="AKY26" s="269"/>
      <c r="AKZ26" s="269"/>
      <c r="ALA26" s="269"/>
      <c r="ALB26" s="269"/>
      <c r="ALC26" s="269"/>
      <c r="ALD26" s="269"/>
      <c r="ALE26" s="269"/>
      <c r="ALF26" s="269"/>
      <c r="ALG26" s="269"/>
      <c r="ALH26" s="269"/>
      <c r="ALI26" s="269"/>
      <c r="ALJ26" s="269"/>
      <c r="ALK26" s="269"/>
      <c r="ALL26" s="269"/>
      <c r="ALM26" s="269"/>
      <c r="ALN26" s="269"/>
      <c r="ALO26" s="269"/>
      <c r="ALP26" s="269"/>
      <c r="ALQ26" s="269"/>
      <c r="ALR26" s="269"/>
      <c r="ALS26" s="269"/>
      <c r="ALT26" s="269"/>
      <c r="ALU26" s="269"/>
      <c r="ALV26" s="269"/>
      <c r="ALW26" s="269"/>
      <c r="ALX26" s="269"/>
      <c r="ALY26" s="269"/>
      <c r="ALZ26" s="269"/>
      <c r="AMA26" s="269"/>
      <c r="AMB26" s="269"/>
      <c r="AMC26" s="269"/>
      <c r="AMD26" s="269"/>
    </row>
    <row r="27" customFormat="false" ht="13.8" hidden="false" customHeight="true" outlineLevel="0" collapsed="false">
      <c r="A27" s="261" t="s">
        <v>966</v>
      </c>
      <c r="B27" s="267" t="s">
        <v>1309</v>
      </c>
      <c r="C27" s="267"/>
      <c r="D27" s="267"/>
      <c r="E27" s="267"/>
      <c r="F27" s="267"/>
      <c r="G27" s="267"/>
      <c r="H27" s="271"/>
      <c r="I27" s="266" t="n">
        <f aca="false">I23*H27</f>
        <v>0</v>
      </c>
      <c r="J27" s="270"/>
      <c r="K27" s="270"/>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70"/>
      <c r="AL27" s="270"/>
      <c r="AM27" s="270"/>
      <c r="AN27" s="270"/>
      <c r="AO27" s="270"/>
      <c r="AP27" s="270"/>
      <c r="AQ27" s="270"/>
      <c r="AR27" s="270"/>
      <c r="AS27" s="270"/>
      <c r="AT27" s="270"/>
      <c r="AU27" s="270"/>
      <c r="AV27" s="270"/>
      <c r="AW27" s="270"/>
      <c r="AX27" s="270"/>
      <c r="AY27" s="270"/>
      <c r="AZ27" s="270"/>
      <c r="BA27" s="270"/>
      <c r="BB27" s="270"/>
      <c r="BC27" s="270"/>
      <c r="BD27" s="270"/>
      <c r="BE27" s="270"/>
      <c r="BF27" s="270"/>
      <c r="BG27" s="270"/>
      <c r="BH27" s="270"/>
      <c r="BI27" s="270"/>
      <c r="BJ27" s="270"/>
      <c r="BK27" s="270"/>
      <c r="BL27" s="270"/>
      <c r="BM27" s="270"/>
      <c r="BN27" s="270"/>
      <c r="BO27" s="270"/>
      <c r="BP27" s="270"/>
      <c r="BQ27" s="270"/>
      <c r="BR27" s="270"/>
      <c r="BS27" s="270"/>
      <c r="BT27" s="270"/>
      <c r="BU27" s="270"/>
      <c r="BV27" s="270"/>
      <c r="BW27" s="270"/>
      <c r="BX27" s="270"/>
      <c r="BY27" s="270"/>
      <c r="BZ27" s="270"/>
      <c r="CA27" s="270"/>
      <c r="CB27" s="270"/>
      <c r="CC27" s="270"/>
      <c r="CD27" s="270"/>
      <c r="CE27" s="270"/>
      <c r="CF27" s="270"/>
      <c r="CG27" s="270"/>
      <c r="CH27" s="270"/>
      <c r="CI27" s="270"/>
      <c r="CJ27" s="270"/>
      <c r="CK27" s="270"/>
      <c r="CL27" s="270"/>
      <c r="CM27" s="270"/>
      <c r="CN27" s="270"/>
      <c r="CO27" s="270"/>
      <c r="CP27" s="270"/>
      <c r="CQ27" s="270"/>
      <c r="CR27" s="270"/>
      <c r="CS27" s="270"/>
      <c r="CT27" s="270"/>
      <c r="CU27" s="270"/>
      <c r="CV27" s="270"/>
      <c r="CW27" s="270"/>
      <c r="CX27" s="270"/>
      <c r="CY27" s="270"/>
      <c r="CZ27" s="270"/>
      <c r="DA27" s="270"/>
      <c r="DB27" s="270"/>
      <c r="DC27" s="270"/>
      <c r="DD27" s="270"/>
      <c r="DE27" s="270"/>
      <c r="DF27" s="270"/>
      <c r="DG27" s="270"/>
      <c r="DH27" s="270"/>
      <c r="DI27" s="270"/>
      <c r="DJ27" s="270"/>
      <c r="DK27" s="270"/>
      <c r="DL27" s="270"/>
      <c r="DM27" s="270"/>
      <c r="DN27" s="270"/>
      <c r="DO27" s="270"/>
      <c r="DP27" s="270"/>
      <c r="DQ27" s="270"/>
      <c r="DR27" s="270"/>
      <c r="DS27" s="270"/>
      <c r="DT27" s="270"/>
      <c r="DU27" s="270"/>
      <c r="DV27" s="270"/>
      <c r="DW27" s="270"/>
      <c r="DX27" s="270"/>
      <c r="DY27" s="270"/>
      <c r="DZ27" s="270"/>
      <c r="EA27" s="270"/>
      <c r="EB27" s="270"/>
      <c r="EC27" s="270"/>
      <c r="ED27" s="270"/>
      <c r="EE27" s="270"/>
      <c r="EF27" s="270"/>
      <c r="EG27" s="270"/>
      <c r="EH27" s="270"/>
      <c r="EI27" s="270"/>
      <c r="EJ27" s="270"/>
      <c r="EK27" s="270"/>
      <c r="EL27" s="270"/>
      <c r="EM27" s="270"/>
      <c r="EN27" s="270"/>
      <c r="EO27" s="270"/>
      <c r="EP27" s="270"/>
      <c r="EQ27" s="270"/>
      <c r="ER27" s="270"/>
      <c r="ES27" s="270"/>
      <c r="ET27" s="270"/>
      <c r="EU27" s="270"/>
      <c r="EV27" s="270"/>
      <c r="EW27" s="270"/>
      <c r="EX27" s="270"/>
      <c r="EY27" s="270"/>
      <c r="EZ27" s="270"/>
      <c r="FA27" s="270"/>
      <c r="FB27" s="270"/>
      <c r="FC27" s="270"/>
      <c r="FD27" s="270"/>
      <c r="FE27" s="270"/>
      <c r="FF27" s="270"/>
      <c r="FG27" s="270"/>
      <c r="FH27" s="270"/>
      <c r="FI27" s="270"/>
      <c r="FJ27" s="270"/>
      <c r="FK27" s="270"/>
      <c r="FL27" s="270"/>
      <c r="FM27" s="270"/>
      <c r="FN27" s="270"/>
      <c r="FO27" s="270"/>
      <c r="FP27" s="270"/>
      <c r="FQ27" s="270"/>
      <c r="FR27" s="270"/>
      <c r="FS27" s="270"/>
      <c r="FT27" s="270"/>
      <c r="FU27" s="270"/>
      <c r="FV27" s="270"/>
      <c r="FW27" s="270"/>
      <c r="FX27" s="270"/>
      <c r="FY27" s="270"/>
      <c r="FZ27" s="270"/>
      <c r="GA27" s="270"/>
      <c r="GB27" s="270"/>
      <c r="GC27" s="270"/>
      <c r="GD27" s="270"/>
      <c r="GE27" s="270"/>
      <c r="GF27" s="270"/>
      <c r="GG27" s="270"/>
      <c r="GH27" s="270"/>
      <c r="GI27" s="270"/>
      <c r="GJ27" s="270"/>
      <c r="GK27" s="270"/>
      <c r="GL27" s="270"/>
      <c r="GM27" s="270"/>
      <c r="GN27" s="270"/>
      <c r="GO27" s="270"/>
      <c r="GP27" s="270"/>
      <c r="GQ27" s="270"/>
      <c r="GR27" s="270"/>
      <c r="GS27" s="270"/>
      <c r="GT27" s="270"/>
      <c r="GU27" s="270"/>
      <c r="GV27" s="270"/>
      <c r="GW27" s="270"/>
      <c r="GX27" s="270"/>
      <c r="GY27" s="270"/>
      <c r="GZ27" s="270"/>
      <c r="HA27" s="270"/>
      <c r="HB27" s="270"/>
      <c r="HC27" s="270"/>
      <c r="HD27" s="270"/>
      <c r="HE27" s="270"/>
      <c r="HF27" s="270"/>
      <c r="HG27" s="270"/>
      <c r="HH27" s="270"/>
      <c r="HI27" s="270"/>
      <c r="HJ27" s="270"/>
      <c r="HK27" s="270"/>
      <c r="HL27" s="270"/>
      <c r="HM27" s="270"/>
      <c r="HN27" s="270"/>
      <c r="HO27" s="270"/>
      <c r="HP27" s="270"/>
      <c r="HQ27" s="270"/>
      <c r="HR27" s="270"/>
      <c r="HS27" s="270"/>
      <c r="HT27" s="270"/>
      <c r="HU27" s="270"/>
      <c r="HV27" s="270"/>
      <c r="HW27" s="270"/>
      <c r="HX27" s="270"/>
      <c r="HY27" s="270"/>
      <c r="HZ27" s="270"/>
      <c r="IA27" s="270"/>
      <c r="IB27" s="270"/>
      <c r="IC27" s="270"/>
      <c r="ID27" s="270"/>
      <c r="IE27" s="270"/>
      <c r="IF27" s="270"/>
      <c r="IG27" s="270"/>
      <c r="IH27" s="270"/>
      <c r="II27" s="270"/>
      <c r="IJ27" s="270"/>
      <c r="IK27" s="270"/>
      <c r="IL27" s="270"/>
      <c r="IM27" s="270"/>
      <c r="IN27" s="270"/>
      <c r="IO27" s="270"/>
      <c r="IP27" s="270"/>
      <c r="IQ27" s="270"/>
      <c r="IR27" s="270"/>
      <c r="IS27" s="270"/>
      <c r="IT27" s="270"/>
      <c r="IU27" s="270"/>
      <c r="IV27" s="270"/>
      <c r="IW27" s="270"/>
      <c r="IX27" s="270"/>
      <c r="IY27" s="270"/>
      <c r="IZ27" s="270"/>
      <c r="JA27" s="270"/>
      <c r="JB27" s="270"/>
      <c r="JC27" s="270"/>
      <c r="JD27" s="270"/>
      <c r="JE27" s="270"/>
      <c r="JF27" s="270"/>
      <c r="JG27" s="270"/>
      <c r="JH27" s="270"/>
      <c r="JI27" s="270"/>
      <c r="JJ27" s="270"/>
      <c r="JK27" s="270"/>
      <c r="JL27" s="270"/>
      <c r="JM27" s="270"/>
      <c r="JN27" s="270"/>
      <c r="JO27" s="270"/>
      <c r="JP27" s="270"/>
      <c r="JQ27" s="270"/>
      <c r="JR27" s="270"/>
      <c r="JS27" s="270"/>
      <c r="JT27" s="270"/>
      <c r="JU27" s="270"/>
      <c r="JV27" s="270"/>
      <c r="JW27" s="270"/>
      <c r="JX27" s="270"/>
      <c r="JY27" s="270"/>
      <c r="JZ27" s="270"/>
      <c r="KA27" s="270"/>
      <c r="KB27" s="270"/>
      <c r="KC27" s="270"/>
      <c r="KD27" s="270"/>
      <c r="KE27" s="270"/>
      <c r="KF27" s="270"/>
      <c r="KG27" s="270"/>
      <c r="KH27" s="270"/>
      <c r="KI27" s="270"/>
      <c r="KJ27" s="270"/>
      <c r="KK27" s="270"/>
      <c r="KL27" s="270"/>
      <c r="KM27" s="270"/>
      <c r="KN27" s="270"/>
      <c r="KO27" s="270"/>
      <c r="KP27" s="270"/>
      <c r="KQ27" s="270"/>
      <c r="KR27" s="270"/>
      <c r="KS27" s="270"/>
      <c r="KT27" s="270"/>
      <c r="KU27" s="270"/>
      <c r="KV27" s="270"/>
      <c r="KW27" s="270"/>
      <c r="KX27" s="270"/>
      <c r="KY27" s="270"/>
      <c r="KZ27" s="270"/>
      <c r="LA27" s="270"/>
      <c r="LB27" s="270"/>
      <c r="LC27" s="270"/>
      <c r="LD27" s="270"/>
      <c r="LE27" s="270"/>
      <c r="LF27" s="270"/>
      <c r="LG27" s="270"/>
      <c r="LH27" s="270"/>
      <c r="LI27" s="270"/>
      <c r="LJ27" s="270"/>
      <c r="LK27" s="270"/>
      <c r="LL27" s="270"/>
      <c r="LM27" s="270"/>
      <c r="LN27" s="270"/>
      <c r="LO27" s="270"/>
      <c r="LP27" s="270"/>
      <c r="LQ27" s="270"/>
      <c r="LR27" s="270"/>
      <c r="LS27" s="270"/>
      <c r="LT27" s="270"/>
      <c r="LU27" s="270"/>
      <c r="LV27" s="270"/>
      <c r="LW27" s="270"/>
      <c r="LX27" s="270"/>
      <c r="LY27" s="270"/>
      <c r="LZ27" s="270"/>
      <c r="MA27" s="270"/>
      <c r="MB27" s="270"/>
      <c r="MC27" s="270"/>
      <c r="MD27" s="270"/>
      <c r="ME27" s="270"/>
      <c r="MF27" s="270"/>
      <c r="MG27" s="270"/>
      <c r="MH27" s="270"/>
      <c r="MI27" s="270"/>
      <c r="MJ27" s="270"/>
      <c r="MK27" s="270"/>
      <c r="ML27" s="270"/>
      <c r="MM27" s="270"/>
      <c r="MN27" s="270"/>
      <c r="MO27" s="270"/>
      <c r="MP27" s="270"/>
      <c r="MQ27" s="270"/>
      <c r="MR27" s="270"/>
      <c r="MS27" s="270"/>
      <c r="MT27" s="270"/>
      <c r="MU27" s="270"/>
      <c r="MV27" s="270"/>
      <c r="MW27" s="270"/>
      <c r="MX27" s="270"/>
      <c r="MY27" s="270"/>
      <c r="MZ27" s="270"/>
      <c r="NA27" s="270"/>
      <c r="NB27" s="270"/>
      <c r="NC27" s="270"/>
      <c r="ND27" s="270"/>
      <c r="NE27" s="270"/>
      <c r="NF27" s="270"/>
      <c r="NG27" s="270"/>
      <c r="NH27" s="270"/>
      <c r="NI27" s="270"/>
      <c r="NJ27" s="270"/>
      <c r="NK27" s="270"/>
      <c r="NL27" s="270"/>
      <c r="NM27" s="270"/>
      <c r="NN27" s="270"/>
      <c r="NO27" s="270"/>
      <c r="NP27" s="270"/>
      <c r="NQ27" s="270"/>
      <c r="NR27" s="270"/>
      <c r="NS27" s="270"/>
      <c r="NT27" s="270"/>
      <c r="NU27" s="270"/>
      <c r="NV27" s="270"/>
      <c r="NW27" s="270"/>
      <c r="NX27" s="270"/>
      <c r="NY27" s="270"/>
      <c r="NZ27" s="270"/>
      <c r="OA27" s="270"/>
      <c r="OB27" s="270"/>
      <c r="OC27" s="270"/>
      <c r="OD27" s="270"/>
      <c r="OE27" s="270"/>
      <c r="OF27" s="270"/>
      <c r="OG27" s="270"/>
      <c r="OH27" s="270"/>
      <c r="OI27" s="270"/>
      <c r="OJ27" s="270"/>
      <c r="OK27" s="270"/>
      <c r="OL27" s="270"/>
      <c r="OM27" s="270"/>
      <c r="ON27" s="270"/>
      <c r="OO27" s="270"/>
      <c r="OP27" s="270"/>
      <c r="OQ27" s="270"/>
      <c r="OR27" s="270"/>
      <c r="OS27" s="270"/>
      <c r="OT27" s="270"/>
      <c r="OU27" s="270"/>
      <c r="OV27" s="270"/>
      <c r="OW27" s="270"/>
      <c r="OX27" s="270"/>
      <c r="OY27" s="270"/>
      <c r="OZ27" s="270"/>
      <c r="PA27" s="270"/>
      <c r="PB27" s="270"/>
      <c r="PC27" s="270"/>
      <c r="PD27" s="270"/>
      <c r="PE27" s="270"/>
      <c r="PF27" s="270"/>
      <c r="PG27" s="270"/>
      <c r="PH27" s="270"/>
      <c r="PI27" s="270"/>
      <c r="PJ27" s="270"/>
      <c r="PK27" s="270"/>
      <c r="PL27" s="270"/>
      <c r="PM27" s="270"/>
      <c r="PN27" s="270"/>
      <c r="PO27" s="270"/>
      <c r="PP27" s="270"/>
      <c r="PQ27" s="270"/>
      <c r="PR27" s="270"/>
      <c r="PS27" s="270"/>
      <c r="PT27" s="270"/>
      <c r="PU27" s="270"/>
      <c r="PV27" s="270"/>
      <c r="PW27" s="270"/>
      <c r="PX27" s="270"/>
      <c r="PY27" s="270"/>
      <c r="PZ27" s="270"/>
      <c r="QA27" s="270"/>
      <c r="QB27" s="270"/>
      <c r="QC27" s="270"/>
      <c r="QD27" s="270"/>
      <c r="QE27" s="270"/>
      <c r="QF27" s="270"/>
      <c r="QG27" s="270"/>
      <c r="QH27" s="270"/>
      <c r="QI27" s="270"/>
      <c r="QJ27" s="270"/>
      <c r="QK27" s="270"/>
      <c r="QL27" s="270"/>
      <c r="QM27" s="270"/>
      <c r="QN27" s="270"/>
      <c r="QO27" s="270"/>
      <c r="QP27" s="270"/>
      <c r="QQ27" s="270"/>
      <c r="QR27" s="270"/>
      <c r="QS27" s="270"/>
      <c r="QT27" s="270"/>
      <c r="QU27" s="270"/>
      <c r="QV27" s="270"/>
      <c r="QW27" s="270"/>
      <c r="QX27" s="270"/>
      <c r="QY27" s="270"/>
      <c r="QZ27" s="270"/>
      <c r="RA27" s="270"/>
      <c r="RB27" s="270"/>
      <c r="RC27" s="270"/>
      <c r="RD27" s="270"/>
      <c r="RE27" s="270"/>
      <c r="RF27" s="270"/>
      <c r="RG27" s="270"/>
      <c r="RH27" s="270"/>
      <c r="RI27" s="270"/>
      <c r="RJ27" s="270"/>
      <c r="RK27" s="270"/>
      <c r="RL27" s="270"/>
      <c r="RM27" s="270"/>
      <c r="RN27" s="270"/>
      <c r="RO27" s="270"/>
      <c r="RP27" s="270"/>
      <c r="RQ27" s="270"/>
      <c r="RR27" s="270"/>
      <c r="RS27" s="270"/>
      <c r="RT27" s="270"/>
      <c r="RU27" s="270"/>
      <c r="RV27" s="270"/>
      <c r="RW27" s="270"/>
      <c r="RX27" s="270"/>
      <c r="RY27" s="270"/>
      <c r="RZ27" s="270"/>
      <c r="SA27" s="270"/>
      <c r="SB27" s="270"/>
      <c r="SC27" s="270"/>
      <c r="SD27" s="270"/>
      <c r="SE27" s="270"/>
      <c r="SF27" s="270"/>
      <c r="SG27" s="270"/>
      <c r="SH27" s="270"/>
      <c r="SI27" s="270"/>
      <c r="SJ27" s="270"/>
      <c r="SK27" s="270"/>
      <c r="SL27" s="270"/>
      <c r="SM27" s="270"/>
      <c r="SN27" s="270"/>
      <c r="SO27" s="270"/>
      <c r="SP27" s="270"/>
      <c r="SQ27" s="270"/>
      <c r="SR27" s="270"/>
      <c r="SS27" s="270"/>
      <c r="ST27" s="270"/>
      <c r="SU27" s="270"/>
      <c r="SV27" s="270"/>
      <c r="SW27" s="270"/>
      <c r="SX27" s="270"/>
      <c r="SY27" s="270"/>
      <c r="SZ27" s="270"/>
      <c r="TA27" s="270"/>
      <c r="TB27" s="270"/>
      <c r="TC27" s="270"/>
      <c r="TD27" s="270"/>
      <c r="TE27" s="270"/>
      <c r="TF27" s="270"/>
      <c r="TG27" s="270"/>
      <c r="TH27" s="270"/>
      <c r="TI27" s="270"/>
      <c r="TJ27" s="270"/>
      <c r="TK27" s="270"/>
      <c r="TL27" s="270"/>
      <c r="TM27" s="270"/>
      <c r="TN27" s="270"/>
      <c r="TO27" s="270"/>
      <c r="TP27" s="270"/>
      <c r="TQ27" s="270"/>
      <c r="TR27" s="270"/>
      <c r="TS27" s="270"/>
      <c r="TT27" s="270"/>
      <c r="TU27" s="270"/>
      <c r="TV27" s="270"/>
      <c r="TW27" s="270"/>
      <c r="TX27" s="270"/>
      <c r="TY27" s="270"/>
      <c r="TZ27" s="270"/>
      <c r="UA27" s="270"/>
      <c r="UB27" s="270"/>
      <c r="UC27" s="270"/>
      <c r="UD27" s="270"/>
      <c r="UE27" s="270"/>
      <c r="UF27" s="270"/>
      <c r="UG27" s="270"/>
      <c r="UH27" s="270"/>
      <c r="UI27" s="270"/>
      <c r="UJ27" s="270"/>
      <c r="UK27" s="270"/>
      <c r="UL27" s="270"/>
      <c r="UM27" s="270"/>
      <c r="UN27" s="270"/>
      <c r="UO27" s="270"/>
      <c r="UP27" s="270"/>
      <c r="UQ27" s="270"/>
      <c r="UR27" s="270"/>
      <c r="US27" s="270"/>
      <c r="UT27" s="270"/>
      <c r="UU27" s="270"/>
      <c r="UV27" s="270"/>
      <c r="UW27" s="270"/>
      <c r="UX27" s="270"/>
      <c r="UY27" s="270"/>
      <c r="UZ27" s="270"/>
      <c r="VA27" s="270"/>
      <c r="VB27" s="270"/>
      <c r="VC27" s="270"/>
      <c r="VD27" s="270"/>
      <c r="VE27" s="270"/>
      <c r="VF27" s="270"/>
      <c r="VG27" s="270"/>
      <c r="VH27" s="270"/>
      <c r="VI27" s="270"/>
      <c r="VJ27" s="270"/>
      <c r="VK27" s="270"/>
      <c r="VL27" s="270"/>
      <c r="VM27" s="270"/>
      <c r="VN27" s="270"/>
      <c r="VO27" s="270"/>
      <c r="VP27" s="270"/>
      <c r="VQ27" s="270"/>
      <c r="VR27" s="270"/>
      <c r="VS27" s="270"/>
      <c r="VT27" s="270"/>
      <c r="VU27" s="270"/>
      <c r="VV27" s="270"/>
      <c r="VW27" s="270"/>
      <c r="VX27" s="270"/>
      <c r="VY27" s="270"/>
      <c r="VZ27" s="270"/>
      <c r="WA27" s="270"/>
      <c r="WB27" s="270"/>
      <c r="WC27" s="270"/>
      <c r="WD27" s="270"/>
      <c r="WE27" s="270"/>
      <c r="WF27" s="270"/>
      <c r="WG27" s="270"/>
      <c r="WH27" s="270"/>
      <c r="WI27" s="270"/>
      <c r="WJ27" s="270"/>
      <c r="WK27" s="270"/>
      <c r="WL27" s="270"/>
      <c r="WM27" s="270"/>
      <c r="WN27" s="270"/>
      <c r="WO27" s="270"/>
      <c r="WP27" s="270"/>
      <c r="WQ27" s="270"/>
      <c r="WR27" s="270"/>
      <c r="WS27" s="270"/>
      <c r="WT27" s="270"/>
      <c r="WU27" s="270"/>
      <c r="WV27" s="270"/>
      <c r="WW27" s="270"/>
      <c r="WX27" s="270"/>
      <c r="WY27" s="270"/>
      <c r="WZ27" s="270"/>
      <c r="XA27" s="270"/>
      <c r="XB27" s="270"/>
      <c r="XC27" s="270"/>
      <c r="XD27" s="270"/>
      <c r="XE27" s="270"/>
      <c r="XF27" s="270"/>
      <c r="XG27" s="270"/>
      <c r="XH27" s="270"/>
      <c r="XI27" s="270"/>
      <c r="XJ27" s="270"/>
      <c r="XK27" s="270"/>
      <c r="XL27" s="270"/>
      <c r="XM27" s="270"/>
      <c r="XN27" s="270"/>
      <c r="XO27" s="270"/>
      <c r="XP27" s="270"/>
      <c r="XQ27" s="270"/>
      <c r="XR27" s="270"/>
      <c r="XS27" s="270"/>
      <c r="XT27" s="270"/>
      <c r="XU27" s="270"/>
      <c r="XV27" s="270"/>
      <c r="XW27" s="270"/>
      <c r="XX27" s="270"/>
      <c r="XY27" s="270"/>
      <c r="XZ27" s="270"/>
      <c r="YA27" s="270"/>
      <c r="YB27" s="270"/>
      <c r="YC27" s="270"/>
      <c r="YD27" s="270"/>
      <c r="YE27" s="270"/>
      <c r="YF27" s="270"/>
      <c r="YG27" s="270"/>
      <c r="YH27" s="270"/>
      <c r="YI27" s="270"/>
      <c r="YJ27" s="270"/>
      <c r="YK27" s="270"/>
      <c r="YL27" s="270"/>
      <c r="YM27" s="270"/>
      <c r="YN27" s="270"/>
      <c r="YO27" s="270"/>
      <c r="YP27" s="270"/>
      <c r="YQ27" s="270"/>
      <c r="YR27" s="270"/>
      <c r="YS27" s="270"/>
      <c r="YT27" s="270"/>
      <c r="YU27" s="270"/>
      <c r="YV27" s="270"/>
      <c r="YW27" s="270"/>
      <c r="YX27" s="270"/>
      <c r="YY27" s="270"/>
      <c r="YZ27" s="270"/>
      <c r="ZA27" s="270"/>
      <c r="ZB27" s="270"/>
      <c r="ZC27" s="270"/>
      <c r="ZD27" s="270"/>
      <c r="ZE27" s="270"/>
      <c r="ZF27" s="270"/>
      <c r="ZG27" s="270"/>
      <c r="ZH27" s="270"/>
      <c r="ZI27" s="270"/>
      <c r="ZJ27" s="270"/>
      <c r="ZK27" s="270"/>
      <c r="ZL27" s="270"/>
      <c r="ZM27" s="270"/>
      <c r="ZN27" s="270"/>
      <c r="ZO27" s="270"/>
      <c r="ZP27" s="270"/>
      <c r="ZQ27" s="270"/>
      <c r="ZR27" s="270"/>
      <c r="ZS27" s="270"/>
      <c r="ZT27" s="270"/>
      <c r="ZU27" s="270"/>
      <c r="ZV27" s="270"/>
      <c r="ZW27" s="270"/>
      <c r="ZX27" s="270"/>
      <c r="ZY27" s="270"/>
      <c r="ZZ27" s="270"/>
      <c r="AAA27" s="270"/>
      <c r="AAB27" s="270"/>
      <c r="AAC27" s="270"/>
      <c r="AAD27" s="270"/>
      <c r="AAE27" s="270"/>
      <c r="AAF27" s="270"/>
      <c r="AAG27" s="270"/>
      <c r="AAH27" s="270"/>
      <c r="AAI27" s="270"/>
      <c r="AAJ27" s="270"/>
      <c r="AAK27" s="270"/>
      <c r="AAL27" s="270"/>
      <c r="AAM27" s="270"/>
      <c r="AAN27" s="270"/>
      <c r="AAO27" s="270"/>
      <c r="AAP27" s="270"/>
      <c r="AAQ27" s="270"/>
      <c r="AAR27" s="270"/>
      <c r="AAS27" s="270"/>
      <c r="AAT27" s="270"/>
      <c r="AAU27" s="270"/>
      <c r="AAV27" s="270"/>
      <c r="AAW27" s="270"/>
      <c r="AAX27" s="270"/>
      <c r="AAY27" s="270"/>
      <c r="AAZ27" s="270"/>
      <c r="ABA27" s="270"/>
      <c r="ABB27" s="270"/>
      <c r="ABC27" s="270"/>
      <c r="ABD27" s="270"/>
      <c r="ABE27" s="270"/>
      <c r="ABF27" s="270"/>
      <c r="ABG27" s="270"/>
      <c r="ABH27" s="270"/>
      <c r="ABI27" s="270"/>
      <c r="ABJ27" s="270"/>
      <c r="ABK27" s="270"/>
      <c r="ABL27" s="270"/>
      <c r="ABM27" s="270"/>
      <c r="ABN27" s="270"/>
      <c r="ABO27" s="270"/>
      <c r="ABP27" s="270"/>
      <c r="ABQ27" s="270"/>
      <c r="ABR27" s="270"/>
      <c r="ABS27" s="270"/>
      <c r="ABT27" s="270"/>
      <c r="ABU27" s="270"/>
      <c r="ABV27" s="270"/>
      <c r="ABW27" s="270"/>
      <c r="ABX27" s="270"/>
      <c r="ABY27" s="270"/>
      <c r="ABZ27" s="270"/>
      <c r="ACA27" s="270"/>
      <c r="ACB27" s="270"/>
      <c r="ACC27" s="270"/>
      <c r="ACD27" s="270"/>
      <c r="ACE27" s="270"/>
      <c r="ACF27" s="270"/>
      <c r="ACG27" s="270"/>
      <c r="ACH27" s="270"/>
      <c r="ACI27" s="270"/>
      <c r="ACJ27" s="270"/>
      <c r="ACK27" s="270"/>
      <c r="ACL27" s="270"/>
      <c r="ACM27" s="270"/>
      <c r="ACN27" s="270"/>
      <c r="ACO27" s="270"/>
      <c r="ACP27" s="270"/>
      <c r="ACQ27" s="270"/>
      <c r="ACR27" s="270"/>
      <c r="ACS27" s="270"/>
      <c r="ACT27" s="270"/>
      <c r="ACU27" s="270"/>
      <c r="ACV27" s="270"/>
      <c r="ACW27" s="270"/>
      <c r="ACX27" s="270"/>
      <c r="ACY27" s="270"/>
      <c r="ACZ27" s="270"/>
      <c r="ADA27" s="270"/>
      <c r="ADB27" s="270"/>
      <c r="ADC27" s="270"/>
      <c r="ADD27" s="270"/>
      <c r="ADE27" s="270"/>
      <c r="ADF27" s="270"/>
      <c r="ADG27" s="270"/>
      <c r="ADH27" s="270"/>
      <c r="ADI27" s="270"/>
      <c r="ADJ27" s="270"/>
      <c r="ADK27" s="270"/>
      <c r="ADL27" s="270"/>
      <c r="ADM27" s="270"/>
      <c r="ADN27" s="270"/>
      <c r="ADO27" s="270"/>
      <c r="ADP27" s="270"/>
      <c r="ADQ27" s="270"/>
      <c r="ADR27" s="270"/>
      <c r="ADS27" s="270"/>
      <c r="ADT27" s="270"/>
      <c r="ADU27" s="270"/>
      <c r="ADV27" s="270"/>
      <c r="ADW27" s="270"/>
      <c r="ADX27" s="270"/>
      <c r="ADY27" s="270"/>
      <c r="ADZ27" s="270"/>
      <c r="AEA27" s="270"/>
      <c r="AEB27" s="270"/>
      <c r="AEC27" s="270"/>
      <c r="AED27" s="270"/>
      <c r="AEE27" s="270"/>
      <c r="AEF27" s="270"/>
      <c r="AEG27" s="270"/>
      <c r="AEH27" s="270"/>
      <c r="AEI27" s="270"/>
      <c r="AEJ27" s="270"/>
      <c r="AEK27" s="270"/>
      <c r="AEL27" s="270"/>
      <c r="AEM27" s="270"/>
      <c r="AEN27" s="270"/>
      <c r="AEO27" s="270"/>
      <c r="AEP27" s="270"/>
      <c r="AEQ27" s="270"/>
      <c r="AER27" s="270"/>
      <c r="AES27" s="270"/>
      <c r="AET27" s="270"/>
      <c r="AEU27" s="270"/>
      <c r="AEV27" s="270"/>
      <c r="AEW27" s="270"/>
      <c r="AEX27" s="270"/>
      <c r="AEY27" s="270"/>
      <c r="AEZ27" s="270"/>
      <c r="AFA27" s="270"/>
      <c r="AFB27" s="270"/>
      <c r="AFC27" s="270"/>
      <c r="AFD27" s="270"/>
      <c r="AFE27" s="270"/>
      <c r="AFF27" s="270"/>
      <c r="AFG27" s="270"/>
      <c r="AFH27" s="270"/>
      <c r="AFI27" s="270"/>
      <c r="AFJ27" s="270"/>
      <c r="AFK27" s="270"/>
      <c r="AFL27" s="270"/>
      <c r="AFM27" s="270"/>
      <c r="AFN27" s="270"/>
      <c r="AFO27" s="270"/>
      <c r="AFP27" s="270"/>
      <c r="AFQ27" s="270"/>
      <c r="AFR27" s="270"/>
      <c r="AFS27" s="270"/>
      <c r="AFT27" s="270"/>
      <c r="AFU27" s="270"/>
      <c r="AFV27" s="270"/>
      <c r="AFW27" s="270"/>
      <c r="AFX27" s="270"/>
      <c r="AFY27" s="270"/>
      <c r="AFZ27" s="270"/>
      <c r="AGA27" s="270"/>
      <c r="AGB27" s="270"/>
      <c r="AGC27" s="270"/>
      <c r="AGD27" s="270"/>
      <c r="AGE27" s="270"/>
      <c r="AGF27" s="270"/>
      <c r="AGG27" s="270"/>
      <c r="AGH27" s="270"/>
      <c r="AGI27" s="270"/>
      <c r="AGJ27" s="270"/>
      <c r="AGK27" s="270"/>
      <c r="AGL27" s="270"/>
      <c r="AGM27" s="270"/>
      <c r="AGN27" s="270"/>
      <c r="AGO27" s="270"/>
      <c r="AGP27" s="270"/>
      <c r="AGQ27" s="270"/>
      <c r="AGR27" s="270"/>
      <c r="AGS27" s="270"/>
      <c r="AGT27" s="270"/>
      <c r="AGU27" s="270"/>
      <c r="AGV27" s="270"/>
      <c r="AGW27" s="270"/>
      <c r="AGX27" s="270"/>
      <c r="AGY27" s="270"/>
      <c r="AGZ27" s="270"/>
      <c r="AHA27" s="270"/>
      <c r="AHB27" s="270"/>
      <c r="AHC27" s="270"/>
      <c r="AHD27" s="270"/>
      <c r="AHE27" s="270"/>
      <c r="AHF27" s="270"/>
      <c r="AHG27" s="270"/>
      <c r="AHH27" s="270"/>
      <c r="AHI27" s="270"/>
      <c r="AHJ27" s="270"/>
      <c r="AHK27" s="270"/>
      <c r="AHL27" s="270"/>
      <c r="AHM27" s="270"/>
      <c r="AHN27" s="270"/>
      <c r="AHO27" s="270"/>
      <c r="AHP27" s="270"/>
      <c r="AHQ27" s="270"/>
      <c r="AHR27" s="270"/>
      <c r="AHS27" s="270"/>
      <c r="AHT27" s="270"/>
      <c r="AHU27" s="270"/>
      <c r="AHV27" s="270"/>
      <c r="AHW27" s="270"/>
      <c r="AHX27" s="270"/>
      <c r="AHY27" s="270"/>
      <c r="AHZ27" s="270"/>
      <c r="AIA27" s="270"/>
      <c r="AIB27" s="270"/>
      <c r="AIC27" s="270"/>
      <c r="AID27" s="270"/>
      <c r="AIE27" s="270"/>
      <c r="AIF27" s="270"/>
      <c r="AIG27" s="270"/>
      <c r="AIH27" s="270"/>
      <c r="AII27" s="270"/>
      <c r="AIJ27" s="270"/>
      <c r="AIK27" s="270"/>
      <c r="AIL27" s="270"/>
      <c r="AIM27" s="270"/>
      <c r="AIN27" s="270"/>
      <c r="AIO27" s="270"/>
      <c r="AIP27" s="270"/>
      <c r="AIQ27" s="270"/>
      <c r="AIR27" s="270"/>
      <c r="AIS27" s="270"/>
      <c r="AIT27" s="270"/>
      <c r="AIU27" s="270"/>
      <c r="AIV27" s="270"/>
      <c r="AIW27" s="270"/>
      <c r="AIX27" s="270"/>
      <c r="AIY27" s="270"/>
      <c r="AIZ27" s="270"/>
      <c r="AJA27" s="270"/>
      <c r="AJB27" s="270"/>
      <c r="AJC27" s="270"/>
      <c r="AJD27" s="270"/>
      <c r="AJE27" s="270"/>
      <c r="AJF27" s="270"/>
      <c r="AJG27" s="270"/>
      <c r="AJH27" s="270"/>
      <c r="AJI27" s="270"/>
      <c r="AJJ27" s="270"/>
      <c r="AJK27" s="270"/>
      <c r="AJL27" s="270"/>
      <c r="AJM27" s="270"/>
      <c r="AJN27" s="270"/>
      <c r="AJO27" s="270"/>
      <c r="AJP27" s="270"/>
      <c r="AJQ27" s="270"/>
      <c r="AJR27" s="270"/>
      <c r="AJS27" s="270"/>
      <c r="AJT27" s="270"/>
      <c r="AJU27" s="270"/>
      <c r="AJV27" s="270"/>
      <c r="AJW27" s="270"/>
      <c r="AJX27" s="270"/>
      <c r="AJY27" s="270"/>
      <c r="AJZ27" s="270"/>
      <c r="AKA27" s="270"/>
      <c r="AKB27" s="270"/>
      <c r="AKC27" s="270"/>
      <c r="AKD27" s="270"/>
      <c r="AKE27" s="270"/>
      <c r="AKF27" s="270"/>
      <c r="AKG27" s="270"/>
      <c r="AKH27" s="270"/>
      <c r="AKI27" s="270"/>
      <c r="AKJ27" s="270"/>
      <c r="AKK27" s="270"/>
      <c r="AKL27" s="270"/>
      <c r="AKM27" s="270"/>
      <c r="AKN27" s="270"/>
      <c r="AKO27" s="270"/>
      <c r="AKP27" s="270"/>
      <c r="AKQ27" s="270"/>
      <c r="AKR27" s="270"/>
      <c r="AKS27" s="270"/>
      <c r="AKT27" s="270"/>
      <c r="AKU27" s="270"/>
      <c r="AKV27" s="270"/>
      <c r="AKW27" s="270"/>
      <c r="AKX27" s="270"/>
      <c r="AKY27" s="270"/>
      <c r="AKZ27" s="270"/>
      <c r="ALA27" s="270"/>
      <c r="ALB27" s="270"/>
      <c r="ALC27" s="270"/>
      <c r="ALD27" s="270"/>
      <c r="ALE27" s="270"/>
      <c r="ALF27" s="270"/>
      <c r="ALG27" s="270"/>
      <c r="ALH27" s="270"/>
      <c r="ALI27" s="270"/>
      <c r="ALJ27" s="270"/>
      <c r="ALK27" s="270"/>
      <c r="ALL27" s="270"/>
      <c r="ALM27" s="270"/>
      <c r="ALN27" s="270"/>
      <c r="ALO27" s="270"/>
      <c r="ALP27" s="270"/>
      <c r="ALQ27" s="270"/>
      <c r="ALR27" s="270"/>
      <c r="ALS27" s="270"/>
      <c r="ALT27" s="270"/>
      <c r="ALU27" s="270"/>
      <c r="ALV27" s="270"/>
      <c r="ALW27" s="270"/>
      <c r="ALX27" s="270"/>
      <c r="ALY27" s="270"/>
      <c r="ALZ27" s="270"/>
      <c r="AMA27" s="270"/>
      <c r="AMB27" s="270"/>
      <c r="AMC27" s="270"/>
      <c r="AMD27" s="270"/>
    </row>
    <row r="28" customFormat="false" ht="13.8" hidden="false" customHeight="true" outlineLevel="0" collapsed="false">
      <c r="A28" s="261" t="s">
        <v>968</v>
      </c>
      <c r="B28" s="272" t="s">
        <v>1310</v>
      </c>
      <c r="C28" s="272"/>
      <c r="D28" s="272"/>
      <c r="E28" s="272"/>
      <c r="F28" s="272"/>
      <c r="G28" s="272"/>
      <c r="H28" s="271"/>
      <c r="I28" s="266" t="n">
        <f aca="false">I23*H28</f>
        <v>0</v>
      </c>
      <c r="J28" s="270"/>
      <c r="K28" s="270"/>
      <c r="L28" s="270"/>
      <c r="M28" s="270"/>
      <c r="N28" s="270"/>
      <c r="O28" s="270"/>
      <c r="P28" s="270"/>
      <c r="Q28" s="270"/>
      <c r="R28" s="270"/>
      <c r="S28" s="270"/>
      <c r="T28" s="270"/>
      <c r="U28" s="270"/>
      <c r="V28" s="270"/>
      <c r="W28" s="270"/>
      <c r="X28" s="270"/>
      <c r="Y28" s="270"/>
      <c r="Z28" s="270"/>
      <c r="AA28" s="270"/>
      <c r="AB28" s="270"/>
      <c r="AC28" s="270"/>
      <c r="AD28" s="270"/>
      <c r="AE28" s="270"/>
      <c r="AF28" s="270"/>
      <c r="AG28" s="270"/>
      <c r="AH28" s="270"/>
      <c r="AI28" s="270"/>
      <c r="AJ28" s="270"/>
      <c r="AK28" s="270"/>
      <c r="AL28" s="270"/>
      <c r="AM28" s="270"/>
      <c r="AN28" s="270"/>
      <c r="AO28" s="270"/>
      <c r="AP28" s="270"/>
      <c r="AQ28" s="270"/>
      <c r="AR28" s="270"/>
      <c r="AS28" s="270"/>
      <c r="AT28" s="270"/>
      <c r="AU28" s="270"/>
      <c r="AV28" s="270"/>
      <c r="AW28" s="270"/>
      <c r="AX28" s="270"/>
      <c r="AY28" s="270"/>
      <c r="AZ28" s="270"/>
      <c r="BA28" s="270"/>
      <c r="BB28" s="270"/>
      <c r="BC28" s="270"/>
      <c r="BD28" s="270"/>
      <c r="BE28" s="270"/>
      <c r="BF28" s="270"/>
      <c r="BG28" s="270"/>
      <c r="BH28" s="270"/>
      <c r="BI28" s="270"/>
      <c r="BJ28" s="270"/>
      <c r="BK28" s="270"/>
      <c r="BL28" s="270"/>
      <c r="BM28" s="270"/>
      <c r="BN28" s="270"/>
      <c r="BO28" s="270"/>
      <c r="BP28" s="270"/>
      <c r="BQ28" s="270"/>
      <c r="BR28" s="270"/>
      <c r="BS28" s="270"/>
      <c r="BT28" s="270"/>
      <c r="BU28" s="270"/>
      <c r="BV28" s="270"/>
      <c r="BW28" s="270"/>
      <c r="BX28" s="270"/>
      <c r="BY28" s="270"/>
      <c r="BZ28" s="270"/>
      <c r="CA28" s="270"/>
      <c r="CB28" s="270"/>
      <c r="CC28" s="270"/>
      <c r="CD28" s="270"/>
      <c r="CE28" s="270"/>
      <c r="CF28" s="270"/>
      <c r="CG28" s="270"/>
      <c r="CH28" s="270"/>
      <c r="CI28" s="270"/>
      <c r="CJ28" s="270"/>
      <c r="CK28" s="270"/>
      <c r="CL28" s="270"/>
      <c r="CM28" s="270"/>
      <c r="CN28" s="270"/>
      <c r="CO28" s="270"/>
      <c r="CP28" s="270"/>
      <c r="CQ28" s="270"/>
      <c r="CR28" s="270"/>
      <c r="CS28" s="270"/>
      <c r="CT28" s="270"/>
      <c r="CU28" s="270"/>
      <c r="CV28" s="270"/>
      <c r="CW28" s="270"/>
      <c r="CX28" s="270"/>
      <c r="CY28" s="270"/>
      <c r="CZ28" s="270"/>
      <c r="DA28" s="270"/>
      <c r="DB28" s="270"/>
      <c r="DC28" s="270"/>
      <c r="DD28" s="270"/>
      <c r="DE28" s="270"/>
      <c r="DF28" s="270"/>
      <c r="DG28" s="270"/>
      <c r="DH28" s="270"/>
      <c r="DI28" s="270"/>
      <c r="DJ28" s="270"/>
      <c r="DK28" s="270"/>
      <c r="DL28" s="270"/>
      <c r="DM28" s="270"/>
      <c r="DN28" s="270"/>
      <c r="DO28" s="270"/>
      <c r="DP28" s="270"/>
      <c r="DQ28" s="270"/>
      <c r="DR28" s="270"/>
      <c r="DS28" s="270"/>
      <c r="DT28" s="270"/>
      <c r="DU28" s="270"/>
      <c r="DV28" s="270"/>
      <c r="DW28" s="270"/>
      <c r="DX28" s="270"/>
      <c r="DY28" s="270"/>
      <c r="DZ28" s="270"/>
      <c r="EA28" s="270"/>
      <c r="EB28" s="270"/>
      <c r="EC28" s="270"/>
      <c r="ED28" s="270"/>
      <c r="EE28" s="270"/>
      <c r="EF28" s="270"/>
      <c r="EG28" s="270"/>
      <c r="EH28" s="270"/>
      <c r="EI28" s="270"/>
      <c r="EJ28" s="270"/>
      <c r="EK28" s="270"/>
      <c r="EL28" s="270"/>
      <c r="EM28" s="270"/>
      <c r="EN28" s="270"/>
      <c r="EO28" s="270"/>
      <c r="EP28" s="270"/>
      <c r="EQ28" s="270"/>
      <c r="ER28" s="270"/>
      <c r="ES28" s="270"/>
      <c r="ET28" s="270"/>
      <c r="EU28" s="270"/>
      <c r="EV28" s="270"/>
      <c r="EW28" s="270"/>
      <c r="EX28" s="270"/>
      <c r="EY28" s="270"/>
      <c r="EZ28" s="270"/>
      <c r="FA28" s="270"/>
      <c r="FB28" s="270"/>
      <c r="FC28" s="270"/>
      <c r="FD28" s="270"/>
      <c r="FE28" s="270"/>
      <c r="FF28" s="270"/>
      <c r="FG28" s="270"/>
      <c r="FH28" s="270"/>
      <c r="FI28" s="270"/>
      <c r="FJ28" s="270"/>
      <c r="FK28" s="270"/>
      <c r="FL28" s="270"/>
      <c r="FM28" s="270"/>
      <c r="FN28" s="270"/>
      <c r="FO28" s="270"/>
      <c r="FP28" s="270"/>
      <c r="FQ28" s="270"/>
      <c r="FR28" s="270"/>
      <c r="FS28" s="270"/>
      <c r="FT28" s="270"/>
      <c r="FU28" s="270"/>
      <c r="FV28" s="270"/>
      <c r="FW28" s="270"/>
      <c r="FX28" s="270"/>
      <c r="FY28" s="270"/>
      <c r="FZ28" s="270"/>
      <c r="GA28" s="270"/>
      <c r="GB28" s="270"/>
      <c r="GC28" s="270"/>
      <c r="GD28" s="270"/>
      <c r="GE28" s="270"/>
      <c r="GF28" s="270"/>
      <c r="GG28" s="270"/>
      <c r="GH28" s="270"/>
      <c r="GI28" s="270"/>
      <c r="GJ28" s="270"/>
      <c r="GK28" s="270"/>
      <c r="GL28" s="270"/>
      <c r="GM28" s="270"/>
      <c r="GN28" s="270"/>
      <c r="GO28" s="270"/>
      <c r="GP28" s="270"/>
      <c r="GQ28" s="270"/>
      <c r="GR28" s="270"/>
      <c r="GS28" s="270"/>
      <c r="GT28" s="270"/>
      <c r="GU28" s="270"/>
      <c r="GV28" s="270"/>
      <c r="GW28" s="270"/>
      <c r="GX28" s="270"/>
      <c r="GY28" s="270"/>
      <c r="GZ28" s="270"/>
      <c r="HA28" s="270"/>
      <c r="HB28" s="270"/>
      <c r="HC28" s="270"/>
      <c r="HD28" s="270"/>
      <c r="HE28" s="270"/>
      <c r="HF28" s="270"/>
      <c r="HG28" s="270"/>
      <c r="HH28" s="270"/>
      <c r="HI28" s="270"/>
      <c r="HJ28" s="270"/>
      <c r="HK28" s="270"/>
      <c r="HL28" s="270"/>
      <c r="HM28" s="270"/>
      <c r="HN28" s="270"/>
      <c r="HO28" s="270"/>
      <c r="HP28" s="270"/>
      <c r="HQ28" s="270"/>
      <c r="HR28" s="270"/>
      <c r="HS28" s="270"/>
      <c r="HT28" s="270"/>
      <c r="HU28" s="270"/>
      <c r="HV28" s="270"/>
      <c r="HW28" s="270"/>
      <c r="HX28" s="270"/>
      <c r="HY28" s="270"/>
      <c r="HZ28" s="270"/>
      <c r="IA28" s="270"/>
      <c r="IB28" s="270"/>
      <c r="IC28" s="270"/>
      <c r="ID28" s="270"/>
      <c r="IE28" s="270"/>
      <c r="IF28" s="270"/>
      <c r="IG28" s="270"/>
      <c r="IH28" s="270"/>
      <c r="II28" s="270"/>
      <c r="IJ28" s="270"/>
      <c r="IK28" s="270"/>
      <c r="IL28" s="270"/>
      <c r="IM28" s="270"/>
      <c r="IN28" s="270"/>
      <c r="IO28" s="270"/>
      <c r="IP28" s="270"/>
      <c r="IQ28" s="270"/>
      <c r="IR28" s="270"/>
      <c r="IS28" s="270"/>
      <c r="IT28" s="270"/>
      <c r="IU28" s="270"/>
      <c r="IV28" s="270"/>
      <c r="IW28" s="270"/>
      <c r="IX28" s="270"/>
      <c r="IY28" s="270"/>
      <c r="IZ28" s="270"/>
      <c r="JA28" s="270"/>
      <c r="JB28" s="270"/>
      <c r="JC28" s="270"/>
      <c r="JD28" s="270"/>
      <c r="JE28" s="270"/>
      <c r="JF28" s="270"/>
      <c r="JG28" s="270"/>
      <c r="JH28" s="270"/>
      <c r="JI28" s="270"/>
      <c r="JJ28" s="270"/>
      <c r="JK28" s="270"/>
      <c r="JL28" s="270"/>
      <c r="JM28" s="270"/>
      <c r="JN28" s="270"/>
      <c r="JO28" s="270"/>
      <c r="JP28" s="270"/>
      <c r="JQ28" s="270"/>
      <c r="JR28" s="270"/>
      <c r="JS28" s="270"/>
      <c r="JT28" s="270"/>
      <c r="JU28" s="270"/>
      <c r="JV28" s="270"/>
      <c r="JW28" s="270"/>
      <c r="JX28" s="270"/>
      <c r="JY28" s="270"/>
      <c r="JZ28" s="270"/>
      <c r="KA28" s="270"/>
      <c r="KB28" s="270"/>
      <c r="KC28" s="270"/>
      <c r="KD28" s="270"/>
      <c r="KE28" s="270"/>
      <c r="KF28" s="270"/>
      <c r="KG28" s="270"/>
      <c r="KH28" s="270"/>
      <c r="KI28" s="270"/>
      <c r="KJ28" s="270"/>
      <c r="KK28" s="270"/>
      <c r="KL28" s="270"/>
      <c r="KM28" s="270"/>
      <c r="KN28" s="270"/>
      <c r="KO28" s="270"/>
      <c r="KP28" s="270"/>
      <c r="KQ28" s="270"/>
      <c r="KR28" s="270"/>
      <c r="KS28" s="270"/>
      <c r="KT28" s="270"/>
      <c r="KU28" s="270"/>
      <c r="KV28" s="270"/>
      <c r="KW28" s="270"/>
      <c r="KX28" s="270"/>
      <c r="KY28" s="270"/>
      <c r="KZ28" s="270"/>
      <c r="LA28" s="270"/>
      <c r="LB28" s="270"/>
      <c r="LC28" s="270"/>
      <c r="LD28" s="270"/>
      <c r="LE28" s="270"/>
      <c r="LF28" s="270"/>
      <c r="LG28" s="270"/>
      <c r="LH28" s="270"/>
      <c r="LI28" s="270"/>
      <c r="LJ28" s="270"/>
      <c r="LK28" s="270"/>
      <c r="LL28" s="270"/>
      <c r="LM28" s="270"/>
      <c r="LN28" s="270"/>
      <c r="LO28" s="270"/>
      <c r="LP28" s="270"/>
      <c r="LQ28" s="270"/>
      <c r="LR28" s="270"/>
      <c r="LS28" s="270"/>
      <c r="LT28" s="270"/>
      <c r="LU28" s="270"/>
      <c r="LV28" s="270"/>
      <c r="LW28" s="270"/>
      <c r="LX28" s="270"/>
      <c r="LY28" s="270"/>
      <c r="LZ28" s="270"/>
      <c r="MA28" s="270"/>
      <c r="MB28" s="270"/>
      <c r="MC28" s="270"/>
      <c r="MD28" s="270"/>
      <c r="ME28" s="270"/>
      <c r="MF28" s="270"/>
      <c r="MG28" s="270"/>
      <c r="MH28" s="270"/>
      <c r="MI28" s="270"/>
      <c r="MJ28" s="270"/>
      <c r="MK28" s="270"/>
      <c r="ML28" s="270"/>
      <c r="MM28" s="270"/>
      <c r="MN28" s="270"/>
      <c r="MO28" s="270"/>
      <c r="MP28" s="270"/>
      <c r="MQ28" s="270"/>
      <c r="MR28" s="270"/>
      <c r="MS28" s="270"/>
      <c r="MT28" s="270"/>
      <c r="MU28" s="270"/>
      <c r="MV28" s="270"/>
      <c r="MW28" s="270"/>
      <c r="MX28" s="270"/>
      <c r="MY28" s="270"/>
      <c r="MZ28" s="270"/>
      <c r="NA28" s="270"/>
      <c r="NB28" s="270"/>
      <c r="NC28" s="270"/>
      <c r="ND28" s="270"/>
      <c r="NE28" s="270"/>
      <c r="NF28" s="270"/>
      <c r="NG28" s="270"/>
      <c r="NH28" s="270"/>
      <c r="NI28" s="270"/>
      <c r="NJ28" s="270"/>
      <c r="NK28" s="270"/>
      <c r="NL28" s="270"/>
      <c r="NM28" s="270"/>
      <c r="NN28" s="270"/>
      <c r="NO28" s="270"/>
      <c r="NP28" s="270"/>
      <c r="NQ28" s="270"/>
      <c r="NR28" s="270"/>
      <c r="NS28" s="270"/>
      <c r="NT28" s="270"/>
      <c r="NU28" s="270"/>
      <c r="NV28" s="270"/>
      <c r="NW28" s="270"/>
      <c r="NX28" s="270"/>
      <c r="NY28" s="270"/>
      <c r="NZ28" s="270"/>
      <c r="OA28" s="270"/>
      <c r="OB28" s="270"/>
      <c r="OC28" s="270"/>
      <c r="OD28" s="270"/>
      <c r="OE28" s="270"/>
      <c r="OF28" s="270"/>
      <c r="OG28" s="270"/>
      <c r="OH28" s="270"/>
      <c r="OI28" s="270"/>
      <c r="OJ28" s="270"/>
      <c r="OK28" s="270"/>
      <c r="OL28" s="270"/>
      <c r="OM28" s="270"/>
      <c r="ON28" s="270"/>
      <c r="OO28" s="270"/>
      <c r="OP28" s="270"/>
      <c r="OQ28" s="270"/>
      <c r="OR28" s="270"/>
      <c r="OS28" s="270"/>
      <c r="OT28" s="270"/>
      <c r="OU28" s="270"/>
      <c r="OV28" s="270"/>
      <c r="OW28" s="270"/>
      <c r="OX28" s="270"/>
      <c r="OY28" s="270"/>
      <c r="OZ28" s="270"/>
      <c r="PA28" s="270"/>
      <c r="PB28" s="270"/>
      <c r="PC28" s="270"/>
      <c r="PD28" s="270"/>
      <c r="PE28" s="270"/>
      <c r="PF28" s="270"/>
      <c r="PG28" s="270"/>
      <c r="PH28" s="270"/>
      <c r="PI28" s="270"/>
      <c r="PJ28" s="270"/>
      <c r="PK28" s="270"/>
      <c r="PL28" s="270"/>
      <c r="PM28" s="270"/>
      <c r="PN28" s="270"/>
      <c r="PO28" s="270"/>
      <c r="PP28" s="270"/>
      <c r="PQ28" s="270"/>
      <c r="PR28" s="270"/>
      <c r="PS28" s="270"/>
      <c r="PT28" s="270"/>
      <c r="PU28" s="270"/>
      <c r="PV28" s="270"/>
      <c r="PW28" s="270"/>
      <c r="PX28" s="270"/>
      <c r="PY28" s="270"/>
      <c r="PZ28" s="270"/>
      <c r="QA28" s="270"/>
      <c r="QB28" s="270"/>
      <c r="QC28" s="270"/>
      <c r="QD28" s="270"/>
      <c r="QE28" s="270"/>
      <c r="QF28" s="270"/>
      <c r="QG28" s="270"/>
      <c r="QH28" s="270"/>
      <c r="QI28" s="270"/>
      <c r="QJ28" s="270"/>
      <c r="QK28" s="270"/>
      <c r="QL28" s="270"/>
      <c r="QM28" s="270"/>
      <c r="QN28" s="270"/>
      <c r="QO28" s="270"/>
      <c r="QP28" s="270"/>
      <c r="QQ28" s="270"/>
      <c r="QR28" s="270"/>
      <c r="QS28" s="270"/>
      <c r="QT28" s="270"/>
      <c r="QU28" s="270"/>
      <c r="QV28" s="270"/>
      <c r="QW28" s="270"/>
      <c r="QX28" s="270"/>
      <c r="QY28" s="270"/>
      <c r="QZ28" s="270"/>
      <c r="RA28" s="270"/>
      <c r="RB28" s="270"/>
      <c r="RC28" s="270"/>
      <c r="RD28" s="270"/>
      <c r="RE28" s="270"/>
      <c r="RF28" s="270"/>
      <c r="RG28" s="270"/>
      <c r="RH28" s="270"/>
      <c r="RI28" s="270"/>
      <c r="RJ28" s="270"/>
      <c r="RK28" s="270"/>
      <c r="RL28" s="270"/>
      <c r="RM28" s="270"/>
      <c r="RN28" s="270"/>
      <c r="RO28" s="270"/>
      <c r="RP28" s="270"/>
      <c r="RQ28" s="270"/>
      <c r="RR28" s="270"/>
      <c r="RS28" s="270"/>
      <c r="RT28" s="270"/>
      <c r="RU28" s="270"/>
      <c r="RV28" s="270"/>
      <c r="RW28" s="270"/>
      <c r="RX28" s="270"/>
      <c r="RY28" s="270"/>
      <c r="RZ28" s="270"/>
      <c r="SA28" s="270"/>
      <c r="SB28" s="270"/>
      <c r="SC28" s="270"/>
      <c r="SD28" s="270"/>
      <c r="SE28" s="270"/>
      <c r="SF28" s="270"/>
      <c r="SG28" s="270"/>
      <c r="SH28" s="270"/>
      <c r="SI28" s="270"/>
      <c r="SJ28" s="270"/>
      <c r="SK28" s="270"/>
      <c r="SL28" s="270"/>
      <c r="SM28" s="270"/>
      <c r="SN28" s="270"/>
      <c r="SO28" s="270"/>
      <c r="SP28" s="270"/>
      <c r="SQ28" s="270"/>
      <c r="SR28" s="270"/>
      <c r="SS28" s="270"/>
      <c r="ST28" s="270"/>
      <c r="SU28" s="270"/>
      <c r="SV28" s="270"/>
      <c r="SW28" s="270"/>
      <c r="SX28" s="270"/>
      <c r="SY28" s="270"/>
      <c r="SZ28" s="270"/>
      <c r="TA28" s="270"/>
      <c r="TB28" s="270"/>
      <c r="TC28" s="270"/>
      <c r="TD28" s="270"/>
      <c r="TE28" s="270"/>
      <c r="TF28" s="270"/>
      <c r="TG28" s="270"/>
      <c r="TH28" s="270"/>
      <c r="TI28" s="270"/>
      <c r="TJ28" s="270"/>
      <c r="TK28" s="270"/>
      <c r="TL28" s="270"/>
      <c r="TM28" s="270"/>
      <c r="TN28" s="270"/>
      <c r="TO28" s="270"/>
      <c r="TP28" s="270"/>
      <c r="TQ28" s="270"/>
      <c r="TR28" s="270"/>
      <c r="TS28" s="270"/>
      <c r="TT28" s="270"/>
      <c r="TU28" s="270"/>
      <c r="TV28" s="270"/>
      <c r="TW28" s="270"/>
      <c r="TX28" s="270"/>
      <c r="TY28" s="270"/>
      <c r="TZ28" s="270"/>
      <c r="UA28" s="270"/>
      <c r="UB28" s="270"/>
      <c r="UC28" s="270"/>
      <c r="UD28" s="270"/>
      <c r="UE28" s="270"/>
      <c r="UF28" s="270"/>
      <c r="UG28" s="270"/>
      <c r="UH28" s="270"/>
      <c r="UI28" s="270"/>
      <c r="UJ28" s="270"/>
      <c r="UK28" s="270"/>
      <c r="UL28" s="270"/>
      <c r="UM28" s="270"/>
      <c r="UN28" s="270"/>
      <c r="UO28" s="270"/>
      <c r="UP28" s="270"/>
      <c r="UQ28" s="270"/>
      <c r="UR28" s="270"/>
      <c r="US28" s="270"/>
      <c r="UT28" s="270"/>
      <c r="UU28" s="270"/>
      <c r="UV28" s="270"/>
      <c r="UW28" s="270"/>
      <c r="UX28" s="270"/>
      <c r="UY28" s="270"/>
      <c r="UZ28" s="270"/>
      <c r="VA28" s="270"/>
      <c r="VB28" s="270"/>
      <c r="VC28" s="270"/>
      <c r="VD28" s="270"/>
      <c r="VE28" s="270"/>
      <c r="VF28" s="270"/>
      <c r="VG28" s="270"/>
      <c r="VH28" s="270"/>
      <c r="VI28" s="270"/>
      <c r="VJ28" s="270"/>
      <c r="VK28" s="270"/>
      <c r="VL28" s="270"/>
      <c r="VM28" s="270"/>
      <c r="VN28" s="270"/>
      <c r="VO28" s="270"/>
      <c r="VP28" s="270"/>
      <c r="VQ28" s="270"/>
      <c r="VR28" s="270"/>
      <c r="VS28" s="270"/>
      <c r="VT28" s="270"/>
      <c r="VU28" s="270"/>
      <c r="VV28" s="270"/>
      <c r="VW28" s="270"/>
      <c r="VX28" s="270"/>
      <c r="VY28" s="270"/>
      <c r="VZ28" s="270"/>
      <c r="WA28" s="270"/>
      <c r="WB28" s="270"/>
      <c r="WC28" s="270"/>
      <c r="WD28" s="270"/>
      <c r="WE28" s="270"/>
      <c r="WF28" s="270"/>
      <c r="WG28" s="270"/>
      <c r="WH28" s="270"/>
      <c r="WI28" s="270"/>
      <c r="WJ28" s="270"/>
      <c r="WK28" s="270"/>
      <c r="WL28" s="270"/>
      <c r="WM28" s="270"/>
      <c r="WN28" s="270"/>
      <c r="WO28" s="270"/>
      <c r="WP28" s="270"/>
      <c r="WQ28" s="270"/>
      <c r="WR28" s="270"/>
      <c r="WS28" s="270"/>
      <c r="WT28" s="270"/>
      <c r="WU28" s="270"/>
      <c r="WV28" s="270"/>
      <c r="WW28" s="270"/>
      <c r="WX28" s="270"/>
      <c r="WY28" s="270"/>
      <c r="WZ28" s="270"/>
      <c r="XA28" s="270"/>
      <c r="XB28" s="270"/>
      <c r="XC28" s="270"/>
      <c r="XD28" s="270"/>
      <c r="XE28" s="270"/>
      <c r="XF28" s="270"/>
      <c r="XG28" s="270"/>
      <c r="XH28" s="270"/>
      <c r="XI28" s="270"/>
      <c r="XJ28" s="270"/>
      <c r="XK28" s="270"/>
      <c r="XL28" s="270"/>
      <c r="XM28" s="270"/>
      <c r="XN28" s="270"/>
      <c r="XO28" s="270"/>
      <c r="XP28" s="270"/>
      <c r="XQ28" s="270"/>
      <c r="XR28" s="270"/>
      <c r="XS28" s="270"/>
      <c r="XT28" s="270"/>
      <c r="XU28" s="270"/>
      <c r="XV28" s="270"/>
      <c r="XW28" s="270"/>
      <c r="XX28" s="270"/>
      <c r="XY28" s="270"/>
      <c r="XZ28" s="270"/>
      <c r="YA28" s="270"/>
      <c r="YB28" s="270"/>
      <c r="YC28" s="270"/>
      <c r="YD28" s="270"/>
      <c r="YE28" s="270"/>
      <c r="YF28" s="270"/>
      <c r="YG28" s="270"/>
      <c r="YH28" s="270"/>
      <c r="YI28" s="270"/>
      <c r="YJ28" s="270"/>
      <c r="YK28" s="270"/>
      <c r="YL28" s="270"/>
      <c r="YM28" s="270"/>
      <c r="YN28" s="270"/>
      <c r="YO28" s="270"/>
      <c r="YP28" s="270"/>
      <c r="YQ28" s="270"/>
      <c r="YR28" s="270"/>
      <c r="YS28" s="270"/>
      <c r="YT28" s="270"/>
      <c r="YU28" s="270"/>
      <c r="YV28" s="270"/>
      <c r="YW28" s="270"/>
      <c r="YX28" s="270"/>
      <c r="YY28" s="270"/>
      <c r="YZ28" s="270"/>
      <c r="ZA28" s="270"/>
      <c r="ZB28" s="270"/>
      <c r="ZC28" s="270"/>
      <c r="ZD28" s="270"/>
      <c r="ZE28" s="270"/>
      <c r="ZF28" s="270"/>
      <c r="ZG28" s="270"/>
      <c r="ZH28" s="270"/>
      <c r="ZI28" s="270"/>
      <c r="ZJ28" s="270"/>
      <c r="ZK28" s="270"/>
      <c r="ZL28" s="270"/>
      <c r="ZM28" s="270"/>
      <c r="ZN28" s="270"/>
      <c r="ZO28" s="270"/>
      <c r="ZP28" s="270"/>
      <c r="ZQ28" s="270"/>
      <c r="ZR28" s="270"/>
      <c r="ZS28" s="270"/>
      <c r="ZT28" s="270"/>
      <c r="ZU28" s="270"/>
      <c r="ZV28" s="270"/>
      <c r="ZW28" s="270"/>
      <c r="ZX28" s="270"/>
      <c r="ZY28" s="270"/>
      <c r="ZZ28" s="270"/>
      <c r="AAA28" s="270"/>
      <c r="AAB28" s="270"/>
      <c r="AAC28" s="270"/>
      <c r="AAD28" s="270"/>
      <c r="AAE28" s="270"/>
      <c r="AAF28" s="270"/>
      <c r="AAG28" s="270"/>
      <c r="AAH28" s="270"/>
      <c r="AAI28" s="270"/>
      <c r="AAJ28" s="270"/>
      <c r="AAK28" s="270"/>
      <c r="AAL28" s="270"/>
      <c r="AAM28" s="270"/>
      <c r="AAN28" s="270"/>
      <c r="AAO28" s="270"/>
      <c r="AAP28" s="270"/>
      <c r="AAQ28" s="270"/>
      <c r="AAR28" s="270"/>
      <c r="AAS28" s="270"/>
      <c r="AAT28" s="270"/>
      <c r="AAU28" s="270"/>
      <c r="AAV28" s="270"/>
      <c r="AAW28" s="270"/>
      <c r="AAX28" s="270"/>
      <c r="AAY28" s="270"/>
      <c r="AAZ28" s="270"/>
      <c r="ABA28" s="270"/>
      <c r="ABB28" s="270"/>
      <c r="ABC28" s="270"/>
      <c r="ABD28" s="270"/>
      <c r="ABE28" s="270"/>
      <c r="ABF28" s="270"/>
      <c r="ABG28" s="270"/>
      <c r="ABH28" s="270"/>
      <c r="ABI28" s="270"/>
      <c r="ABJ28" s="270"/>
      <c r="ABK28" s="270"/>
      <c r="ABL28" s="270"/>
      <c r="ABM28" s="270"/>
      <c r="ABN28" s="270"/>
      <c r="ABO28" s="270"/>
      <c r="ABP28" s="270"/>
      <c r="ABQ28" s="270"/>
      <c r="ABR28" s="270"/>
      <c r="ABS28" s="270"/>
      <c r="ABT28" s="270"/>
      <c r="ABU28" s="270"/>
      <c r="ABV28" s="270"/>
      <c r="ABW28" s="270"/>
      <c r="ABX28" s="270"/>
      <c r="ABY28" s="270"/>
      <c r="ABZ28" s="270"/>
      <c r="ACA28" s="270"/>
      <c r="ACB28" s="270"/>
      <c r="ACC28" s="270"/>
      <c r="ACD28" s="270"/>
      <c r="ACE28" s="270"/>
      <c r="ACF28" s="270"/>
      <c r="ACG28" s="270"/>
      <c r="ACH28" s="270"/>
      <c r="ACI28" s="270"/>
      <c r="ACJ28" s="270"/>
      <c r="ACK28" s="270"/>
      <c r="ACL28" s="270"/>
      <c r="ACM28" s="270"/>
      <c r="ACN28" s="270"/>
      <c r="ACO28" s="270"/>
      <c r="ACP28" s="270"/>
      <c r="ACQ28" s="270"/>
      <c r="ACR28" s="270"/>
      <c r="ACS28" s="270"/>
      <c r="ACT28" s="270"/>
      <c r="ACU28" s="270"/>
      <c r="ACV28" s="270"/>
      <c r="ACW28" s="270"/>
      <c r="ACX28" s="270"/>
      <c r="ACY28" s="270"/>
      <c r="ACZ28" s="270"/>
      <c r="ADA28" s="270"/>
      <c r="ADB28" s="270"/>
      <c r="ADC28" s="270"/>
      <c r="ADD28" s="270"/>
      <c r="ADE28" s="270"/>
      <c r="ADF28" s="270"/>
      <c r="ADG28" s="270"/>
      <c r="ADH28" s="270"/>
      <c r="ADI28" s="270"/>
      <c r="ADJ28" s="270"/>
      <c r="ADK28" s="270"/>
      <c r="ADL28" s="270"/>
      <c r="ADM28" s="270"/>
      <c r="ADN28" s="270"/>
      <c r="ADO28" s="270"/>
      <c r="ADP28" s="270"/>
      <c r="ADQ28" s="270"/>
      <c r="ADR28" s="270"/>
      <c r="ADS28" s="270"/>
      <c r="ADT28" s="270"/>
      <c r="ADU28" s="270"/>
      <c r="ADV28" s="270"/>
      <c r="ADW28" s="270"/>
      <c r="ADX28" s="270"/>
      <c r="ADY28" s="270"/>
      <c r="ADZ28" s="270"/>
      <c r="AEA28" s="270"/>
      <c r="AEB28" s="270"/>
      <c r="AEC28" s="270"/>
      <c r="AED28" s="270"/>
      <c r="AEE28" s="270"/>
      <c r="AEF28" s="270"/>
      <c r="AEG28" s="270"/>
      <c r="AEH28" s="270"/>
      <c r="AEI28" s="270"/>
      <c r="AEJ28" s="270"/>
      <c r="AEK28" s="270"/>
      <c r="AEL28" s="270"/>
      <c r="AEM28" s="270"/>
      <c r="AEN28" s="270"/>
      <c r="AEO28" s="270"/>
      <c r="AEP28" s="270"/>
      <c r="AEQ28" s="270"/>
      <c r="AER28" s="270"/>
      <c r="AES28" s="270"/>
      <c r="AET28" s="270"/>
      <c r="AEU28" s="270"/>
      <c r="AEV28" s="270"/>
      <c r="AEW28" s="270"/>
      <c r="AEX28" s="270"/>
      <c r="AEY28" s="270"/>
      <c r="AEZ28" s="270"/>
      <c r="AFA28" s="270"/>
      <c r="AFB28" s="270"/>
      <c r="AFC28" s="270"/>
      <c r="AFD28" s="270"/>
      <c r="AFE28" s="270"/>
      <c r="AFF28" s="270"/>
      <c r="AFG28" s="270"/>
      <c r="AFH28" s="270"/>
      <c r="AFI28" s="270"/>
      <c r="AFJ28" s="270"/>
      <c r="AFK28" s="270"/>
      <c r="AFL28" s="270"/>
      <c r="AFM28" s="270"/>
      <c r="AFN28" s="270"/>
      <c r="AFO28" s="270"/>
      <c r="AFP28" s="270"/>
      <c r="AFQ28" s="270"/>
      <c r="AFR28" s="270"/>
      <c r="AFS28" s="270"/>
      <c r="AFT28" s="270"/>
      <c r="AFU28" s="270"/>
      <c r="AFV28" s="270"/>
      <c r="AFW28" s="270"/>
      <c r="AFX28" s="270"/>
      <c r="AFY28" s="270"/>
      <c r="AFZ28" s="270"/>
      <c r="AGA28" s="270"/>
      <c r="AGB28" s="270"/>
      <c r="AGC28" s="270"/>
      <c r="AGD28" s="270"/>
      <c r="AGE28" s="270"/>
      <c r="AGF28" s="270"/>
      <c r="AGG28" s="270"/>
      <c r="AGH28" s="270"/>
      <c r="AGI28" s="270"/>
      <c r="AGJ28" s="270"/>
      <c r="AGK28" s="270"/>
      <c r="AGL28" s="270"/>
      <c r="AGM28" s="270"/>
      <c r="AGN28" s="270"/>
      <c r="AGO28" s="270"/>
      <c r="AGP28" s="270"/>
      <c r="AGQ28" s="270"/>
      <c r="AGR28" s="270"/>
      <c r="AGS28" s="270"/>
      <c r="AGT28" s="270"/>
      <c r="AGU28" s="270"/>
      <c r="AGV28" s="270"/>
      <c r="AGW28" s="270"/>
      <c r="AGX28" s="270"/>
      <c r="AGY28" s="270"/>
      <c r="AGZ28" s="270"/>
      <c r="AHA28" s="270"/>
      <c r="AHB28" s="270"/>
      <c r="AHC28" s="270"/>
      <c r="AHD28" s="270"/>
      <c r="AHE28" s="270"/>
      <c r="AHF28" s="270"/>
      <c r="AHG28" s="270"/>
      <c r="AHH28" s="270"/>
      <c r="AHI28" s="270"/>
      <c r="AHJ28" s="270"/>
      <c r="AHK28" s="270"/>
      <c r="AHL28" s="270"/>
      <c r="AHM28" s="270"/>
      <c r="AHN28" s="270"/>
      <c r="AHO28" s="270"/>
      <c r="AHP28" s="270"/>
      <c r="AHQ28" s="270"/>
      <c r="AHR28" s="270"/>
      <c r="AHS28" s="270"/>
      <c r="AHT28" s="270"/>
      <c r="AHU28" s="270"/>
      <c r="AHV28" s="270"/>
      <c r="AHW28" s="270"/>
      <c r="AHX28" s="270"/>
      <c r="AHY28" s="270"/>
      <c r="AHZ28" s="270"/>
      <c r="AIA28" s="270"/>
      <c r="AIB28" s="270"/>
      <c r="AIC28" s="270"/>
      <c r="AID28" s="270"/>
      <c r="AIE28" s="270"/>
      <c r="AIF28" s="270"/>
      <c r="AIG28" s="270"/>
      <c r="AIH28" s="270"/>
      <c r="AII28" s="270"/>
      <c r="AIJ28" s="270"/>
      <c r="AIK28" s="270"/>
      <c r="AIL28" s="270"/>
      <c r="AIM28" s="270"/>
      <c r="AIN28" s="270"/>
      <c r="AIO28" s="270"/>
      <c r="AIP28" s="270"/>
      <c r="AIQ28" s="270"/>
      <c r="AIR28" s="270"/>
      <c r="AIS28" s="270"/>
      <c r="AIT28" s="270"/>
      <c r="AIU28" s="270"/>
      <c r="AIV28" s="270"/>
      <c r="AIW28" s="270"/>
      <c r="AIX28" s="270"/>
      <c r="AIY28" s="270"/>
      <c r="AIZ28" s="270"/>
      <c r="AJA28" s="270"/>
      <c r="AJB28" s="270"/>
      <c r="AJC28" s="270"/>
      <c r="AJD28" s="270"/>
      <c r="AJE28" s="270"/>
      <c r="AJF28" s="270"/>
      <c r="AJG28" s="270"/>
      <c r="AJH28" s="270"/>
      <c r="AJI28" s="270"/>
      <c r="AJJ28" s="270"/>
      <c r="AJK28" s="270"/>
      <c r="AJL28" s="270"/>
      <c r="AJM28" s="270"/>
      <c r="AJN28" s="270"/>
      <c r="AJO28" s="270"/>
      <c r="AJP28" s="270"/>
      <c r="AJQ28" s="270"/>
      <c r="AJR28" s="270"/>
      <c r="AJS28" s="270"/>
      <c r="AJT28" s="270"/>
      <c r="AJU28" s="270"/>
      <c r="AJV28" s="270"/>
      <c r="AJW28" s="270"/>
      <c r="AJX28" s="270"/>
      <c r="AJY28" s="270"/>
      <c r="AJZ28" s="270"/>
      <c r="AKA28" s="270"/>
      <c r="AKB28" s="270"/>
      <c r="AKC28" s="270"/>
      <c r="AKD28" s="270"/>
      <c r="AKE28" s="270"/>
      <c r="AKF28" s="270"/>
      <c r="AKG28" s="270"/>
      <c r="AKH28" s="270"/>
      <c r="AKI28" s="270"/>
      <c r="AKJ28" s="270"/>
      <c r="AKK28" s="270"/>
      <c r="AKL28" s="270"/>
      <c r="AKM28" s="270"/>
      <c r="AKN28" s="270"/>
      <c r="AKO28" s="270"/>
      <c r="AKP28" s="270"/>
      <c r="AKQ28" s="270"/>
      <c r="AKR28" s="270"/>
      <c r="AKS28" s="270"/>
      <c r="AKT28" s="270"/>
      <c r="AKU28" s="270"/>
      <c r="AKV28" s="270"/>
      <c r="AKW28" s="270"/>
      <c r="AKX28" s="270"/>
      <c r="AKY28" s="270"/>
      <c r="AKZ28" s="270"/>
      <c r="ALA28" s="270"/>
      <c r="ALB28" s="270"/>
      <c r="ALC28" s="270"/>
      <c r="ALD28" s="270"/>
      <c r="ALE28" s="270"/>
      <c r="ALF28" s="270"/>
      <c r="ALG28" s="270"/>
      <c r="ALH28" s="270"/>
      <c r="ALI28" s="270"/>
      <c r="ALJ28" s="270"/>
      <c r="ALK28" s="270"/>
      <c r="ALL28" s="270"/>
      <c r="ALM28" s="270"/>
      <c r="ALN28" s="270"/>
      <c r="ALO28" s="270"/>
      <c r="ALP28" s="270"/>
      <c r="ALQ28" s="270"/>
      <c r="ALR28" s="270"/>
      <c r="ALS28" s="270"/>
      <c r="ALT28" s="270"/>
      <c r="ALU28" s="270"/>
      <c r="ALV28" s="270"/>
      <c r="ALW28" s="270"/>
      <c r="ALX28" s="270"/>
      <c r="ALY28" s="270"/>
      <c r="ALZ28" s="270"/>
      <c r="AMA28" s="270"/>
      <c r="AMB28" s="270"/>
      <c r="AMC28" s="270"/>
      <c r="AMD28" s="270"/>
    </row>
    <row r="29" customFormat="false" ht="13.8" hidden="false" customHeight="true" outlineLevel="0" collapsed="false">
      <c r="A29" s="273" t="s">
        <v>947</v>
      </c>
      <c r="B29" s="273"/>
      <c r="C29" s="273"/>
      <c r="D29" s="273"/>
      <c r="E29" s="273"/>
      <c r="F29" s="273"/>
      <c r="G29" s="273"/>
      <c r="H29" s="273"/>
      <c r="I29" s="274" t="n">
        <f aca="false">SUM(I23:I28)</f>
        <v>0</v>
      </c>
      <c r="J29" s="270"/>
      <c r="K29" s="270"/>
      <c r="L29" s="270"/>
      <c r="M29" s="270"/>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270"/>
      <c r="AL29" s="270"/>
      <c r="AM29" s="270"/>
      <c r="AN29" s="270"/>
      <c r="AO29" s="270"/>
      <c r="AP29" s="270"/>
      <c r="AQ29" s="270"/>
      <c r="AR29" s="270"/>
      <c r="AS29" s="270"/>
      <c r="AT29" s="270"/>
      <c r="AU29" s="270"/>
      <c r="AV29" s="270"/>
      <c r="AW29" s="270"/>
      <c r="AX29" s="270"/>
      <c r="AY29" s="270"/>
      <c r="AZ29" s="270"/>
      <c r="BA29" s="270"/>
      <c r="BB29" s="270"/>
      <c r="BC29" s="270"/>
      <c r="BD29" s="270"/>
      <c r="BE29" s="270"/>
      <c r="BF29" s="270"/>
      <c r="BG29" s="270"/>
      <c r="BH29" s="270"/>
      <c r="BI29" s="270"/>
      <c r="BJ29" s="270"/>
      <c r="BK29" s="270"/>
      <c r="BL29" s="270"/>
      <c r="BM29" s="270"/>
      <c r="BN29" s="270"/>
      <c r="BO29" s="270"/>
      <c r="BP29" s="270"/>
      <c r="BQ29" s="270"/>
      <c r="BR29" s="270"/>
      <c r="BS29" s="270"/>
      <c r="BT29" s="270"/>
      <c r="BU29" s="270"/>
      <c r="BV29" s="270"/>
      <c r="BW29" s="270"/>
      <c r="BX29" s="270"/>
      <c r="BY29" s="270"/>
      <c r="BZ29" s="270"/>
      <c r="CA29" s="270"/>
      <c r="CB29" s="270"/>
      <c r="CC29" s="270"/>
      <c r="CD29" s="270"/>
      <c r="CE29" s="270"/>
      <c r="CF29" s="270"/>
      <c r="CG29" s="270"/>
      <c r="CH29" s="270"/>
      <c r="CI29" s="270"/>
      <c r="CJ29" s="270"/>
      <c r="CK29" s="270"/>
      <c r="CL29" s="270"/>
      <c r="CM29" s="270"/>
      <c r="CN29" s="270"/>
      <c r="CO29" s="270"/>
      <c r="CP29" s="270"/>
      <c r="CQ29" s="270"/>
      <c r="CR29" s="270"/>
      <c r="CS29" s="270"/>
      <c r="CT29" s="270"/>
      <c r="CU29" s="270"/>
      <c r="CV29" s="270"/>
      <c r="CW29" s="270"/>
      <c r="CX29" s="270"/>
      <c r="CY29" s="270"/>
      <c r="CZ29" s="270"/>
      <c r="DA29" s="270"/>
      <c r="DB29" s="270"/>
      <c r="DC29" s="270"/>
      <c r="DD29" s="270"/>
      <c r="DE29" s="270"/>
      <c r="DF29" s="270"/>
      <c r="DG29" s="270"/>
      <c r="DH29" s="270"/>
      <c r="DI29" s="270"/>
      <c r="DJ29" s="270"/>
      <c r="DK29" s="270"/>
      <c r="DL29" s="270"/>
      <c r="DM29" s="270"/>
      <c r="DN29" s="270"/>
      <c r="DO29" s="270"/>
      <c r="DP29" s="270"/>
      <c r="DQ29" s="270"/>
      <c r="DR29" s="270"/>
      <c r="DS29" s="270"/>
      <c r="DT29" s="270"/>
      <c r="DU29" s="270"/>
      <c r="DV29" s="270"/>
      <c r="DW29" s="270"/>
      <c r="DX29" s="270"/>
      <c r="DY29" s="270"/>
      <c r="DZ29" s="270"/>
      <c r="EA29" s="270"/>
      <c r="EB29" s="270"/>
      <c r="EC29" s="270"/>
      <c r="ED29" s="270"/>
      <c r="EE29" s="270"/>
      <c r="EF29" s="270"/>
      <c r="EG29" s="270"/>
      <c r="EH29" s="270"/>
      <c r="EI29" s="270"/>
      <c r="EJ29" s="270"/>
      <c r="EK29" s="270"/>
      <c r="EL29" s="270"/>
      <c r="EM29" s="270"/>
      <c r="EN29" s="270"/>
      <c r="EO29" s="270"/>
      <c r="EP29" s="270"/>
      <c r="EQ29" s="270"/>
      <c r="ER29" s="270"/>
      <c r="ES29" s="270"/>
      <c r="ET29" s="270"/>
      <c r="EU29" s="270"/>
      <c r="EV29" s="270"/>
      <c r="EW29" s="270"/>
      <c r="EX29" s="270"/>
      <c r="EY29" s="270"/>
      <c r="EZ29" s="270"/>
      <c r="FA29" s="270"/>
      <c r="FB29" s="270"/>
      <c r="FC29" s="270"/>
      <c r="FD29" s="270"/>
      <c r="FE29" s="270"/>
      <c r="FF29" s="270"/>
      <c r="FG29" s="270"/>
      <c r="FH29" s="270"/>
      <c r="FI29" s="270"/>
      <c r="FJ29" s="270"/>
      <c r="FK29" s="270"/>
      <c r="FL29" s="270"/>
      <c r="FM29" s="270"/>
      <c r="FN29" s="270"/>
      <c r="FO29" s="270"/>
      <c r="FP29" s="270"/>
      <c r="FQ29" s="270"/>
      <c r="FR29" s="270"/>
      <c r="FS29" s="270"/>
      <c r="FT29" s="270"/>
      <c r="FU29" s="270"/>
      <c r="FV29" s="270"/>
      <c r="FW29" s="270"/>
      <c r="FX29" s="270"/>
      <c r="FY29" s="270"/>
      <c r="FZ29" s="270"/>
      <c r="GA29" s="270"/>
      <c r="GB29" s="270"/>
      <c r="GC29" s="270"/>
      <c r="GD29" s="270"/>
      <c r="GE29" s="270"/>
      <c r="GF29" s="270"/>
      <c r="GG29" s="270"/>
      <c r="GH29" s="270"/>
      <c r="GI29" s="270"/>
      <c r="GJ29" s="270"/>
      <c r="GK29" s="270"/>
      <c r="GL29" s="270"/>
      <c r="GM29" s="270"/>
      <c r="GN29" s="270"/>
      <c r="GO29" s="270"/>
      <c r="GP29" s="270"/>
      <c r="GQ29" s="270"/>
      <c r="GR29" s="270"/>
      <c r="GS29" s="270"/>
      <c r="GT29" s="270"/>
      <c r="GU29" s="270"/>
      <c r="GV29" s="270"/>
      <c r="GW29" s="270"/>
      <c r="GX29" s="270"/>
      <c r="GY29" s="270"/>
      <c r="GZ29" s="270"/>
      <c r="HA29" s="270"/>
      <c r="HB29" s="270"/>
      <c r="HC29" s="270"/>
      <c r="HD29" s="270"/>
      <c r="HE29" s="270"/>
      <c r="HF29" s="270"/>
      <c r="HG29" s="270"/>
      <c r="HH29" s="270"/>
      <c r="HI29" s="270"/>
      <c r="HJ29" s="270"/>
      <c r="HK29" s="270"/>
      <c r="HL29" s="270"/>
      <c r="HM29" s="270"/>
      <c r="HN29" s="270"/>
      <c r="HO29" s="270"/>
      <c r="HP29" s="270"/>
      <c r="HQ29" s="270"/>
      <c r="HR29" s="270"/>
      <c r="HS29" s="270"/>
      <c r="HT29" s="270"/>
      <c r="HU29" s="270"/>
      <c r="HV29" s="270"/>
      <c r="HW29" s="270"/>
      <c r="HX29" s="270"/>
      <c r="HY29" s="270"/>
      <c r="HZ29" s="270"/>
      <c r="IA29" s="270"/>
      <c r="IB29" s="270"/>
      <c r="IC29" s="270"/>
      <c r="ID29" s="270"/>
      <c r="IE29" s="270"/>
      <c r="IF29" s="270"/>
      <c r="IG29" s="270"/>
      <c r="IH29" s="270"/>
      <c r="II29" s="270"/>
      <c r="IJ29" s="270"/>
      <c r="IK29" s="270"/>
      <c r="IL29" s="270"/>
      <c r="IM29" s="270"/>
      <c r="IN29" s="270"/>
      <c r="IO29" s="270"/>
      <c r="IP29" s="270"/>
      <c r="IQ29" s="270"/>
      <c r="IR29" s="270"/>
      <c r="IS29" s="270"/>
      <c r="IT29" s="270"/>
      <c r="IU29" s="270"/>
      <c r="IV29" s="270"/>
      <c r="IW29" s="270"/>
      <c r="IX29" s="270"/>
      <c r="IY29" s="270"/>
      <c r="IZ29" s="270"/>
      <c r="JA29" s="270"/>
      <c r="JB29" s="270"/>
      <c r="JC29" s="270"/>
      <c r="JD29" s="270"/>
      <c r="JE29" s="270"/>
      <c r="JF29" s="270"/>
      <c r="JG29" s="270"/>
      <c r="JH29" s="270"/>
      <c r="JI29" s="270"/>
      <c r="JJ29" s="270"/>
      <c r="JK29" s="270"/>
      <c r="JL29" s="270"/>
      <c r="JM29" s="270"/>
      <c r="JN29" s="270"/>
      <c r="JO29" s="270"/>
      <c r="JP29" s="270"/>
      <c r="JQ29" s="270"/>
      <c r="JR29" s="270"/>
      <c r="JS29" s="270"/>
      <c r="JT29" s="270"/>
      <c r="JU29" s="270"/>
      <c r="JV29" s="270"/>
      <c r="JW29" s="270"/>
      <c r="JX29" s="270"/>
      <c r="JY29" s="270"/>
      <c r="JZ29" s="270"/>
      <c r="KA29" s="270"/>
      <c r="KB29" s="270"/>
      <c r="KC29" s="270"/>
      <c r="KD29" s="270"/>
      <c r="KE29" s="270"/>
      <c r="KF29" s="270"/>
      <c r="KG29" s="270"/>
      <c r="KH29" s="270"/>
      <c r="KI29" s="270"/>
      <c r="KJ29" s="270"/>
      <c r="KK29" s="270"/>
      <c r="KL29" s="270"/>
      <c r="KM29" s="270"/>
      <c r="KN29" s="270"/>
      <c r="KO29" s="270"/>
      <c r="KP29" s="270"/>
      <c r="KQ29" s="270"/>
      <c r="KR29" s="270"/>
      <c r="KS29" s="270"/>
      <c r="KT29" s="270"/>
      <c r="KU29" s="270"/>
      <c r="KV29" s="270"/>
      <c r="KW29" s="270"/>
      <c r="KX29" s="270"/>
      <c r="KY29" s="270"/>
      <c r="KZ29" s="270"/>
      <c r="LA29" s="270"/>
      <c r="LB29" s="270"/>
      <c r="LC29" s="270"/>
      <c r="LD29" s="270"/>
      <c r="LE29" s="270"/>
      <c r="LF29" s="270"/>
      <c r="LG29" s="270"/>
      <c r="LH29" s="270"/>
      <c r="LI29" s="270"/>
      <c r="LJ29" s="270"/>
      <c r="LK29" s="270"/>
      <c r="LL29" s="270"/>
      <c r="LM29" s="270"/>
      <c r="LN29" s="270"/>
      <c r="LO29" s="270"/>
      <c r="LP29" s="270"/>
      <c r="LQ29" s="270"/>
      <c r="LR29" s="270"/>
      <c r="LS29" s="270"/>
      <c r="LT29" s="270"/>
      <c r="LU29" s="270"/>
      <c r="LV29" s="270"/>
      <c r="LW29" s="270"/>
      <c r="LX29" s="270"/>
      <c r="LY29" s="270"/>
      <c r="LZ29" s="270"/>
      <c r="MA29" s="270"/>
      <c r="MB29" s="270"/>
      <c r="MC29" s="270"/>
      <c r="MD29" s="270"/>
      <c r="ME29" s="270"/>
      <c r="MF29" s="270"/>
      <c r="MG29" s="270"/>
      <c r="MH29" s="270"/>
      <c r="MI29" s="270"/>
      <c r="MJ29" s="270"/>
      <c r="MK29" s="270"/>
      <c r="ML29" s="270"/>
      <c r="MM29" s="270"/>
      <c r="MN29" s="270"/>
      <c r="MO29" s="270"/>
      <c r="MP29" s="270"/>
      <c r="MQ29" s="270"/>
      <c r="MR29" s="270"/>
      <c r="MS29" s="270"/>
      <c r="MT29" s="270"/>
      <c r="MU29" s="270"/>
      <c r="MV29" s="270"/>
      <c r="MW29" s="270"/>
      <c r="MX29" s="270"/>
      <c r="MY29" s="270"/>
      <c r="MZ29" s="270"/>
      <c r="NA29" s="270"/>
      <c r="NB29" s="270"/>
      <c r="NC29" s="270"/>
      <c r="ND29" s="270"/>
      <c r="NE29" s="270"/>
      <c r="NF29" s="270"/>
      <c r="NG29" s="270"/>
      <c r="NH29" s="270"/>
      <c r="NI29" s="270"/>
      <c r="NJ29" s="270"/>
      <c r="NK29" s="270"/>
      <c r="NL29" s="270"/>
      <c r="NM29" s="270"/>
      <c r="NN29" s="270"/>
      <c r="NO29" s="270"/>
      <c r="NP29" s="270"/>
      <c r="NQ29" s="270"/>
      <c r="NR29" s="270"/>
      <c r="NS29" s="270"/>
      <c r="NT29" s="270"/>
      <c r="NU29" s="270"/>
      <c r="NV29" s="270"/>
      <c r="NW29" s="270"/>
      <c r="NX29" s="270"/>
      <c r="NY29" s="270"/>
      <c r="NZ29" s="270"/>
      <c r="OA29" s="270"/>
      <c r="OB29" s="270"/>
      <c r="OC29" s="270"/>
      <c r="OD29" s="270"/>
      <c r="OE29" s="270"/>
      <c r="OF29" s="270"/>
      <c r="OG29" s="270"/>
      <c r="OH29" s="270"/>
      <c r="OI29" s="270"/>
      <c r="OJ29" s="270"/>
      <c r="OK29" s="270"/>
      <c r="OL29" s="270"/>
      <c r="OM29" s="270"/>
      <c r="ON29" s="270"/>
      <c r="OO29" s="270"/>
      <c r="OP29" s="270"/>
      <c r="OQ29" s="270"/>
      <c r="OR29" s="270"/>
      <c r="OS29" s="270"/>
      <c r="OT29" s="270"/>
      <c r="OU29" s="270"/>
      <c r="OV29" s="270"/>
      <c r="OW29" s="270"/>
      <c r="OX29" s="270"/>
      <c r="OY29" s="270"/>
      <c r="OZ29" s="270"/>
      <c r="PA29" s="270"/>
      <c r="PB29" s="270"/>
      <c r="PC29" s="270"/>
      <c r="PD29" s="270"/>
      <c r="PE29" s="270"/>
      <c r="PF29" s="270"/>
      <c r="PG29" s="270"/>
      <c r="PH29" s="270"/>
      <c r="PI29" s="270"/>
      <c r="PJ29" s="270"/>
      <c r="PK29" s="270"/>
      <c r="PL29" s="270"/>
      <c r="PM29" s="270"/>
      <c r="PN29" s="270"/>
      <c r="PO29" s="270"/>
      <c r="PP29" s="270"/>
      <c r="PQ29" s="270"/>
      <c r="PR29" s="270"/>
      <c r="PS29" s="270"/>
      <c r="PT29" s="270"/>
      <c r="PU29" s="270"/>
      <c r="PV29" s="270"/>
      <c r="PW29" s="270"/>
      <c r="PX29" s="270"/>
      <c r="PY29" s="270"/>
      <c r="PZ29" s="270"/>
      <c r="QA29" s="270"/>
      <c r="QB29" s="270"/>
      <c r="QC29" s="270"/>
      <c r="QD29" s="270"/>
      <c r="QE29" s="270"/>
      <c r="QF29" s="270"/>
      <c r="QG29" s="270"/>
      <c r="QH29" s="270"/>
      <c r="QI29" s="270"/>
      <c r="QJ29" s="270"/>
      <c r="QK29" s="270"/>
      <c r="QL29" s="270"/>
      <c r="QM29" s="270"/>
      <c r="QN29" s="270"/>
      <c r="QO29" s="270"/>
      <c r="QP29" s="270"/>
      <c r="QQ29" s="270"/>
      <c r="QR29" s="270"/>
      <c r="QS29" s="270"/>
      <c r="QT29" s="270"/>
      <c r="QU29" s="270"/>
      <c r="QV29" s="270"/>
      <c r="QW29" s="270"/>
      <c r="QX29" s="270"/>
      <c r="QY29" s="270"/>
      <c r="QZ29" s="270"/>
      <c r="RA29" s="270"/>
      <c r="RB29" s="270"/>
      <c r="RC29" s="270"/>
      <c r="RD29" s="270"/>
      <c r="RE29" s="270"/>
      <c r="RF29" s="270"/>
      <c r="RG29" s="270"/>
      <c r="RH29" s="270"/>
      <c r="RI29" s="270"/>
      <c r="RJ29" s="270"/>
      <c r="RK29" s="270"/>
      <c r="RL29" s="270"/>
      <c r="RM29" s="270"/>
      <c r="RN29" s="270"/>
      <c r="RO29" s="270"/>
      <c r="RP29" s="270"/>
      <c r="RQ29" s="270"/>
      <c r="RR29" s="270"/>
      <c r="RS29" s="270"/>
      <c r="RT29" s="270"/>
      <c r="RU29" s="270"/>
      <c r="RV29" s="270"/>
      <c r="RW29" s="270"/>
      <c r="RX29" s="270"/>
      <c r="RY29" s="270"/>
      <c r="RZ29" s="270"/>
      <c r="SA29" s="270"/>
      <c r="SB29" s="270"/>
      <c r="SC29" s="270"/>
      <c r="SD29" s="270"/>
      <c r="SE29" s="270"/>
      <c r="SF29" s="270"/>
      <c r="SG29" s="270"/>
      <c r="SH29" s="270"/>
      <c r="SI29" s="270"/>
      <c r="SJ29" s="270"/>
      <c r="SK29" s="270"/>
      <c r="SL29" s="270"/>
      <c r="SM29" s="270"/>
      <c r="SN29" s="270"/>
      <c r="SO29" s="270"/>
      <c r="SP29" s="270"/>
      <c r="SQ29" s="270"/>
      <c r="SR29" s="270"/>
      <c r="SS29" s="270"/>
      <c r="ST29" s="270"/>
      <c r="SU29" s="270"/>
      <c r="SV29" s="270"/>
      <c r="SW29" s="270"/>
      <c r="SX29" s="270"/>
      <c r="SY29" s="270"/>
      <c r="SZ29" s="270"/>
      <c r="TA29" s="270"/>
      <c r="TB29" s="270"/>
      <c r="TC29" s="270"/>
      <c r="TD29" s="270"/>
      <c r="TE29" s="270"/>
      <c r="TF29" s="270"/>
      <c r="TG29" s="270"/>
      <c r="TH29" s="270"/>
      <c r="TI29" s="270"/>
      <c r="TJ29" s="270"/>
      <c r="TK29" s="270"/>
      <c r="TL29" s="270"/>
      <c r="TM29" s="270"/>
      <c r="TN29" s="270"/>
      <c r="TO29" s="270"/>
      <c r="TP29" s="270"/>
      <c r="TQ29" s="270"/>
      <c r="TR29" s="270"/>
      <c r="TS29" s="270"/>
      <c r="TT29" s="270"/>
      <c r="TU29" s="270"/>
      <c r="TV29" s="270"/>
      <c r="TW29" s="270"/>
      <c r="TX29" s="270"/>
      <c r="TY29" s="270"/>
      <c r="TZ29" s="270"/>
      <c r="UA29" s="270"/>
      <c r="UB29" s="270"/>
      <c r="UC29" s="270"/>
      <c r="UD29" s="270"/>
      <c r="UE29" s="270"/>
      <c r="UF29" s="270"/>
      <c r="UG29" s="270"/>
      <c r="UH29" s="270"/>
      <c r="UI29" s="270"/>
      <c r="UJ29" s="270"/>
      <c r="UK29" s="270"/>
      <c r="UL29" s="270"/>
      <c r="UM29" s="270"/>
      <c r="UN29" s="270"/>
      <c r="UO29" s="270"/>
      <c r="UP29" s="270"/>
      <c r="UQ29" s="270"/>
      <c r="UR29" s="270"/>
      <c r="US29" s="270"/>
      <c r="UT29" s="270"/>
      <c r="UU29" s="270"/>
      <c r="UV29" s="270"/>
      <c r="UW29" s="270"/>
      <c r="UX29" s="270"/>
      <c r="UY29" s="270"/>
      <c r="UZ29" s="270"/>
      <c r="VA29" s="270"/>
      <c r="VB29" s="270"/>
      <c r="VC29" s="270"/>
      <c r="VD29" s="270"/>
      <c r="VE29" s="270"/>
      <c r="VF29" s="270"/>
      <c r="VG29" s="270"/>
      <c r="VH29" s="270"/>
      <c r="VI29" s="270"/>
      <c r="VJ29" s="270"/>
      <c r="VK29" s="270"/>
      <c r="VL29" s="270"/>
      <c r="VM29" s="270"/>
      <c r="VN29" s="270"/>
      <c r="VO29" s="270"/>
      <c r="VP29" s="270"/>
      <c r="VQ29" s="270"/>
      <c r="VR29" s="270"/>
      <c r="VS29" s="270"/>
      <c r="VT29" s="270"/>
      <c r="VU29" s="270"/>
      <c r="VV29" s="270"/>
      <c r="VW29" s="270"/>
      <c r="VX29" s="270"/>
      <c r="VY29" s="270"/>
      <c r="VZ29" s="270"/>
      <c r="WA29" s="270"/>
      <c r="WB29" s="270"/>
      <c r="WC29" s="270"/>
      <c r="WD29" s="270"/>
      <c r="WE29" s="270"/>
      <c r="WF29" s="270"/>
      <c r="WG29" s="270"/>
      <c r="WH29" s="270"/>
      <c r="WI29" s="270"/>
      <c r="WJ29" s="270"/>
      <c r="WK29" s="270"/>
      <c r="WL29" s="270"/>
      <c r="WM29" s="270"/>
      <c r="WN29" s="270"/>
      <c r="WO29" s="270"/>
      <c r="WP29" s="270"/>
      <c r="WQ29" s="270"/>
      <c r="WR29" s="270"/>
      <c r="WS29" s="270"/>
      <c r="WT29" s="270"/>
      <c r="WU29" s="270"/>
      <c r="WV29" s="270"/>
      <c r="WW29" s="270"/>
      <c r="WX29" s="270"/>
      <c r="WY29" s="270"/>
      <c r="WZ29" s="270"/>
      <c r="XA29" s="270"/>
      <c r="XB29" s="270"/>
      <c r="XC29" s="270"/>
      <c r="XD29" s="270"/>
      <c r="XE29" s="270"/>
      <c r="XF29" s="270"/>
      <c r="XG29" s="270"/>
      <c r="XH29" s="270"/>
      <c r="XI29" s="270"/>
      <c r="XJ29" s="270"/>
      <c r="XK29" s="270"/>
      <c r="XL29" s="270"/>
      <c r="XM29" s="270"/>
      <c r="XN29" s="270"/>
      <c r="XO29" s="270"/>
      <c r="XP29" s="270"/>
      <c r="XQ29" s="270"/>
      <c r="XR29" s="270"/>
      <c r="XS29" s="270"/>
      <c r="XT29" s="270"/>
      <c r="XU29" s="270"/>
      <c r="XV29" s="270"/>
      <c r="XW29" s="270"/>
      <c r="XX29" s="270"/>
      <c r="XY29" s="270"/>
      <c r="XZ29" s="270"/>
      <c r="YA29" s="270"/>
      <c r="YB29" s="270"/>
      <c r="YC29" s="270"/>
      <c r="YD29" s="270"/>
      <c r="YE29" s="270"/>
      <c r="YF29" s="270"/>
      <c r="YG29" s="270"/>
      <c r="YH29" s="270"/>
      <c r="YI29" s="270"/>
      <c r="YJ29" s="270"/>
      <c r="YK29" s="270"/>
      <c r="YL29" s="270"/>
      <c r="YM29" s="270"/>
      <c r="YN29" s="270"/>
      <c r="YO29" s="270"/>
      <c r="YP29" s="270"/>
      <c r="YQ29" s="270"/>
      <c r="YR29" s="270"/>
      <c r="YS29" s="270"/>
      <c r="YT29" s="270"/>
      <c r="YU29" s="270"/>
      <c r="YV29" s="270"/>
      <c r="YW29" s="270"/>
      <c r="YX29" s="270"/>
      <c r="YY29" s="270"/>
      <c r="YZ29" s="270"/>
      <c r="ZA29" s="270"/>
      <c r="ZB29" s="270"/>
      <c r="ZC29" s="270"/>
      <c r="ZD29" s="270"/>
      <c r="ZE29" s="270"/>
      <c r="ZF29" s="270"/>
      <c r="ZG29" s="270"/>
      <c r="ZH29" s="270"/>
      <c r="ZI29" s="270"/>
      <c r="ZJ29" s="270"/>
      <c r="ZK29" s="270"/>
      <c r="ZL29" s="270"/>
      <c r="ZM29" s="270"/>
      <c r="ZN29" s="270"/>
      <c r="ZO29" s="270"/>
      <c r="ZP29" s="270"/>
      <c r="ZQ29" s="270"/>
      <c r="ZR29" s="270"/>
      <c r="ZS29" s="270"/>
      <c r="ZT29" s="270"/>
      <c r="ZU29" s="270"/>
      <c r="ZV29" s="270"/>
      <c r="ZW29" s="270"/>
      <c r="ZX29" s="270"/>
      <c r="ZY29" s="270"/>
      <c r="ZZ29" s="270"/>
      <c r="AAA29" s="270"/>
      <c r="AAB29" s="270"/>
      <c r="AAC29" s="270"/>
      <c r="AAD29" s="270"/>
      <c r="AAE29" s="270"/>
      <c r="AAF29" s="270"/>
      <c r="AAG29" s="270"/>
      <c r="AAH29" s="270"/>
      <c r="AAI29" s="270"/>
      <c r="AAJ29" s="270"/>
      <c r="AAK29" s="270"/>
      <c r="AAL29" s="270"/>
      <c r="AAM29" s="270"/>
      <c r="AAN29" s="270"/>
      <c r="AAO29" s="270"/>
      <c r="AAP29" s="270"/>
      <c r="AAQ29" s="270"/>
      <c r="AAR29" s="270"/>
      <c r="AAS29" s="270"/>
      <c r="AAT29" s="270"/>
      <c r="AAU29" s="270"/>
      <c r="AAV29" s="270"/>
      <c r="AAW29" s="270"/>
      <c r="AAX29" s="270"/>
      <c r="AAY29" s="270"/>
      <c r="AAZ29" s="270"/>
      <c r="ABA29" s="270"/>
      <c r="ABB29" s="270"/>
      <c r="ABC29" s="270"/>
      <c r="ABD29" s="270"/>
      <c r="ABE29" s="270"/>
      <c r="ABF29" s="270"/>
      <c r="ABG29" s="270"/>
      <c r="ABH29" s="270"/>
      <c r="ABI29" s="270"/>
      <c r="ABJ29" s="270"/>
      <c r="ABK29" s="270"/>
      <c r="ABL29" s="270"/>
      <c r="ABM29" s="270"/>
      <c r="ABN29" s="270"/>
      <c r="ABO29" s="270"/>
      <c r="ABP29" s="270"/>
      <c r="ABQ29" s="270"/>
      <c r="ABR29" s="270"/>
      <c r="ABS29" s="270"/>
      <c r="ABT29" s="270"/>
      <c r="ABU29" s="270"/>
      <c r="ABV29" s="270"/>
      <c r="ABW29" s="270"/>
      <c r="ABX29" s="270"/>
      <c r="ABY29" s="270"/>
      <c r="ABZ29" s="270"/>
      <c r="ACA29" s="270"/>
      <c r="ACB29" s="270"/>
      <c r="ACC29" s="270"/>
      <c r="ACD29" s="270"/>
      <c r="ACE29" s="270"/>
      <c r="ACF29" s="270"/>
      <c r="ACG29" s="270"/>
      <c r="ACH29" s="270"/>
      <c r="ACI29" s="270"/>
      <c r="ACJ29" s="270"/>
      <c r="ACK29" s="270"/>
      <c r="ACL29" s="270"/>
      <c r="ACM29" s="270"/>
      <c r="ACN29" s="270"/>
      <c r="ACO29" s="270"/>
      <c r="ACP29" s="270"/>
      <c r="ACQ29" s="270"/>
      <c r="ACR29" s="270"/>
      <c r="ACS29" s="270"/>
      <c r="ACT29" s="270"/>
      <c r="ACU29" s="270"/>
      <c r="ACV29" s="270"/>
      <c r="ACW29" s="270"/>
      <c r="ACX29" s="270"/>
      <c r="ACY29" s="270"/>
      <c r="ACZ29" s="270"/>
      <c r="ADA29" s="270"/>
      <c r="ADB29" s="270"/>
      <c r="ADC29" s="270"/>
      <c r="ADD29" s="270"/>
      <c r="ADE29" s="270"/>
      <c r="ADF29" s="270"/>
      <c r="ADG29" s="270"/>
      <c r="ADH29" s="270"/>
      <c r="ADI29" s="270"/>
      <c r="ADJ29" s="270"/>
      <c r="ADK29" s="270"/>
      <c r="ADL29" s="270"/>
      <c r="ADM29" s="270"/>
      <c r="ADN29" s="270"/>
      <c r="ADO29" s="270"/>
      <c r="ADP29" s="270"/>
      <c r="ADQ29" s="270"/>
      <c r="ADR29" s="270"/>
      <c r="ADS29" s="270"/>
      <c r="ADT29" s="270"/>
      <c r="ADU29" s="270"/>
      <c r="ADV29" s="270"/>
      <c r="ADW29" s="270"/>
      <c r="ADX29" s="270"/>
      <c r="ADY29" s="270"/>
      <c r="ADZ29" s="270"/>
      <c r="AEA29" s="270"/>
      <c r="AEB29" s="270"/>
      <c r="AEC29" s="270"/>
      <c r="AED29" s="270"/>
      <c r="AEE29" s="270"/>
      <c r="AEF29" s="270"/>
      <c r="AEG29" s="270"/>
      <c r="AEH29" s="270"/>
      <c r="AEI29" s="270"/>
      <c r="AEJ29" s="270"/>
      <c r="AEK29" s="270"/>
      <c r="AEL29" s="270"/>
      <c r="AEM29" s="270"/>
      <c r="AEN29" s="270"/>
      <c r="AEO29" s="270"/>
      <c r="AEP29" s="270"/>
      <c r="AEQ29" s="270"/>
      <c r="AER29" s="270"/>
      <c r="AES29" s="270"/>
      <c r="AET29" s="270"/>
      <c r="AEU29" s="270"/>
      <c r="AEV29" s="270"/>
      <c r="AEW29" s="270"/>
      <c r="AEX29" s="270"/>
      <c r="AEY29" s="270"/>
      <c r="AEZ29" s="270"/>
      <c r="AFA29" s="270"/>
      <c r="AFB29" s="270"/>
      <c r="AFC29" s="270"/>
      <c r="AFD29" s="270"/>
      <c r="AFE29" s="270"/>
      <c r="AFF29" s="270"/>
      <c r="AFG29" s="270"/>
      <c r="AFH29" s="270"/>
      <c r="AFI29" s="270"/>
      <c r="AFJ29" s="270"/>
      <c r="AFK29" s="270"/>
      <c r="AFL29" s="270"/>
      <c r="AFM29" s="270"/>
      <c r="AFN29" s="270"/>
      <c r="AFO29" s="270"/>
      <c r="AFP29" s="270"/>
      <c r="AFQ29" s="270"/>
      <c r="AFR29" s="270"/>
      <c r="AFS29" s="270"/>
      <c r="AFT29" s="270"/>
      <c r="AFU29" s="270"/>
      <c r="AFV29" s="270"/>
      <c r="AFW29" s="270"/>
      <c r="AFX29" s="270"/>
      <c r="AFY29" s="270"/>
      <c r="AFZ29" s="270"/>
      <c r="AGA29" s="270"/>
      <c r="AGB29" s="270"/>
      <c r="AGC29" s="270"/>
      <c r="AGD29" s="270"/>
      <c r="AGE29" s="270"/>
      <c r="AGF29" s="270"/>
      <c r="AGG29" s="270"/>
      <c r="AGH29" s="270"/>
      <c r="AGI29" s="270"/>
      <c r="AGJ29" s="270"/>
      <c r="AGK29" s="270"/>
      <c r="AGL29" s="270"/>
      <c r="AGM29" s="270"/>
      <c r="AGN29" s="270"/>
      <c r="AGO29" s="270"/>
      <c r="AGP29" s="270"/>
      <c r="AGQ29" s="270"/>
      <c r="AGR29" s="270"/>
      <c r="AGS29" s="270"/>
      <c r="AGT29" s="270"/>
      <c r="AGU29" s="270"/>
      <c r="AGV29" s="270"/>
      <c r="AGW29" s="270"/>
      <c r="AGX29" s="270"/>
      <c r="AGY29" s="270"/>
      <c r="AGZ29" s="270"/>
      <c r="AHA29" s="270"/>
      <c r="AHB29" s="270"/>
      <c r="AHC29" s="270"/>
      <c r="AHD29" s="270"/>
      <c r="AHE29" s="270"/>
      <c r="AHF29" s="270"/>
      <c r="AHG29" s="270"/>
      <c r="AHH29" s="270"/>
      <c r="AHI29" s="270"/>
      <c r="AHJ29" s="270"/>
      <c r="AHK29" s="270"/>
      <c r="AHL29" s="270"/>
      <c r="AHM29" s="270"/>
      <c r="AHN29" s="270"/>
      <c r="AHO29" s="270"/>
      <c r="AHP29" s="270"/>
      <c r="AHQ29" s="270"/>
      <c r="AHR29" s="270"/>
      <c r="AHS29" s="270"/>
      <c r="AHT29" s="270"/>
      <c r="AHU29" s="270"/>
      <c r="AHV29" s="270"/>
      <c r="AHW29" s="270"/>
      <c r="AHX29" s="270"/>
      <c r="AHY29" s="270"/>
      <c r="AHZ29" s="270"/>
      <c r="AIA29" s="270"/>
      <c r="AIB29" s="270"/>
      <c r="AIC29" s="270"/>
      <c r="AID29" s="270"/>
      <c r="AIE29" s="270"/>
      <c r="AIF29" s="270"/>
      <c r="AIG29" s="270"/>
      <c r="AIH29" s="270"/>
      <c r="AII29" s="270"/>
      <c r="AIJ29" s="270"/>
      <c r="AIK29" s="270"/>
      <c r="AIL29" s="270"/>
      <c r="AIM29" s="270"/>
      <c r="AIN29" s="270"/>
      <c r="AIO29" s="270"/>
      <c r="AIP29" s="270"/>
      <c r="AIQ29" s="270"/>
      <c r="AIR29" s="270"/>
      <c r="AIS29" s="270"/>
      <c r="AIT29" s="270"/>
      <c r="AIU29" s="270"/>
      <c r="AIV29" s="270"/>
      <c r="AIW29" s="270"/>
      <c r="AIX29" s="270"/>
      <c r="AIY29" s="270"/>
      <c r="AIZ29" s="270"/>
      <c r="AJA29" s="270"/>
      <c r="AJB29" s="270"/>
      <c r="AJC29" s="270"/>
      <c r="AJD29" s="270"/>
      <c r="AJE29" s="270"/>
      <c r="AJF29" s="270"/>
      <c r="AJG29" s="270"/>
      <c r="AJH29" s="270"/>
      <c r="AJI29" s="270"/>
      <c r="AJJ29" s="270"/>
      <c r="AJK29" s="270"/>
      <c r="AJL29" s="270"/>
      <c r="AJM29" s="270"/>
      <c r="AJN29" s="270"/>
      <c r="AJO29" s="270"/>
      <c r="AJP29" s="270"/>
      <c r="AJQ29" s="270"/>
      <c r="AJR29" s="270"/>
      <c r="AJS29" s="270"/>
      <c r="AJT29" s="270"/>
      <c r="AJU29" s="270"/>
      <c r="AJV29" s="270"/>
      <c r="AJW29" s="270"/>
      <c r="AJX29" s="270"/>
      <c r="AJY29" s="270"/>
      <c r="AJZ29" s="270"/>
      <c r="AKA29" s="270"/>
      <c r="AKB29" s="270"/>
      <c r="AKC29" s="270"/>
      <c r="AKD29" s="270"/>
      <c r="AKE29" s="270"/>
      <c r="AKF29" s="270"/>
      <c r="AKG29" s="270"/>
      <c r="AKH29" s="270"/>
      <c r="AKI29" s="270"/>
      <c r="AKJ29" s="270"/>
      <c r="AKK29" s="270"/>
      <c r="AKL29" s="270"/>
      <c r="AKM29" s="270"/>
      <c r="AKN29" s="270"/>
      <c r="AKO29" s="270"/>
      <c r="AKP29" s="270"/>
      <c r="AKQ29" s="270"/>
      <c r="AKR29" s="270"/>
      <c r="AKS29" s="270"/>
      <c r="AKT29" s="270"/>
      <c r="AKU29" s="270"/>
      <c r="AKV29" s="270"/>
      <c r="AKW29" s="270"/>
      <c r="AKX29" s="270"/>
      <c r="AKY29" s="270"/>
      <c r="AKZ29" s="270"/>
      <c r="ALA29" s="270"/>
      <c r="ALB29" s="270"/>
      <c r="ALC29" s="270"/>
      <c r="ALD29" s="270"/>
      <c r="ALE29" s="270"/>
      <c r="ALF29" s="270"/>
      <c r="ALG29" s="270"/>
      <c r="ALH29" s="270"/>
      <c r="ALI29" s="270"/>
      <c r="ALJ29" s="270"/>
      <c r="ALK29" s="270"/>
      <c r="ALL29" s="270"/>
      <c r="ALM29" s="270"/>
      <c r="ALN29" s="270"/>
      <c r="ALO29" s="270"/>
      <c r="ALP29" s="270"/>
      <c r="ALQ29" s="270"/>
      <c r="ALR29" s="270"/>
      <c r="ALS29" s="270"/>
      <c r="ALT29" s="270"/>
      <c r="ALU29" s="270"/>
      <c r="ALV29" s="270"/>
      <c r="ALW29" s="270"/>
      <c r="ALX29" s="270"/>
      <c r="ALY29" s="270"/>
      <c r="ALZ29" s="270"/>
      <c r="AMA29" s="270"/>
      <c r="AMB29" s="270"/>
      <c r="AMC29" s="270"/>
      <c r="AMD29" s="270"/>
    </row>
    <row r="30" customFormat="false" ht="13.8" hidden="false" customHeight="true" outlineLevel="0" collapsed="false">
      <c r="A30" s="275" t="s">
        <v>1311</v>
      </c>
      <c r="B30" s="275"/>
      <c r="C30" s="275"/>
      <c r="D30" s="275"/>
      <c r="E30" s="275"/>
      <c r="F30" s="275"/>
      <c r="G30" s="275"/>
      <c r="H30" s="275"/>
      <c r="I30" s="275"/>
    </row>
    <row r="31" customFormat="false" ht="18.65" hidden="false" customHeight="true" outlineLevel="0" collapsed="false">
      <c r="A31" s="254" t="s">
        <v>949</v>
      </c>
      <c r="B31" s="254"/>
      <c r="C31" s="254"/>
      <c r="D31" s="254"/>
      <c r="E31" s="254"/>
      <c r="F31" s="254"/>
      <c r="G31" s="254"/>
      <c r="H31" s="254"/>
      <c r="I31" s="254"/>
    </row>
    <row r="32" customFormat="false" ht="27.05" hidden="false" customHeight="true" outlineLevel="0" collapsed="false">
      <c r="A32" s="254" t="s">
        <v>1312</v>
      </c>
      <c r="B32" s="254"/>
      <c r="C32" s="254"/>
      <c r="D32" s="254"/>
      <c r="E32" s="254"/>
      <c r="F32" s="254" t="s">
        <v>1313</v>
      </c>
      <c r="G32" s="276" t="n">
        <v>2026</v>
      </c>
      <c r="H32" s="254" t="s">
        <v>1314</v>
      </c>
      <c r="I32" s="277" t="n">
        <v>1621</v>
      </c>
    </row>
    <row r="33" customFormat="false" ht="13.8" hidden="false" customHeight="true" outlineLevel="0" collapsed="false">
      <c r="A33" s="255" t="s">
        <v>950</v>
      </c>
      <c r="B33" s="255"/>
      <c r="C33" s="255"/>
      <c r="D33" s="255"/>
      <c r="E33" s="255"/>
      <c r="F33" s="255"/>
      <c r="G33" s="255"/>
      <c r="H33" s="255"/>
      <c r="I33" s="255"/>
    </row>
    <row r="34" customFormat="false" ht="13.8" hidden="false" customHeight="true" outlineLevel="0" collapsed="false">
      <c r="A34" s="278" t="s">
        <v>951</v>
      </c>
      <c r="B34" s="278"/>
      <c r="C34" s="278"/>
      <c r="D34" s="278"/>
      <c r="E34" s="278"/>
      <c r="F34" s="278"/>
      <c r="G34" s="278"/>
      <c r="H34" s="278"/>
      <c r="I34" s="278"/>
    </row>
    <row r="35" customFormat="false" ht="13.8" hidden="false" customHeight="true" outlineLevel="0" collapsed="false">
      <c r="A35" s="279" t="s">
        <v>952</v>
      </c>
      <c r="B35" s="257" t="s">
        <v>953</v>
      </c>
      <c r="C35" s="257"/>
      <c r="D35" s="257"/>
      <c r="E35" s="257"/>
      <c r="F35" s="257"/>
      <c r="G35" s="257"/>
      <c r="H35" s="258" t="s">
        <v>884</v>
      </c>
      <c r="I35" s="280" t="s">
        <v>885</v>
      </c>
    </row>
    <row r="36" customFormat="false" ht="13.8" hidden="false" customHeight="true" outlineLevel="0" collapsed="false">
      <c r="A36" s="281" t="s">
        <v>887</v>
      </c>
      <c r="B36" s="242" t="s">
        <v>954</v>
      </c>
      <c r="C36" s="242"/>
      <c r="D36" s="242"/>
      <c r="E36" s="242"/>
      <c r="F36" s="242"/>
      <c r="G36" s="242"/>
      <c r="H36" s="282" t="n">
        <v>0.083333</v>
      </c>
      <c r="I36" s="283" t="n">
        <f aca="false">ROUND($I$29*H36,2)</f>
        <v>0</v>
      </c>
    </row>
    <row r="37" customFormat="false" ht="13.8" hidden="false" customHeight="true" outlineLevel="0" collapsed="false">
      <c r="A37" s="281" t="s">
        <v>890</v>
      </c>
      <c r="B37" s="242" t="s">
        <v>955</v>
      </c>
      <c r="C37" s="242"/>
      <c r="D37" s="242"/>
      <c r="E37" s="242"/>
      <c r="F37" s="242"/>
      <c r="G37" s="242"/>
      <c r="H37" s="282" t="n">
        <v>0.111111</v>
      </c>
      <c r="I37" s="283" t="n">
        <f aca="false">ROUND($I$29*H37,2)</f>
        <v>0</v>
      </c>
    </row>
    <row r="38" customFormat="false" ht="13.8" hidden="false" customHeight="false" outlineLevel="0" collapsed="false">
      <c r="A38" s="284" t="s">
        <v>956</v>
      </c>
      <c r="B38" s="284"/>
      <c r="C38" s="284"/>
      <c r="D38" s="284"/>
      <c r="E38" s="284"/>
      <c r="F38" s="284"/>
      <c r="G38" s="284"/>
      <c r="H38" s="285" t="n">
        <f aca="false">SUM(H36:H37)</f>
        <v>0.194444</v>
      </c>
      <c r="I38" s="274" t="n">
        <f aca="false">SUM(I36:I37)</f>
        <v>0</v>
      </c>
    </row>
    <row r="39" customFormat="false" ht="17.9" hidden="false" customHeight="true" outlineLevel="0" collapsed="false">
      <c r="A39" s="275" t="s">
        <v>957</v>
      </c>
      <c r="B39" s="275"/>
      <c r="C39" s="275"/>
      <c r="D39" s="275"/>
      <c r="E39" s="275"/>
      <c r="F39" s="275"/>
      <c r="G39" s="275"/>
      <c r="H39" s="275"/>
      <c r="I39" s="275"/>
    </row>
    <row r="40" customFormat="false" ht="13.8" hidden="false" customHeight="true" outlineLevel="0" collapsed="false">
      <c r="A40" s="254" t="s">
        <v>958</v>
      </c>
      <c r="B40" s="254"/>
      <c r="C40" s="254"/>
      <c r="D40" s="254"/>
      <c r="E40" s="254"/>
      <c r="F40" s="254"/>
      <c r="G40" s="254"/>
      <c r="H40" s="254"/>
      <c r="I40" s="254"/>
    </row>
    <row r="41" customFormat="false" ht="13.8" hidden="false" customHeight="true" outlineLevel="0" collapsed="false">
      <c r="A41" s="278" t="s">
        <v>959</v>
      </c>
      <c r="B41" s="278"/>
      <c r="C41" s="278"/>
      <c r="D41" s="278"/>
      <c r="E41" s="278"/>
      <c r="F41" s="278"/>
      <c r="G41" s="278"/>
      <c r="H41" s="278"/>
      <c r="I41" s="278"/>
    </row>
    <row r="42" customFormat="false" ht="13.8" hidden="false" customHeight="true" outlineLevel="0" collapsed="false">
      <c r="A42" s="279" t="s">
        <v>960</v>
      </c>
      <c r="B42" s="257" t="s">
        <v>961</v>
      </c>
      <c r="C42" s="257"/>
      <c r="D42" s="257"/>
      <c r="E42" s="257"/>
      <c r="F42" s="257"/>
      <c r="G42" s="257"/>
      <c r="H42" s="258" t="s">
        <v>884</v>
      </c>
      <c r="I42" s="280" t="s">
        <v>885</v>
      </c>
    </row>
    <row r="43" customFormat="false" ht="13.8" hidden="false" customHeight="true" outlineLevel="0" collapsed="false">
      <c r="A43" s="281" t="s">
        <v>887</v>
      </c>
      <c r="B43" s="242" t="s">
        <v>962</v>
      </c>
      <c r="C43" s="242"/>
      <c r="D43" s="242"/>
      <c r="E43" s="242"/>
      <c r="F43" s="242"/>
      <c r="G43" s="242"/>
      <c r="H43" s="286" t="n">
        <v>0.2</v>
      </c>
      <c r="I43" s="283" t="n">
        <f aca="false">ROUND(($I$29+$I$38)*H43,2)</f>
        <v>0</v>
      </c>
    </row>
    <row r="44" customFormat="false" ht="13.8" hidden="false" customHeight="true" outlineLevel="0" collapsed="false">
      <c r="A44" s="281" t="s">
        <v>890</v>
      </c>
      <c r="B44" s="242" t="s">
        <v>963</v>
      </c>
      <c r="C44" s="242"/>
      <c r="D44" s="242"/>
      <c r="E44" s="242"/>
      <c r="F44" s="242"/>
      <c r="G44" s="242"/>
      <c r="H44" s="286" t="n">
        <v>0.015</v>
      </c>
      <c r="I44" s="283" t="n">
        <f aca="false">ROUND(($I$29+$I$38)*H44,2)</f>
        <v>0</v>
      </c>
    </row>
    <row r="45" customFormat="false" ht="13.8" hidden="false" customHeight="true" outlineLevel="0" collapsed="false">
      <c r="A45" s="281" t="s">
        <v>893</v>
      </c>
      <c r="B45" s="242" t="s">
        <v>964</v>
      </c>
      <c r="C45" s="242"/>
      <c r="D45" s="242"/>
      <c r="E45" s="242"/>
      <c r="F45" s="242"/>
      <c r="G45" s="242"/>
      <c r="H45" s="286" t="n">
        <v>0.01</v>
      </c>
      <c r="I45" s="283" t="n">
        <f aca="false">ROUND(($I$29+$I$38)*H45,2)</f>
        <v>0</v>
      </c>
    </row>
    <row r="46" customFormat="false" ht="13.8" hidden="false" customHeight="true" outlineLevel="0" collapsed="false">
      <c r="A46" s="281" t="s">
        <v>926</v>
      </c>
      <c r="B46" s="242" t="s">
        <v>965</v>
      </c>
      <c r="C46" s="242"/>
      <c r="D46" s="242"/>
      <c r="E46" s="242"/>
      <c r="F46" s="242"/>
      <c r="G46" s="242"/>
      <c r="H46" s="286" t="n">
        <v>0.002</v>
      </c>
      <c r="I46" s="283" t="n">
        <f aca="false">ROUND(($I$29+$I$38)*H46,2)</f>
        <v>0</v>
      </c>
    </row>
    <row r="47" customFormat="false" ht="13.8" hidden="false" customHeight="true" outlineLevel="0" collapsed="false">
      <c r="A47" s="281" t="s">
        <v>966</v>
      </c>
      <c r="B47" s="242" t="s">
        <v>967</v>
      </c>
      <c r="C47" s="242"/>
      <c r="D47" s="242"/>
      <c r="E47" s="242"/>
      <c r="F47" s="242"/>
      <c r="G47" s="242"/>
      <c r="H47" s="286" t="n">
        <v>0.025</v>
      </c>
      <c r="I47" s="283" t="n">
        <f aca="false">ROUND(($I$29+$I$38)*H47,2)</f>
        <v>0</v>
      </c>
    </row>
    <row r="48" customFormat="false" ht="13.8" hidden="false" customHeight="true" outlineLevel="0" collapsed="false">
      <c r="A48" s="281" t="s">
        <v>968</v>
      </c>
      <c r="B48" s="242" t="s">
        <v>969</v>
      </c>
      <c r="C48" s="242"/>
      <c r="D48" s="242"/>
      <c r="E48" s="242"/>
      <c r="F48" s="242"/>
      <c r="G48" s="242"/>
      <c r="H48" s="286" t="n">
        <v>0.08</v>
      </c>
      <c r="I48" s="283" t="n">
        <f aca="false">ROUND(($I$29+$I$38)*H48,2)</f>
        <v>0</v>
      </c>
    </row>
    <row r="49" customFormat="false" ht="53.15" hidden="false" customHeight="true" outlineLevel="0" collapsed="false">
      <c r="A49" s="281" t="s">
        <v>970</v>
      </c>
      <c r="B49" s="242" t="s">
        <v>1315</v>
      </c>
      <c r="C49" s="242"/>
      <c r="D49" s="287" t="s">
        <v>972</v>
      </c>
      <c r="E49" s="288"/>
      <c r="F49" s="287" t="s">
        <v>973</v>
      </c>
      <c r="G49" s="289"/>
      <c r="H49" s="282" t="n">
        <f aca="false">ROUND((E49*G49),6)</f>
        <v>0</v>
      </c>
      <c r="I49" s="283" t="n">
        <f aca="false">ROUND(($I$29+$I$38)*H49,2)</f>
        <v>0</v>
      </c>
    </row>
    <row r="50" customFormat="false" ht="13.8" hidden="false" customHeight="true" outlineLevel="0" collapsed="false">
      <c r="A50" s="281" t="s">
        <v>974</v>
      </c>
      <c r="B50" s="242" t="s">
        <v>975</v>
      </c>
      <c r="C50" s="242"/>
      <c r="D50" s="242"/>
      <c r="E50" s="242"/>
      <c r="F50" s="242"/>
      <c r="G50" s="242"/>
      <c r="H50" s="286" t="n">
        <v>0.006</v>
      </c>
      <c r="I50" s="283" t="n">
        <f aca="false">ROUND(($I$29+$I$38)*H50,2)</f>
        <v>0</v>
      </c>
    </row>
    <row r="51" customFormat="false" ht="13.8" hidden="false" customHeight="false" outlineLevel="0" collapsed="false">
      <c r="A51" s="284" t="s">
        <v>956</v>
      </c>
      <c r="B51" s="284"/>
      <c r="C51" s="284"/>
      <c r="D51" s="284"/>
      <c r="E51" s="284"/>
      <c r="F51" s="284"/>
      <c r="G51" s="284"/>
      <c r="H51" s="285" t="n">
        <f aca="false">SUM(H43:H50)</f>
        <v>0.338</v>
      </c>
      <c r="I51" s="274" t="n">
        <f aca="false">SUM(I43:I50)</f>
        <v>0</v>
      </c>
    </row>
    <row r="52" customFormat="false" ht="13.8" hidden="false" customHeight="true" outlineLevel="0" collapsed="false">
      <c r="A52" s="275" t="s">
        <v>976</v>
      </c>
      <c r="B52" s="275"/>
      <c r="C52" s="275"/>
      <c r="D52" s="275"/>
      <c r="E52" s="275"/>
      <c r="F52" s="275"/>
      <c r="G52" s="275"/>
      <c r="H52" s="275"/>
      <c r="I52" s="275"/>
    </row>
    <row r="53" customFormat="false" ht="13.8" hidden="false" customHeight="true" outlineLevel="0" collapsed="false">
      <c r="A53" s="290" t="s">
        <v>977</v>
      </c>
      <c r="B53" s="290"/>
      <c r="C53" s="290"/>
      <c r="D53" s="290"/>
      <c r="E53" s="290"/>
      <c r="F53" s="290"/>
      <c r="G53" s="290"/>
      <c r="H53" s="290"/>
      <c r="I53" s="290"/>
    </row>
    <row r="54" customFormat="false" ht="13.8" hidden="false" customHeight="true" outlineLevel="0" collapsed="false">
      <c r="A54" s="290" t="s">
        <v>978</v>
      </c>
      <c r="B54" s="290"/>
      <c r="C54" s="290"/>
      <c r="D54" s="290"/>
      <c r="E54" s="290"/>
      <c r="F54" s="290"/>
      <c r="G54" s="290"/>
      <c r="H54" s="290"/>
      <c r="I54" s="290"/>
    </row>
    <row r="55" customFormat="false" ht="13.8" hidden="false" customHeight="true" outlineLevel="0" collapsed="false">
      <c r="A55" s="290" t="s">
        <v>1316</v>
      </c>
      <c r="B55" s="290"/>
      <c r="C55" s="290"/>
      <c r="D55" s="290"/>
      <c r="E55" s="290"/>
      <c r="F55" s="290"/>
      <c r="G55" s="290"/>
      <c r="H55" s="290"/>
      <c r="I55" s="290"/>
    </row>
    <row r="56" customFormat="false" ht="13.8" hidden="false" customHeight="true" outlineLevel="0" collapsed="false">
      <c r="A56" s="254" t="s">
        <v>1317</v>
      </c>
      <c r="B56" s="254"/>
      <c r="C56" s="254"/>
      <c r="D56" s="254"/>
      <c r="E56" s="254"/>
      <c r="F56" s="254"/>
      <c r="G56" s="254"/>
      <c r="H56" s="254"/>
      <c r="I56" s="254"/>
    </row>
    <row r="57" customFormat="false" ht="13.8" hidden="false" customHeight="true" outlineLevel="0" collapsed="false">
      <c r="A57" s="278" t="s">
        <v>979</v>
      </c>
      <c r="B57" s="278"/>
      <c r="C57" s="278"/>
      <c r="D57" s="278"/>
      <c r="E57" s="278"/>
      <c r="F57" s="278"/>
      <c r="G57" s="278"/>
      <c r="H57" s="278"/>
      <c r="I57" s="278"/>
    </row>
    <row r="58" customFormat="false" ht="13.8" hidden="false" customHeight="true" outlineLevel="0" collapsed="false">
      <c r="A58" s="279" t="s">
        <v>980</v>
      </c>
      <c r="B58" s="257" t="s">
        <v>981</v>
      </c>
      <c r="C58" s="257"/>
      <c r="D58" s="257"/>
      <c r="E58" s="257"/>
      <c r="F58" s="257"/>
      <c r="G58" s="257"/>
      <c r="H58" s="258" t="s">
        <v>982</v>
      </c>
      <c r="I58" s="280" t="s">
        <v>885</v>
      </c>
    </row>
    <row r="59" customFormat="false" ht="13.8" hidden="false" customHeight="true" outlineLevel="0" collapsed="false">
      <c r="A59" s="281" t="s">
        <v>887</v>
      </c>
      <c r="B59" s="242" t="s">
        <v>1318</v>
      </c>
      <c r="C59" s="242"/>
      <c r="D59" s="242"/>
      <c r="E59" s="242"/>
      <c r="F59" s="242"/>
      <c r="G59" s="242"/>
      <c r="H59" s="291"/>
      <c r="I59" s="283" t="n">
        <f aca="false">ROUND(((H61*H60*E23)-(I71*I23)),2)</f>
        <v>0</v>
      </c>
    </row>
    <row r="60" customFormat="false" ht="22.35" hidden="false" customHeight="true" outlineLevel="0" collapsed="false">
      <c r="A60" s="292" t="s">
        <v>1319</v>
      </c>
      <c r="B60" s="293" t="s">
        <v>1320</v>
      </c>
      <c r="C60" s="293"/>
      <c r="D60" s="293"/>
      <c r="E60" s="293"/>
      <c r="F60" s="293"/>
      <c r="G60" s="293"/>
      <c r="H60" s="294"/>
      <c r="I60" s="295"/>
    </row>
    <row r="61" customFormat="false" ht="13.8" hidden="false" customHeight="true" outlineLevel="0" collapsed="false">
      <c r="A61" s="292" t="s">
        <v>1321</v>
      </c>
      <c r="B61" s="262" t="s">
        <v>1322</v>
      </c>
      <c r="C61" s="262"/>
      <c r="D61" s="262"/>
      <c r="E61" s="262"/>
      <c r="F61" s="262"/>
      <c r="G61" s="262"/>
      <c r="H61" s="296"/>
      <c r="I61" s="295"/>
    </row>
    <row r="62" customFormat="false" ht="22.35" hidden="false" customHeight="true" outlineLevel="0" collapsed="false">
      <c r="A62" s="292" t="s">
        <v>890</v>
      </c>
      <c r="B62" s="297" t="s">
        <v>1323</v>
      </c>
      <c r="C62" s="297"/>
      <c r="D62" s="297"/>
      <c r="E62" s="297"/>
      <c r="F62" s="297"/>
      <c r="G62" s="297"/>
      <c r="H62" s="298"/>
      <c r="I62" s="283" t="n">
        <f aca="false">ROUND(((E23*H63*(1-I72))),2)</f>
        <v>0</v>
      </c>
    </row>
    <row r="63" customFormat="false" ht="13.8" hidden="false" customHeight="true" outlineLevel="0" collapsed="false">
      <c r="A63" s="292" t="s">
        <v>1324</v>
      </c>
      <c r="B63" s="293" t="s">
        <v>1325</v>
      </c>
      <c r="C63" s="293"/>
      <c r="D63" s="293"/>
      <c r="E63" s="293"/>
      <c r="F63" s="293"/>
      <c r="G63" s="293"/>
      <c r="H63" s="294"/>
      <c r="I63" s="295"/>
    </row>
    <row r="64" customFormat="false" ht="13.8" hidden="false" customHeight="true" outlineLevel="0" collapsed="false">
      <c r="A64" s="292" t="s">
        <v>893</v>
      </c>
      <c r="B64" s="293" t="s">
        <v>1326</v>
      </c>
      <c r="C64" s="293"/>
      <c r="D64" s="293"/>
      <c r="E64" s="293"/>
      <c r="F64" s="293"/>
      <c r="G64" s="293"/>
      <c r="H64" s="299"/>
      <c r="I64" s="283" t="n">
        <f aca="false">H64</f>
        <v>0</v>
      </c>
    </row>
    <row r="65" customFormat="false" ht="13.8" hidden="false" customHeight="true" outlineLevel="0" collapsed="false">
      <c r="A65" s="292" t="s">
        <v>926</v>
      </c>
      <c r="B65" s="293" t="s">
        <v>1327</v>
      </c>
      <c r="C65" s="293"/>
      <c r="D65" s="293"/>
      <c r="E65" s="293"/>
      <c r="F65" s="293"/>
      <c r="G65" s="293"/>
      <c r="H65" s="300"/>
      <c r="I65" s="301" t="n">
        <f aca="false">H65</f>
        <v>0</v>
      </c>
    </row>
    <row r="66" customFormat="false" ht="13.8" hidden="false" customHeight="true" outlineLevel="0" collapsed="false">
      <c r="A66" s="292" t="s">
        <v>966</v>
      </c>
      <c r="B66" s="293" t="s">
        <v>1328</v>
      </c>
      <c r="C66" s="293"/>
      <c r="D66" s="293"/>
      <c r="E66" s="293"/>
      <c r="F66" s="293"/>
      <c r="G66" s="293"/>
      <c r="H66" s="300"/>
      <c r="I66" s="283" t="n">
        <f aca="false">H66</f>
        <v>0</v>
      </c>
    </row>
    <row r="67" customFormat="false" ht="13.8" hidden="false" customHeight="true" outlineLevel="0" collapsed="false">
      <c r="A67" s="292" t="s">
        <v>968</v>
      </c>
      <c r="B67" s="293" t="s">
        <v>1388</v>
      </c>
      <c r="C67" s="293"/>
      <c r="D67" s="293"/>
      <c r="E67" s="293"/>
      <c r="F67" s="293"/>
      <c r="G67" s="293"/>
      <c r="H67" s="300"/>
      <c r="I67" s="283" t="n">
        <f aca="false">H67</f>
        <v>0</v>
      </c>
    </row>
    <row r="68" customFormat="false" ht="13.8" hidden="false" customHeight="false" outlineLevel="0" collapsed="false">
      <c r="A68" s="302" t="s">
        <v>956</v>
      </c>
      <c r="B68" s="302"/>
      <c r="C68" s="302"/>
      <c r="D68" s="302"/>
      <c r="E68" s="302"/>
      <c r="F68" s="302"/>
      <c r="G68" s="302"/>
      <c r="H68" s="303"/>
      <c r="I68" s="274" t="n">
        <f aca="false">SUM(I59:I67)</f>
        <v>0</v>
      </c>
    </row>
    <row r="69" customFormat="false" ht="13.8" hidden="false" customHeight="true" outlineLevel="0" collapsed="false">
      <c r="A69" s="304" t="s">
        <v>994</v>
      </c>
      <c r="B69" s="304"/>
      <c r="C69" s="304"/>
      <c r="D69" s="304"/>
      <c r="E69" s="304"/>
      <c r="F69" s="304"/>
      <c r="G69" s="304"/>
      <c r="H69" s="304"/>
      <c r="I69" s="304"/>
    </row>
    <row r="70" customFormat="false" ht="13.8" hidden="false" customHeight="true" outlineLevel="0" collapsed="false">
      <c r="A70" s="290" t="s">
        <v>1330</v>
      </c>
      <c r="B70" s="290"/>
      <c r="C70" s="290"/>
      <c r="D70" s="290"/>
      <c r="E70" s="290"/>
      <c r="F70" s="290"/>
      <c r="G70" s="290"/>
      <c r="H70" s="290"/>
      <c r="I70" s="290"/>
    </row>
    <row r="71" customFormat="false" ht="13.8" hidden="false" customHeight="false" outlineLevel="0" collapsed="false">
      <c r="A71" s="305" t="s">
        <v>1331</v>
      </c>
      <c r="B71" s="305"/>
      <c r="C71" s="305"/>
      <c r="D71" s="305"/>
      <c r="E71" s="305"/>
      <c r="F71" s="305"/>
      <c r="G71" s="305"/>
      <c r="H71" s="306" t="s">
        <v>997</v>
      </c>
      <c r="I71" s="307" t="n">
        <v>0.06</v>
      </c>
    </row>
    <row r="72" customFormat="false" ht="18.65" hidden="false" customHeight="true" outlineLevel="0" collapsed="false">
      <c r="A72" s="308" t="s">
        <v>1332</v>
      </c>
      <c r="B72" s="308"/>
      <c r="C72" s="308"/>
      <c r="D72" s="308"/>
      <c r="E72" s="308"/>
      <c r="F72" s="308"/>
      <c r="G72" s="308"/>
      <c r="H72" s="306" t="s">
        <v>997</v>
      </c>
      <c r="I72" s="307" t="n">
        <v>0.2</v>
      </c>
    </row>
    <row r="73" customFormat="false" ht="13.8" hidden="false" customHeight="true" outlineLevel="0" collapsed="false">
      <c r="A73" s="309" t="s">
        <v>1333</v>
      </c>
      <c r="B73" s="309"/>
      <c r="C73" s="309"/>
      <c r="D73" s="309"/>
      <c r="E73" s="309"/>
      <c r="F73" s="309"/>
      <c r="G73" s="309"/>
      <c r="H73" s="309"/>
      <c r="I73" s="309"/>
    </row>
    <row r="74" customFormat="false" ht="13.8" hidden="false" customHeight="true" outlineLevel="0" collapsed="false">
      <c r="A74" s="255" t="s">
        <v>999</v>
      </c>
      <c r="B74" s="255"/>
      <c r="C74" s="255"/>
      <c r="D74" s="255"/>
      <c r="E74" s="255"/>
      <c r="F74" s="255"/>
      <c r="G74" s="255"/>
      <c r="H74" s="255"/>
      <c r="I74" s="255"/>
    </row>
    <row r="75" customFormat="false" ht="13.8" hidden="false" customHeight="true" outlineLevel="0" collapsed="false">
      <c r="A75" s="279" t="n">
        <v>2</v>
      </c>
      <c r="B75" s="310" t="s">
        <v>1000</v>
      </c>
      <c r="C75" s="310"/>
      <c r="D75" s="310"/>
      <c r="E75" s="310"/>
      <c r="F75" s="310"/>
      <c r="G75" s="310"/>
      <c r="H75" s="311"/>
      <c r="I75" s="280" t="s">
        <v>885</v>
      </c>
    </row>
    <row r="76" customFormat="false" ht="13.8" hidden="false" customHeight="true" outlineLevel="0" collapsed="false">
      <c r="A76" s="292" t="s">
        <v>952</v>
      </c>
      <c r="B76" s="293" t="s">
        <v>953</v>
      </c>
      <c r="C76" s="293"/>
      <c r="D76" s="293"/>
      <c r="E76" s="293"/>
      <c r="F76" s="293"/>
      <c r="G76" s="293"/>
      <c r="H76" s="312"/>
      <c r="I76" s="283" t="n">
        <f aca="false">+I38</f>
        <v>0</v>
      </c>
    </row>
    <row r="77" customFormat="false" ht="13.8" hidden="false" customHeight="true" outlineLevel="0" collapsed="false">
      <c r="A77" s="292" t="s">
        <v>960</v>
      </c>
      <c r="B77" s="293" t="s">
        <v>1001</v>
      </c>
      <c r="C77" s="293"/>
      <c r="D77" s="293"/>
      <c r="E77" s="293"/>
      <c r="F77" s="293"/>
      <c r="G77" s="293"/>
      <c r="H77" s="312"/>
      <c r="I77" s="283" t="n">
        <f aca="false">+I51</f>
        <v>0</v>
      </c>
    </row>
    <row r="78" customFormat="false" ht="13.8" hidden="false" customHeight="true" outlineLevel="0" collapsed="false">
      <c r="A78" s="292" t="s">
        <v>980</v>
      </c>
      <c r="B78" s="293" t="s">
        <v>981</v>
      </c>
      <c r="C78" s="293"/>
      <c r="D78" s="293"/>
      <c r="E78" s="293"/>
      <c r="F78" s="293"/>
      <c r="G78" s="293"/>
      <c r="H78" s="312"/>
      <c r="I78" s="283" t="n">
        <f aca="false">+I68</f>
        <v>0</v>
      </c>
    </row>
    <row r="79" customFormat="false" ht="13.8" hidden="false" customHeight="false" outlineLevel="0" collapsed="false">
      <c r="A79" s="302" t="s">
        <v>956</v>
      </c>
      <c r="B79" s="302"/>
      <c r="C79" s="302"/>
      <c r="D79" s="302"/>
      <c r="E79" s="302"/>
      <c r="F79" s="302"/>
      <c r="G79" s="302"/>
      <c r="H79" s="303"/>
      <c r="I79" s="274" t="n">
        <f aca="false">SUM(I76:I78)</f>
        <v>0</v>
      </c>
    </row>
    <row r="80" customFormat="false" ht="13.8" hidden="false" customHeight="true" outlineLevel="0" collapsed="false">
      <c r="A80" s="255" t="s">
        <v>1334</v>
      </c>
      <c r="B80" s="255"/>
      <c r="C80" s="255"/>
      <c r="D80" s="255"/>
      <c r="E80" s="255"/>
      <c r="F80" s="255"/>
      <c r="G80" s="255"/>
      <c r="H80" s="255"/>
      <c r="I80" s="255"/>
    </row>
    <row r="81" customFormat="false" ht="13.8" hidden="false" customHeight="true" outlineLevel="0" collapsed="false">
      <c r="A81" s="279" t="n">
        <v>3</v>
      </c>
      <c r="B81" s="310" t="s">
        <v>1335</v>
      </c>
      <c r="C81" s="310"/>
      <c r="D81" s="310"/>
      <c r="E81" s="310"/>
      <c r="F81" s="310"/>
      <c r="G81" s="310"/>
      <c r="H81" s="311"/>
      <c r="I81" s="280" t="s">
        <v>885</v>
      </c>
    </row>
    <row r="82" customFormat="false" ht="22.35" hidden="false" customHeight="true" outlineLevel="0" collapsed="false">
      <c r="A82" s="292" t="s">
        <v>887</v>
      </c>
      <c r="B82" s="313" t="s">
        <v>1336</v>
      </c>
      <c r="C82" s="313"/>
      <c r="D82" s="313"/>
      <c r="E82" s="313"/>
      <c r="F82" s="313"/>
      <c r="G82" s="313"/>
      <c r="H82" s="312"/>
      <c r="I82" s="283" t="n">
        <f aca="false">ROUND(($I$29/12)*(33/30)*I89,2)</f>
        <v>0</v>
      </c>
    </row>
    <row r="83" customFormat="false" ht="13.8" hidden="false" customHeight="false" outlineLevel="0" collapsed="false">
      <c r="A83" s="292" t="s">
        <v>890</v>
      </c>
      <c r="B83" s="314" t="s">
        <v>1005</v>
      </c>
      <c r="C83" s="314"/>
      <c r="D83" s="314"/>
      <c r="E83" s="314"/>
      <c r="F83" s="314"/>
      <c r="G83" s="314"/>
      <c r="H83" s="314"/>
      <c r="I83" s="315" t="n">
        <f aca="false">ROUND($H$48*I82,2)</f>
        <v>0</v>
      </c>
    </row>
    <row r="84" customFormat="false" ht="22.35" hidden="false" customHeight="true" outlineLevel="0" collapsed="false">
      <c r="A84" s="292" t="s">
        <v>893</v>
      </c>
      <c r="B84" s="242" t="s">
        <v>1337</v>
      </c>
      <c r="C84" s="242"/>
      <c r="D84" s="242"/>
      <c r="E84" s="242"/>
      <c r="F84" s="242"/>
      <c r="G84" s="242"/>
      <c r="H84" s="242"/>
      <c r="I84" s="315" t="n">
        <f aca="false">ROUND(($I$29+$I$38)*(40%)*8%*I89,2)</f>
        <v>0</v>
      </c>
    </row>
    <row r="85" customFormat="false" ht="22.35" hidden="false" customHeight="true" outlineLevel="0" collapsed="false">
      <c r="A85" s="292" t="s">
        <v>926</v>
      </c>
      <c r="B85" s="242" t="s">
        <v>1338</v>
      </c>
      <c r="C85" s="242"/>
      <c r="D85" s="242"/>
      <c r="E85" s="242"/>
      <c r="F85" s="242"/>
      <c r="G85" s="242"/>
      <c r="H85" s="242"/>
      <c r="I85" s="315" t="n">
        <f aca="false">ROUND(((($I$29/30)*7)/$H$8),2)</f>
        <v>0</v>
      </c>
    </row>
    <row r="86" customFormat="false" ht="13.8" hidden="false" customHeight="false" outlineLevel="0" collapsed="false">
      <c r="A86" s="292" t="s">
        <v>966</v>
      </c>
      <c r="B86" s="316" t="s">
        <v>1008</v>
      </c>
      <c r="C86" s="316"/>
      <c r="D86" s="316"/>
      <c r="E86" s="316"/>
      <c r="F86" s="316"/>
      <c r="G86" s="316"/>
      <c r="H86" s="316"/>
      <c r="I86" s="315" t="n">
        <f aca="false">ROUND($H$51*I85,2)</f>
        <v>0</v>
      </c>
    </row>
    <row r="87" customFormat="false" ht="22.35" hidden="false" customHeight="true" outlineLevel="0" collapsed="false">
      <c r="A87" s="292" t="s">
        <v>968</v>
      </c>
      <c r="B87" s="242" t="s">
        <v>1339</v>
      </c>
      <c r="C87" s="242"/>
      <c r="D87" s="242"/>
      <c r="E87" s="242"/>
      <c r="F87" s="242"/>
      <c r="G87" s="242"/>
      <c r="H87" s="242"/>
      <c r="I87" s="315" t="n">
        <f aca="false">ROUND(($I$29+$I$38)*(40%)*8%*100%,2)</f>
        <v>0</v>
      </c>
    </row>
    <row r="88" customFormat="false" ht="13.8" hidden="false" customHeight="false" outlineLevel="0" collapsed="false">
      <c r="A88" s="302" t="s">
        <v>956</v>
      </c>
      <c r="B88" s="302"/>
      <c r="C88" s="302"/>
      <c r="D88" s="302"/>
      <c r="E88" s="302"/>
      <c r="F88" s="302"/>
      <c r="G88" s="302"/>
      <c r="H88" s="303"/>
      <c r="I88" s="274" t="n">
        <f aca="false">SUM(I82:I87)</f>
        <v>0</v>
      </c>
    </row>
    <row r="89" customFormat="false" ht="18.65" hidden="false" customHeight="true" outlineLevel="0" collapsed="false">
      <c r="A89" s="317" t="s">
        <v>1340</v>
      </c>
      <c r="B89" s="317"/>
      <c r="C89" s="317"/>
      <c r="D89" s="317"/>
      <c r="E89" s="317"/>
      <c r="F89" s="317"/>
      <c r="G89" s="317"/>
      <c r="H89" s="318" t="s">
        <v>1011</v>
      </c>
      <c r="I89" s="319" t="n">
        <v>0.025</v>
      </c>
    </row>
    <row r="90" customFormat="false" ht="13.8" hidden="false" customHeight="true" outlineLevel="0" collapsed="false">
      <c r="A90" s="255" t="s">
        <v>1341</v>
      </c>
      <c r="B90" s="255"/>
      <c r="C90" s="255"/>
      <c r="D90" s="255"/>
      <c r="E90" s="255"/>
      <c r="F90" s="255"/>
      <c r="G90" s="255"/>
      <c r="H90" s="255"/>
      <c r="I90" s="255"/>
    </row>
    <row r="91" customFormat="false" ht="13.8" hidden="false" customHeight="true" outlineLevel="0" collapsed="false">
      <c r="A91" s="278" t="s">
        <v>1013</v>
      </c>
      <c r="B91" s="278"/>
      <c r="C91" s="278"/>
      <c r="D91" s="278"/>
      <c r="E91" s="278"/>
      <c r="F91" s="278"/>
      <c r="G91" s="278"/>
      <c r="H91" s="278"/>
      <c r="I91" s="278"/>
    </row>
    <row r="92" customFormat="false" ht="13.8" hidden="false" customHeight="true" outlineLevel="0" collapsed="false">
      <c r="A92" s="279" t="s">
        <v>1014</v>
      </c>
      <c r="B92" s="310" t="s">
        <v>1015</v>
      </c>
      <c r="C92" s="310"/>
      <c r="D92" s="310"/>
      <c r="E92" s="310"/>
      <c r="F92" s="310"/>
      <c r="G92" s="310"/>
      <c r="H92" s="311"/>
      <c r="I92" s="280" t="s">
        <v>885</v>
      </c>
    </row>
    <row r="93" customFormat="false" ht="13.8" hidden="false" customHeight="true" outlineLevel="0" collapsed="false">
      <c r="A93" s="292" t="s">
        <v>887</v>
      </c>
      <c r="B93" s="242" t="s">
        <v>1342</v>
      </c>
      <c r="C93" s="242"/>
      <c r="D93" s="242"/>
      <c r="E93" s="242"/>
      <c r="F93" s="242"/>
      <c r="G93" s="242"/>
      <c r="H93" s="242"/>
      <c r="I93" s="320"/>
    </row>
    <row r="94" customFormat="false" ht="13.8" hidden="false" customHeight="true" outlineLevel="0" collapsed="false">
      <c r="A94" s="292" t="s">
        <v>890</v>
      </c>
      <c r="B94" s="242" t="s">
        <v>1343</v>
      </c>
      <c r="C94" s="242"/>
      <c r="D94" s="242"/>
      <c r="E94" s="242"/>
      <c r="F94" s="242"/>
      <c r="G94" s="242"/>
      <c r="H94" s="242"/>
      <c r="I94" s="315" t="n">
        <f aca="false">ROUND((($I$29/30)*I103)/12,2)</f>
        <v>0</v>
      </c>
    </row>
    <row r="95" customFormat="false" ht="13.8" hidden="false" customHeight="true" outlineLevel="0" collapsed="false">
      <c r="A95" s="292" t="s">
        <v>893</v>
      </c>
      <c r="B95" s="242" t="s">
        <v>1344</v>
      </c>
      <c r="C95" s="242"/>
      <c r="D95" s="242"/>
      <c r="E95" s="242"/>
      <c r="F95" s="242"/>
      <c r="G95" s="242"/>
      <c r="H95" s="242"/>
      <c r="I95" s="315" t="n">
        <f aca="false">ROUND((($I$29/30)*5)/12*I104,2)</f>
        <v>0</v>
      </c>
    </row>
    <row r="96" customFormat="false" ht="13.8" hidden="false" customHeight="true" outlineLevel="0" collapsed="false">
      <c r="A96" s="292" t="s">
        <v>926</v>
      </c>
      <c r="B96" s="242" t="s">
        <v>1345</v>
      </c>
      <c r="C96" s="242"/>
      <c r="D96" s="242"/>
      <c r="E96" s="242"/>
      <c r="F96" s="242"/>
      <c r="G96" s="242"/>
      <c r="H96" s="242"/>
      <c r="I96" s="315" t="n">
        <f aca="false">ROUND(((($I$29/30)*15)/12)*I105,2)</f>
        <v>0</v>
      </c>
    </row>
    <row r="97" customFormat="false" ht="13.8" hidden="false" customHeight="true" outlineLevel="0" collapsed="false">
      <c r="A97" s="292" t="s">
        <v>966</v>
      </c>
      <c r="B97" s="242" t="s">
        <v>1346</v>
      </c>
      <c r="C97" s="242"/>
      <c r="D97" s="242"/>
      <c r="E97" s="242"/>
      <c r="F97" s="242"/>
      <c r="G97" s="242"/>
      <c r="H97" s="242"/>
      <c r="I97" s="315" t="n">
        <f aca="false">ROUND(((($I$29/30)*I106)/12),2)</f>
        <v>0</v>
      </c>
    </row>
    <row r="98" customFormat="false" ht="13.8" hidden="false" customHeight="true" outlineLevel="0" collapsed="false">
      <c r="A98" s="292" t="s">
        <v>968</v>
      </c>
      <c r="B98" s="242" t="s">
        <v>1388</v>
      </c>
      <c r="C98" s="242"/>
      <c r="D98" s="242"/>
      <c r="E98" s="242"/>
      <c r="F98" s="242"/>
      <c r="G98" s="242"/>
      <c r="H98" s="242"/>
      <c r="I98" s="321"/>
    </row>
    <row r="99" customFormat="false" ht="13.8" hidden="false" customHeight="false" outlineLevel="0" collapsed="false">
      <c r="A99" s="302" t="s">
        <v>1022</v>
      </c>
      <c r="B99" s="302"/>
      <c r="C99" s="302"/>
      <c r="D99" s="302"/>
      <c r="E99" s="302"/>
      <c r="F99" s="302"/>
      <c r="G99" s="302"/>
      <c r="H99" s="303"/>
      <c r="I99" s="274" t="n">
        <f aca="false">SUM(I93:I98)</f>
        <v>0</v>
      </c>
    </row>
    <row r="100" customFormat="false" ht="13.8" hidden="false" customHeight="true" outlineLevel="0" collapsed="false">
      <c r="A100" s="292" t="s">
        <v>970</v>
      </c>
      <c r="B100" s="242" t="s">
        <v>1023</v>
      </c>
      <c r="C100" s="242"/>
      <c r="D100" s="242"/>
      <c r="E100" s="242"/>
      <c r="F100" s="242"/>
      <c r="G100" s="242"/>
      <c r="H100" s="242"/>
      <c r="I100" s="315" t="n">
        <f aca="false">ROUND(H51*I99,2)</f>
        <v>0</v>
      </c>
    </row>
    <row r="101" customFormat="false" ht="13.8" hidden="false" customHeight="false" outlineLevel="0" collapsed="false">
      <c r="A101" s="302" t="s">
        <v>956</v>
      </c>
      <c r="B101" s="302"/>
      <c r="C101" s="302"/>
      <c r="D101" s="302"/>
      <c r="E101" s="302"/>
      <c r="F101" s="302"/>
      <c r="G101" s="302"/>
      <c r="H101" s="303"/>
      <c r="I101" s="274" t="n">
        <f aca="false">SUM(I99:I100)</f>
        <v>0</v>
      </c>
    </row>
    <row r="102" customFormat="false" ht="27.05" hidden="false" customHeight="true" outlineLevel="0" collapsed="false">
      <c r="A102" s="275" t="s">
        <v>1347</v>
      </c>
      <c r="B102" s="275"/>
      <c r="C102" s="275"/>
      <c r="D102" s="275"/>
      <c r="E102" s="275"/>
      <c r="F102" s="275"/>
      <c r="G102" s="275"/>
      <c r="H102" s="275"/>
      <c r="I102" s="275"/>
    </row>
    <row r="103" customFormat="false" ht="18.65" hidden="false" customHeight="true" outlineLevel="0" collapsed="false">
      <c r="A103" s="322" t="s">
        <v>1025</v>
      </c>
      <c r="B103" s="322"/>
      <c r="C103" s="322"/>
      <c r="D103" s="322"/>
      <c r="E103" s="322"/>
      <c r="F103" s="322"/>
      <c r="G103" s="322"/>
      <c r="H103" s="318" t="s">
        <v>1011</v>
      </c>
      <c r="I103" s="323" t="n">
        <v>2.96</v>
      </c>
    </row>
    <row r="104" customFormat="false" ht="18.65" hidden="false" customHeight="true" outlineLevel="0" collapsed="false">
      <c r="A104" s="322" t="s">
        <v>1026</v>
      </c>
      <c r="B104" s="322"/>
      <c r="C104" s="322"/>
      <c r="D104" s="322"/>
      <c r="E104" s="322"/>
      <c r="F104" s="322"/>
      <c r="G104" s="322"/>
      <c r="H104" s="318" t="s">
        <v>1011</v>
      </c>
      <c r="I104" s="324" t="n">
        <v>0.015</v>
      </c>
    </row>
    <row r="105" customFormat="false" ht="27.05" hidden="false" customHeight="true" outlineLevel="0" collapsed="false">
      <c r="A105" s="322" t="s">
        <v>1027</v>
      </c>
      <c r="B105" s="322"/>
      <c r="C105" s="322"/>
      <c r="D105" s="322"/>
      <c r="E105" s="322"/>
      <c r="F105" s="322"/>
      <c r="G105" s="322"/>
      <c r="H105" s="318" t="s">
        <v>1011</v>
      </c>
      <c r="I105" s="324" t="n">
        <v>0.0078</v>
      </c>
    </row>
    <row r="106" customFormat="false" ht="18.65" hidden="false" customHeight="true" outlineLevel="0" collapsed="false">
      <c r="A106" s="322" t="s">
        <v>1028</v>
      </c>
      <c r="B106" s="322"/>
      <c r="C106" s="322"/>
      <c r="D106" s="322"/>
      <c r="E106" s="322"/>
      <c r="F106" s="322"/>
      <c r="G106" s="322"/>
      <c r="H106" s="318" t="s">
        <v>1011</v>
      </c>
      <c r="I106" s="323" t="n">
        <v>5</v>
      </c>
    </row>
    <row r="107" customFormat="false" ht="13.8" hidden="false" customHeight="true" outlineLevel="0" collapsed="false">
      <c r="A107" s="278" t="s">
        <v>1029</v>
      </c>
      <c r="B107" s="278"/>
      <c r="C107" s="278"/>
      <c r="D107" s="278"/>
      <c r="E107" s="278"/>
      <c r="F107" s="278"/>
      <c r="G107" s="278"/>
      <c r="H107" s="278"/>
      <c r="I107" s="278"/>
    </row>
    <row r="108" customFormat="false" ht="13.8" hidden="false" customHeight="true" outlineLevel="0" collapsed="false">
      <c r="A108" s="279" t="s">
        <v>1030</v>
      </c>
      <c r="B108" s="310" t="s">
        <v>1031</v>
      </c>
      <c r="C108" s="310"/>
      <c r="D108" s="310"/>
      <c r="E108" s="310"/>
      <c r="F108" s="310"/>
      <c r="G108" s="310"/>
      <c r="H108" s="311"/>
      <c r="I108" s="280" t="s">
        <v>885</v>
      </c>
    </row>
    <row r="109" customFormat="false" ht="22.35" hidden="false" customHeight="true" outlineLevel="0" collapsed="false">
      <c r="A109" s="292" t="s">
        <v>887</v>
      </c>
      <c r="B109" s="242" t="s">
        <v>1348</v>
      </c>
      <c r="C109" s="242"/>
      <c r="D109" s="242"/>
      <c r="E109" s="242"/>
      <c r="F109" s="242"/>
      <c r="G109" s="242"/>
      <c r="H109" s="242"/>
      <c r="I109" s="315" t="n">
        <f aca="false">ROUND(((($I$29+$I$29/3)*4/12)/12)*I114,2)</f>
        <v>0</v>
      </c>
    </row>
    <row r="110" customFormat="false" ht="13.8" hidden="false" customHeight="true" outlineLevel="0" collapsed="false">
      <c r="A110" s="292" t="s">
        <v>890</v>
      </c>
      <c r="B110" s="242" t="s">
        <v>1033</v>
      </c>
      <c r="C110" s="242"/>
      <c r="D110" s="242"/>
      <c r="E110" s="242"/>
      <c r="F110" s="242"/>
      <c r="G110" s="242"/>
      <c r="H110" s="242"/>
      <c r="I110" s="315" t="n">
        <f aca="false">ROUND(+I109*H51,2)</f>
        <v>0</v>
      </c>
    </row>
    <row r="111" customFormat="false" ht="22.35" hidden="false" customHeight="true" outlineLevel="0" collapsed="false">
      <c r="A111" s="292" t="s">
        <v>893</v>
      </c>
      <c r="B111" s="242" t="s">
        <v>1349</v>
      </c>
      <c r="C111" s="242"/>
      <c r="D111" s="242"/>
      <c r="E111" s="242"/>
      <c r="F111" s="242"/>
      <c r="G111" s="242"/>
      <c r="H111" s="242"/>
      <c r="I111" s="315" t="n">
        <f aca="false">ROUND(((($I$29+$I$36)*4/12)*I114)*H51,2)</f>
        <v>0</v>
      </c>
    </row>
    <row r="112" customFormat="false" ht="13.8" hidden="false" customHeight="true" outlineLevel="0" collapsed="false">
      <c r="A112" s="292" t="s">
        <v>926</v>
      </c>
      <c r="B112" s="242" t="s">
        <v>1389</v>
      </c>
      <c r="C112" s="242"/>
      <c r="D112" s="242"/>
      <c r="E112" s="242"/>
      <c r="F112" s="242"/>
      <c r="G112" s="242"/>
      <c r="H112" s="242"/>
      <c r="I112" s="321"/>
    </row>
    <row r="113" customFormat="false" ht="13.8" hidden="false" customHeight="false" outlineLevel="0" collapsed="false">
      <c r="A113" s="302" t="s">
        <v>956</v>
      </c>
      <c r="B113" s="302"/>
      <c r="C113" s="302"/>
      <c r="D113" s="302"/>
      <c r="E113" s="302"/>
      <c r="F113" s="302"/>
      <c r="G113" s="302"/>
      <c r="H113" s="303"/>
      <c r="I113" s="274" t="n">
        <f aca="false">SUM(I109:I112)</f>
        <v>0</v>
      </c>
    </row>
    <row r="114" customFormat="false" ht="27.05" hidden="false" customHeight="true" outlineLevel="0" collapsed="false">
      <c r="A114" s="322" t="s">
        <v>1035</v>
      </c>
      <c r="B114" s="322"/>
      <c r="C114" s="322"/>
      <c r="D114" s="322"/>
      <c r="E114" s="322"/>
      <c r="F114" s="322"/>
      <c r="G114" s="322"/>
      <c r="H114" s="318" t="s">
        <v>1011</v>
      </c>
      <c r="I114" s="324" t="n">
        <v>0.02</v>
      </c>
    </row>
    <row r="115" customFormat="false" ht="13.8" hidden="false" customHeight="true" outlineLevel="0" collapsed="false">
      <c r="A115" s="278" t="s">
        <v>1036</v>
      </c>
      <c r="B115" s="278"/>
      <c r="C115" s="278"/>
      <c r="D115" s="278"/>
      <c r="E115" s="278"/>
      <c r="F115" s="278"/>
      <c r="G115" s="278"/>
      <c r="H115" s="278"/>
      <c r="I115" s="278"/>
    </row>
    <row r="116" customFormat="false" ht="13.8" hidden="false" customHeight="true" outlineLevel="0" collapsed="false">
      <c r="A116" s="279" t="s">
        <v>1037</v>
      </c>
      <c r="B116" s="310" t="s">
        <v>1038</v>
      </c>
      <c r="C116" s="310"/>
      <c r="D116" s="310"/>
      <c r="E116" s="310"/>
      <c r="F116" s="310"/>
      <c r="G116" s="310"/>
      <c r="H116" s="311"/>
      <c r="I116" s="280" t="s">
        <v>885</v>
      </c>
    </row>
    <row r="117" customFormat="false" ht="13.8" hidden="false" customHeight="true" outlineLevel="0" collapsed="false">
      <c r="A117" s="292" t="s">
        <v>887</v>
      </c>
      <c r="B117" s="242" t="s">
        <v>1039</v>
      </c>
      <c r="C117" s="242"/>
      <c r="D117" s="242"/>
      <c r="E117" s="242"/>
      <c r="F117" s="242"/>
      <c r="G117" s="242"/>
      <c r="H117" s="242"/>
      <c r="I117" s="321"/>
    </row>
    <row r="118" customFormat="false" ht="13.8" hidden="false" customHeight="false" outlineLevel="0" collapsed="false">
      <c r="A118" s="302" t="s">
        <v>956</v>
      </c>
      <c r="B118" s="302"/>
      <c r="C118" s="302"/>
      <c r="D118" s="302"/>
      <c r="E118" s="302"/>
      <c r="F118" s="302"/>
      <c r="G118" s="302"/>
      <c r="H118" s="303"/>
      <c r="I118" s="274" t="n">
        <f aca="false">+I117</f>
        <v>0</v>
      </c>
    </row>
    <row r="119" customFormat="false" ht="18.65" hidden="false" customHeight="true" outlineLevel="0" collapsed="false">
      <c r="A119" s="275" t="s">
        <v>1351</v>
      </c>
      <c r="B119" s="275"/>
      <c r="C119" s="275"/>
      <c r="D119" s="275"/>
      <c r="E119" s="275"/>
      <c r="F119" s="275"/>
      <c r="G119" s="275"/>
      <c r="H119" s="275"/>
      <c r="I119" s="275"/>
    </row>
    <row r="120" customFormat="false" ht="13.8" hidden="false" customHeight="true" outlineLevel="0" collapsed="false">
      <c r="A120" s="255" t="s">
        <v>1041</v>
      </c>
      <c r="B120" s="255"/>
      <c r="C120" s="255"/>
      <c r="D120" s="255"/>
      <c r="E120" s="255"/>
      <c r="F120" s="255"/>
      <c r="G120" s="255"/>
      <c r="H120" s="255"/>
      <c r="I120" s="255"/>
    </row>
    <row r="121" customFormat="false" ht="13.8" hidden="false" customHeight="true" outlineLevel="0" collapsed="false">
      <c r="A121" s="279" t="n">
        <v>4</v>
      </c>
      <c r="B121" s="310" t="s">
        <v>1042</v>
      </c>
      <c r="C121" s="310"/>
      <c r="D121" s="310"/>
      <c r="E121" s="310"/>
      <c r="F121" s="310"/>
      <c r="G121" s="310"/>
      <c r="H121" s="311"/>
      <c r="I121" s="280" t="s">
        <v>885</v>
      </c>
    </row>
    <row r="122" customFormat="false" ht="13.8" hidden="false" customHeight="true" outlineLevel="0" collapsed="false">
      <c r="A122" s="292" t="s">
        <v>1014</v>
      </c>
      <c r="B122" s="242" t="s">
        <v>1015</v>
      </c>
      <c r="C122" s="242"/>
      <c r="D122" s="242"/>
      <c r="E122" s="242"/>
      <c r="F122" s="242"/>
      <c r="G122" s="242"/>
      <c r="H122" s="242"/>
      <c r="I122" s="315" t="n">
        <f aca="false">+I101</f>
        <v>0</v>
      </c>
    </row>
    <row r="123" customFormat="false" ht="13.8" hidden="false" customHeight="true" outlineLevel="0" collapsed="false">
      <c r="A123" s="292" t="s">
        <v>1030</v>
      </c>
      <c r="B123" s="242" t="s">
        <v>1043</v>
      </c>
      <c r="C123" s="242"/>
      <c r="D123" s="242"/>
      <c r="E123" s="242"/>
      <c r="F123" s="242"/>
      <c r="G123" s="242"/>
      <c r="H123" s="242"/>
      <c r="I123" s="315" t="n">
        <f aca="false">+I113</f>
        <v>0</v>
      </c>
    </row>
    <row r="124" customFormat="false" ht="13.8" hidden="false" customHeight="true" outlineLevel="0" collapsed="false">
      <c r="A124" s="292" t="s">
        <v>1037</v>
      </c>
      <c r="B124" s="242" t="s">
        <v>1038</v>
      </c>
      <c r="C124" s="242"/>
      <c r="D124" s="242"/>
      <c r="E124" s="242"/>
      <c r="F124" s="242"/>
      <c r="G124" s="242"/>
      <c r="H124" s="242"/>
      <c r="I124" s="315" t="n">
        <f aca="false">+I118</f>
        <v>0</v>
      </c>
    </row>
    <row r="125" customFormat="false" ht="13.8" hidden="false" customHeight="false" outlineLevel="0" collapsed="false">
      <c r="A125" s="302" t="s">
        <v>956</v>
      </c>
      <c r="B125" s="302"/>
      <c r="C125" s="302"/>
      <c r="D125" s="302"/>
      <c r="E125" s="302"/>
      <c r="F125" s="302"/>
      <c r="G125" s="302"/>
      <c r="H125" s="303"/>
      <c r="I125" s="274" t="n">
        <f aca="false">SUM(I122:I124)</f>
        <v>0</v>
      </c>
    </row>
    <row r="126" customFormat="false" ht="13.8" hidden="false" customHeight="false" outlineLevel="0" collapsed="false">
      <c r="A126" s="325" t="s">
        <v>926</v>
      </c>
      <c r="B126" s="326" t="s">
        <v>1390</v>
      </c>
      <c r="C126" s="326"/>
      <c r="D126" s="326"/>
      <c r="E126" s="326"/>
      <c r="F126" s="326"/>
      <c r="G126" s="326"/>
      <c r="H126" s="326"/>
      <c r="I126" s="321"/>
    </row>
    <row r="127" customFormat="false" ht="13.8" hidden="false" customHeight="false" outlineLevel="0" collapsed="false">
      <c r="A127" s="302" t="s">
        <v>956</v>
      </c>
      <c r="B127" s="302"/>
      <c r="C127" s="302"/>
      <c r="D127" s="302"/>
      <c r="E127" s="302"/>
      <c r="F127" s="302"/>
      <c r="G127" s="302"/>
      <c r="H127" s="303"/>
      <c r="I127" s="274" t="n">
        <f aca="false">SUM(I125:I126)</f>
        <v>0</v>
      </c>
    </row>
    <row r="128" customFormat="false" ht="13.8" hidden="false" customHeight="true" outlineLevel="0" collapsed="false">
      <c r="A128" s="255" t="s">
        <v>1353</v>
      </c>
      <c r="B128" s="255"/>
      <c r="C128" s="255"/>
      <c r="D128" s="255"/>
      <c r="E128" s="255"/>
      <c r="F128" s="255"/>
      <c r="G128" s="255"/>
      <c r="H128" s="255"/>
      <c r="I128" s="255"/>
    </row>
    <row r="129" customFormat="false" ht="13.8" hidden="false" customHeight="true" outlineLevel="0" collapsed="false">
      <c r="A129" s="279" t="n">
        <v>5</v>
      </c>
      <c r="B129" s="257" t="s">
        <v>1354</v>
      </c>
      <c r="C129" s="257"/>
      <c r="D129" s="257"/>
      <c r="E129" s="257"/>
      <c r="F129" s="257"/>
      <c r="G129" s="257"/>
      <c r="H129" s="258"/>
      <c r="I129" s="280" t="s">
        <v>885</v>
      </c>
    </row>
    <row r="130" customFormat="false" ht="13.8" hidden="false" customHeight="true" outlineLevel="0" collapsed="false">
      <c r="A130" s="281" t="s">
        <v>887</v>
      </c>
      <c r="B130" s="242" t="s">
        <v>1355</v>
      </c>
      <c r="C130" s="242"/>
      <c r="D130" s="242"/>
      <c r="E130" s="242"/>
      <c r="F130" s="242"/>
      <c r="G130" s="242"/>
      <c r="H130" s="327"/>
      <c r="I130" s="321" t="n">
        <f aca="false">'Anexo - M5. Materiais'!L30</f>
        <v>0</v>
      </c>
    </row>
    <row r="131" customFormat="false" ht="13.8" hidden="false" customHeight="true" outlineLevel="0" collapsed="false">
      <c r="A131" s="281" t="s">
        <v>890</v>
      </c>
      <c r="B131" s="242" t="s">
        <v>1048</v>
      </c>
      <c r="C131" s="242"/>
      <c r="D131" s="242"/>
      <c r="E131" s="242"/>
      <c r="F131" s="242"/>
      <c r="G131" s="242"/>
      <c r="H131" s="327"/>
      <c r="I131" s="321" t="n">
        <f aca="false">'Anexo - M5. Equipamentos'!F54</f>
        <v>0</v>
      </c>
    </row>
    <row r="132" customFormat="false" ht="13.8" hidden="false" customHeight="true" outlineLevel="0" collapsed="false">
      <c r="A132" s="281" t="s">
        <v>893</v>
      </c>
      <c r="B132" s="242" t="s">
        <v>1046</v>
      </c>
      <c r="C132" s="242"/>
      <c r="D132" s="242"/>
      <c r="E132" s="242"/>
      <c r="F132" s="242"/>
      <c r="G132" s="242"/>
      <c r="H132" s="327"/>
      <c r="I132" s="321" t="n">
        <f aca="false">'Anexo - M5. Uniformes'!F37</f>
        <v>0</v>
      </c>
    </row>
    <row r="133" customFormat="false" ht="13.8" hidden="false" customHeight="false" outlineLevel="0" collapsed="false">
      <c r="A133" s="328" t="s">
        <v>1356</v>
      </c>
      <c r="B133" s="328"/>
      <c r="C133" s="328"/>
      <c r="D133" s="328"/>
      <c r="E133" s="328"/>
      <c r="F133" s="328"/>
      <c r="G133" s="328"/>
      <c r="H133" s="328"/>
      <c r="I133" s="274" t="n">
        <f aca="false">SUM(I130:I132)</f>
        <v>0</v>
      </c>
    </row>
    <row r="134" customFormat="false" ht="13.8" hidden="true" customHeight="true" outlineLevel="0" collapsed="false">
      <c r="A134" s="329" t="s">
        <v>1051</v>
      </c>
      <c r="B134" s="329"/>
      <c r="C134" s="329"/>
      <c r="D134" s="329"/>
      <c r="E134" s="329"/>
      <c r="F134" s="329"/>
      <c r="G134" s="329"/>
      <c r="H134" s="329"/>
      <c r="I134" s="329"/>
    </row>
    <row r="135" customFormat="false" ht="13.8" hidden="true" customHeight="true" outlineLevel="0" collapsed="false">
      <c r="A135" s="330" t="n">
        <v>6</v>
      </c>
      <c r="B135" s="331" t="s">
        <v>1052</v>
      </c>
      <c r="C135" s="331"/>
      <c r="D135" s="331"/>
      <c r="E135" s="331"/>
      <c r="F135" s="331"/>
      <c r="G135" s="331"/>
      <c r="H135" s="332" t="s">
        <v>884</v>
      </c>
      <c r="I135" s="333" t="s">
        <v>885</v>
      </c>
      <c r="J135" s="269"/>
      <c r="K135" s="269"/>
      <c r="L135" s="269"/>
      <c r="M135" s="269"/>
      <c r="N135" s="269"/>
      <c r="O135" s="269"/>
      <c r="P135" s="269"/>
      <c r="Q135" s="269"/>
      <c r="R135" s="269"/>
      <c r="S135" s="269"/>
      <c r="T135" s="269"/>
      <c r="U135" s="269"/>
      <c r="V135" s="269"/>
      <c r="W135" s="269"/>
      <c r="X135" s="269"/>
      <c r="Y135" s="269"/>
      <c r="Z135" s="269"/>
      <c r="AA135" s="269"/>
      <c r="AB135" s="269"/>
      <c r="AC135" s="269"/>
      <c r="AD135" s="269"/>
      <c r="AE135" s="269"/>
      <c r="AF135" s="269"/>
      <c r="AG135" s="269"/>
      <c r="AH135" s="269"/>
      <c r="AI135" s="269"/>
      <c r="AJ135" s="269"/>
      <c r="AK135" s="269"/>
      <c r="AL135" s="269"/>
      <c r="AM135" s="269"/>
      <c r="AN135" s="269"/>
      <c r="AO135" s="269"/>
      <c r="AP135" s="269"/>
      <c r="AQ135" s="269"/>
      <c r="AR135" s="269"/>
      <c r="AS135" s="269"/>
      <c r="AT135" s="269"/>
      <c r="AU135" s="269"/>
      <c r="AV135" s="269"/>
      <c r="AW135" s="269"/>
      <c r="AX135" s="269"/>
      <c r="AY135" s="269"/>
      <c r="AZ135" s="269"/>
      <c r="BA135" s="269"/>
      <c r="BB135" s="269"/>
      <c r="BC135" s="269"/>
      <c r="BD135" s="269"/>
      <c r="BE135" s="269"/>
      <c r="BF135" s="269"/>
      <c r="BG135" s="269"/>
      <c r="BH135" s="269"/>
      <c r="BI135" s="269"/>
      <c r="BJ135" s="269"/>
      <c r="BK135" s="269"/>
      <c r="BL135" s="269"/>
      <c r="BM135" s="269"/>
      <c r="BN135" s="269"/>
      <c r="BO135" s="269"/>
      <c r="BP135" s="269"/>
      <c r="BQ135" s="269"/>
      <c r="BR135" s="269"/>
      <c r="BS135" s="269"/>
      <c r="BT135" s="269"/>
      <c r="BU135" s="269"/>
      <c r="BV135" s="269"/>
      <c r="BW135" s="269"/>
      <c r="BX135" s="269"/>
      <c r="BY135" s="269"/>
      <c r="BZ135" s="269"/>
      <c r="CA135" s="269"/>
      <c r="CB135" s="269"/>
      <c r="CC135" s="269"/>
      <c r="CD135" s="269"/>
      <c r="CE135" s="269"/>
      <c r="CF135" s="269"/>
      <c r="CG135" s="269"/>
      <c r="CH135" s="269"/>
      <c r="CI135" s="269"/>
      <c r="CJ135" s="269"/>
      <c r="CK135" s="269"/>
      <c r="CL135" s="269"/>
      <c r="CM135" s="269"/>
      <c r="CN135" s="269"/>
      <c r="CO135" s="269"/>
      <c r="CP135" s="269"/>
      <c r="CQ135" s="269"/>
      <c r="CR135" s="269"/>
      <c r="CS135" s="269"/>
      <c r="CT135" s="269"/>
      <c r="CU135" s="269"/>
      <c r="CV135" s="269"/>
      <c r="CW135" s="269"/>
      <c r="CX135" s="269"/>
      <c r="CY135" s="269"/>
      <c r="CZ135" s="269"/>
      <c r="DA135" s="269"/>
      <c r="DB135" s="269"/>
      <c r="DC135" s="269"/>
      <c r="DD135" s="269"/>
      <c r="DE135" s="269"/>
      <c r="DF135" s="269"/>
      <c r="DG135" s="269"/>
      <c r="DH135" s="269"/>
      <c r="DI135" s="269"/>
      <c r="DJ135" s="269"/>
      <c r="DK135" s="269"/>
      <c r="DL135" s="269"/>
      <c r="DM135" s="269"/>
      <c r="DN135" s="269"/>
      <c r="DO135" s="269"/>
      <c r="DP135" s="269"/>
      <c r="DQ135" s="269"/>
      <c r="DR135" s="269"/>
      <c r="DS135" s="269"/>
      <c r="DT135" s="269"/>
      <c r="DU135" s="269"/>
      <c r="DV135" s="269"/>
      <c r="DW135" s="269"/>
      <c r="DX135" s="269"/>
      <c r="DY135" s="269"/>
      <c r="DZ135" s="269"/>
      <c r="EA135" s="269"/>
      <c r="EB135" s="269"/>
      <c r="EC135" s="269"/>
      <c r="ED135" s="269"/>
      <c r="EE135" s="269"/>
      <c r="EF135" s="269"/>
      <c r="EG135" s="269"/>
      <c r="EH135" s="269"/>
      <c r="EI135" s="269"/>
      <c r="EJ135" s="269"/>
      <c r="EK135" s="269"/>
      <c r="EL135" s="269"/>
      <c r="EM135" s="269"/>
      <c r="EN135" s="269"/>
      <c r="EO135" s="269"/>
      <c r="EP135" s="269"/>
      <c r="EQ135" s="269"/>
      <c r="ER135" s="269"/>
      <c r="ES135" s="269"/>
      <c r="ET135" s="269"/>
      <c r="EU135" s="269"/>
      <c r="EV135" s="269"/>
      <c r="EW135" s="269"/>
      <c r="EX135" s="269"/>
      <c r="EY135" s="269"/>
      <c r="EZ135" s="269"/>
      <c r="FA135" s="269"/>
      <c r="FB135" s="269"/>
      <c r="FC135" s="269"/>
      <c r="FD135" s="269"/>
      <c r="FE135" s="269"/>
      <c r="FF135" s="269"/>
      <c r="FG135" s="269"/>
      <c r="FH135" s="269"/>
      <c r="FI135" s="269"/>
      <c r="FJ135" s="269"/>
      <c r="FK135" s="269"/>
      <c r="FL135" s="269"/>
      <c r="FM135" s="269"/>
      <c r="FN135" s="269"/>
      <c r="FO135" s="269"/>
      <c r="FP135" s="269"/>
      <c r="FQ135" s="269"/>
      <c r="FR135" s="269"/>
      <c r="FS135" s="269"/>
      <c r="FT135" s="269"/>
      <c r="FU135" s="269"/>
      <c r="FV135" s="269"/>
      <c r="FW135" s="269"/>
      <c r="FX135" s="269"/>
      <c r="FY135" s="269"/>
      <c r="FZ135" s="269"/>
      <c r="GA135" s="269"/>
      <c r="GB135" s="269"/>
      <c r="GC135" s="269"/>
      <c r="GD135" s="269"/>
      <c r="GE135" s="269"/>
      <c r="GF135" s="269"/>
      <c r="GG135" s="269"/>
      <c r="GH135" s="269"/>
      <c r="GI135" s="269"/>
      <c r="GJ135" s="269"/>
      <c r="GK135" s="269"/>
      <c r="GL135" s="269"/>
      <c r="GM135" s="269"/>
      <c r="GN135" s="269"/>
      <c r="GO135" s="269"/>
      <c r="GP135" s="269"/>
      <c r="GQ135" s="269"/>
      <c r="GR135" s="269"/>
      <c r="GS135" s="269"/>
      <c r="GT135" s="269"/>
      <c r="GU135" s="269"/>
      <c r="GV135" s="269"/>
      <c r="GW135" s="269"/>
      <c r="GX135" s="269"/>
      <c r="GY135" s="269"/>
      <c r="GZ135" s="269"/>
      <c r="HA135" s="269"/>
      <c r="HB135" s="269"/>
      <c r="HC135" s="269"/>
      <c r="HD135" s="269"/>
      <c r="HE135" s="269"/>
      <c r="HF135" s="269"/>
      <c r="HG135" s="269"/>
      <c r="HH135" s="269"/>
      <c r="HI135" s="269"/>
      <c r="HJ135" s="269"/>
      <c r="HK135" s="269"/>
      <c r="HL135" s="269"/>
      <c r="HM135" s="269"/>
      <c r="HN135" s="269"/>
      <c r="HO135" s="269"/>
      <c r="HP135" s="269"/>
      <c r="HQ135" s="269"/>
      <c r="HR135" s="269"/>
      <c r="HS135" s="269"/>
      <c r="HT135" s="269"/>
      <c r="HU135" s="269"/>
      <c r="HV135" s="269"/>
      <c r="HW135" s="269"/>
      <c r="HX135" s="269"/>
      <c r="HY135" s="269"/>
      <c r="HZ135" s="269"/>
      <c r="IA135" s="269"/>
      <c r="IB135" s="269"/>
      <c r="IC135" s="269"/>
      <c r="ID135" s="269"/>
      <c r="IE135" s="269"/>
      <c r="IF135" s="269"/>
      <c r="IG135" s="269"/>
      <c r="IH135" s="269"/>
      <c r="II135" s="269"/>
      <c r="IJ135" s="269"/>
      <c r="IK135" s="269"/>
      <c r="IL135" s="269"/>
      <c r="IM135" s="269"/>
      <c r="IN135" s="269"/>
      <c r="IO135" s="269"/>
      <c r="IP135" s="269"/>
      <c r="IQ135" s="269"/>
      <c r="IR135" s="269"/>
      <c r="IS135" s="269"/>
      <c r="IT135" s="269"/>
      <c r="IU135" s="269"/>
      <c r="IV135" s="269"/>
      <c r="IW135" s="269"/>
      <c r="IX135" s="269"/>
      <c r="IY135" s="269"/>
      <c r="IZ135" s="269"/>
      <c r="JA135" s="269"/>
      <c r="JB135" s="269"/>
      <c r="JC135" s="269"/>
      <c r="JD135" s="269"/>
      <c r="JE135" s="269"/>
      <c r="JF135" s="269"/>
      <c r="JG135" s="269"/>
      <c r="JH135" s="269"/>
      <c r="JI135" s="269"/>
      <c r="JJ135" s="269"/>
      <c r="JK135" s="269"/>
      <c r="JL135" s="269"/>
      <c r="JM135" s="269"/>
      <c r="JN135" s="269"/>
      <c r="JO135" s="269"/>
      <c r="JP135" s="269"/>
      <c r="JQ135" s="269"/>
      <c r="JR135" s="269"/>
      <c r="JS135" s="269"/>
      <c r="JT135" s="269"/>
      <c r="JU135" s="269"/>
      <c r="JV135" s="269"/>
      <c r="JW135" s="269"/>
      <c r="JX135" s="269"/>
      <c r="JY135" s="269"/>
      <c r="JZ135" s="269"/>
      <c r="KA135" s="269"/>
      <c r="KB135" s="269"/>
      <c r="KC135" s="269"/>
      <c r="KD135" s="269"/>
      <c r="KE135" s="269"/>
      <c r="KF135" s="269"/>
      <c r="KG135" s="269"/>
      <c r="KH135" s="269"/>
      <c r="KI135" s="269"/>
      <c r="KJ135" s="269"/>
      <c r="KK135" s="269"/>
      <c r="KL135" s="269"/>
      <c r="KM135" s="269"/>
      <c r="KN135" s="269"/>
      <c r="KO135" s="269"/>
      <c r="KP135" s="269"/>
      <c r="KQ135" s="269"/>
      <c r="KR135" s="269"/>
      <c r="KS135" s="269"/>
      <c r="KT135" s="269"/>
      <c r="KU135" s="269"/>
      <c r="KV135" s="269"/>
      <c r="KW135" s="269"/>
      <c r="KX135" s="269"/>
      <c r="KY135" s="269"/>
      <c r="KZ135" s="269"/>
      <c r="LA135" s="269"/>
      <c r="LB135" s="269"/>
      <c r="LC135" s="269"/>
      <c r="LD135" s="269"/>
      <c r="LE135" s="269"/>
      <c r="LF135" s="269"/>
      <c r="LG135" s="269"/>
      <c r="LH135" s="269"/>
      <c r="LI135" s="269"/>
      <c r="LJ135" s="269"/>
      <c r="LK135" s="269"/>
      <c r="LL135" s="269"/>
      <c r="LM135" s="269"/>
      <c r="LN135" s="269"/>
      <c r="LO135" s="269"/>
      <c r="LP135" s="269"/>
      <c r="LQ135" s="269"/>
      <c r="LR135" s="269"/>
      <c r="LS135" s="269"/>
      <c r="LT135" s="269"/>
      <c r="LU135" s="269"/>
      <c r="LV135" s="269"/>
      <c r="LW135" s="269"/>
      <c r="LX135" s="269"/>
      <c r="LY135" s="269"/>
      <c r="LZ135" s="269"/>
      <c r="MA135" s="269"/>
      <c r="MB135" s="269"/>
      <c r="MC135" s="269"/>
      <c r="MD135" s="269"/>
      <c r="ME135" s="269"/>
      <c r="MF135" s="269"/>
      <c r="MG135" s="269"/>
      <c r="MH135" s="269"/>
      <c r="MI135" s="269"/>
      <c r="MJ135" s="269"/>
      <c r="MK135" s="269"/>
      <c r="ML135" s="269"/>
      <c r="MM135" s="269"/>
      <c r="MN135" s="269"/>
      <c r="MO135" s="269"/>
      <c r="MP135" s="269"/>
      <c r="MQ135" s="269"/>
      <c r="MR135" s="269"/>
      <c r="MS135" s="269"/>
      <c r="MT135" s="269"/>
      <c r="MU135" s="269"/>
      <c r="MV135" s="269"/>
      <c r="MW135" s="269"/>
      <c r="MX135" s="269"/>
      <c r="MY135" s="269"/>
      <c r="MZ135" s="269"/>
      <c r="NA135" s="269"/>
      <c r="NB135" s="269"/>
      <c r="NC135" s="269"/>
      <c r="ND135" s="269"/>
      <c r="NE135" s="269"/>
      <c r="NF135" s="269"/>
      <c r="NG135" s="269"/>
      <c r="NH135" s="269"/>
      <c r="NI135" s="269"/>
      <c r="NJ135" s="269"/>
      <c r="NK135" s="269"/>
      <c r="NL135" s="269"/>
      <c r="NM135" s="269"/>
      <c r="NN135" s="269"/>
      <c r="NO135" s="269"/>
      <c r="NP135" s="269"/>
      <c r="NQ135" s="269"/>
      <c r="NR135" s="269"/>
      <c r="NS135" s="269"/>
      <c r="NT135" s="269"/>
      <c r="NU135" s="269"/>
      <c r="NV135" s="269"/>
      <c r="NW135" s="269"/>
      <c r="NX135" s="269"/>
      <c r="NY135" s="269"/>
      <c r="NZ135" s="269"/>
      <c r="OA135" s="269"/>
      <c r="OB135" s="269"/>
      <c r="OC135" s="269"/>
      <c r="OD135" s="269"/>
      <c r="OE135" s="269"/>
      <c r="OF135" s="269"/>
      <c r="OG135" s="269"/>
      <c r="OH135" s="269"/>
      <c r="OI135" s="269"/>
      <c r="OJ135" s="269"/>
      <c r="OK135" s="269"/>
      <c r="OL135" s="269"/>
      <c r="OM135" s="269"/>
      <c r="ON135" s="269"/>
      <c r="OO135" s="269"/>
      <c r="OP135" s="269"/>
      <c r="OQ135" s="269"/>
      <c r="OR135" s="269"/>
      <c r="OS135" s="269"/>
      <c r="OT135" s="269"/>
      <c r="OU135" s="269"/>
      <c r="OV135" s="269"/>
      <c r="OW135" s="269"/>
      <c r="OX135" s="269"/>
      <c r="OY135" s="269"/>
      <c r="OZ135" s="269"/>
      <c r="PA135" s="269"/>
      <c r="PB135" s="269"/>
      <c r="PC135" s="269"/>
      <c r="PD135" s="269"/>
      <c r="PE135" s="269"/>
      <c r="PF135" s="269"/>
      <c r="PG135" s="269"/>
      <c r="PH135" s="269"/>
      <c r="PI135" s="269"/>
      <c r="PJ135" s="269"/>
      <c r="PK135" s="269"/>
      <c r="PL135" s="269"/>
      <c r="PM135" s="269"/>
      <c r="PN135" s="269"/>
      <c r="PO135" s="269"/>
      <c r="PP135" s="269"/>
      <c r="PQ135" s="269"/>
      <c r="PR135" s="269"/>
      <c r="PS135" s="269"/>
      <c r="PT135" s="269"/>
      <c r="PU135" s="269"/>
      <c r="PV135" s="269"/>
      <c r="PW135" s="269"/>
      <c r="PX135" s="269"/>
      <c r="PY135" s="269"/>
      <c r="PZ135" s="269"/>
      <c r="QA135" s="269"/>
      <c r="QB135" s="269"/>
      <c r="QC135" s="269"/>
      <c r="QD135" s="269"/>
      <c r="QE135" s="269"/>
      <c r="QF135" s="269"/>
      <c r="QG135" s="269"/>
      <c r="QH135" s="269"/>
      <c r="QI135" s="269"/>
      <c r="QJ135" s="269"/>
      <c r="QK135" s="269"/>
      <c r="QL135" s="269"/>
      <c r="QM135" s="269"/>
      <c r="QN135" s="269"/>
      <c r="QO135" s="269"/>
      <c r="QP135" s="269"/>
      <c r="QQ135" s="269"/>
      <c r="QR135" s="269"/>
      <c r="QS135" s="269"/>
      <c r="QT135" s="269"/>
      <c r="QU135" s="269"/>
      <c r="QV135" s="269"/>
      <c r="QW135" s="269"/>
      <c r="QX135" s="269"/>
      <c r="QY135" s="269"/>
      <c r="QZ135" s="269"/>
      <c r="RA135" s="269"/>
      <c r="RB135" s="269"/>
      <c r="RC135" s="269"/>
      <c r="RD135" s="269"/>
      <c r="RE135" s="269"/>
      <c r="RF135" s="269"/>
      <c r="RG135" s="269"/>
      <c r="RH135" s="269"/>
      <c r="RI135" s="269"/>
      <c r="RJ135" s="269"/>
      <c r="RK135" s="269"/>
      <c r="RL135" s="269"/>
      <c r="RM135" s="269"/>
      <c r="RN135" s="269"/>
      <c r="RO135" s="269"/>
      <c r="RP135" s="269"/>
      <c r="RQ135" s="269"/>
      <c r="RR135" s="269"/>
      <c r="RS135" s="269"/>
      <c r="RT135" s="269"/>
      <c r="RU135" s="269"/>
      <c r="RV135" s="269"/>
      <c r="RW135" s="269"/>
      <c r="RX135" s="269"/>
      <c r="RY135" s="269"/>
      <c r="RZ135" s="269"/>
      <c r="SA135" s="269"/>
      <c r="SB135" s="269"/>
      <c r="SC135" s="269"/>
      <c r="SD135" s="269"/>
      <c r="SE135" s="269"/>
      <c r="SF135" s="269"/>
      <c r="SG135" s="269"/>
      <c r="SH135" s="269"/>
      <c r="SI135" s="269"/>
      <c r="SJ135" s="269"/>
      <c r="SK135" s="269"/>
      <c r="SL135" s="269"/>
      <c r="SM135" s="269"/>
      <c r="SN135" s="269"/>
      <c r="SO135" s="269"/>
      <c r="SP135" s="269"/>
      <c r="SQ135" s="269"/>
      <c r="SR135" s="269"/>
      <c r="SS135" s="269"/>
      <c r="ST135" s="269"/>
      <c r="SU135" s="269"/>
      <c r="SV135" s="269"/>
      <c r="SW135" s="269"/>
      <c r="SX135" s="269"/>
      <c r="SY135" s="269"/>
      <c r="SZ135" s="269"/>
      <c r="TA135" s="269"/>
      <c r="TB135" s="269"/>
      <c r="TC135" s="269"/>
      <c r="TD135" s="269"/>
      <c r="TE135" s="269"/>
      <c r="TF135" s="269"/>
      <c r="TG135" s="269"/>
      <c r="TH135" s="269"/>
      <c r="TI135" s="269"/>
      <c r="TJ135" s="269"/>
      <c r="TK135" s="269"/>
      <c r="TL135" s="269"/>
      <c r="TM135" s="269"/>
      <c r="TN135" s="269"/>
      <c r="TO135" s="269"/>
      <c r="TP135" s="269"/>
      <c r="TQ135" s="269"/>
      <c r="TR135" s="269"/>
      <c r="TS135" s="269"/>
      <c r="TT135" s="269"/>
      <c r="TU135" s="269"/>
      <c r="TV135" s="269"/>
      <c r="TW135" s="269"/>
      <c r="TX135" s="269"/>
      <c r="TY135" s="269"/>
      <c r="TZ135" s="269"/>
      <c r="UA135" s="269"/>
      <c r="UB135" s="269"/>
      <c r="UC135" s="269"/>
      <c r="UD135" s="269"/>
      <c r="UE135" s="269"/>
      <c r="UF135" s="269"/>
      <c r="UG135" s="269"/>
      <c r="UH135" s="269"/>
      <c r="UI135" s="269"/>
      <c r="UJ135" s="269"/>
      <c r="UK135" s="269"/>
      <c r="UL135" s="269"/>
      <c r="UM135" s="269"/>
      <c r="UN135" s="269"/>
      <c r="UO135" s="269"/>
      <c r="UP135" s="269"/>
      <c r="UQ135" s="269"/>
      <c r="UR135" s="269"/>
      <c r="US135" s="269"/>
      <c r="UT135" s="269"/>
      <c r="UU135" s="269"/>
      <c r="UV135" s="269"/>
      <c r="UW135" s="269"/>
      <c r="UX135" s="269"/>
      <c r="UY135" s="269"/>
      <c r="UZ135" s="269"/>
      <c r="VA135" s="269"/>
      <c r="VB135" s="269"/>
      <c r="VC135" s="269"/>
      <c r="VD135" s="269"/>
      <c r="VE135" s="269"/>
      <c r="VF135" s="269"/>
      <c r="VG135" s="269"/>
      <c r="VH135" s="269"/>
      <c r="VI135" s="269"/>
      <c r="VJ135" s="269"/>
      <c r="VK135" s="269"/>
      <c r="VL135" s="269"/>
      <c r="VM135" s="269"/>
      <c r="VN135" s="269"/>
      <c r="VO135" s="269"/>
      <c r="VP135" s="269"/>
      <c r="VQ135" s="269"/>
      <c r="VR135" s="269"/>
      <c r="VS135" s="269"/>
      <c r="VT135" s="269"/>
      <c r="VU135" s="269"/>
      <c r="VV135" s="269"/>
      <c r="VW135" s="269"/>
      <c r="VX135" s="269"/>
      <c r="VY135" s="269"/>
      <c r="VZ135" s="269"/>
      <c r="WA135" s="269"/>
      <c r="WB135" s="269"/>
      <c r="WC135" s="269"/>
      <c r="WD135" s="269"/>
      <c r="WE135" s="269"/>
      <c r="WF135" s="269"/>
      <c r="WG135" s="269"/>
      <c r="WH135" s="269"/>
      <c r="WI135" s="269"/>
      <c r="WJ135" s="269"/>
      <c r="WK135" s="269"/>
      <c r="WL135" s="269"/>
      <c r="WM135" s="269"/>
      <c r="WN135" s="269"/>
      <c r="WO135" s="269"/>
      <c r="WP135" s="269"/>
      <c r="WQ135" s="269"/>
      <c r="WR135" s="269"/>
      <c r="WS135" s="269"/>
      <c r="WT135" s="269"/>
      <c r="WU135" s="269"/>
      <c r="WV135" s="269"/>
      <c r="WW135" s="269"/>
      <c r="WX135" s="269"/>
      <c r="WY135" s="269"/>
      <c r="WZ135" s="269"/>
      <c r="XA135" s="269"/>
      <c r="XB135" s="269"/>
      <c r="XC135" s="269"/>
      <c r="XD135" s="269"/>
      <c r="XE135" s="269"/>
      <c r="XF135" s="269"/>
      <c r="XG135" s="269"/>
      <c r="XH135" s="269"/>
      <c r="XI135" s="269"/>
      <c r="XJ135" s="269"/>
      <c r="XK135" s="269"/>
      <c r="XL135" s="269"/>
      <c r="XM135" s="269"/>
      <c r="XN135" s="269"/>
      <c r="XO135" s="269"/>
      <c r="XP135" s="269"/>
      <c r="XQ135" s="269"/>
      <c r="XR135" s="269"/>
      <c r="XS135" s="269"/>
      <c r="XT135" s="269"/>
      <c r="XU135" s="269"/>
      <c r="XV135" s="269"/>
      <c r="XW135" s="269"/>
      <c r="XX135" s="269"/>
      <c r="XY135" s="269"/>
      <c r="XZ135" s="269"/>
      <c r="YA135" s="269"/>
      <c r="YB135" s="269"/>
      <c r="YC135" s="269"/>
      <c r="YD135" s="269"/>
      <c r="YE135" s="269"/>
      <c r="YF135" s="269"/>
      <c r="YG135" s="269"/>
      <c r="YH135" s="269"/>
      <c r="YI135" s="269"/>
      <c r="YJ135" s="269"/>
      <c r="YK135" s="269"/>
      <c r="YL135" s="269"/>
      <c r="YM135" s="269"/>
      <c r="YN135" s="269"/>
      <c r="YO135" s="269"/>
      <c r="YP135" s="269"/>
      <c r="YQ135" s="269"/>
      <c r="YR135" s="269"/>
      <c r="YS135" s="269"/>
      <c r="YT135" s="269"/>
      <c r="YU135" s="269"/>
      <c r="YV135" s="269"/>
      <c r="YW135" s="269"/>
      <c r="YX135" s="269"/>
      <c r="YY135" s="269"/>
      <c r="YZ135" s="269"/>
      <c r="ZA135" s="269"/>
      <c r="ZB135" s="269"/>
      <c r="ZC135" s="269"/>
      <c r="ZD135" s="269"/>
      <c r="ZE135" s="269"/>
      <c r="ZF135" s="269"/>
      <c r="ZG135" s="269"/>
      <c r="ZH135" s="269"/>
      <c r="ZI135" s="269"/>
      <c r="ZJ135" s="269"/>
      <c r="ZK135" s="269"/>
      <c r="ZL135" s="269"/>
      <c r="ZM135" s="269"/>
      <c r="ZN135" s="269"/>
      <c r="ZO135" s="269"/>
      <c r="ZP135" s="269"/>
      <c r="ZQ135" s="269"/>
      <c r="ZR135" s="269"/>
      <c r="ZS135" s="269"/>
      <c r="ZT135" s="269"/>
      <c r="ZU135" s="269"/>
      <c r="ZV135" s="269"/>
      <c r="ZW135" s="269"/>
      <c r="ZX135" s="269"/>
      <c r="ZY135" s="269"/>
      <c r="ZZ135" s="269"/>
      <c r="AAA135" s="269"/>
      <c r="AAB135" s="269"/>
      <c r="AAC135" s="269"/>
      <c r="AAD135" s="269"/>
      <c r="AAE135" s="269"/>
      <c r="AAF135" s="269"/>
      <c r="AAG135" s="269"/>
      <c r="AAH135" s="269"/>
      <c r="AAI135" s="269"/>
      <c r="AAJ135" s="269"/>
      <c r="AAK135" s="269"/>
      <c r="AAL135" s="269"/>
      <c r="AAM135" s="269"/>
      <c r="AAN135" s="269"/>
      <c r="AAO135" s="269"/>
      <c r="AAP135" s="269"/>
      <c r="AAQ135" s="269"/>
      <c r="AAR135" s="269"/>
      <c r="AAS135" s="269"/>
      <c r="AAT135" s="269"/>
      <c r="AAU135" s="269"/>
      <c r="AAV135" s="269"/>
      <c r="AAW135" s="269"/>
      <c r="AAX135" s="269"/>
      <c r="AAY135" s="269"/>
      <c r="AAZ135" s="269"/>
      <c r="ABA135" s="269"/>
      <c r="ABB135" s="269"/>
      <c r="ABC135" s="269"/>
      <c r="ABD135" s="269"/>
      <c r="ABE135" s="269"/>
      <c r="ABF135" s="269"/>
      <c r="ABG135" s="269"/>
      <c r="ABH135" s="269"/>
      <c r="ABI135" s="269"/>
      <c r="ABJ135" s="269"/>
      <c r="ABK135" s="269"/>
      <c r="ABL135" s="269"/>
      <c r="ABM135" s="269"/>
      <c r="ABN135" s="269"/>
      <c r="ABO135" s="269"/>
      <c r="ABP135" s="269"/>
      <c r="ABQ135" s="269"/>
      <c r="ABR135" s="269"/>
      <c r="ABS135" s="269"/>
      <c r="ABT135" s="269"/>
      <c r="ABU135" s="269"/>
      <c r="ABV135" s="269"/>
      <c r="ABW135" s="269"/>
      <c r="ABX135" s="269"/>
      <c r="ABY135" s="269"/>
      <c r="ABZ135" s="269"/>
      <c r="ACA135" s="269"/>
      <c r="ACB135" s="269"/>
      <c r="ACC135" s="269"/>
      <c r="ACD135" s="269"/>
      <c r="ACE135" s="269"/>
      <c r="ACF135" s="269"/>
      <c r="ACG135" s="269"/>
      <c r="ACH135" s="269"/>
      <c r="ACI135" s="269"/>
      <c r="ACJ135" s="269"/>
      <c r="ACK135" s="269"/>
      <c r="ACL135" s="269"/>
      <c r="ACM135" s="269"/>
      <c r="ACN135" s="269"/>
      <c r="ACO135" s="269"/>
      <c r="ACP135" s="269"/>
      <c r="ACQ135" s="269"/>
      <c r="ACR135" s="269"/>
      <c r="ACS135" s="269"/>
      <c r="ACT135" s="269"/>
      <c r="ACU135" s="269"/>
      <c r="ACV135" s="269"/>
      <c r="ACW135" s="269"/>
      <c r="ACX135" s="269"/>
      <c r="ACY135" s="269"/>
      <c r="ACZ135" s="269"/>
      <c r="ADA135" s="269"/>
      <c r="ADB135" s="269"/>
      <c r="ADC135" s="269"/>
      <c r="ADD135" s="269"/>
      <c r="ADE135" s="269"/>
      <c r="ADF135" s="269"/>
      <c r="ADG135" s="269"/>
      <c r="ADH135" s="269"/>
      <c r="ADI135" s="269"/>
      <c r="ADJ135" s="269"/>
      <c r="ADK135" s="269"/>
      <c r="ADL135" s="269"/>
      <c r="ADM135" s="269"/>
      <c r="ADN135" s="269"/>
      <c r="ADO135" s="269"/>
      <c r="ADP135" s="269"/>
      <c r="ADQ135" s="269"/>
      <c r="ADR135" s="269"/>
      <c r="ADS135" s="269"/>
      <c r="ADT135" s="269"/>
      <c r="ADU135" s="269"/>
      <c r="ADV135" s="269"/>
      <c r="ADW135" s="269"/>
      <c r="ADX135" s="269"/>
      <c r="ADY135" s="269"/>
      <c r="ADZ135" s="269"/>
      <c r="AEA135" s="269"/>
      <c r="AEB135" s="269"/>
      <c r="AEC135" s="269"/>
      <c r="AED135" s="269"/>
      <c r="AEE135" s="269"/>
      <c r="AEF135" s="269"/>
      <c r="AEG135" s="269"/>
      <c r="AEH135" s="269"/>
      <c r="AEI135" s="269"/>
      <c r="AEJ135" s="269"/>
      <c r="AEK135" s="269"/>
      <c r="AEL135" s="269"/>
      <c r="AEM135" s="269"/>
      <c r="AEN135" s="269"/>
      <c r="AEO135" s="269"/>
      <c r="AEP135" s="269"/>
      <c r="AEQ135" s="269"/>
      <c r="AER135" s="269"/>
      <c r="AES135" s="269"/>
      <c r="AET135" s="269"/>
      <c r="AEU135" s="269"/>
      <c r="AEV135" s="269"/>
      <c r="AEW135" s="269"/>
      <c r="AEX135" s="269"/>
      <c r="AEY135" s="269"/>
      <c r="AEZ135" s="269"/>
      <c r="AFA135" s="269"/>
      <c r="AFB135" s="269"/>
      <c r="AFC135" s="269"/>
      <c r="AFD135" s="269"/>
      <c r="AFE135" s="269"/>
      <c r="AFF135" s="269"/>
      <c r="AFG135" s="269"/>
      <c r="AFH135" s="269"/>
      <c r="AFI135" s="269"/>
      <c r="AFJ135" s="269"/>
      <c r="AFK135" s="269"/>
      <c r="AFL135" s="269"/>
      <c r="AFM135" s="269"/>
      <c r="AFN135" s="269"/>
      <c r="AFO135" s="269"/>
      <c r="AFP135" s="269"/>
      <c r="AFQ135" s="269"/>
      <c r="AFR135" s="269"/>
      <c r="AFS135" s="269"/>
      <c r="AFT135" s="269"/>
      <c r="AFU135" s="269"/>
      <c r="AFV135" s="269"/>
      <c r="AFW135" s="269"/>
      <c r="AFX135" s="269"/>
      <c r="AFY135" s="269"/>
      <c r="AFZ135" s="269"/>
      <c r="AGA135" s="269"/>
      <c r="AGB135" s="269"/>
      <c r="AGC135" s="269"/>
      <c r="AGD135" s="269"/>
      <c r="AGE135" s="269"/>
      <c r="AGF135" s="269"/>
      <c r="AGG135" s="269"/>
      <c r="AGH135" s="269"/>
      <c r="AGI135" s="269"/>
      <c r="AGJ135" s="269"/>
      <c r="AGK135" s="269"/>
      <c r="AGL135" s="269"/>
      <c r="AGM135" s="269"/>
      <c r="AGN135" s="269"/>
      <c r="AGO135" s="269"/>
      <c r="AGP135" s="269"/>
      <c r="AGQ135" s="269"/>
      <c r="AGR135" s="269"/>
      <c r="AGS135" s="269"/>
      <c r="AGT135" s="269"/>
      <c r="AGU135" s="269"/>
      <c r="AGV135" s="269"/>
      <c r="AGW135" s="269"/>
      <c r="AGX135" s="269"/>
      <c r="AGY135" s="269"/>
      <c r="AGZ135" s="269"/>
      <c r="AHA135" s="269"/>
      <c r="AHB135" s="269"/>
      <c r="AHC135" s="269"/>
      <c r="AHD135" s="269"/>
      <c r="AHE135" s="269"/>
      <c r="AHF135" s="269"/>
      <c r="AHG135" s="269"/>
      <c r="AHH135" s="269"/>
      <c r="AHI135" s="269"/>
      <c r="AHJ135" s="269"/>
      <c r="AHK135" s="269"/>
      <c r="AHL135" s="269"/>
      <c r="AHM135" s="269"/>
      <c r="AHN135" s="269"/>
      <c r="AHO135" s="269"/>
      <c r="AHP135" s="269"/>
      <c r="AHQ135" s="269"/>
      <c r="AHR135" s="269"/>
      <c r="AHS135" s="269"/>
      <c r="AHT135" s="269"/>
      <c r="AHU135" s="269"/>
      <c r="AHV135" s="269"/>
      <c r="AHW135" s="269"/>
      <c r="AHX135" s="269"/>
      <c r="AHY135" s="269"/>
      <c r="AHZ135" s="269"/>
      <c r="AIA135" s="269"/>
      <c r="AIB135" s="269"/>
      <c r="AIC135" s="269"/>
      <c r="AID135" s="269"/>
      <c r="AIE135" s="269"/>
      <c r="AIF135" s="269"/>
      <c r="AIG135" s="269"/>
      <c r="AIH135" s="269"/>
      <c r="AII135" s="269"/>
      <c r="AIJ135" s="269"/>
      <c r="AIK135" s="269"/>
      <c r="AIL135" s="269"/>
      <c r="AIM135" s="269"/>
      <c r="AIN135" s="269"/>
      <c r="AIO135" s="269"/>
      <c r="AIP135" s="269"/>
      <c r="AIQ135" s="269"/>
      <c r="AIR135" s="269"/>
      <c r="AIS135" s="269"/>
      <c r="AIT135" s="269"/>
      <c r="AIU135" s="269"/>
      <c r="AIV135" s="269"/>
      <c r="AIW135" s="269"/>
      <c r="AIX135" s="269"/>
      <c r="AIY135" s="269"/>
      <c r="AIZ135" s="269"/>
      <c r="AJA135" s="269"/>
      <c r="AJB135" s="269"/>
      <c r="AJC135" s="269"/>
      <c r="AJD135" s="269"/>
      <c r="AJE135" s="269"/>
      <c r="AJF135" s="269"/>
      <c r="AJG135" s="269"/>
      <c r="AJH135" s="269"/>
      <c r="AJI135" s="269"/>
      <c r="AJJ135" s="269"/>
      <c r="AJK135" s="269"/>
      <c r="AJL135" s="269"/>
      <c r="AJM135" s="269"/>
      <c r="AJN135" s="269"/>
      <c r="AJO135" s="269"/>
      <c r="AJP135" s="269"/>
      <c r="AJQ135" s="269"/>
      <c r="AJR135" s="269"/>
      <c r="AJS135" s="269"/>
      <c r="AJT135" s="269"/>
      <c r="AJU135" s="269"/>
      <c r="AJV135" s="269"/>
      <c r="AJW135" s="269"/>
      <c r="AJX135" s="269"/>
      <c r="AJY135" s="269"/>
      <c r="AJZ135" s="269"/>
      <c r="AKA135" s="269"/>
      <c r="AKB135" s="269"/>
      <c r="AKC135" s="269"/>
      <c r="AKD135" s="269"/>
      <c r="AKE135" s="269"/>
      <c r="AKF135" s="269"/>
      <c r="AKG135" s="269"/>
      <c r="AKH135" s="269"/>
      <c r="AKI135" s="269"/>
      <c r="AKJ135" s="269"/>
      <c r="AKK135" s="269"/>
      <c r="AKL135" s="269"/>
      <c r="AKM135" s="269"/>
      <c r="AKN135" s="269"/>
      <c r="AKO135" s="269"/>
      <c r="AKP135" s="269"/>
      <c r="AKQ135" s="269"/>
      <c r="AKR135" s="269"/>
      <c r="AKS135" s="269"/>
      <c r="AKT135" s="269"/>
      <c r="AKU135" s="269"/>
      <c r="AKV135" s="269"/>
      <c r="AKW135" s="269"/>
      <c r="AKX135" s="269"/>
      <c r="AKY135" s="269"/>
      <c r="AKZ135" s="269"/>
      <c r="ALA135" s="269"/>
      <c r="ALB135" s="269"/>
      <c r="ALC135" s="269"/>
      <c r="ALD135" s="269"/>
      <c r="ALE135" s="269"/>
      <c r="ALF135" s="269"/>
      <c r="ALG135" s="269"/>
      <c r="ALH135" s="269"/>
      <c r="ALI135" s="269"/>
      <c r="ALJ135" s="269"/>
      <c r="ALK135" s="269"/>
      <c r="ALL135" s="269"/>
      <c r="ALM135" s="269"/>
      <c r="ALN135" s="269"/>
      <c r="ALO135" s="269"/>
      <c r="ALP135" s="269"/>
      <c r="ALQ135" s="269"/>
      <c r="ALR135" s="269"/>
      <c r="ALS135" s="269"/>
      <c r="ALT135" s="269"/>
      <c r="ALU135" s="269"/>
      <c r="ALV135" s="269"/>
      <c r="ALW135" s="269"/>
      <c r="ALX135" s="269"/>
      <c r="ALY135" s="269"/>
      <c r="ALZ135" s="269"/>
      <c r="AMA135" s="269"/>
      <c r="AMB135" s="269"/>
      <c r="AMC135" s="269"/>
      <c r="AMD135" s="269"/>
    </row>
    <row r="136" customFormat="false" ht="42.9" hidden="true" customHeight="true" outlineLevel="0" collapsed="false">
      <c r="A136" s="334" t="s">
        <v>1357</v>
      </c>
      <c r="B136" s="334"/>
      <c r="C136" s="334"/>
      <c r="D136" s="334"/>
      <c r="E136" s="334"/>
      <c r="F136" s="334"/>
      <c r="G136" s="334"/>
      <c r="H136" s="335"/>
      <c r="I136" s="336" t="n">
        <f aca="false">+I29+I79+I88+I127+I133</f>
        <v>0</v>
      </c>
    </row>
    <row r="137" customFormat="false" ht="13.8" hidden="true" customHeight="true" outlineLevel="0" collapsed="false">
      <c r="A137" s="337" t="s">
        <v>887</v>
      </c>
      <c r="B137" s="338" t="s">
        <v>1054</v>
      </c>
      <c r="C137" s="338"/>
      <c r="D137" s="338"/>
      <c r="E137" s="338"/>
      <c r="F137" s="338"/>
      <c r="G137" s="338"/>
      <c r="H137" s="339"/>
      <c r="I137" s="336" t="n">
        <f aca="false">ROUND(H137*I136,2)</f>
        <v>0</v>
      </c>
      <c r="J137" s="269"/>
      <c r="K137" s="269"/>
      <c r="L137" s="269"/>
      <c r="M137" s="269"/>
      <c r="N137" s="269"/>
      <c r="O137" s="269"/>
      <c r="P137" s="269"/>
      <c r="Q137" s="269"/>
      <c r="R137" s="269"/>
      <c r="S137" s="269"/>
      <c r="T137" s="269"/>
      <c r="U137" s="269"/>
      <c r="V137" s="269"/>
      <c r="W137" s="269"/>
      <c r="X137" s="269"/>
      <c r="Y137" s="269"/>
      <c r="Z137" s="269"/>
      <c r="AA137" s="269"/>
      <c r="AB137" s="269"/>
      <c r="AC137" s="269"/>
      <c r="AD137" s="269"/>
      <c r="AE137" s="269"/>
      <c r="AF137" s="269"/>
      <c r="AG137" s="269"/>
      <c r="AH137" s="269"/>
      <c r="AI137" s="269"/>
      <c r="AJ137" s="269"/>
      <c r="AK137" s="269"/>
      <c r="AL137" s="269"/>
      <c r="AM137" s="269"/>
      <c r="AN137" s="269"/>
      <c r="AO137" s="269"/>
      <c r="AP137" s="269"/>
      <c r="AQ137" s="269"/>
      <c r="AR137" s="269"/>
      <c r="AS137" s="269"/>
      <c r="AT137" s="269"/>
      <c r="AU137" s="269"/>
      <c r="AV137" s="269"/>
      <c r="AW137" s="269"/>
      <c r="AX137" s="269"/>
      <c r="AY137" s="269"/>
      <c r="AZ137" s="269"/>
      <c r="BA137" s="269"/>
      <c r="BB137" s="269"/>
      <c r="BC137" s="269"/>
      <c r="BD137" s="269"/>
      <c r="BE137" s="269"/>
      <c r="BF137" s="269"/>
      <c r="BG137" s="269"/>
      <c r="BH137" s="269"/>
      <c r="BI137" s="269"/>
      <c r="BJ137" s="269"/>
      <c r="BK137" s="269"/>
      <c r="BL137" s="269"/>
      <c r="BM137" s="269"/>
      <c r="BN137" s="269"/>
      <c r="BO137" s="269"/>
      <c r="BP137" s="269"/>
      <c r="BQ137" s="269"/>
      <c r="BR137" s="269"/>
      <c r="BS137" s="269"/>
      <c r="BT137" s="269"/>
      <c r="BU137" s="269"/>
      <c r="BV137" s="269"/>
      <c r="BW137" s="269"/>
      <c r="BX137" s="269"/>
      <c r="BY137" s="269"/>
      <c r="BZ137" s="269"/>
      <c r="CA137" s="269"/>
      <c r="CB137" s="269"/>
      <c r="CC137" s="269"/>
      <c r="CD137" s="269"/>
      <c r="CE137" s="269"/>
      <c r="CF137" s="269"/>
      <c r="CG137" s="269"/>
      <c r="CH137" s="269"/>
      <c r="CI137" s="269"/>
      <c r="CJ137" s="269"/>
      <c r="CK137" s="269"/>
      <c r="CL137" s="269"/>
      <c r="CM137" s="269"/>
      <c r="CN137" s="269"/>
      <c r="CO137" s="269"/>
      <c r="CP137" s="269"/>
      <c r="CQ137" s="269"/>
      <c r="CR137" s="269"/>
      <c r="CS137" s="269"/>
      <c r="CT137" s="269"/>
      <c r="CU137" s="269"/>
      <c r="CV137" s="269"/>
      <c r="CW137" s="269"/>
      <c r="CX137" s="269"/>
      <c r="CY137" s="269"/>
      <c r="CZ137" s="269"/>
      <c r="DA137" s="269"/>
      <c r="DB137" s="269"/>
      <c r="DC137" s="269"/>
      <c r="DD137" s="269"/>
      <c r="DE137" s="269"/>
      <c r="DF137" s="269"/>
      <c r="DG137" s="269"/>
      <c r="DH137" s="269"/>
      <c r="DI137" s="269"/>
      <c r="DJ137" s="269"/>
      <c r="DK137" s="269"/>
      <c r="DL137" s="269"/>
      <c r="DM137" s="269"/>
      <c r="DN137" s="269"/>
      <c r="DO137" s="269"/>
      <c r="DP137" s="269"/>
      <c r="DQ137" s="269"/>
      <c r="DR137" s="269"/>
      <c r="DS137" s="269"/>
      <c r="DT137" s="269"/>
      <c r="DU137" s="269"/>
      <c r="DV137" s="269"/>
      <c r="DW137" s="269"/>
      <c r="DX137" s="269"/>
      <c r="DY137" s="269"/>
      <c r="DZ137" s="269"/>
      <c r="EA137" s="269"/>
      <c r="EB137" s="269"/>
      <c r="EC137" s="269"/>
      <c r="ED137" s="269"/>
      <c r="EE137" s="269"/>
      <c r="EF137" s="269"/>
      <c r="EG137" s="269"/>
      <c r="EH137" s="269"/>
      <c r="EI137" s="269"/>
      <c r="EJ137" s="269"/>
      <c r="EK137" s="269"/>
      <c r="EL137" s="269"/>
      <c r="EM137" s="269"/>
      <c r="EN137" s="269"/>
      <c r="EO137" s="269"/>
      <c r="EP137" s="269"/>
      <c r="EQ137" s="269"/>
      <c r="ER137" s="269"/>
      <c r="ES137" s="269"/>
      <c r="ET137" s="269"/>
      <c r="EU137" s="269"/>
      <c r="EV137" s="269"/>
      <c r="EW137" s="269"/>
      <c r="EX137" s="269"/>
      <c r="EY137" s="269"/>
      <c r="EZ137" s="269"/>
      <c r="FA137" s="269"/>
      <c r="FB137" s="269"/>
      <c r="FC137" s="269"/>
      <c r="FD137" s="269"/>
      <c r="FE137" s="269"/>
      <c r="FF137" s="269"/>
      <c r="FG137" s="269"/>
      <c r="FH137" s="269"/>
      <c r="FI137" s="269"/>
      <c r="FJ137" s="269"/>
      <c r="FK137" s="269"/>
      <c r="FL137" s="269"/>
      <c r="FM137" s="269"/>
      <c r="FN137" s="269"/>
      <c r="FO137" s="269"/>
      <c r="FP137" s="269"/>
      <c r="FQ137" s="269"/>
      <c r="FR137" s="269"/>
      <c r="FS137" s="269"/>
      <c r="FT137" s="269"/>
      <c r="FU137" s="269"/>
      <c r="FV137" s="269"/>
      <c r="FW137" s="269"/>
      <c r="FX137" s="269"/>
      <c r="FY137" s="269"/>
      <c r="FZ137" s="269"/>
      <c r="GA137" s="269"/>
      <c r="GB137" s="269"/>
      <c r="GC137" s="269"/>
      <c r="GD137" s="269"/>
      <c r="GE137" s="269"/>
      <c r="GF137" s="269"/>
      <c r="GG137" s="269"/>
      <c r="GH137" s="269"/>
      <c r="GI137" s="269"/>
      <c r="GJ137" s="269"/>
      <c r="GK137" s="269"/>
      <c r="GL137" s="269"/>
      <c r="GM137" s="269"/>
      <c r="GN137" s="269"/>
      <c r="GO137" s="269"/>
      <c r="GP137" s="269"/>
      <c r="GQ137" s="269"/>
      <c r="GR137" s="269"/>
      <c r="GS137" s="269"/>
      <c r="GT137" s="269"/>
      <c r="GU137" s="269"/>
      <c r="GV137" s="269"/>
      <c r="GW137" s="269"/>
      <c r="GX137" s="269"/>
      <c r="GY137" s="269"/>
      <c r="GZ137" s="269"/>
      <c r="HA137" s="269"/>
      <c r="HB137" s="269"/>
      <c r="HC137" s="269"/>
      <c r="HD137" s="269"/>
      <c r="HE137" s="269"/>
      <c r="HF137" s="269"/>
      <c r="HG137" s="269"/>
      <c r="HH137" s="269"/>
      <c r="HI137" s="269"/>
      <c r="HJ137" s="269"/>
      <c r="HK137" s="269"/>
      <c r="HL137" s="269"/>
      <c r="HM137" s="269"/>
      <c r="HN137" s="269"/>
      <c r="HO137" s="269"/>
      <c r="HP137" s="269"/>
      <c r="HQ137" s="269"/>
      <c r="HR137" s="269"/>
      <c r="HS137" s="269"/>
      <c r="HT137" s="269"/>
      <c r="HU137" s="269"/>
      <c r="HV137" s="269"/>
      <c r="HW137" s="269"/>
      <c r="HX137" s="269"/>
      <c r="HY137" s="269"/>
      <c r="HZ137" s="269"/>
      <c r="IA137" s="269"/>
      <c r="IB137" s="269"/>
      <c r="IC137" s="269"/>
      <c r="ID137" s="269"/>
      <c r="IE137" s="269"/>
      <c r="IF137" s="269"/>
      <c r="IG137" s="269"/>
      <c r="IH137" s="269"/>
      <c r="II137" s="269"/>
      <c r="IJ137" s="269"/>
      <c r="IK137" s="269"/>
      <c r="IL137" s="269"/>
      <c r="IM137" s="269"/>
      <c r="IN137" s="269"/>
      <c r="IO137" s="269"/>
      <c r="IP137" s="269"/>
      <c r="IQ137" s="269"/>
      <c r="IR137" s="269"/>
      <c r="IS137" s="269"/>
      <c r="IT137" s="269"/>
      <c r="IU137" s="269"/>
      <c r="IV137" s="269"/>
      <c r="IW137" s="269"/>
      <c r="IX137" s="269"/>
      <c r="IY137" s="269"/>
      <c r="IZ137" s="269"/>
      <c r="JA137" s="269"/>
      <c r="JB137" s="269"/>
      <c r="JC137" s="269"/>
      <c r="JD137" s="269"/>
      <c r="JE137" s="269"/>
      <c r="JF137" s="269"/>
      <c r="JG137" s="269"/>
      <c r="JH137" s="269"/>
      <c r="JI137" s="269"/>
      <c r="JJ137" s="269"/>
      <c r="JK137" s="269"/>
      <c r="JL137" s="269"/>
      <c r="JM137" s="269"/>
      <c r="JN137" s="269"/>
      <c r="JO137" s="269"/>
      <c r="JP137" s="269"/>
      <c r="JQ137" s="269"/>
      <c r="JR137" s="269"/>
      <c r="JS137" s="269"/>
      <c r="JT137" s="269"/>
      <c r="JU137" s="269"/>
      <c r="JV137" s="269"/>
      <c r="JW137" s="269"/>
      <c r="JX137" s="269"/>
      <c r="JY137" s="269"/>
      <c r="JZ137" s="269"/>
      <c r="KA137" s="269"/>
      <c r="KB137" s="269"/>
      <c r="KC137" s="269"/>
      <c r="KD137" s="269"/>
      <c r="KE137" s="269"/>
      <c r="KF137" s="269"/>
      <c r="KG137" s="269"/>
      <c r="KH137" s="269"/>
      <c r="KI137" s="269"/>
      <c r="KJ137" s="269"/>
      <c r="KK137" s="269"/>
      <c r="KL137" s="269"/>
      <c r="KM137" s="269"/>
      <c r="KN137" s="269"/>
      <c r="KO137" s="269"/>
      <c r="KP137" s="269"/>
      <c r="KQ137" s="269"/>
      <c r="KR137" s="269"/>
      <c r="KS137" s="269"/>
      <c r="KT137" s="269"/>
      <c r="KU137" s="269"/>
      <c r="KV137" s="269"/>
      <c r="KW137" s="269"/>
      <c r="KX137" s="269"/>
      <c r="KY137" s="269"/>
      <c r="KZ137" s="269"/>
      <c r="LA137" s="269"/>
      <c r="LB137" s="269"/>
      <c r="LC137" s="269"/>
      <c r="LD137" s="269"/>
      <c r="LE137" s="269"/>
      <c r="LF137" s="269"/>
      <c r="LG137" s="269"/>
      <c r="LH137" s="269"/>
      <c r="LI137" s="269"/>
      <c r="LJ137" s="269"/>
      <c r="LK137" s="269"/>
      <c r="LL137" s="269"/>
      <c r="LM137" s="269"/>
      <c r="LN137" s="269"/>
      <c r="LO137" s="269"/>
      <c r="LP137" s="269"/>
      <c r="LQ137" s="269"/>
      <c r="LR137" s="269"/>
      <c r="LS137" s="269"/>
      <c r="LT137" s="269"/>
      <c r="LU137" s="269"/>
      <c r="LV137" s="269"/>
      <c r="LW137" s="269"/>
      <c r="LX137" s="269"/>
      <c r="LY137" s="269"/>
      <c r="LZ137" s="269"/>
      <c r="MA137" s="269"/>
      <c r="MB137" s="269"/>
      <c r="MC137" s="269"/>
      <c r="MD137" s="269"/>
      <c r="ME137" s="269"/>
      <c r="MF137" s="269"/>
      <c r="MG137" s="269"/>
      <c r="MH137" s="269"/>
      <c r="MI137" s="269"/>
      <c r="MJ137" s="269"/>
      <c r="MK137" s="269"/>
      <c r="ML137" s="269"/>
      <c r="MM137" s="269"/>
      <c r="MN137" s="269"/>
      <c r="MO137" s="269"/>
      <c r="MP137" s="269"/>
      <c r="MQ137" s="269"/>
      <c r="MR137" s="269"/>
      <c r="MS137" s="269"/>
      <c r="MT137" s="269"/>
      <c r="MU137" s="269"/>
      <c r="MV137" s="269"/>
      <c r="MW137" s="269"/>
      <c r="MX137" s="269"/>
      <c r="MY137" s="269"/>
      <c r="MZ137" s="269"/>
      <c r="NA137" s="269"/>
      <c r="NB137" s="269"/>
      <c r="NC137" s="269"/>
      <c r="ND137" s="269"/>
      <c r="NE137" s="269"/>
      <c r="NF137" s="269"/>
      <c r="NG137" s="269"/>
      <c r="NH137" s="269"/>
      <c r="NI137" s="269"/>
      <c r="NJ137" s="269"/>
      <c r="NK137" s="269"/>
      <c r="NL137" s="269"/>
      <c r="NM137" s="269"/>
      <c r="NN137" s="269"/>
      <c r="NO137" s="269"/>
      <c r="NP137" s="269"/>
      <c r="NQ137" s="269"/>
      <c r="NR137" s="269"/>
      <c r="NS137" s="269"/>
      <c r="NT137" s="269"/>
      <c r="NU137" s="269"/>
      <c r="NV137" s="269"/>
      <c r="NW137" s="269"/>
      <c r="NX137" s="269"/>
      <c r="NY137" s="269"/>
      <c r="NZ137" s="269"/>
      <c r="OA137" s="269"/>
      <c r="OB137" s="269"/>
      <c r="OC137" s="269"/>
      <c r="OD137" s="269"/>
      <c r="OE137" s="269"/>
      <c r="OF137" s="269"/>
      <c r="OG137" s="269"/>
      <c r="OH137" s="269"/>
      <c r="OI137" s="269"/>
      <c r="OJ137" s="269"/>
      <c r="OK137" s="269"/>
      <c r="OL137" s="269"/>
      <c r="OM137" s="269"/>
      <c r="ON137" s="269"/>
      <c r="OO137" s="269"/>
      <c r="OP137" s="269"/>
      <c r="OQ137" s="269"/>
      <c r="OR137" s="269"/>
      <c r="OS137" s="269"/>
      <c r="OT137" s="269"/>
      <c r="OU137" s="269"/>
      <c r="OV137" s="269"/>
      <c r="OW137" s="269"/>
      <c r="OX137" s="269"/>
      <c r="OY137" s="269"/>
      <c r="OZ137" s="269"/>
      <c r="PA137" s="269"/>
      <c r="PB137" s="269"/>
      <c r="PC137" s="269"/>
      <c r="PD137" s="269"/>
      <c r="PE137" s="269"/>
      <c r="PF137" s="269"/>
      <c r="PG137" s="269"/>
      <c r="PH137" s="269"/>
      <c r="PI137" s="269"/>
      <c r="PJ137" s="269"/>
      <c r="PK137" s="269"/>
      <c r="PL137" s="269"/>
      <c r="PM137" s="269"/>
      <c r="PN137" s="269"/>
      <c r="PO137" s="269"/>
      <c r="PP137" s="269"/>
      <c r="PQ137" s="269"/>
      <c r="PR137" s="269"/>
      <c r="PS137" s="269"/>
      <c r="PT137" s="269"/>
      <c r="PU137" s="269"/>
      <c r="PV137" s="269"/>
      <c r="PW137" s="269"/>
      <c r="PX137" s="269"/>
      <c r="PY137" s="269"/>
      <c r="PZ137" s="269"/>
      <c r="QA137" s="269"/>
      <c r="QB137" s="269"/>
      <c r="QC137" s="269"/>
      <c r="QD137" s="269"/>
      <c r="QE137" s="269"/>
      <c r="QF137" s="269"/>
      <c r="QG137" s="269"/>
      <c r="QH137" s="269"/>
      <c r="QI137" s="269"/>
      <c r="QJ137" s="269"/>
      <c r="QK137" s="269"/>
      <c r="QL137" s="269"/>
      <c r="QM137" s="269"/>
      <c r="QN137" s="269"/>
      <c r="QO137" s="269"/>
      <c r="QP137" s="269"/>
      <c r="QQ137" s="269"/>
      <c r="QR137" s="269"/>
      <c r="QS137" s="269"/>
      <c r="QT137" s="269"/>
      <c r="QU137" s="269"/>
      <c r="QV137" s="269"/>
      <c r="QW137" s="269"/>
      <c r="QX137" s="269"/>
      <c r="QY137" s="269"/>
      <c r="QZ137" s="269"/>
      <c r="RA137" s="269"/>
      <c r="RB137" s="269"/>
      <c r="RC137" s="269"/>
      <c r="RD137" s="269"/>
      <c r="RE137" s="269"/>
      <c r="RF137" s="269"/>
      <c r="RG137" s="269"/>
      <c r="RH137" s="269"/>
      <c r="RI137" s="269"/>
      <c r="RJ137" s="269"/>
      <c r="RK137" s="269"/>
      <c r="RL137" s="269"/>
      <c r="RM137" s="269"/>
      <c r="RN137" s="269"/>
      <c r="RO137" s="269"/>
      <c r="RP137" s="269"/>
      <c r="RQ137" s="269"/>
      <c r="RR137" s="269"/>
      <c r="RS137" s="269"/>
      <c r="RT137" s="269"/>
      <c r="RU137" s="269"/>
      <c r="RV137" s="269"/>
      <c r="RW137" s="269"/>
      <c r="RX137" s="269"/>
      <c r="RY137" s="269"/>
      <c r="RZ137" s="269"/>
      <c r="SA137" s="269"/>
      <c r="SB137" s="269"/>
      <c r="SC137" s="269"/>
      <c r="SD137" s="269"/>
      <c r="SE137" s="269"/>
      <c r="SF137" s="269"/>
      <c r="SG137" s="269"/>
      <c r="SH137" s="269"/>
      <c r="SI137" s="269"/>
      <c r="SJ137" s="269"/>
      <c r="SK137" s="269"/>
      <c r="SL137" s="269"/>
      <c r="SM137" s="269"/>
      <c r="SN137" s="269"/>
      <c r="SO137" s="269"/>
      <c r="SP137" s="269"/>
      <c r="SQ137" s="269"/>
      <c r="SR137" s="269"/>
      <c r="SS137" s="269"/>
      <c r="ST137" s="269"/>
      <c r="SU137" s="269"/>
      <c r="SV137" s="269"/>
      <c r="SW137" s="269"/>
      <c r="SX137" s="269"/>
      <c r="SY137" s="269"/>
      <c r="SZ137" s="269"/>
      <c r="TA137" s="269"/>
      <c r="TB137" s="269"/>
      <c r="TC137" s="269"/>
      <c r="TD137" s="269"/>
      <c r="TE137" s="269"/>
      <c r="TF137" s="269"/>
      <c r="TG137" s="269"/>
      <c r="TH137" s="269"/>
      <c r="TI137" s="269"/>
      <c r="TJ137" s="269"/>
      <c r="TK137" s="269"/>
      <c r="TL137" s="269"/>
      <c r="TM137" s="269"/>
      <c r="TN137" s="269"/>
      <c r="TO137" s="269"/>
      <c r="TP137" s="269"/>
      <c r="TQ137" s="269"/>
      <c r="TR137" s="269"/>
      <c r="TS137" s="269"/>
      <c r="TT137" s="269"/>
      <c r="TU137" s="269"/>
      <c r="TV137" s="269"/>
      <c r="TW137" s="269"/>
      <c r="TX137" s="269"/>
      <c r="TY137" s="269"/>
      <c r="TZ137" s="269"/>
      <c r="UA137" s="269"/>
      <c r="UB137" s="269"/>
      <c r="UC137" s="269"/>
      <c r="UD137" s="269"/>
      <c r="UE137" s="269"/>
      <c r="UF137" s="269"/>
      <c r="UG137" s="269"/>
      <c r="UH137" s="269"/>
      <c r="UI137" s="269"/>
      <c r="UJ137" s="269"/>
      <c r="UK137" s="269"/>
      <c r="UL137" s="269"/>
      <c r="UM137" s="269"/>
      <c r="UN137" s="269"/>
      <c r="UO137" s="269"/>
      <c r="UP137" s="269"/>
      <c r="UQ137" s="269"/>
      <c r="UR137" s="269"/>
      <c r="US137" s="269"/>
      <c r="UT137" s="269"/>
      <c r="UU137" s="269"/>
      <c r="UV137" s="269"/>
      <c r="UW137" s="269"/>
      <c r="UX137" s="269"/>
      <c r="UY137" s="269"/>
      <c r="UZ137" s="269"/>
      <c r="VA137" s="269"/>
      <c r="VB137" s="269"/>
      <c r="VC137" s="269"/>
      <c r="VD137" s="269"/>
      <c r="VE137" s="269"/>
      <c r="VF137" s="269"/>
      <c r="VG137" s="269"/>
      <c r="VH137" s="269"/>
      <c r="VI137" s="269"/>
      <c r="VJ137" s="269"/>
      <c r="VK137" s="269"/>
      <c r="VL137" s="269"/>
      <c r="VM137" s="269"/>
      <c r="VN137" s="269"/>
      <c r="VO137" s="269"/>
      <c r="VP137" s="269"/>
      <c r="VQ137" s="269"/>
      <c r="VR137" s="269"/>
      <c r="VS137" s="269"/>
      <c r="VT137" s="269"/>
      <c r="VU137" s="269"/>
      <c r="VV137" s="269"/>
      <c r="VW137" s="269"/>
      <c r="VX137" s="269"/>
      <c r="VY137" s="269"/>
      <c r="VZ137" s="269"/>
      <c r="WA137" s="269"/>
      <c r="WB137" s="269"/>
      <c r="WC137" s="269"/>
      <c r="WD137" s="269"/>
      <c r="WE137" s="269"/>
      <c r="WF137" s="269"/>
      <c r="WG137" s="269"/>
      <c r="WH137" s="269"/>
      <c r="WI137" s="269"/>
      <c r="WJ137" s="269"/>
      <c r="WK137" s="269"/>
      <c r="WL137" s="269"/>
      <c r="WM137" s="269"/>
      <c r="WN137" s="269"/>
      <c r="WO137" s="269"/>
      <c r="WP137" s="269"/>
      <c r="WQ137" s="269"/>
      <c r="WR137" s="269"/>
      <c r="WS137" s="269"/>
      <c r="WT137" s="269"/>
      <c r="WU137" s="269"/>
      <c r="WV137" s="269"/>
      <c r="WW137" s="269"/>
      <c r="WX137" s="269"/>
      <c r="WY137" s="269"/>
      <c r="WZ137" s="269"/>
      <c r="XA137" s="269"/>
      <c r="XB137" s="269"/>
      <c r="XC137" s="269"/>
      <c r="XD137" s="269"/>
      <c r="XE137" s="269"/>
      <c r="XF137" s="269"/>
      <c r="XG137" s="269"/>
      <c r="XH137" s="269"/>
      <c r="XI137" s="269"/>
      <c r="XJ137" s="269"/>
      <c r="XK137" s="269"/>
      <c r="XL137" s="269"/>
      <c r="XM137" s="269"/>
      <c r="XN137" s="269"/>
      <c r="XO137" s="269"/>
      <c r="XP137" s="269"/>
      <c r="XQ137" s="269"/>
      <c r="XR137" s="269"/>
      <c r="XS137" s="269"/>
      <c r="XT137" s="269"/>
      <c r="XU137" s="269"/>
      <c r="XV137" s="269"/>
      <c r="XW137" s="269"/>
      <c r="XX137" s="269"/>
      <c r="XY137" s="269"/>
      <c r="XZ137" s="269"/>
      <c r="YA137" s="269"/>
      <c r="YB137" s="269"/>
      <c r="YC137" s="269"/>
      <c r="YD137" s="269"/>
      <c r="YE137" s="269"/>
      <c r="YF137" s="269"/>
      <c r="YG137" s="269"/>
      <c r="YH137" s="269"/>
      <c r="YI137" s="269"/>
      <c r="YJ137" s="269"/>
      <c r="YK137" s="269"/>
      <c r="YL137" s="269"/>
      <c r="YM137" s="269"/>
      <c r="YN137" s="269"/>
      <c r="YO137" s="269"/>
      <c r="YP137" s="269"/>
      <c r="YQ137" s="269"/>
      <c r="YR137" s="269"/>
      <c r="YS137" s="269"/>
      <c r="YT137" s="269"/>
      <c r="YU137" s="269"/>
      <c r="YV137" s="269"/>
      <c r="YW137" s="269"/>
      <c r="YX137" s="269"/>
      <c r="YY137" s="269"/>
      <c r="YZ137" s="269"/>
      <c r="ZA137" s="269"/>
      <c r="ZB137" s="269"/>
      <c r="ZC137" s="269"/>
      <c r="ZD137" s="269"/>
      <c r="ZE137" s="269"/>
      <c r="ZF137" s="269"/>
      <c r="ZG137" s="269"/>
      <c r="ZH137" s="269"/>
      <c r="ZI137" s="269"/>
      <c r="ZJ137" s="269"/>
      <c r="ZK137" s="269"/>
      <c r="ZL137" s="269"/>
      <c r="ZM137" s="269"/>
      <c r="ZN137" s="269"/>
      <c r="ZO137" s="269"/>
      <c r="ZP137" s="269"/>
      <c r="ZQ137" s="269"/>
      <c r="ZR137" s="269"/>
      <c r="ZS137" s="269"/>
      <c r="ZT137" s="269"/>
      <c r="ZU137" s="269"/>
      <c r="ZV137" s="269"/>
      <c r="ZW137" s="269"/>
      <c r="ZX137" s="269"/>
      <c r="ZY137" s="269"/>
      <c r="ZZ137" s="269"/>
      <c r="AAA137" s="269"/>
      <c r="AAB137" s="269"/>
      <c r="AAC137" s="269"/>
      <c r="AAD137" s="269"/>
      <c r="AAE137" s="269"/>
      <c r="AAF137" s="269"/>
      <c r="AAG137" s="269"/>
      <c r="AAH137" s="269"/>
      <c r="AAI137" s="269"/>
      <c r="AAJ137" s="269"/>
      <c r="AAK137" s="269"/>
      <c r="AAL137" s="269"/>
      <c r="AAM137" s="269"/>
      <c r="AAN137" s="269"/>
      <c r="AAO137" s="269"/>
      <c r="AAP137" s="269"/>
      <c r="AAQ137" s="269"/>
      <c r="AAR137" s="269"/>
      <c r="AAS137" s="269"/>
      <c r="AAT137" s="269"/>
      <c r="AAU137" s="269"/>
      <c r="AAV137" s="269"/>
      <c r="AAW137" s="269"/>
      <c r="AAX137" s="269"/>
      <c r="AAY137" s="269"/>
      <c r="AAZ137" s="269"/>
      <c r="ABA137" s="269"/>
      <c r="ABB137" s="269"/>
      <c r="ABC137" s="269"/>
      <c r="ABD137" s="269"/>
      <c r="ABE137" s="269"/>
      <c r="ABF137" s="269"/>
      <c r="ABG137" s="269"/>
      <c r="ABH137" s="269"/>
      <c r="ABI137" s="269"/>
      <c r="ABJ137" s="269"/>
      <c r="ABK137" s="269"/>
      <c r="ABL137" s="269"/>
      <c r="ABM137" s="269"/>
      <c r="ABN137" s="269"/>
      <c r="ABO137" s="269"/>
      <c r="ABP137" s="269"/>
      <c r="ABQ137" s="269"/>
      <c r="ABR137" s="269"/>
      <c r="ABS137" s="269"/>
      <c r="ABT137" s="269"/>
      <c r="ABU137" s="269"/>
      <c r="ABV137" s="269"/>
      <c r="ABW137" s="269"/>
      <c r="ABX137" s="269"/>
      <c r="ABY137" s="269"/>
      <c r="ABZ137" s="269"/>
      <c r="ACA137" s="269"/>
      <c r="ACB137" s="269"/>
      <c r="ACC137" s="269"/>
      <c r="ACD137" s="269"/>
      <c r="ACE137" s="269"/>
      <c r="ACF137" s="269"/>
      <c r="ACG137" s="269"/>
      <c r="ACH137" s="269"/>
      <c r="ACI137" s="269"/>
      <c r="ACJ137" s="269"/>
      <c r="ACK137" s="269"/>
      <c r="ACL137" s="269"/>
      <c r="ACM137" s="269"/>
      <c r="ACN137" s="269"/>
      <c r="ACO137" s="269"/>
      <c r="ACP137" s="269"/>
      <c r="ACQ137" s="269"/>
      <c r="ACR137" s="269"/>
      <c r="ACS137" s="269"/>
      <c r="ACT137" s="269"/>
      <c r="ACU137" s="269"/>
      <c r="ACV137" s="269"/>
      <c r="ACW137" s="269"/>
      <c r="ACX137" s="269"/>
      <c r="ACY137" s="269"/>
      <c r="ACZ137" s="269"/>
      <c r="ADA137" s="269"/>
      <c r="ADB137" s="269"/>
      <c r="ADC137" s="269"/>
      <c r="ADD137" s="269"/>
      <c r="ADE137" s="269"/>
      <c r="ADF137" s="269"/>
      <c r="ADG137" s="269"/>
      <c r="ADH137" s="269"/>
      <c r="ADI137" s="269"/>
      <c r="ADJ137" s="269"/>
      <c r="ADK137" s="269"/>
      <c r="ADL137" s="269"/>
      <c r="ADM137" s="269"/>
      <c r="ADN137" s="269"/>
      <c r="ADO137" s="269"/>
      <c r="ADP137" s="269"/>
      <c r="ADQ137" s="269"/>
      <c r="ADR137" s="269"/>
      <c r="ADS137" s="269"/>
      <c r="ADT137" s="269"/>
      <c r="ADU137" s="269"/>
      <c r="ADV137" s="269"/>
      <c r="ADW137" s="269"/>
      <c r="ADX137" s="269"/>
      <c r="ADY137" s="269"/>
      <c r="ADZ137" s="269"/>
      <c r="AEA137" s="269"/>
      <c r="AEB137" s="269"/>
      <c r="AEC137" s="269"/>
      <c r="AED137" s="269"/>
      <c r="AEE137" s="269"/>
      <c r="AEF137" s="269"/>
      <c r="AEG137" s="269"/>
      <c r="AEH137" s="269"/>
      <c r="AEI137" s="269"/>
      <c r="AEJ137" s="269"/>
      <c r="AEK137" s="269"/>
      <c r="AEL137" s="269"/>
      <c r="AEM137" s="269"/>
      <c r="AEN137" s="269"/>
      <c r="AEO137" s="269"/>
      <c r="AEP137" s="269"/>
      <c r="AEQ137" s="269"/>
      <c r="AER137" s="269"/>
      <c r="AES137" s="269"/>
      <c r="AET137" s="269"/>
      <c r="AEU137" s="269"/>
      <c r="AEV137" s="269"/>
      <c r="AEW137" s="269"/>
      <c r="AEX137" s="269"/>
      <c r="AEY137" s="269"/>
      <c r="AEZ137" s="269"/>
      <c r="AFA137" s="269"/>
      <c r="AFB137" s="269"/>
      <c r="AFC137" s="269"/>
      <c r="AFD137" s="269"/>
      <c r="AFE137" s="269"/>
      <c r="AFF137" s="269"/>
      <c r="AFG137" s="269"/>
      <c r="AFH137" s="269"/>
      <c r="AFI137" s="269"/>
      <c r="AFJ137" s="269"/>
      <c r="AFK137" s="269"/>
      <c r="AFL137" s="269"/>
      <c r="AFM137" s="269"/>
      <c r="AFN137" s="269"/>
      <c r="AFO137" s="269"/>
      <c r="AFP137" s="269"/>
      <c r="AFQ137" s="269"/>
      <c r="AFR137" s="269"/>
      <c r="AFS137" s="269"/>
      <c r="AFT137" s="269"/>
      <c r="AFU137" s="269"/>
      <c r="AFV137" s="269"/>
      <c r="AFW137" s="269"/>
      <c r="AFX137" s="269"/>
      <c r="AFY137" s="269"/>
      <c r="AFZ137" s="269"/>
      <c r="AGA137" s="269"/>
      <c r="AGB137" s="269"/>
      <c r="AGC137" s="269"/>
      <c r="AGD137" s="269"/>
      <c r="AGE137" s="269"/>
      <c r="AGF137" s="269"/>
      <c r="AGG137" s="269"/>
      <c r="AGH137" s="269"/>
      <c r="AGI137" s="269"/>
      <c r="AGJ137" s="269"/>
      <c r="AGK137" s="269"/>
      <c r="AGL137" s="269"/>
      <c r="AGM137" s="269"/>
      <c r="AGN137" s="269"/>
      <c r="AGO137" s="269"/>
      <c r="AGP137" s="269"/>
      <c r="AGQ137" s="269"/>
      <c r="AGR137" s="269"/>
      <c r="AGS137" s="269"/>
      <c r="AGT137" s="269"/>
      <c r="AGU137" s="269"/>
      <c r="AGV137" s="269"/>
      <c r="AGW137" s="269"/>
      <c r="AGX137" s="269"/>
      <c r="AGY137" s="269"/>
      <c r="AGZ137" s="269"/>
      <c r="AHA137" s="269"/>
      <c r="AHB137" s="269"/>
      <c r="AHC137" s="269"/>
      <c r="AHD137" s="269"/>
      <c r="AHE137" s="269"/>
      <c r="AHF137" s="269"/>
      <c r="AHG137" s="269"/>
      <c r="AHH137" s="269"/>
      <c r="AHI137" s="269"/>
      <c r="AHJ137" s="269"/>
      <c r="AHK137" s="269"/>
      <c r="AHL137" s="269"/>
      <c r="AHM137" s="269"/>
      <c r="AHN137" s="269"/>
      <c r="AHO137" s="269"/>
      <c r="AHP137" s="269"/>
      <c r="AHQ137" s="269"/>
      <c r="AHR137" s="269"/>
      <c r="AHS137" s="269"/>
      <c r="AHT137" s="269"/>
      <c r="AHU137" s="269"/>
      <c r="AHV137" s="269"/>
      <c r="AHW137" s="269"/>
      <c r="AHX137" s="269"/>
      <c r="AHY137" s="269"/>
      <c r="AHZ137" s="269"/>
      <c r="AIA137" s="269"/>
      <c r="AIB137" s="269"/>
      <c r="AIC137" s="269"/>
      <c r="AID137" s="269"/>
      <c r="AIE137" s="269"/>
      <c r="AIF137" s="269"/>
      <c r="AIG137" s="269"/>
      <c r="AIH137" s="269"/>
      <c r="AII137" s="269"/>
      <c r="AIJ137" s="269"/>
      <c r="AIK137" s="269"/>
      <c r="AIL137" s="269"/>
      <c r="AIM137" s="269"/>
      <c r="AIN137" s="269"/>
      <c r="AIO137" s="269"/>
      <c r="AIP137" s="269"/>
      <c r="AIQ137" s="269"/>
      <c r="AIR137" s="269"/>
      <c r="AIS137" s="269"/>
      <c r="AIT137" s="269"/>
      <c r="AIU137" s="269"/>
      <c r="AIV137" s="269"/>
      <c r="AIW137" s="269"/>
      <c r="AIX137" s="269"/>
      <c r="AIY137" s="269"/>
      <c r="AIZ137" s="269"/>
      <c r="AJA137" s="269"/>
      <c r="AJB137" s="269"/>
      <c r="AJC137" s="269"/>
      <c r="AJD137" s="269"/>
      <c r="AJE137" s="269"/>
      <c r="AJF137" s="269"/>
      <c r="AJG137" s="269"/>
      <c r="AJH137" s="269"/>
      <c r="AJI137" s="269"/>
      <c r="AJJ137" s="269"/>
      <c r="AJK137" s="269"/>
      <c r="AJL137" s="269"/>
      <c r="AJM137" s="269"/>
      <c r="AJN137" s="269"/>
      <c r="AJO137" s="269"/>
      <c r="AJP137" s="269"/>
      <c r="AJQ137" s="269"/>
      <c r="AJR137" s="269"/>
      <c r="AJS137" s="269"/>
      <c r="AJT137" s="269"/>
      <c r="AJU137" s="269"/>
      <c r="AJV137" s="269"/>
      <c r="AJW137" s="269"/>
      <c r="AJX137" s="269"/>
      <c r="AJY137" s="269"/>
      <c r="AJZ137" s="269"/>
      <c r="AKA137" s="269"/>
      <c r="AKB137" s="269"/>
      <c r="AKC137" s="269"/>
      <c r="AKD137" s="269"/>
      <c r="AKE137" s="269"/>
      <c r="AKF137" s="269"/>
      <c r="AKG137" s="269"/>
      <c r="AKH137" s="269"/>
      <c r="AKI137" s="269"/>
      <c r="AKJ137" s="269"/>
      <c r="AKK137" s="269"/>
      <c r="AKL137" s="269"/>
      <c r="AKM137" s="269"/>
      <c r="AKN137" s="269"/>
      <c r="AKO137" s="269"/>
      <c r="AKP137" s="269"/>
      <c r="AKQ137" s="269"/>
      <c r="AKR137" s="269"/>
      <c r="AKS137" s="269"/>
      <c r="AKT137" s="269"/>
      <c r="AKU137" s="269"/>
      <c r="AKV137" s="269"/>
      <c r="AKW137" s="269"/>
      <c r="AKX137" s="269"/>
      <c r="AKY137" s="269"/>
      <c r="AKZ137" s="269"/>
      <c r="ALA137" s="269"/>
      <c r="ALB137" s="269"/>
      <c r="ALC137" s="269"/>
      <c r="ALD137" s="269"/>
      <c r="ALE137" s="269"/>
      <c r="ALF137" s="269"/>
      <c r="ALG137" s="269"/>
      <c r="ALH137" s="269"/>
      <c r="ALI137" s="269"/>
      <c r="ALJ137" s="269"/>
      <c r="ALK137" s="269"/>
      <c r="ALL137" s="269"/>
      <c r="ALM137" s="269"/>
      <c r="ALN137" s="269"/>
      <c r="ALO137" s="269"/>
      <c r="ALP137" s="269"/>
      <c r="ALQ137" s="269"/>
      <c r="ALR137" s="269"/>
      <c r="ALS137" s="269"/>
      <c r="ALT137" s="269"/>
      <c r="ALU137" s="269"/>
      <c r="ALV137" s="269"/>
      <c r="ALW137" s="269"/>
      <c r="ALX137" s="269"/>
      <c r="ALY137" s="269"/>
      <c r="ALZ137" s="269"/>
      <c r="AMA137" s="269"/>
      <c r="AMB137" s="269"/>
      <c r="AMC137" s="269"/>
      <c r="AMD137" s="269"/>
    </row>
    <row r="138" customFormat="false" ht="42.9" hidden="true" customHeight="true" outlineLevel="0" collapsed="false">
      <c r="A138" s="334" t="s">
        <v>1358</v>
      </c>
      <c r="B138" s="334"/>
      <c r="C138" s="334"/>
      <c r="D138" s="334"/>
      <c r="E138" s="334"/>
      <c r="F138" s="334"/>
      <c r="G138" s="334"/>
      <c r="H138" s="335"/>
      <c r="I138" s="336" t="n">
        <f aca="false">+I136+I137</f>
        <v>0</v>
      </c>
    </row>
    <row r="139" customFormat="false" ht="13.8" hidden="true" customHeight="true" outlineLevel="0" collapsed="false">
      <c r="A139" s="337" t="s">
        <v>890</v>
      </c>
      <c r="B139" s="338" t="s">
        <v>1056</v>
      </c>
      <c r="C139" s="338"/>
      <c r="D139" s="338"/>
      <c r="E139" s="338"/>
      <c r="F139" s="338"/>
      <c r="G139" s="338"/>
      <c r="H139" s="339"/>
      <c r="I139" s="336" t="n">
        <f aca="false">ROUND(H139*I138,2)</f>
        <v>0</v>
      </c>
      <c r="J139" s="269"/>
      <c r="K139" s="269"/>
      <c r="L139" s="269"/>
      <c r="M139" s="269"/>
      <c r="N139" s="269"/>
      <c r="O139" s="269"/>
      <c r="P139" s="269"/>
      <c r="Q139" s="269"/>
      <c r="R139" s="269"/>
      <c r="S139" s="269"/>
      <c r="T139" s="269"/>
      <c r="U139" s="269"/>
      <c r="V139" s="269"/>
      <c r="W139" s="269"/>
      <c r="X139" s="269"/>
      <c r="Y139" s="269"/>
      <c r="Z139" s="269"/>
      <c r="AA139" s="269"/>
      <c r="AB139" s="269"/>
      <c r="AC139" s="269"/>
      <c r="AD139" s="269"/>
      <c r="AE139" s="269"/>
      <c r="AF139" s="269"/>
      <c r="AG139" s="269"/>
      <c r="AH139" s="269"/>
      <c r="AI139" s="269"/>
      <c r="AJ139" s="269"/>
      <c r="AK139" s="269"/>
      <c r="AL139" s="269"/>
      <c r="AM139" s="269"/>
      <c r="AN139" s="269"/>
      <c r="AO139" s="269"/>
      <c r="AP139" s="269"/>
      <c r="AQ139" s="269"/>
      <c r="AR139" s="269"/>
      <c r="AS139" s="269"/>
      <c r="AT139" s="269"/>
      <c r="AU139" s="269"/>
      <c r="AV139" s="269"/>
      <c r="AW139" s="269"/>
      <c r="AX139" s="269"/>
      <c r="AY139" s="269"/>
      <c r="AZ139" s="269"/>
      <c r="BA139" s="269"/>
      <c r="BB139" s="269"/>
      <c r="BC139" s="269"/>
      <c r="BD139" s="269"/>
      <c r="BE139" s="269"/>
      <c r="BF139" s="269"/>
      <c r="BG139" s="269"/>
      <c r="BH139" s="269"/>
      <c r="BI139" s="269"/>
      <c r="BJ139" s="269"/>
      <c r="BK139" s="269"/>
      <c r="BL139" s="269"/>
      <c r="BM139" s="269"/>
      <c r="BN139" s="269"/>
      <c r="BO139" s="269"/>
      <c r="BP139" s="269"/>
      <c r="BQ139" s="269"/>
      <c r="BR139" s="269"/>
      <c r="BS139" s="269"/>
      <c r="BT139" s="269"/>
      <c r="BU139" s="269"/>
      <c r="BV139" s="269"/>
      <c r="BW139" s="269"/>
      <c r="BX139" s="269"/>
      <c r="BY139" s="269"/>
      <c r="BZ139" s="269"/>
      <c r="CA139" s="269"/>
      <c r="CB139" s="269"/>
      <c r="CC139" s="269"/>
      <c r="CD139" s="269"/>
      <c r="CE139" s="269"/>
      <c r="CF139" s="269"/>
      <c r="CG139" s="269"/>
      <c r="CH139" s="269"/>
      <c r="CI139" s="269"/>
      <c r="CJ139" s="269"/>
      <c r="CK139" s="269"/>
      <c r="CL139" s="269"/>
      <c r="CM139" s="269"/>
      <c r="CN139" s="269"/>
      <c r="CO139" s="269"/>
      <c r="CP139" s="269"/>
      <c r="CQ139" s="269"/>
      <c r="CR139" s="269"/>
      <c r="CS139" s="269"/>
      <c r="CT139" s="269"/>
      <c r="CU139" s="269"/>
      <c r="CV139" s="269"/>
      <c r="CW139" s="269"/>
      <c r="CX139" s="269"/>
      <c r="CY139" s="269"/>
      <c r="CZ139" s="269"/>
      <c r="DA139" s="269"/>
      <c r="DB139" s="269"/>
      <c r="DC139" s="269"/>
      <c r="DD139" s="269"/>
      <c r="DE139" s="269"/>
      <c r="DF139" s="269"/>
      <c r="DG139" s="269"/>
      <c r="DH139" s="269"/>
      <c r="DI139" s="269"/>
      <c r="DJ139" s="269"/>
      <c r="DK139" s="269"/>
      <c r="DL139" s="269"/>
      <c r="DM139" s="269"/>
      <c r="DN139" s="269"/>
      <c r="DO139" s="269"/>
      <c r="DP139" s="269"/>
      <c r="DQ139" s="269"/>
      <c r="DR139" s="269"/>
      <c r="DS139" s="269"/>
      <c r="DT139" s="269"/>
      <c r="DU139" s="269"/>
      <c r="DV139" s="269"/>
      <c r="DW139" s="269"/>
      <c r="DX139" s="269"/>
      <c r="DY139" s="269"/>
      <c r="DZ139" s="269"/>
      <c r="EA139" s="269"/>
      <c r="EB139" s="269"/>
      <c r="EC139" s="269"/>
      <c r="ED139" s="269"/>
      <c r="EE139" s="269"/>
      <c r="EF139" s="269"/>
      <c r="EG139" s="269"/>
      <c r="EH139" s="269"/>
      <c r="EI139" s="269"/>
      <c r="EJ139" s="269"/>
      <c r="EK139" s="269"/>
      <c r="EL139" s="269"/>
      <c r="EM139" s="269"/>
      <c r="EN139" s="269"/>
      <c r="EO139" s="269"/>
      <c r="EP139" s="269"/>
      <c r="EQ139" s="269"/>
      <c r="ER139" s="269"/>
      <c r="ES139" s="269"/>
      <c r="ET139" s="269"/>
      <c r="EU139" s="269"/>
      <c r="EV139" s="269"/>
      <c r="EW139" s="269"/>
      <c r="EX139" s="269"/>
      <c r="EY139" s="269"/>
      <c r="EZ139" s="269"/>
      <c r="FA139" s="269"/>
      <c r="FB139" s="269"/>
      <c r="FC139" s="269"/>
      <c r="FD139" s="269"/>
      <c r="FE139" s="269"/>
      <c r="FF139" s="269"/>
      <c r="FG139" s="269"/>
      <c r="FH139" s="269"/>
      <c r="FI139" s="269"/>
      <c r="FJ139" s="269"/>
      <c r="FK139" s="269"/>
      <c r="FL139" s="269"/>
      <c r="FM139" s="269"/>
      <c r="FN139" s="269"/>
      <c r="FO139" s="269"/>
      <c r="FP139" s="269"/>
      <c r="FQ139" s="269"/>
      <c r="FR139" s="269"/>
      <c r="FS139" s="269"/>
      <c r="FT139" s="269"/>
      <c r="FU139" s="269"/>
      <c r="FV139" s="269"/>
      <c r="FW139" s="269"/>
      <c r="FX139" s="269"/>
      <c r="FY139" s="269"/>
      <c r="FZ139" s="269"/>
      <c r="GA139" s="269"/>
      <c r="GB139" s="269"/>
      <c r="GC139" s="269"/>
      <c r="GD139" s="269"/>
      <c r="GE139" s="269"/>
      <c r="GF139" s="269"/>
      <c r="GG139" s="269"/>
      <c r="GH139" s="269"/>
      <c r="GI139" s="269"/>
      <c r="GJ139" s="269"/>
      <c r="GK139" s="269"/>
      <c r="GL139" s="269"/>
      <c r="GM139" s="269"/>
      <c r="GN139" s="269"/>
      <c r="GO139" s="269"/>
      <c r="GP139" s="269"/>
      <c r="GQ139" s="269"/>
      <c r="GR139" s="269"/>
      <c r="GS139" s="269"/>
      <c r="GT139" s="269"/>
      <c r="GU139" s="269"/>
      <c r="GV139" s="269"/>
      <c r="GW139" s="269"/>
      <c r="GX139" s="269"/>
      <c r="GY139" s="269"/>
      <c r="GZ139" s="269"/>
      <c r="HA139" s="269"/>
      <c r="HB139" s="269"/>
      <c r="HC139" s="269"/>
      <c r="HD139" s="269"/>
      <c r="HE139" s="269"/>
      <c r="HF139" s="269"/>
      <c r="HG139" s="269"/>
      <c r="HH139" s="269"/>
      <c r="HI139" s="269"/>
      <c r="HJ139" s="269"/>
      <c r="HK139" s="269"/>
      <c r="HL139" s="269"/>
      <c r="HM139" s="269"/>
      <c r="HN139" s="269"/>
      <c r="HO139" s="269"/>
      <c r="HP139" s="269"/>
      <c r="HQ139" s="269"/>
      <c r="HR139" s="269"/>
      <c r="HS139" s="269"/>
      <c r="HT139" s="269"/>
      <c r="HU139" s="269"/>
      <c r="HV139" s="269"/>
      <c r="HW139" s="269"/>
      <c r="HX139" s="269"/>
      <c r="HY139" s="269"/>
      <c r="HZ139" s="269"/>
      <c r="IA139" s="269"/>
      <c r="IB139" s="269"/>
      <c r="IC139" s="269"/>
      <c r="ID139" s="269"/>
      <c r="IE139" s="269"/>
      <c r="IF139" s="269"/>
      <c r="IG139" s="269"/>
      <c r="IH139" s="269"/>
      <c r="II139" s="269"/>
      <c r="IJ139" s="269"/>
      <c r="IK139" s="269"/>
      <c r="IL139" s="269"/>
      <c r="IM139" s="269"/>
      <c r="IN139" s="269"/>
      <c r="IO139" s="269"/>
      <c r="IP139" s="269"/>
      <c r="IQ139" s="269"/>
      <c r="IR139" s="269"/>
      <c r="IS139" s="269"/>
      <c r="IT139" s="269"/>
      <c r="IU139" s="269"/>
      <c r="IV139" s="269"/>
      <c r="IW139" s="269"/>
      <c r="IX139" s="269"/>
      <c r="IY139" s="269"/>
      <c r="IZ139" s="269"/>
      <c r="JA139" s="269"/>
      <c r="JB139" s="269"/>
      <c r="JC139" s="269"/>
      <c r="JD139" s="269"/>
      <c r="JE139" s="269"/>
      <c r="JF139" s="269"/>
      <c r="JG139" s="269"/>
      <c r="JH139" s="269"/>
      <c r="JI139" s="269"/>
      <c r="JJ139" s="269"/>
      <c r="JK139" s="269"/>
      <c r="JL139" s="269"/>
      <c r="JM139" s="269"/>
      <c r="JN139" s="269"/>
      <c r="JO139" s="269"/>
      <c r="JP139" s="269"/>
      <c r="JQ139" s="269"/>
      <c r="JR139" s="269"/>
      <c r="JS139" s="269"/>
      <c r="JT139" s="269"/>
      <c r="JU139" s="269"/>
      <c r="JV139" s="269"/>
      <c r="JW139" s="269"/>
      <c r="JX139" s="269"/>
      <c r="JY139" s="269"/>
      <c r="JZ139" s="269"/>
      <c r="KA139" s="269"/>
      <c r="KB139" s="269"/>
      <c r="KC139" s="269"/>
      <c r="KD139" s="269"/>
      <c r="KE139" s="269"/>
      <c r="KF139" s="269"/>
      <c r="KG139" s="269"/>
      <c r="KH139" s="269"/>
      <c r="KI139" s="269"/>
      <c r="KJ139" s="269"/>
      <c r="KK139" s="269"/>
      <c r="KL139" s="269"/>
      <c r="KM139" s="269"/>
      <c r="KN139" s="269"/>
      <c r="KO139" s="269"/>
      <c r="KP139" s="269"/>
      <c r="KQ139" s="269"/>
      <c r="KR139" s="269"/>
      <c r="KS139" s="269"/>
      <c r="KT139" s="269"/>
      <c r="KU139" s="269"/>
      <c r="KV139" s="269"/>
      <c r="KW139" s="269"/>
      <c r="KX139" s="269"/>
      <c r="KY139" s="269"/>
      <c r="KZ139" s="269"/>
      <c r="LA139" s="269"/>
      <c r="LB139" s="269"/>
      <c r="LC139" s="269"/>
      <c r="LD139" s="269"/>
      <c r="LE139" s="269"/>
      <c r="LF139" s="269"/>
      <c r="LG139" s="269"/>
      <c r="LH139" s="269"/>
      <c r="LI139" s="269"/>
      <c r="LJ139" s="269"/>
      <c r="LK139" s="269"/>
      <c r="LL139" s="269"/>
      <c r="LM139" s="269"/>
      <c r="LN139" s="269"/>
      <c r="LO139" s="269"/>
      <c r="LP139" s="269"/>
      <c r="LQ139" s="269"/>
      <c r="LR139" s="269"/>
      <c r="LS139" s="269"/>
      <c r="LT139" s="269"/>
      <c r="LU139" s="269"/>
      <c r="LV139" s="269"/>
      <c r="LW139" s="269"/>
      <c r="LX139" s="269"/>
      <c r="LY139" s="269"/>
      <c r="LZ139" s="269"/>
      <c r="MA139" s="269"/>
      <c r="MB139" s="269"/>
      <c r="MC139" s="269"/>
      <c r="MD139" s="269"/>
      <c r="ME139" s="269"/>
      <c r="MF139" s="269"/>
      <c r="MG139" s="269"/>
      <c r="MH139" s="269"/>
      <c r="MI139" s="269"/>
      <c r="MJ139" s="269"/>
      <c r="MK139" s="269"/>
      <c r="ML139" s="269"/>
      <c r="MM139" s="269"/>
      <c r="MN139" s="269"/>
      <c r="MO139" s="269"/>
      <c r="MP139" s="269"/>
      <c r="MQ139" s="269"/>
      <c r="MR139" s="269"/>
      <c r="MS139" s="269"/>
      <c r="MT139" s="269"/>
      <c r="MU139" s="269"/>
      <c r="MV139" s="269"/>
      <c r="MW139" s="269"/>
      <c r="MX139" s="269"/>
      <c r="MY139" s="269"/>
      <c r="MZ139" s="269"/>
      <c r="NA139" s="269"/>
      <c r="NB139" s="269"/>
      <c r="NC139" s="269"/>
      <c r="ND139" s="269"/>
      <c r="NE139" s="269"/>
      <c r="NF139" s="269"/>
      <c r="NG139" s="269"/>
      <c r="NH139" s="269"/>
      <c r="NI139" s="269"/>
      <c r="NJ139" s="269"/>
      <c r="NK139" s="269"/>
      <c r="NL139" s="269"/>
      <c r="NM139" s="269"/>
      <c r="NN139" s="269"/>
      <c r="NO139" s="269"/>
      <c r="NP139" s="269"/>
      <c r="NQ139" s="269"/>
      <c r="NR139" s="269"/>
      <c r="NS139" s="269"/>
      <c r="NT139" s="269"/>
      <c r="NU139" s="269"/>
      <c r="NV139" s="269"/>
      <c r="NW139" s="269"/>
      <c r="NX139" s="269"/>
      <c r="NY139" s="269"/>
      <c r="NZ139" s="269"/>
      <c r="OA139" s="269"/>
      <c r="OB139" s="269"/>
      <c r="OC139" s="269"/>
      <c r="OD139" s="269"/>
      <c r="OE139" s="269"/>
      <c r="OF139" s="269"/>
      <c r="OG139" s="269"/>
      <c r="OH139" s="269"/>
      <c r="OI139" s="269"/>
      <c r="OJ139" s="269"/>
      <c r="OK139" s="269"/>
      <c r="OL139" s="269"/>
      <c r="OM139" s="269"/>
      <c r="ON139" s="269"/>
      <c r="OO139" s="269"/>
      <c r="OP139" s="269"/>
      <c r="OQ139" s="269"/>
      <c r="OR139" s="269"/>
      <c r="OS139" s="269"/>
      <c r="OT139" s="269"/>
      <c r="OU139" s="269"/>
      <c r="OV139" s="269"/>
      <c r="OW139" s="269"/>
      <c r="OX139" s="269"/>
      <c r="OY139" s="269"/>
      <c r="OZ139" s="269"/>
      <c r="PA139" s="269"/>
      <c r="PB139" s="269"/>
      <c r="PC139" s="269"/>
      <c r="PD139" s="269"/>
      <c r="PE139" s="269"/>
      <c r="PF139" s="269"/>
      <c r="PG139" s="269"/>
      <c r="PH139" s="269"/>
      <c r="PI139" s="269"/>
      <c r="PJ139" s="269"/>
      <c r="PK139" s="269"/>
      <c r="PL139" s="269"/>
      <c r="PM139" s="269"/>
      <c r="PN139" s="269"/>
      <c r="PO139" s="269"/>
      <c r="PP139" s="269"/>
      <c r="PQ139" s="269"/>
      <c r="PR139" s="269"/>
      <c r="PS139" s="269"/>
      <c r="PT139" s="269"/>
      <c r="PU139" s="269"/>
      <c r="PV139" s="269"/>
      <c r="PW139" s="269"/>
      <c r="PX139" s="269"/>
      <c r="PY139" s="269"/>
      <c r="PZ139" s="269"/>
      <c r="QA139" s="269"/>
      <c r="QB139" s="269"/>
      <c r="QC139" s="269"/>
      <c r="QD139" s="269"/>
      <c r="QE139" s="269"/>
      <c r="QF139" s="269"/>
      <c r="QG139" s="269"/>
      <c r="QH139" s="269"/>
      <c r="QI139" s="269"/>
      <c r="QJ139" s="269"/>
      <c r="QK139" s="269"/>
      <c r="QL139" s="269"/>
      <c r="QM139" s="269"/>
      <c r="QN139" s="269"/>
      <c r="QO139" s="269"/>
      <c r="QP139" s="269"/>
      <c r="QQ139" s="269"/>
      <c r="QR139" s="269"/>
      <c r="QS139" s="269"/>
      <c r="QT139" s="269"/>
      <c r="QU139" s="269"/>
      <c r="QV139" s="269"/>
      <c r="QW139" s="269"/>
      <c r="QX139" s="269"/>
      <c r="QY139" s="269"/>
      <c r="QZ139" s="269"/>
      <c r="RA139" s="269"/>
      <c r="RB139" s="269"/>
      <c r="RC139" s="269"/>
      <c r="RD139" s="269"/>
      <c r="RE139" s="269"/>
      <c r="RF139" s="269"/>
      <c r="RG139" s="269"/>
      <c r="RH139" s="269"/>
      <c r="RI139" s="269"/>
      <c r="RJ139" s="269"/>
      <c r="RK139" s="269"/>
      <c r="RL139" s="269"/>
      <c r="RM139" s="269"/>
      <c r="RN139" s="269"/>
      <c r="RO139" s="269"/>
      <c r="RP139" s="269"/>
      <c r="RQ139" s="269"/>
      <c r="RR139" s="269"/>
      <c r="RS139" s="269"/>
      <c r="RT139" s="269"/>
      <c r="RU139" s="269"/>
      <c r="RV139" s="269"/>
      <c r="RW139" s="269"/>
      <c r="RX139" s="269"/>
      <c r="RY139" s="269"/>
      <c r="RZ139" s="269"/>
      <c r="SA139" s="269"/>
      <c r="SB139" s="269"/>
      <c r="SC139" s="269"/>
      <c r="SD139" s="269"/>
      <c r="SE139" s="269"/>
      <c r="SF139" s="269"/>
      <c r="SG139" s="269"/>
      <c r="SH139" s="269"/>
      <c r="SI139" s="269"/>
      <c r="SJ139" s="269"/>
      <c r="SK139" s="269"/>
      <c r="SL139" s="269"/>
      <c r="SM139" s="269"/>
      <c r="SN139" s="269"/>
      <c r="SO139" s="269"/>
      <c r="SP139" s="269"/>
      <c r="SQ139" s="269"/>
      <c r="SR139" s="269"/>
      <c r="SS139" s="269"/>
      <c r="ST139" s="269"/>
      <c r="SU139" s="269"/>
      <c r="SV139" s="269"/>
      <c r="SW139" s="269"/>
      <c r="SX139" s="269"/>
      <c r="SY139" s="269"/>
      <c r="SZ139" s="269"/>
      <c r="TA139" s="269"/>
      <c r="TB139" s="269"/>
      <c r="TC139" s="269"/>
      <c r="TD139" s="269"/>
      <c r="TE139" s="269"/>
      <c r="TF139" s="269"/>
      <c r="TG139" s="269"/>
      <c r="TH139" s="269"/>
      <c r="TI139" s="269"/>
      <c r="TJ139" s="269"/>
      <c r="TK139" s="269"/>
      <c r="TL139" s="269"/>
      <c r="TM139" s="269"/>
      <c r="TN139" s="269"/>
      <c r="TO139" s="269"/>
      <c r="TP139" s="269"/>
      <c r="TQ139" s="269"/>
      <c r="TR139" s="269"/>
      <c r="TS139" s="269"/>
      <c r="TT139" s="269"/>
      <c r="TU139" s="269"/>
      <c r="TV139" s="269"/>
      <c r="TW139" s="269"/>
      <c r="TX139" s="269"/>
      <c r="TY139" s="269"/>
      <c r="TZ139" s="269"/>
      <c r="UA139" s="269"/>
      <c r="UB139" s="269"/>
      <c r="UC139" s="269"/>
      <c r="UD139" s="269"/>
      <c r="UE139" s="269"/>
      <c r="UF139" s="269"/>
      <c r="UG139" s="269"/>
      <c r="UH139" s="269"/>
      <c r="UI139" s="269"/>
      <c r="UJ139" s="269"/>
      <c r="UK139" s="269"/>
      <c r="UL139" s="269"/>
      <c r="UM139" s="269"/>
      <c r="UN139" s="269"/>
      <c r="UO139" s="269"/>
      <c r="UP139" s="269"/>
      <c r="UQ139" s="269"/>
      <c r="UR139" s="269"/>
      <c r="US139" s="269"/>
      <c r="UT139" s="269"/>
      <c r="UU139" s="269"/>
      <c r="UV139" s="269"/>
      <c r="UW139" s="269"/>
      <c r="UX139" s="269"/>
      <c r="UY139" s="269"/>
      <c r="UZ139" s="269"/>
      <c r="VA139" s="269"/>
      <c r="VB139" s="269"/>
      <c r="VC139" s="269"/>
      <c r="VD139" s="269"/>
      <c r="VE139" s="269"/>
      <c r="VF139" s="269"/>
      <c r="VG139" s="269"/>
      <c r="VH139" s="269"/>
      <c r="VI139" s="269"/>
      <c r="VJ139" s="269"/>
      <c r="VK139" s="269"/>
      <c r="VL139" s="269"/>
      <c r="VM139" s="269"/>
      <c r="VN139" s="269"/>
      <c r="VO139" s="269"/>
      <c r="VP139" s="269"/>
      <c r="VQ139" s="269"/>
      <c r="VR139" s="269"/>
      <c r="VS139" s="269"/>
      <c r="VT139" s="269"/>
      <c r="VU139" s="269"/>
      <c r="VV139" s="269"/>
      <c r="VW139" s="269"/>
      <c r="VX139" s="269"/>
      <c r="VY139" s="269"/>
      <c r="VZ139" s="269"/>
      <c r="WA139" s="269"/>
      <c r="WB139" s="269"/>
      <c r="WC139" s="269"/>
      <c r="WD139" s="269"/>
      <c r="WE139" s="269"/>
      <c r="WF139" s="269"/>
      <c r="WG139" s="269"/>
      <c r="WH139" s="269"/>
      <c r="WI139" s="269"/>
      <c r="WJ139" s="269"/>
      <c r="WK139" s="269"/>
      <c r="WL139" s="269"/>
      <c r="WM139" s="269"/>
      <c r="WN139" s="269"/>
      <c r="WO139" s="269"/>
      <c r="WP139" s="269"/>
      <c r="WQ139" s="269"/>
      <c r="WR139" s="269"/>
      <c r="WS139" s="269"/>
      <c r="WT139" s="269"/>
      <c r="WU139" s="269"/>
      <c r="WV139" s="269"/>
      <c r="WW139" s="269"/>
      <c r="WX139" s="269"/>
      <c r="WY139" s="269"/>
      <c r="WZ139" s="269"/>
      <c r="XA139" s="269"/>
      <c r="XB139" s="269"/>
      <c r="XC139" s="269"/>
      <c r="XD139" s="269"/>
      <c r="XE139" s="269"/>
      <c r="XF139" s="269"/>
      <c r="XG139" s="269"/>
      <c r="XH139" s="269"/>
      <c r="XI139" s="269"/>
      <c r="XJ139" s="269"/>
      <c r="XK139" s="269"/>
      <c r="XL139" s="269"/>
      <c r="XM139" s="269"/>
      <c r="XN139" s="269"/>
      <c r="XO139" s="269"/>
      <c r="XP139" s="269"/>
      <c r="XQ139" s="269"/>
      <c r="XR139" s="269"/>
      <c r="XS139" s="269"/>
      <c r="XT139" s="269"/>
      <c r="XU139" s="269"/>
      <c r="XV139" s="269"/>
      <c r="XW139" s="269"/>
      <c r="XX139" s="269"/>
      <c r="XY139" s="269"/>
      <c r="XZ139" s="269"/>
      <c r="YA139" s="269"/>
      <c r="YB139" s="269"/>
      <c r="YC139" s="269"/>
      <c r="YD139" s="269"/>
      <c r="YE139" s="269"/>
      <c r="YF139" s="269"/>
      <c r="YG139" s="269"/>
      <c r="YH139" s="269"/>
      <c r="YI139" s="269"/>
      <c r="YJ139" s="269"/>
      <c r="YK139" s="269"/>
      <c r="YL139" s="269"/>
      <c r="YM139" s="269"/>
      <c r="YN139" s="269"/>
      <c r="YO139" s="269"/>
      <c r="YP139" s="269"/>
      <c r="YQ139" s="269"/>
      <c r="YR139" s="269"/>
      <c r="YS139" s="269"/>
      <c r="YT139" s="269"/>
      <c r="YU139" s="269"/>
      <c r="YV139" s="269"/>
      <c r="YW139" s="269"/>
      <c r="YX139" s="269"/>
      <c r="YY139" s="269"/>
      <c r="YZ139" s="269"/>
      <c r="ZA139" s="269"/>
      <c r="ZB139" s="269"/>
      <c r="ZC139" s="269"/>
      <c r="ZD139" s="269"/>
      <c r="ZE139" s="269"/>
      <c r="ZF139" s="269"/>
      <c r="ZG139" s="269"/>
      <c r="ZH139" s="269"/>
      <c r="ZI139" s="269"/>
      <c r="ZJ139" s="269"/>
      <c r="ZK139" s="269"/>
      <c r="ZL139" s="269"/>
      <c r="ZM139" s="269"/>
      <c r="ZN139" s="269"/>
      <c r="ZO139" s="269"/>
      <c r="ZP139" s="269"/>
      <c r="ZQ139" s="269"/>
      <c r="ZR139" s="269"/>
      <c r="ZS139" s="269"/>
      <c r="ZT139" s="269"/>
      <c r="ZU139" s="269"/>
      <c r="ZV139" s="269"/>
      <c r="ZW139" s="269"/>
      <c r="ZX139" s="269"/>
      <c r="ZY139" s="269"/>
      <c r="ZZ139" s="269"/>
      <c r="AAA139" s="269"/>
      <c r="AAB139" s="269"/>
      <c r="AAC139" s="269"/>
      <c r="AAD139" s="269"/>
      <c r="AAE139" s="269"/>
      <c r="AAF139" s="269"/>
      <c r="AAG139" s="269"/>
      <c r="AAH139" s="269"/>
      <c r="AAI139" s="269"/>
      <c r="AAJ139" s="269"/>
      <c r="AAK139" s="269"/>
      <c r="AAL139" s="269"/>
      <c r="AAM139" s="269"/>
      <c r="AAN139" s="269"/>
      <c r="AAO139" s="269"/>
      <c r="AAP139" s="269"/>
      <c r="AAQ139" s="269"/>
      <c r="AAR139" s="269"/>
      <c r="AAS139" s="269"/>
      <c r="AAT139" s="269"/>
      <c r="AAU139" s="269"/>
      <c r="AAV139" s="269"/>
      <c r="AAW139" s="269"/>
      <c r="AAX139" s="269"/>
      <c r="AAY139" s="269"/>
      <c r="AAZ139" s="269"/>
      <c r="ABA139" s="269"/>
      <c r="ABB139" s="269"/>
      <c r="ABC139" s="269"/>
      <c r="ABD139" s="269"/>
      <c r="ABE139" s="269"/>
      <c r="ABF139" s="269"/>
      <c r="ABG139" s="269"/>
      <c r="ABH139" s="269"/>
      <c r="ABI139" s="269"/>
      <c r="ABJ139" s="269"/>
      <c r="ABK139" s="269"/>
      <c r="ABL139" s="269"/>
      <c r="ABM139" s="269"/>
      <c r="ABN139" s="269"/>
      <c r="ABO139" s="269"/>
      <c r="ABP139" s="269"/>
      <c r="ABQ139" s="269"/>
      <c r="ABR139" s="269"/>
      <c r="ABS139" s="269"/>
      <c r="ABT139" s="269"/>
      <c r="ABU139" s="269"/>
      <c r="ABV139" s="269"/>
      <c r="ABW139" s="269"/>
      <c r="ABX139" s="269"/>
      <c r="ABY139" s="269"/>
      <c r="ABZ139" s="269"/>
      <c r="ACA139" s="269"/>
      <c r="ACB139" s="269"/>
      <c r="ACC139" s="269"/>
      <c r="ACD139" s="269"/>
      <c r="ACE139" s="269"/>
      <c r="ACF139" s="269"/>
      <c r="ACG139" s="269"/>
      <c r="ACH139" s="269"/>
      <c r="ACI139" s="269"/>
      <c r="ACJ139" s="269"/>
      <c r="ACK139" s="269"/>
      <c r="ACL139" s="269"/>
      <c r="ACM139" s="269"/>
      <c r="ACN139" s="269"/>
      <c r="ACO139" s="269"/>
      <c r="ACP139" s="269"/>
      <c r="ACQ139" s="269"/>
      <c r="ACR139" s="269"/>
      <c r="ACS139" s="269"/>
      <c r="ACT139" s="269"/>
      <c r="ACU139" s="269"/>
      <c r="ACV139" s="269"/>
      <c r="ACW139" s="269"/>
      <c r="ACX139" s="269"/>
      <c r="ACY139" s="269"/>
      <c r="ACZ139" s="269"/>
      <c r="ADA139" s="269"/>
      <c r="ADB139" s="269"/>
      <c r="ADC139" s="269"/>
      <c r="ADD139" s="269"/>
      <c r="ADE139" s="269"/>
      <c r="ADF139" s="269"/>
      <c r="ADG139" s="269"/>
      <c r="ADH139" s="269"/>
      <c r="ADI139" s="269"/>
      <c r="ADJ139" s="269"/>
      <c r="ADK139" s="269"/>
      <c r="ADL139" s="269"/>
      <c r="ADM139" s="269"/>
      <c r="ADN139" s="269"/>
      <c r="ADO139" s="269"/>
      <c r="ADP139" s="269"/>
      <c r="ADQ139" s="269"/>
      <c r="ADR139" s="269"/>
      <c r="ADS139" s="269"/>
      <c r="ADT139" s="269"/>
      <c r="ADU139" s="269"/>
      <c r="ADV139" s="269"/>
      <c r="ADW139" s="269"/>
      <c r="ADX139" s="269"/>
      <c r="ADY139" s="269"/>
      <c r="ADZ139" s="269"/>
      <c r="AEA139" s="269"/>
      <c r="AEB139" s="269"/>
      <c r="AEC139" s="269"/>
      <c r="AED139" s="269"/>
      <c r="AEE139" s="269"/>
      <c r="AEF139" s="269"/>
      <c r="AEG139" s="269"/>
      <c r="AEH139" s="269"/>
      <c r="AEI139" s="269"/>
      <c r="AEJ139" s="269"/>
      <c r="AEK139" s="269"/>
      <c r="AEL139" s="269"/>
      <c r="AEM139" s="269"/>
      <c r="AEN139" s="269"/>
      <c r="AEO139" s="269"/>
      <c r="AEP139" s="269"/>
      <c r="AEQ139" s="269"/>
      <c r="AER139" s="269"/>
      <c r="AES139" s="269"/>
      <c r="AET139" s="269"/>
      <c r="AEU139" s="269"/>
      <c r="AEV139" s="269"/>
      <c r="AEW139" s="269"/>
      <c r="AEX139" s="269"/>
      <c r="AEY139" s="269"/>
      <c r="AEZ139" s="269"/>
      <c r="AFA139" s="269"/>
      <c r="AFB139" s="269"/>
      <c r="AFC139" s="269"/>
      <c r="AFD139" s="269"/>
      <c r="AFE139" s="269"/>
      <c r="AFF139" s="269"/>
      <c r="AFG139" s="269"/>
      <c r="AFH139" s="269"/>
      <c r="AFI139" s="269"/>
      <c r="AFJ139" s="269"/>
      <c r="AFK139" s="269"/>
      <c r="AFL139" s="269"/>
      <c r="AFM139" s="269"/>
      <c r="AFN139" s="269"/>
      <c r="AFO139" s="269"/>
      <c r="AFP139" s="269"/>
      <c r="AFQ139" s="269"/>
      <c r="AFR139" s="269"/>
      <c r="AFS139" s="269"/>
      <c r="AFT139" s="269"/>
      <c r="AFU139" s="269"/>
      <c r="AFV139" s="269"/>
      <c r="AFW139" s="269"/>
      <c r="AFX139" s="269"/>
      <c r="AFY139" s="269"/>
      <c r="AFZ139" s="269"/>
      <c r="AGA139" s="269"/>
      <c r="AGB139" s="269"/>
      <c r="AGC139" s="269"/>
      <c r="AGD139" s="269"/>
      <c r="AGE139" s="269"/>
      <c r="AGF139" s="269"/>
      <c r="AGG139" s="269"/>
      <c r="AGH139" s="269"/>
      <c r="AGI139" s="269"/>
      <c r="AGJ139" s="269"/>
      <c r="AGK139" s="269"/>
      <c r="AGL139" s="269"/>
      <c r="AGM139" s="269"/>
      <c r="AGN139" s="269"/>
      <c r="AGO139" s="269"/>
      <c r="AGP139" s="269"/>
      <c r="AGQ139" s="269"/>
      <c r="AGR139" s="269"/>
      <c r="AGS139" s="269"/>
      <c r="AGT139" s="269"/>
      <c r="AGU139" s="269"/>
      <c r="AGV139" s="269"/>
      <c r="AGW139" s="269"/>
      <c r="AGX139" s="269"/>
      <c r="AGY139" s="269"/>
      <c r="AGZ139" s="269"/>
      <c r="AHA139" s="269"/>
      <c r="AHB139" s="269"/>
      <c r="AHC139" s="269"/>
      <c r="AHD139" s="269"/>
      <c r="AHE139" s="269"/>
      <c r="AHF139" s="269"/>
      <c r="AHG139" s="269"/>
      <c r="AHH139" s="269"/>
      <c r="AHI139" s="269"/>
      <c r="AHJ139" s="269"/>
      <c r="AHK139" s="269"/>
      <c r="AHL139" s="269"/>
      <c r="AHM139" s="269"/>
      <c r="AHN139" s="269"/>
      <c r="AHO139" s="269"/>
      <c r="AHP139" s="269"/>
      <c r="AHQ139" s="269"/>
      <c r="AHR139" s="269"/>
      <c r="AHS139" s="269"/>
      <c r="AHT139" s="269"/>
      <c r="AHU139" s="269"/>
      <c r="AHV139" s="269"/>
      <c r="AHW139" s="269"/>
      <c r="AHX139" s="269"/>
      <c r="AHY139" s="269"/>
      <c r="AHZ139" s="269"/>
      <c r="AIA139" s="269"/>
      <c r="AIB139" s="269"/>
      <c r="AIC139" s="269"/>
      <c r="AID139" s="269"/>
      <c r="AIE139" s="269"/>
      <c r="AIF139" s="269"/>
      <c r="AIG139" s="269"/>
      <c r="AIH139" s="269"/>
      <c r="AII139" s="269"/>
      <c r="AIJ139" s="269"/>
      <c r="AIK139" s="269"/>
      <c r="AIL139" s="269"/>
      <c r="AIM139" s="269"/>
      <c r="AIN139" s="269"/>
      <c r="AIO139" s="269"/>
      <c r="AIP139" s="269"/>
      <c r="AIQ139" s="269"/>
      <c r="AIR139" s="269"/>
      <c r="AIS139" s="269"/>
      <c r="AIT139" s="269"/>
      <c r="AIU139" s="269"/>
      <c r="AIV139" s="269"/>
      <c r="AIW139" s="269"/>
      <c r="AIX139" s="269"/>
      <c r="AIY139" s="269"/>
      <c r="AIZ139" s="269"/>
      <c r="AJA139" s="269"/>
      <c r="AJB139" s="269"/>
      <c r="AJC139" s="269"/>
      <c r="AJD139" s="269"/>
      <c r="AJE139" s="269"/>
      <c r="AJF139" s="269"/>
      <c r="AJG139" s="269"/>
      <c r="AJH139" s="269"/>
      <c r="AJI139" s="269"/>
      <c r="AJJ139" s="269"/>
      <c r="AJK139" s="269"/>
      <c r="AJL139" s="269"/>
      <c r="AJM139" s="269"/>
      <c r="AJN139" s="269"/>
      <c r="AJO139" s="269"/>
      <c r="AJP139" s="269"/>
      <c r="AJQ139" s="269"/>
      <c r="AJR139" s="269"/>
      <c r="AJS139" s="269"/>
      <c r="AJT139" s="269"/>
      <c r="AJU139" s="269"/>
      <c r="AJV139" s="269"/>
      <c r="AJW139" s="269"/>
      <c r="AJX139" s="269"/>
      <c r="AJY139" s="269"/>
      <c r="AJZ139" s="269"/>
      <c r="AKA139" s="269"/>
      <c r="AKB139" s="269"/>
      <c r="AKC139" s="269"/>
      <c r="AKD139" s="269"/>
      <c r="AKE139" s="269"/>
      <c r="AKF139" s="269"/>
      <c r="AKG139" s="269"/>
      <c r="AKH139" s="269"/>
      <c r="AKI139" s="269"/>
      <c r="AKJ139" s="269"/>
      <c r="AKK139" s="269"/>
      <c r="AKL139" s="269"/>
      <c r="AKM139" s="269"/>
      <c r="AKN139" s="269"/>
      <c r="AKO139" s="269"/>
      <c r="AKP139" s="269"/>
      <c r="AKQ139" s="269"/>
      <c r="AKR139" s="269"/>
      <c r="AKS139" s="269"/>
      <c r="AKT139" s="269"/>
      <c r="AKU139" s="269"/>
      <c r="AKV139" s="269"/>
      <c r="AKW139" s="269"/>
      <c r="AKX139" s="269"/>
      <c r="AKY139" s="269"/>
      <c r="AKZ139" s="269"/>
      <c r="ALA139" s="269"/>
      <c r="ALB139" s="269"/>
      <c r="ALC139" s="269"/>
      <c r="ALD139" s="269"/>
      <c r="ALE139" s="269"/>
      <c r="ALF139" s="269"/>
      <c r="ALG139" s="269"/>
      <c r="ALH139" s="269"/>
      <c r="ALI139" s="269"/>
      <c r="ALJ139" s="269"/>
      <c r="ALK139" s="269"/>
      <c r="ALL139" s="269"/>
      <c r="ALM139" s="269"/>
      <c r="ALN139" s="269"/>
      <c r="ALO139" s="269"/>
      <c r="ALP139" s="269"/>
      <c r="ALQ139" s="269"/>
      <c r="ALR139" s="269"/>
      <c r="ALS139" s="269"/>
      <c r="ALT139" s="269"/>
      <c r="ALU139" s="269"/>
      <c r="ALV139" s="269"/>
      <c r="ALW139" s="269"/>
      <c r="ALX139" s="269"/>
      <c r="ALY139" s="269"/>
      <c r="ALZ139" s="269"/>
      <c r="AMA139" s="269"/>
      <c r="AMB139" s="269"/>
      <c r="AMC139" s="269"/>
      <c r="AMD139" s="269"/>
    </row>
    <row r="140" customFormat="false" ht="42.9" hidden="true" customHeight="true" outlineLevel="0" collapsed="false">
      <c r="A140" s="334" t="s">
        <v>1359</v>
      </c>
      <c r="B140" s="334"/>
      <c r="C140" s="334"/>
      <c r="D140" s="334"/>
      <c r="E140" s="334"/>
      <c r="F140" s="334"/>
      <c r="G140" s="334"/>
      <c r="H140" s="335"/>
      <c r="I140" s="336" t="n">
        <f aca="false">+I136+I137+I139</f>
        <v>0</v>
      </c>
    </row>
    <row r="141" customFormat="false" ht="13.8" hidden="true" customHeight="true" outlineLevel="0" collapsed="false">
      <c r="A141" s="337" t="s">
        <v>893</v>
      </c>
      <c r="B141" s="338" t="s">
        <v>1058</v>
      </c>
      <c r="C141" s="338"/>
      <c r="D141" s="338"/>
      <c r="E141" s="338"/>
      <c r="F141" s="338"/>
      <c r="G141" s="338"/>
      <c r="H141" s="340"/>
      <c r="I141" s="341"/>
    </row>
    <row r="142" customFormat="false" ht="13.8" hidden="true" customHeight="false" outlineLevel="0" collapsed="false">
      <c r="A142" s="342" t="s">
        <v>895</v>
      </c>
      <c r="B142" s="343" t="s">
        <v>896</v>
      </c>
      <c r="C142" s="343"/>
      <c r="D142" s="343"/>
      <c r="E142" s="343"/>
      <c r="F142" s="343"/>
      <c r="G142" s="343"/>
      <c r="H142" s="344"/>
      <c r="I142" s="345"/>
    </row>
    <row r="143" customFormat="false" ht="13.8" hidden="true" customHeight="true" outlineLevel="0" collapsed="false">
      <c r="A143" s="342"/>
      <c r="B143" s="346" t="s">
        <v>897</v>
      </c>
      <c r="C143" s="346"/>
      <c r="D143" s="346"/>
      <c r="E143" s="346"/>
      <c r="F143" s="346"/>
      <c r="G143" s="346"/>
      <c r="H143" s="339"/>
      <c r="I143" s="347" t="n">
        <f aca="false">ROUND(($I$140/(1-$H$150))*H143,2)</f>
        <v>0</v>
      </c>
    </row>
    <row r="144" customFormat="false" ht="13.8" hidden="true" customHeight="true" outlineLevel="0" collapsed="false">
      <c r="A144" s="342"/>
      <c r="B144" s="346" t="s">
        <v>898</v>
      </c>
      <c r="C144" s="346"/>
      <c r="D144" s="346"/>
      <c r="E144" s="346"/>
      <c r="F144" s="346"/>
      <c r="G144" s="346"/>
      <c r="H144" s="339"/>
      <c r="I144" s="347" t="n">
        <f aca="false">ROUND(($I$140/(1-$H$150))*H144,2)</f>
        <v>0</v>
      </c>
    </row>
    <row r="145" customFormat="false" ht="13.8" hidden="true" customHeight="false" outlineLevel="0" collapsed="false">
      <c r="A145" s="342"/>
      <c r="B145" s="348"/>
      <c r="C145" s="349" t="s">
        <v>1360</v>
      </c>
      <c r="D145" s="350"/>
      <c r="E145" s="348"/>
      <c r="F145" s="348"/>
      <c r="G145" s="348"/>
      <c r="H145" s="339"/>
      <c r="I145" s="347" t="n">
        <f aca="false">ROUND(($I$140/(1-$H$150))*H145,2)</f>
        <v>0</v>
      </c>
    </row>
    <row r="146" customFormat="false" ht="13.8" hidden="true" customHeight="false" outlineLevel="0" collapsed="false">
      <c r="A146" s="342"/>
      <c r="B146" s="348"/>
      <c r="C146" s="349" t="s">
        <v>1361</v>
      </c>
      <c r="D146" s="348"/>
      <c r="E146" s="348"/>
      <c r="F146" s="348"/>
      <c r="G146" s="348"/>
      <c r="H146" s="339"/>
      <c r="I146" s="347" t="n">
        <f aca="false">ROUND(($I$140/(1-$H$150))*H146,2)</f>
        <v>0</v>
      </c>
    </row>
    <row r="147" customFormat="false" ht="13.8" hidden="true" customHeight="true" outlineLevel="0" collapsed="false">
      <c r="A147" s="342" t="s">
        <v>900</v>
      </c>
      <c r="B147" s="351" t="s">
        <v>1362</v>
      </c>
      <c r="C147" s="351"/>
      <c r="D147" s="351"/>
      <c r="E147" s="351"/>
      <c r="F147" s="351"/>
      <c r="G147" s="351"/>
      <c r="H147" s="352"/>
      <c r="I147" s="347" t="n">
        <f aca="false">ROUND(($I$140/(1-$H$150))*H10,2)</f>
        <v>0</v>
      </c>
    </row>
    <row r="148" customFormat="false" ht="13.8" hidden="true" customHeight="true" outlineLevel="0" collapsed="false">
      <c r="A148" s="342" t="s">
        <v>903</v>
      </c>
      <c r="B148" s="351" t="s">
        <v>904</v>
      </c>
      <c r="C148" s="351"/>
      <c r="D148" s="351"/>
      <c r="E148" s="351"/>
      <c r="F148" s="351"/>
      <c r="G148" s="351"/>
      <c r="H148" s="353"/>
      <c r="I148" s="345"/>
    </row>
    <row r="149" customFormat="false" ht="13.8" hidden="true" customHeight="true" outlineLevel="0" collapsed="false">
      <c r="A149" s="342"/>
      <c r="B149" s="346" t="s">
        <v>1363</v>
      </c>
      <c r="C149" s="346"/>
      <c r="D149" s="346"/>
      <c r="E149" s="346"/>
      <c r="F149" s="346"/>
      <c r="G149" s="346"/>
      <c r="H149" s="339"/>
      <c r="I149" s="347" t="n">
        <f aca="false">ROUND(($I$140/(1-$H$150))*H149,2)</f>
        <v>0</v>
      </c>
    </row>
    <row r="150" customFormat="false" ht="13.8" hidden="true" customHeight="false" outlineLevel="0" collapsed="false">
      <c r="A150" s="354" t="s">
        <v>907</v>
      </c>
      <c r="B150" s="354"/>
      <c r="C150" s="354"/>
      <c r="D150" s="354"/>
      <c r="E150" s="354"/>
      <c r="F150" s="354"/>
      <c r="G150" s="354"/>
      <c r="H150" s="355" t="n">
        <f aca="false">SUM(H143:H149)</f>
        <v>0</v>
      </c>
      <c r="I150" s="356" t="n">
        <f aca="false">SUM(I143:I149)</f>
        <v>0</v>
      </c>
    </row>
    <row r="151" customFormat="false" ht="13.8" hidden="true" customHeight="false" outlineLevel="0" collapsed="false">
      <c r="A151" s="357" t="s">
        <v>908</v>
      </c>
      <c r="B151" s="358"/>
      <c r="C151" s="358"/>
      <c r="D151" s="358"/>
      <c r="E151" s="358"/>
      <c r="F151" s="358"/>
      <c r="G151" s="358"/>
      <c r="H151" s="358"/>
      <c r="I151" s="359"/>
    </row>
    <row r="152" customFormat="false" ht="13.8" hidden="true" customHeight="false" outlineLevel="0" collapsed="false">
      <c r="A152" s="360" t="s">
        <v>1069</v>
      </c>
      <c r="B152" s="360"/>
      <c r="C152" s="360"/>
      <c r="D152" s="360"/>
      <c r="E152" s="360"/>
      <c r="F152" s="360"/>
      <c r="G152" s="360"/>
      <c r="H152" s="361"/>
      <c r="I152" s="356" t="n">
        <f aca="false">+I137+I139+I150</f>
        <v>0</v>
      </c>
    </row>
    <row r="153" customFormat="false" ht="13.8" hidden="false" customHeight="true" outlineLevel="0" collapsed="false">
      <c r="A153" s="362" t="s">
        <v>1364</v>
      </c>
      <c r="B153" s="362"/>
      <c r="C153" s="362"/>
      <c r="D153" s="362"/>
      <c r="E153" s="362"/>
      <c r="F153" s="362"/>
      <c r="G153" s="362"/>
      <c r="H153" s="362"/>
      <c r="I153" s="362"/>
    </row>
    <row r="154" customFormat="false" ht="13.8" hidden="false" customHeight="true" outlineLevel="0" collapsed="false">
      <c r="A154" s="363" t="s">
        <v>1365</v>
      </c>
      <c r="B154" s="363"/>
      <c r="C154" s="363"/>
      <c r="D154" s="363"/>
      <c r="E154" s="363"/>
      <c r="F154" s="363"/>
      <c r="G154" s="363"/>
      <c r="H154" s="363"/>
      <c r="I154" s="280" t="s">
        <v>885</v>
      </c>
    </row>
    <row r="155" customFormat="false" ht="13.8" hidden="false" customHeight="true" outlineLevel="0" collapsed="false">
      <c r="A155" s="364" t="s">
        <v>887</v>
      </c>
      <c r="B155" s="365" t="s">
        <v>1072</v>
      </c>
      <c r="C155" s="365"/>
      <c r="D155" s="365"/>
      <c r="E155" s="365"/>
      <c r="F155" s="365"/>
      <c r="G155" s="365"/>
      <c r="H155" s="365"/>
      <c r="I155" s="366" t="n">
        <f aca="false">+I29</f>
        <v>0</v>
      </c>
    </row>
    <row r="156" customFormat="false" ht="13.8" hidden="false" customHeight="true" outlineLevel="0" collapsed="false">
      <c r="A156" s="364" t="s">
        <v>890</v>
      </c>
      <c r="B156" s="365" t="s">
        <v>1073</v>
      </c>
      <c r="C156" s="365"/>
      <c r="D156" s="365"/>
      <c r="E156" s="365"/>
      <c r="F156" s="365"/>
      <c r="G156" s="365"/>
      <c r="H156" s="365"/>
      <c r="I156" s="366" t="n">
        <f aca="false">+I79</f>
        <v>0</v>
      </c>
    </row>
    <row r="157" customFormat="false" ht="13.8" hidden="false" customHeight="true" outlineLevel="0" collapsed="false">
      <c r="A157" s="364" t="s">
        <v>893</v>
      </c>
      <c r="B157" s="365" t="s">
        <v>1074</v>
      </c>
      <c r="C157" s="365"/>
      <c r="D157" s="365"/>
      <c r="E157" s="365"/>
      <c r="F157" s="365"/>
      <c r="G157" s="365"/>
      <c r="H157" s="365"/>
      <c r="I157" s="366" t="n">
        <f aca="false">+I88</f>
        <v>0</v>
      </c>
    </row>
    <row r="158" customFormat="false" ht="13.8" hidden="false" customHeight="true" outlineLevel="0" collapsed="false">
      <c r="A158" s="364" t="s">
        <v>926</v>
      </c>
      <c r="B158" s="365" t="s">
        <v>1075</v>
      </c>
      <c r="C158" s="365"/>
      <c r="D158" s="365"/>
      <c r="E158" s="365"/>
      <c r="F158" s="365"/>
      <c r="G158" s="365"/>
      <c r="H158" s="365"/>
      <c r="I158" s="366" t="n">
        <f aca="false">+I127</f>
        <v>0</v>
      </c>
    </row>
    <row r="159" customFormat="false" ht="13.8" hidden="false" customHeight="true" outlineLevel="0" collapsed="false">
      <c r="A159" s="364" t="s">
        <v>966</v>
      </c>
      <c r="B159" s="365" t="s">
        <v>1366</v>
      </c>
      <c r="C159" s="365"/>
      <c r="D159" s="365"/>
      <c r="E159" s="365"/>
      <c r="F159" s="365"/>
      <c r="G159" s="365"/>
      <c r="H159" s="365"/>
      <c r="I159" s="366" t="n">
        <f aca="false">+I133</f>
        <v>0</v>
      </c>
    </row>
    <row r="160" customFormat="false" ht="13.8" hidden="false" customHeight="false" outlineLevel="0" collapsed="false">
      <c r="A160" s="302" t="s">
        <v>1077</v>
      </c>
      <c r="B160" s="302"/>
      <c r="C160" s="302"/>
      <c r="D160" s="302"/>
      <c r="E160" s="302"/>
      <c r="F160" s="302"/>
      <c r="G160" s="302"/>
      <c r="H160" s="303"/>
      <c r="I160" s="274" t="n">
        <f aca="false">SUM(I155:I159)</f>
        <v>0</v>
      </c>
    </row>
    <row r="161" customFormat="false" ht="13.8" hidden="false" customHeight="true" outlineLevel="0" collapsed="false">
      <c r="A161" s="364" t="s">
        <v>968</v>
      </c>
      <c r="B161" s="367" t="s">
        <v>1367</v>
      </c>
      <c r="C161" s="367"/>
      <c r="D161" s="367"/>
      <c r="E161" s="367"/>
      <c r="F161" s="367"/>
      <c r="G161" s="367"/>
      <c r="H161" s="367"/>
      <c r="I161" s="368" t="n">
        <f aca="false">+I152</f>
        <v>0</v>
      </c>
    </row>
    <row r="162" customFormat="false" ht="13.8" hidden="false" customHeight="false" outlineLevel="0" collapsed="false">
      <c r="A162" s="369" t="s">
        <v>1368</v>
      </c>
      <c r="B162" s="369"/>
      <c r="C162" s="369"/>
      <c r="D162" s="369"/>
      <c r="E162" s="369"/>
      <c r="F162" s="369"/>
      <c r="G162" s="369"/>
      <c r="H162" s="370"/>
      <c r="I162" s="371" t="n">
        <f aca="false">SUM(I160:I161)</f>
        <v>0</v>
      </c>
    </row>
    <row r="163" customFormat="false" ht="22.35" hidden="false" customHeight="true" outlineLevel="0" collapsed="false">
      <c r="A163" s="372" t="s">
        <v>1369</v>
      </c>
      <c r="B163" s="372"/>
      <c r="C163" s="372"/>
      <c r="D163" s="372"/>
      <c r="E163" s="372"/>
      <c r="F163" s="372"/>
      <c r="G163" s="372"/>
      <c r="H163" s="372"/>
      <c r="I163" s="372"/>
    </row>
    <row r="164" customFormat="false" ht="13.8" hidden="false" customHeight="true" outlineLevel="0" collapsed="false">
      <c r="A164" s="362" t="s">
        <v>1370</v>
      </c>
      <c r="B164" s="362"/>
      <c r="C164" s="362"/>
      <c r="D164" s="362"/>
      <c r="E164" s="362"/>
      <c r="F164" s="362"/>
      <c r="G164" s="362"/>
      <c r="H164" s="362"/>
      <c r="I164" s="362"/>
    </row>
    <row r="165" customFormat="false" ht="42.9" hidden="false" customHeight="true" outlineLevel="0" collapsed="false">
      <c r="A165" s="373" t="s">
        <v>1371</v>
      </c>
      <c r="B165" s="373"/>
      <c r="C165" s="318" t="s">
        <v>1372</v>
      </c>
      <c r="D165" s="318" t="s">
        <v>1373</v>
      </c>
      <c r="E165" s="318" t="s">
        <v>1374</v>
      </c>
      <c r="F165" s="318"/>
      <c r="G165" s="318" t="s">
        <v>1375</v>
      </c>
      <c r="H165" s="374" t="s">
        <v>1376</v>
      </c>
      <c r="I165" s="374"/>
    </row>
    <row r="166" customFormat="false" ht="13.8" hidden="false" customHeight="false" outlineLevel="0" collapsed="false">
      <c r="A166" s="292" t="s">
        <v>1377</v>
      </c>
      <c r="B166" s="292"/>
      <c r="C166" s="375" t="s">
        <v>1378</v>
      </c>
      <c r="D166" s="375" t="s">
        <v>1379</v>
      </c>
      <c r="E166" s="375" t="s">
        <v>1380</v>
      </c>
      <c r="F166" s="375"/>
      <c r="G166" s="375" t="s">
        <v>1381</v>
      </c>
      <c r="H166" s="376" t="s">
        <v>1382</v>
      </c>
      <c r="I166" s="376"/>
    </row>
    <row r="167" customFormat="false" ht="20.85" hidden="false" customHeight="false" outlineLevel="0" collapsed="false">
      <c r="A167" s="377" t="str">
        <f aca="false">H11</f>
        <v>Item 04 - Encarregado Operacional</v>
      </c>
      <c r="B167" s="377"/>
      <c r="C167" s="378" t="n">
        <f aca="false">I162</f>
        <v>0</v>
      </c>
      <c r="D167" s="379" t="n">
        <v>2</v>
      </c>
      <c r="E167" s="378" t="n">
        <f aca="false">ROUND(C167*D167,2)</f>
        <v>0</v>
      </c>
      <c r="F167" s="378"/>
      <c r="G167" s="379" t="n">
        <f aca="false">H8</f>
        <v>12</v>
      </c>
      <c r="H167" s="380" t="n">
        <f aca="false">ROUND(E167*G167,2)</f>
        <v>0</v>
      </c>
      <c r="I167" s="380"/>
    </row>
    <row r="168" customFormat="false" ht="13.8" hidden="false" customHeight="false" outlineLevel="0" collapsed="false">
      <c r="A168" s="381"/>
      <c r="B168" s="381"/>
      <c r="C168" s="381"/>
      <c r="D168" s="381"/>
      <c r="E168" s="381"/>
      <c r="F168" s="381"/>
      <c r="G168" s="381"/>
      <c r="H168" s="382"/>
      <c r="I168" s="381"/>
    </row>
    <row r="169" customFormat="false" ht="13.8" hidden="false" customHeight="false" outlineLevel="0" collapsed="false">
      <c r="A169" s="381"/>
      <c r="B169" s="381"/>
      <c r="C169" s="381"/>
      <c r="D169" s="381"/>
      <c r="E169" s="381"/>
      <c r="F169" s="381"/>
      <c r="G169" s="381"/>
      <c r="H169" s="381"/>
      <c r="I169" s="381"/>
    </row>
    <row r="170" customFormat="false" ht="13.8" hidden="false" customHeight="false" outlineLevel="0" collapsed="false">
      <c r="A170" s="381"/>
      <c r="B170" s="381"/>
      <c r="C170" s="381"/>
      <c r="D170" s="381"/>
      <c r="E170" s="381"/>
      <c r="F170" s="381"/>
      <c r="G170" s="381"/>
      <c r="H170" s="381"/>
      <c r="I170" s="381"/>
    </row>
    <row r="171" customFormat="false" ht="13.8" hidden="false" customHeight="false" outlineLevel="0" collapsed="false">
      <c r="A171" s="381"/>
      <c r="B171" s="381"/>
      <c r="C171" s="381"/>
      <c r="D171" s="381"/>
      <c r="E171" s="381"/>
      <c r="F171" s="381"/>
      <c r="G171" s="381"/>
      <c r="H171" s="381"/>
      <c r="I171" s="381"/>
    </row>
    <row r="172" customFormat="false" ht="13.8" hidden="false" customHeight="false" outlineLevel="0" collapsed="false">
      <c r="A172" s="381"/>
      <c r="B172" s="381"/>
      <c r="C172" s="381"/>
      <c r="D172" s="381"/>
      <c r="E172" s="381"/>
      <c r="F172" s="381"/>
      <c r="G172" s="381"/>
      <c r="H172" s="381"/>
      <c r="I172" s="381"/>
    </row>
    <row r="173" customFormat="false" ht="13.8" hidden="false" customHeight="false" outlineLevel="0" collapsed="false">
      <c r="A173" s="381"/>
      <c r="B173" s="381"/>
      <c r="C173" s="381"/>
      <c r="D173" s="381"/>
      <c r="E173" s="381"/>
      <c r="F173" s="381"/>
      <c r="G173" s="381"/>
      <c r="H173" s="381"/>
      <c r="I173" s="381"/>
    </row>
    <row r="174" customFormat="false" ht="13.8" hidden="false" customHeight="false" outlineLevel="0" collapsed="false">
      <c r="A174" s="381"/>
      <c r="B174" s="381"/>
      <c r="C174" s="381"/>
      <c r="D174" s="381"/>
      <c r="E174" s="381"/>
      <c r="F174" s="381"/>
      <c r="G174" s="381"/>
      <c r="H174" s="381"/>
      <c r="I174" s="381"/>
    </row>
    <row r="175" customFormat="false" ht="13.8" hidden="false" customHeight="false" outlineLevel="0" collapsed="false">
      <c r="A175" s="381"/>
      <c r="B175" s="381"/>
      <c r="C175" s="381"/>
      <c r="D175" s="381"/>
      <c r="E175" s="381"/>
      <c r="F175" s="381"/>
      <c r="G175" s="381"/>
      <c r="H175" s="381"/>
      <c r="I175" s="381"/>
    </row>
    <row r="176" customFormat="false" ht="13.8" hidden="false" customHeight="false" outlineLevel="0" collapsed="false">
      <c r="A176" s="381"/>
      <c r="B176" s="381"/>
      <c r="C176" s="381"/>
      <c r="D176" s="381"/>
      <c r="E176" s="381"/>
      <c r="F176" s="381"/>
      <c r="G176" s="381"/>
      <c r="H176" s="381"/>
      <c r="I176" s="381"/>
    </row>
    <row r="177" customFormat="false" ht="13.8" hidden="false" customHeight="false" outlineLevel="0" collapsed="false">
      <c r="A177" s="381"/>
      <c r="B177" s="381"/>
      <c r="C177" s="381"/>
      <c r="D177" s="381"/>
      <c r="E177" s="381"/>
      <c r="F177" s="381"/>
      <c r="G177" s="381"/>
      <c r="H177" s="381"/>
      <c r="I177" s="381"/>
    </row>
    <row r="178" customFormat="false" ht="13.8" hidden="false" customHeight="false" outlineLevel="0" collapsed="false">
      <c r="A178" s="381"/>
      <c r="B178" s="381"/>
      <c r="C178" s="381"/>
      <c r="D178" s="381"/>
      <c r="E178" s="381"/>
      <c r="F178" s="381"/>
      <c r="G178" s="381"/>
      <c r="H178" s="381"/>
      <c r="I178" s="381"/>
    </row>
    <row r="179" customFormat="false" ht="13.8" hidden="false" customHeight="false" outlineLevel="0" collapsed="false">
      <c r="A179" s="381"/>
      <c r="B179" s="381"/>
      <c r="C179" s="381"/>
      <c r="D179" s="381"/>
      <c r="E179" s="381"/>
      <c r="F179" s="381"/>
      <c r="G179" s="381"/>
      <c r="H179" s="381"/>
      <c r="I179" s="381"/>
    </row>
    <row r="180" customFormat="false" ht="13.8" hidden="false" customHeight="false" outlineLevel="0" collapsed="false">
      <c r="A180" s="381"/>
      <c r="B180" s="381"/>
      <c r="C180" s="381"/>
      <c r="D180" s="381"/>
      <c r="E180" s="381"/>
      <c r="F180" s="381"/>
      <c r="G180" s="381"/>
      <c r="H180" s="381"/>
      <c r="I180" s="381"/>
    </row>
    <row r="181" customFormat="false" ht="13.8" hidden="false" customHeight="false" outlineLevel="0" collapsed="false">
      <c r="A181" s="381"/>
      <c r="B181" s="381"/>
      <c r="C181" s="381"/>
      <c r="D181" s="381"/>
      <c r="E181" s="381"/>
      <c r="F181" s="381"/>
      <c r="G181" s="381"/>
      <c r="H181" s="381"/>
      <c r="I181" s="381"/>
    </row>
    <row r="182" customFormat="false" ht="13.8" hidden="false" customHeight="false" outlineLevel="0" collapsed="false">
      <c r="A182" s="381"/>
      <c r="B182" s="381"/>
      <c r="C182" s="381"/>
      <c r="D182" s="381"/>
      <c r="E182" s="381"/>
      <c r="F182" s="381"/>
      <c r="G182" s="381"/>
      <c r="H182" s="381"/>
      <c r="I182" s="381"/>
    </row>
    <row r="183" customFormat="false" ht="13.8" hidden="false" customHeight="false" outlineLevel="0" collapsed="false">
      <c r="A183" s="381"/>
      <c r="B183" s="381"/>
      <c r="C183" s="381"/>
      <c r="D183" s="381"/>
      <c r="E183" s="381"/>
      <c r="F183" s="381"/>
      <c r="G183" s="381"/>
      <c r="H183" s="381"/>
      <c r="I183" s="381"/>
    </row>
    <row r="184" customFormat="false" ht="13.8" hidden="false" customHeight="false" outlineLevel="0" collapsed="false">
      <c r="A184" s="381"/>
      <c r="B184" s="381"/>
      <c r="C184" s="381"/>
      <c r="D184" s="381"/>
      <c r="E184" s="381"/>
      <c r="F184" s="381"/>
      <c r="G184" s="381"/>
      <c r="H184" s="381"/>
      <c r="I184" s="381"/>
    </row>
    <row r="185" customFormat="false" ht="13.8" hidden="false" customHeight="false" outlineLevel="0" collapsed="false">
      <c r="A185" s="381"/>
      <c r="B185" s="381"/>
      <c r="C185" s="381"/>
      <c r="D185" s="381"/>
      <c r="E185" s="381"/>
      <c r="F185" s="381"/>
      <c r="G185" s="381"/>
      <c r="H185" s="381"/>
      <c r="I185" s="381"/>
    </row>
    <row r="186" customFormat="false" ht="13.8" hidden="false" customHeight="false" outlineLevel="0" collapsed="false">
      <c r="A186" s="381"/>
      <c r="B186" s="381"/>
      <c r="C186" s="381"/>
      <c r="D186" s="381"/>
      <c r="E186" s="381"/>
      <c r="F186" s="381"/>
      <c r="G186" s="381"/>
      <c r="H186" s="381"/>
      <c r="I186" s="381"/>
    </row>
    <row r="187" customFormat="false" ht="13.8" hidden="false" customHeight="false" outlineLevel="0" collapsed="false">
      <c r="A187" s="381"/>
      <c r="B187" s="381"/>
      <c r="C187" s="381"/>
      <c r="D187" s="381"/>
      <c r="E187" s="381"/>
      <c r="F187" s="381"/>
      <c r="G187" s="381"/>
      <c r="H187" s="381"/>
      <c r="I187" s="381"/>
    </row>
    <row r="188" customFormat="false" ht="13.8" hidden="false" customHeight="false" outlineLevel="0" collapsed="false">
      <c r="A188" s="381"/>
      <c r="B188" s="381"/>
      <c r="C188" s="381"/>
      <c r="D188" s="381"/>
      <c r="E188" s="381"/>
      <c r="F188" s="381"/>
      <c r="G188" s="381"/>
      <c r="H188" s="381"/>
      <c r="I188" s="381"/>
    </row>
    <row r="189" customFormat="false" ht="13.8" hidden="false" customHeight="false" outlineLevel="0" collapsed="false">
      <c r="A189" s="381"/>
      <c r="B189" s="381"/>
      <c r="C189" s="381"/>
      <c r="D189" s="381"/>
      <c r="E189" s="381"/>
      <c r="F189" s="381"/>
      <c r="G189" s="381"/>
      <c r="H189" s="381"/>
      <c r="I189" s="381"/>
    </row>
    <row r="190" customFormat="false" ht="13.8" hidden="false" customHeight="false" outlineLevel="0" collapsed="false">
      <c r="A190" s="381"/>
      <c r="B190" s="381"/>
      <c r="C190" s="381"/>
      <c r="D190" s="381"/>
      <c r="E190" s="381"/>
      <c r="F190" s="381"/>
      <c r="G190" s="381"/>
      <c r="H190" s="381"/>
      <c r="I190" s="381"/>
    </row>
    <row r="191" customFormat="false" ht="13.8" hidden="false" customHeight="false" outlineLevel="0" collapsed="false">
      <c r="A191" s="381"/>
      <c r="B191" s="381"/>
      <c r="C191" s="381"/>
      <c r="D191" s="381"/>
      <c r="E191" s="381"/>
      <c r="F191" s="381"/>
      <c r="G191" s="381"/>
      <c r="H191" s="381"/>
      <c r="I191" s="381"/>
    </row>
    <row r="192" customFormat="false" ht="13.8" hidden="false" customHeight="false" outlineLevel="0" collapsed="false">
      <c r="A192" s="381"/>
      <c r="B192" s="381"/>
      <c r="C192" s="381"/>
      <c r="D192" s="381"/>
      <c r="E192" s="381"/>
      <c r="F192" s="381"/>
      <c r="G192" s="381"/>
      <c r="H192" s="381"/>
      <c r="I192" s="381"/>
    </row>
    <row r="193" customFormat="false" ht="13.8" hidden="false" customHeight="false" outlineLevel="0" collapsed="false">
      <c r="A193" s="381"/>
      <c r="B193" s="381"/>
      <c r="C193" s="381"/>
      <c r="D193" s="381"/>
      <c r="E193" s="381"/>
      <c r="F193" s="381"/>
      <c r="G193" s="381"/>
      <c r="H193" s="381"/>
      <c r="I193" s="381"/>
    </row>
    <row r="194" customFormat="false" ht="13.8" hidden="false" customHeight="false" outlineLevel="0" collapsed="false">
      <c r="A194" s="381"/>
      <c r="B194" s="381"/>
      <c r="C194" s="381"/>
      <c r="D194" s="381"/>
      <c r="E194" s="381"/>
      <c r="F194" s="381"/>
      <c r="G194" s="381"/>
      <c r="H194" s="381"/>
      <c r="I194" s="381"/>
    </row>
    <row r="195" customFormat="false" ht="13.8" hidden="false" customHeight="false" outlineLevel="0" collapsed="false">
      <c r="A195" s="381"/>
      <c r="B195" s="381"/>
      <c r="C195" s="381"/>
      <c r="D195" s="381"/>
      <c r="E195" s="381"/>
      <c r="F195" s="381"/>
      <c r="G195" s="381"/>
      <c r="H195" s="381"/>
      <c r="I195" s="381"/>
    </row>
    <row r="196" customFormat="false" ht="13.8" hidden="false" customHeight="false" outlineLevel="0" collapsed="false">
      <c r="A196" s="381"/>
      <c r="B196" s="381"/>
      <c r="C196" s="381"/>
      <c r="D196" s="381"/>
      <c r="E196" s="381"/>
      <c r="F196" s="381"/>
      <c r="G196" s="381"/>
      <c r="H196" s="381"/>
      <c r="I196" s="381"/>
    </row>
    <row r="197" customFormat="false" ht="13.8" hidden="false" customHeight="false" outlineLevel="0" collapsed="false">
      <c r="A197" s="381"/>
      <c r="B197" s="381"/>
      <c r="C197" s="381"/>
      <c r="D197" s="381"/>
      <c r="E197" s="381"/>
      <c r="F197" s="381"/>
      <c r="G197" s="381"/>
      <c r="H197" s="381"/>
      <c r="I197" s="381"/>
    </row>
    <row r="198" customFormat="false" ht="13.8" hidden="false" customHeight="false" outlineLevel="0" collapsed="false">
      <c r="A198" s="381"/>
      <c r="B198" s="381"/>
      <c r="C198" s="381"/>
      <c r="D198" s="381"/>
      <c r="E198" s="381"/>
      <c r="F198" s="381"/>
      <c r="G198" s="381"/>
      <c r="H198" s="381"/>
      <c r="I198" s="381"/>
    </row>
    <row r="199" customFormat="false" ht="13.8" hidden="false" customHeight="false" outlineLevel="0" collapsed="false">
      <c r="A199" s="381"/>
      <c r="B199" s="381"/>
      <c r="C199" s="381"/>
      <c r="D199" s="381"/>
      <c r="E199" s="381"/>
      <c r="F199" s="381"/>
      <c r="G199" s="381"/>
      <c r="H199" s="381"/>
      <c r="I199" s="381"/>
    </row>
    <row r="200" customFormat="false" ht="13.8" hidden="false" customHeight="false" outlineLevel="0" collapsed="false">
      <c r="A200" s="381"/>
      <c r="B200" s="381"/>
      <c r="C200" s="381"/>
      <c r="D200" s="381"/>
      <c r="E200" s="381"/>
      <c r="F200" s="381"/>
      <c r="G200" s="381"/>
      <c r="H200" s="381"/>
      <c r="I200" s="381"/>
    </row>
    <row r="201" customFormat="false" ht="13.8" hidden="false" customHeight="false" outlineLevel="0" collapsed="false">
      <c r="A201" s="381"/>
      <c r="B201" s="381"/>
      <c r="C201" s="381"/>
      <c r="D201" s="381"/>
      <c r="E201" s="381"/>
      <c r="F201" s="381"/>
      <c r="G201" s="381"/>
      <c r="H201" s="381"/>
      <c r="I201" s="381"/>
    </row>
    <row r="202" customFormat="false" ht="13.8" hidden="false" customHeight="false" outlineLevel="0" collapsed="false">
      <c r="A202" s="381"/>
      <c r="B202" s="381"/>
      <c r="C202" s="381"/>
      <c r="D202" s="381"/>
      <c r="E202" s="381"/>
      <c r="F202" s="381"/>
      <c r="G202" s="381"/>
      <c r="H202" s="381"/>
      <c r="I202" s="381"/>
    </row>
    <row r="203" customFormat="false" ht="13.8" hidden="false" customHeight="false" outlineLevel="0" collapsed="false">
      <c r="A203" s="381"/>
      <c r="B203" s="381"/>
      <c r="C203" s="381"/>
      <c r="D203" s="381"/>
      <c r="E203" s="381"/>
      <c r="F203" s="381"/>
      <c r="G203" s="381"/>
      <c r="H203" s="381"/>
      <c r="I203" s="381"/>
    </row>
    <row r="204" customFormat="false" ht="13.8" hidden="false" customHeight="false" outlineLevel="0" collapsed="false">
      <c r="A204" s="381"/>
      <c r="B204" s="381"/>
      <c r="C204" s="381"/>
      <c r="D204" s="381"/>
      <c r="E204" s="381"/>
      <c r="F204" s="381"/>
      <c r="G204" s="381"/>
      <c r="H204" s="381"/>
      <c r="I204" s="381"/>
    </row>
    <row r="205" customFormat="false" ht="13.8" hidden="false" customHeight="false" outlineLevel="0" collapsed="false">
      <c r="A205" s="381"/>
      <c r="B205" s="381"/>
      <c r="C205" s="381"/>
      <c r="D205" s="381"/>
      <c r="E205" s="381"/>
      <c r="F205" s="381"/>
      <c r="G205" s="381"/>
      <c r="H205" s="381"/>
      <c r="I205" s="381"/>
    </row>
    <row r="206" customFormat="false" ht="13.8" hidden="false" customHeight="false" outlineLevel="0" collapsed="false">
      <c r="A206" s="381"/>
      <c r="B206" s="381"/>
      <c r="C206" s="381"/>
      <c r="D206" s="381"/>
      <c r="E206" s="381"/>
      <c r="F206" s="381"/>
      <c r="G206" s="381"/>
      <c r="H206" s="381"/>
      <c r="I206" s="381"/>
    </row>
    <row r="207" customFormat="false" ht="13.8" hidden="false" customHeight="false" outlineLevel="0" collapsed="false">
      <c r="A207" s="381"/>
      <c r="B207" s="381"/>
      <c r="C207" s="381"/>
      <c r="D207" s="381"/>
      <c r="E207" s="381"/>
      <c r="F207" s="381"/>
      <c r="G207" s="381"/>
      <c r="H207" s="381"/>
      <c r="I207" s="381"/>
    </row>
    <row r="208" customFormat="false" ht="13.8" hidden="false" customHeight="false" outlineLevel="0" collapsed="false">
      <c r="A208" s="381"/>
      <c r="B208" s="381"/>
      <c r="C208" s="381"/>
      <c r="D208" s="381"/>
      <c r="E208" s="381"/>
      <c r="F208" s="381"/>
      <c r="G208" s="381"/>
      <c r="H208" s="381"/>
      <c r="I208" s="381"/>
    </row>
    <row r="209" customFormat="false" ht="13.8" hidden="false" customHeight="false" outlineLevel="0" collapsed="false">
      <c r="A209" s="381"/>
      <c r="B209" s="381"/>
      <c r="C209" s="381"/>
      <c r="D209" s="381"/>
      <c r="E209" s="381"/>
      <c r="F209" s="381"/>
      <c r="G209" s="381"/>
      <c r="H209" s="381"/>
      <c r="I209" s="381"/>
    </row>
    <row r="210" customFormat="false" ht="13.8" hidden="false" customHeight="false" outlineLevel="0" collapsed="false">
      <c r="A210" s="381"/>
      <c r="B210" s="381"/>
      <c r="C210" s="381"/>
      <c r="D210" s="381"/>
      <c r="E210" s="381"/>
      <c r="F210" s="381"/>
      <c r="G210" s="381"/>
      <c r="H210" s="381"/>
      <c r="I210" s="381"/>
    </row>
    <row r="211" customFormat="false" ht="13.8" hidden="false" customHeight="false" outlineLevel="0" collapsed="false">
      <c r="A211" s="381"/>
      <c r="B211" s="381"/>
      <c r="C211" s="381"/>
      <c r="D211" s="381"/>
      <c r="E211" s="381"/>
      <c r="F211" s="381"/>
      <c r="G211" s="381"/>
      <c r="H211" s="381"/>
      <c r="I211" s="381"/>
    </row>
    <row r="212" customFormat="false" ht="13.8" hidden="false" customHeight="false" outlineLevel="0" collapsed="false">
      <c r="A212" s="381"/>
      <c r="B212" s="381"/>
      <c r="C212" s="381"/>
      <c r="D212" s="381"/>
      <c r="E212" s="381"/>
      <c r="F212" s="381"/>
      <c r="G212" s="381"/>
      <c r="H212" s="381"/>
      <c r="I212" s="381"/>
    </row>
    <row r="213" customFormat="false" ht="13.8" hidden="false" customHeight="false" outlineLevel="0" collapsed="false">
      <c r="A213" s="381"/>
      <c r="B213" s="381"/>
      <c r="C213" s="381"/>
      <c r="D213" s="381"/>
      <c r="E213" s="381"/>
      <c r="F213" s="381"/>
      <c r="G213" s="381"/>
      <c r="H213" s="381"/>
      <c r="I213" s="381"/>
    </row>
    <row r="214" customFormat="false" ht="13.8" hidden="false" customHeight="false" outlineLevel="0" collapsed="false">
      <c r="A214" s="381"/>
      <c r="B214" s="381"/>
      <c r="C214" s="381"/>
      <c r="D214" s="381"/>
      <c r="E214" s="381"/>
      <c r="F214" s="381"/>
      <c r="G214" s="381"/>
      <c r="H214" s="381"/>
      <c r="I214" s="381"/>
    </row>
    <row r="215" customFormat="false" ht="13.8" hidden="false" customHeight="false" outlineLevel="0" collapsed="false">
      <c r="A215" s="381"/>
      <c r="B215" s="381"/>
      <c r="C215" s="381"/>
      <c r="D215" s="381"/>
      <c r="E215" s="381"/>
      <c r="F215" s="381"/>
      <c r="G215" s="381"/>
      <c r="H215" s="381"/>
      <c r="I215" s="381"/>
    </row>
    <row r="216" customFormat="false" ht="13.8" hidden="false" customHeight="false" outlineLevel="0" collapsed="false">
      <c r="A216" s="381"/>
      <c r="B216" s="381"/>
      <c r="C216" s="381"/>
      <c r="D216" s="381"/>
      <c r="E216" s="381"/>
      <c r="F216" s="381"/>
      <c r="G216" s="381"/>
      <c r="H216" s="381"/>
      <c r="I216" s="381"/>
    </row>
    <row r="217" customFormat="false" ht="13.8" hidden="false" customHeight="false" outlineLevel="0" collapsed="false">
      <c r="A217" s="381"/>
      <c r="B217" s="381"/>
      <c r="C217" s="381"/>
      <c r="D217" s="381"/>
      <c r="E217" s="381"/>
      <c r="F217" s="381"/>
      <c r="G217" s="381"/>
      <c r="H217" s="381"/>
      <c r="I217" s="381"/>
    </row>
    <row r="218" customFormat="false" ht="13.8" hidden="false" customHeight="false" outlineLevel="0" collapsed="false">
      <c r="A218" s="381"/>
      <c r="B218" s="381"/>
      <c r="C218" s="381"/>
      <c r="D218" s="381"/>
      <c r="E218" s="381"/>
      <c r="F218" s="381"/>
      <c r="G218" s="381"/>
      <c r="H218" s="381"/>
      <c r="I218" s="381"/>
    </row>
    <row r="219" customFormat="false" ht="13.8" hidden="false" customHeight="false" outlineLevel="0" collapsed="false">
      <c r="A219" s="381"/>
      <c r="B219" s="381"/>
      <c r="C219" s="381"/>
      <c r="D219" s="381"/>
      <c r="E219" s="381"/>
      <c r="F219" s="381"/>
      <c r="G219" s="381"/>
      <c r="H219" s="381"/>
      <c r="I219" s="381"/>
    </row>
    <row r="220" customFormat="false" ht="13.8" hidden="false" customHeight="false" outlineLevel="0" collapsed="false">
      <c r="A220" s="381"/>
      <c r="B220" s="381"/>
      <c r="C220" s="381"/>
      <c r="D220" s="381"/>
      <c r="E220" s="381"/>
      <c r="F220" s="381"/>
      <c r="G220" s="381"/>
      <c r="H220" s="381"/>
      <c r="I220" s="381"/>
    </row>
    <row r="221" customFormat="false" ht="13.8" hidden="false" customHeight="false" outlineLevel="0" collapsed="false">
      <c r="A221" s="381"/>
      <c r="B221" s="381"/>
      <c r="C221" s="381"/>
      <c r="D221" s="381"/>
      <c r="E221" s="381"/>
      <c r="F221" s="381"/>
      <c r="G221" s="381"/>
      <c r="H221" s="381"/>
      <c r="I221" s="381"/>
    </row>
    <row r="222" customFormat="false" ht="13.8" hidden="false" customHeight="false" outlineLevel="0" collapsed="false">
      <c r="A222" s="381"/>
      <c r="B222" s="381"/>
      <c r="C222" s="381"/>
      <c r="D222" s="381"/>
      <c r="E222" s="381"/>
      <c r="F222" s="381"/>
      <c r="G222" s="381"/>
      <c r="H222" s="381"/>
      <c r="I222" s="381"/>
    </row>
    <row r="223" customFormat="false" ht="13.8" hidden="false" customHeight="false" outlineLevel="0" collapsed="false">
      <c r="A223" s="381"/>
      <c r="B223" s="381"/>
      <c r="C223" s="381"/>
      <c r="D223" s="381"/>
      <c r="E223" s="381"/>
      <c r="F223" s="381"/>
      <c r="G223" s="381"/>
      <c r="H223" s="381"/>
      <c r="I223" s="381"/>
    </row>
    <row r="224" customFormat="false" ht="13.8" hidden="false" customHeight="false" outlineLevel="0" collapsed="false">
      <c r="A224" s="381"/>
      <c r="B224" s="381"/>
      <c r="C224" s="381"/>
      <c r="D224" s="381"/>
      <c r="E224" s="381"/>
      <c r="F224" s="381"/>
      <c r="G224" s="381"/>
      <c r="H224" s="381"/>
      <c r="I224" s="381"/>
    </row>
    <row r="225" customFormat="false" ht="13.8" hidden="false" customHeight="false" outlineLevel="0" collapsed="false">
      <c r="A225" s="381"/>
      <c r="B225" s="381"/>
      <c r="C225" s="381"/>
      <c r="D225" s="381"/>
      <c r="E225" s="381"/>
      <c r="F225" s="381"/>
      <c r="G225" s="381"/>
      <c r="H225" s="381"/>
      <c r="I225" s="381"/>
    </row>
    <row r="226" customFormat="false" ht="13.8" hidden="false" customHeight="false" outlineLevel="0" collapsed="false">
      <c r="A226" s="381"/>
      <c r="B226" s="381"/>
      <c r="C226" s="381"/>
      <c r="D226" s="381"/>
      <c r="E226" s="381"/>
      <c r="F226" s="381"/>
      <c r="G226" s="381"/>
      <c r="H226" s="381"/>
      <c r="I226" s="381"/>
    </row>
    <row r="227" customFormat="false" ht="13.8" hidden="false" customHeight="false" outlineLevel="0" collapsed="false">
      <c r="A227" s="381"/>
      <c r="B227" s="381"/>
      <c r="C227" s="381"/>
      <c r="D227" s="381"/>
      <c r="E227" s="381"/>
      <c r="F227" s="381"/>
      <c r="G227" s="381"/>
      <c r="H227" s="381"/>
      <c r="I227" s="381"/>
    </row>
    <row r="228" customFormat="false" ht="13.8" hidden="false" customHeight="false" outlineLevel="0" collapsed="false">
      <c r="A228" s="381"/>
      <c r="B228" s="381"/>
      <c r="C228" s="381"/>
      <c r="D228" s="381"/>
      <c r="E228" s="381"/>
      <c r="F228" s="381"/>
      <c r="G228" s="381"/>
      <c r="H228" s="381"/>
      <c r="I228" s="381"/>
    </row>
    <row r="229" customFormat="false" ht="13.8" hidden="false" customHeight="false" outlineLevel="0" collapsed="false">
      <c r="A229" s="381"/>
      <c r="B229" s="381"/>
      <c r="C229" s="381"/>
      <c r="D229" s="381"/>
      <c r="E229" s="381"/>
      <c r="F229" s="381"/>
      <c r="G229" s="381"/>
      <c r="H229" s="381"/>
      <c r="I229" s="381"/>
    </row>
    <row r="230" customFormat="false" ht="13.8" hidden="false" customHeight="false" outlineLevel="0" collapsed="false">
      <c r="A230" s="381"/>
      <c r="B230" s="381"/>
      <c r="C230" s="381"/>
      <c r="D230" s="381"/>
      <c r="E230" s="381"/>
      <c r="F230" s="381"/>
      <c r="G230" s="381"/>
      <c r="H230" s="381"/>
      <c r="I230" s="381"/>
    </row>
    <row r="231" customFormat="false" ht="13.8" hidden="false" customHeight="false" outlineLevel="0" collapsed="false">
      <c r="A231" s="381"/>
      <c r="B231" s="381"/>
      <c r="C231" s="381"/>
      <c r="D231" s="381"/>
      <c r="E231" s="381"/>
      <c r="F231" s="381"/>
      <c r="G231" s="381"/>
      <c r="H231" s="381"/>
      <c r="I231" s="381"/>
    </row>
    <row r="232" customFormat="false" ht="13.8" hidden="false" customHeight="false" outlineLevel="0" collapsed="false">
      <c r="A232" s="381"/>
      <c r="B232" s="381"/>
      <c r="C232" s="381"/>
      <c r="D232" s="381"/>
      <c r="E232" s="381"/>
      <c r="F232" s="381"/>
      <c r="G232" s="381"/>
      <c r="H232" s="381"/>
      <c r="I232" s="381"/>
    </row>
    <row r="233" customFormat="false" ht="13.8" hidden="false" customHeight="false" outlineLevel="0" collapsed="false">
      <c r="A233" s="381"/>
      <c r="B233" s="381"/>
      <c r="C233" s="381"/>
      <c r="D233" s="381"/>
      <c r="E233" s="381"/>
      <c r="F233" s="381"/>
      <c r="G233" s="381"/>
      <c r="H233" s="381"/>
      <c r="I233" s="381"/>
    </row>
    <row r="234" customFormat="false" ht="13.8" hidden="false" customHeight="false" outlineLevel="0" collapsed="false">
      <c r="A234" s="381"/>
      <c r="B234" s="381"/>
      <c r="C234" s="381"/>
      <c r="D234" s="381"/>
      <c r="E234" s="381"/>
      <c r="F234" s="381"/>
      <c r="G234" s="381"/>
      <c r="H234" s="381"/>
      <c r="I234" s="381"/>
    </row>
    <row r="235" customFormat="false" ht="13.8" hidden="false" customHeight="false" outlineLevel="0" collapsed="false">
      <c r="A235" s="381"/>
      <c r="B235" s="381"/>
      <c r="C235" s="381"/>
      <c r="D235" s="381"/>
      <c r="E235" s="381"/>
      <c r="F235" s="381"/>
      <c r="G235" s="381"/>
      <c r="H235" s="381"/>
      <c r="I235" s="381"/>
    </row>
    <row r="236" customFormat="false" ht="13.8" hidden="false" customHeight="false" outlineLevel="0" collapsed="false">
      <c r="A236" s="381"/>
      <c r="B236" s="381"/>
      <c r="C236" s="381"/>
      <c r="D236" s="381"/>
      <c r="E236" s="381"/>
      <c r="F236" s="381"/>
      <c r="G236" s="381"/>
      <c r="H236" s="381"/>
      <c r="I236" s="381"/>
    </row>
    <row r="237" customFormat="false" ht="13.8" hidden="false" customHeight="false" outlineLevel="0" collapsed="false">
      <c r="A237" s="381"/>
      <c r="B237" s="381"/>
      <c r="C237" s="381"/>
      <c r="D237" s="381"/>
      <c r="E237" s="381"/>
      <c r="F237" s="381"/>
      <c r="G237" s="381"/>
      <c r="H237" s="381"/>
      <c r="I237" s="381"/>
    </row>
    <row r="238" customFormat="false" ht="13.8" hidden="false" customHeight="false" outlineLevel="0" collapsed="false">
      <c r="A238" s="381"/>
      <c r="B238" s="381"/>
      <c r="C238" s="381"/>
      <c r="D238" s="381"/>
      <c r="E238" s="381"/>
      <c r="F238" s="381"/>
      <c r="G238" s="381"/>
      <c r="H238" s="381"/>
      <c r="I238" s="381"/>
    </row>
    <row r="239" customFormat="false" ht="13.8" hidden="false" customHeight="false" outlineLevel="0" collapsed="false">
      <c r="A239" s="381"/>
      <c r="B239" s="381"/>
      <c r="C239" s="381"/>
      <c r="D239" s="381"/>
      <c r="E239" s="381"/>
      <c r="F239" s="381"/>
      <c r="G239" s="381"/>
      <c r="H239" s="381"/>
      <c r="I239" s="381"/>
    </row>
    <row r="240" customFormat="false" ht="13.8" hidden="false" customHeight="false" outlineLevel="0" collapsed="false">
      <c r="A240" s="381"/>
      <c r="B240" s="381"/>
      <c r="C240" s="381"/>
      <c r="D240" s="381"/>
      <c r="E240" s="381"/>
      <c r="F240" s="381"/>
      <c r="G240" s="381"/>
      <c r="H240" s="381"/>
      <c r="I240" s="381"/>
    </row>
    <row r="241" customFormat="false" ht="13.8" hidden="false" customHeight="false" outlineLevel="0" collapsed="false">
      <c r="A241" s="381"/>
      <c r="B241" s="381"/>
      <c r="C241" s="381"/>
      <c r="D241" s="381"/>
      <c r="E241" s="381"/>
      <c r="F241" s="381"/>
      <c r="G241" s="381"/>
      <c r="H241" s="381"/>
      <c r="I241" s="381"/>
    </row>
    <row r="242" customFormat="false" ht="13.8" hidden="false" customHeight="false" outlineLevel="0" collapsed="false">
      <c r="A242" s="381"/>
      <c r="B242" s="381"/>
      <c r="C242" s="381"/>
      <c r="D242" s="381"/>
      <c r="E242" s="381"/>
      <c r="F242" s="381"/>
      <c r="G242" s="381"/>
      <c r="H242" s="381"/>
      <c r="I242" s="381"/>
    </row>
    <row r="243" customFormat="false" ht="13.8" hidden="false" customHeight="false" outlineLevel="0" collapsed="false">
      <c r="A243" s="381"/>
      <c r="B243" s="381"/>
      <c r="C243" s="381"/>
      <c r="D243" s="381"/>
      <c r="E243" s="381"/>
      <c r="F243" s="381"/>
      <c r="G243" s="381"/>
      <c r="H243" s="381"/>
      <c r="I243" s="381"/>
    </row>
    <row r="244" customFormat="false" ht="13.8" hidden="false" customHeight="false" outlineLevel="0" collapsed="false">
      <c r="A244" s="381"/>
      <c r="B244" s="381"/>
      <c r="C244" s="381"/>
      <c r="D244" s="381"/>
      <c r="E244" s="381"/>
      <c r="F244" s="381"/>
      <c r="G244" s="381"/>
      <c r="H244" s="381"/>
      <c r="I244" s="381"/>
    </row>
    <row r="245" customFormat="false" ht="13.8" hidden="false" customHeight="false" outlineLevel="0" collapsed="false">
      <c r="A245" s="381"/>
      <c r="B245" s="381"/>
      <c r="C245" s="381"/>
      <c r="D245" s="381"/>
      <c r="E245" s="381"/>
      <c r="F245" s="381"/>
      <c r="G245" s="381"/>
      <c r="H245" s="381"/>
      <c r="I245" s="381"/>
    </row>
    <row r="246" customFormat="false" ht="13.8" hidden="false" customHeight="false" outlineLevel="0" collapsed="false">
      <c r="A246" s="381"/>
      <c r="B246" s="381"/>
      <c r="C246" s="381"/>
      <c r="D246" s="381"/>
      <c r="E246" s="381"/>
      <c r="F246" s="381"/>
      <c r="G246" s="381"/>
      <c r="H246" s="381"/>
      <c r="I246" s="381"/>
    </row>
    <row r="247" customFormat="false" ht="13.8" hidden="false" customHeight="false" outlineLevel="0" collapsed="false">
      <c r="A247" s="381"/>
      <c r="B247" s="381"/>
      <c r="C247" s="381"/>
      <c r="D247" s="381"/>
      <c r="E247" s="381"/>
      <c r="F247" s="381"/>
      <c r="G247" s="381"/>
      <c r="H247" s="381"/>
      <c r="I247" s="381"/>
    </row>
    <row r="248" customFormat="false" ht="13.8" hidden="false" customHeight="false" outlineLevel="0" collapsed="false">
      <c r="A248" s="381"/>
      <c r="B248" s="381"/>
      <c r="C248" s="381"/>
      <c r="D248" s="381"/>
      <c r="E248" s="381"/>
      <c r="F248" s="381"/>
      <c r="G248" s="381"/>
      <c r="H248" s="381"/>
      <c r="I248" s="381"/>
    </row>
    <row r="249" customFormat="false" ht="13.8" hidden="false" customHeight="false" outlineLevel="0" collapsed="false">
      <c r="A249" s="381"/>
      <c r="B249" s="381"/>
      <c r="C249" s="381"/>
      <c r="D249" s="381"/>
      <c r="E249" s="381"/>
      <c r="F249" s="381"/>
      <c r="G249" s="381"/>
      <c r="H249" s="381"/>
      <c r="I249" s="381"/>
    </row>
    <row r="250" customFormat="false" ht="13.8" hidden="false" customHeight="false" outlineLevel="0" collapsed="false">
      <c r="A250" s="381"/>
      <c r="B250" s="381"/>
      <c r="C250" s="381"/>
      <c r="D250" s="381"/>
      <c r="E250" s="381"/>
      <c r="F250" s="381"/>
      <c r="G250" s="381"/>
      <c r="H250" s="381"/>
      <c r="I250" s="381"/>
    </row>
    <row r="251" customFormat="false" ht="13.8" hidden="false" customHeight="false" outlineLevel="0" collapsed="false">
      <c r="A251" s="381"/>
      <c r="B251" s="381"/>
      <c r="C251" s="381"/>
      <c r="D251" s="381"/>
      <c r="E251" s="381"/>
      <c r="F251" s="381"/>
      <c r="G251" s="381"/>
      <c r="H251" s="381"/>
      <c r="I251" s="381"/>
    </row>
    <row r="252" customFormat="false" ht="13.8" hidden="false" customHeight="false" outlineLevel="0" collapsed="false">
      <c r="A252" s="381"/>
      <c r="B252" s="381"/>
      <c r="C252" s="381"/>
      <c r="D252" s="381"/>
      <c r="E252" s="381"/>
      <c r="F252" s="381"/>
      <c r="G252" s="381"/>
      <c r="H252" s="381"/>
      <c r="I252" s="381"/>
    </row>
    <row r="253" customFormat="false" ht="13.8" hidden="false" customHeight="false" outlineLevel="0" collapsed="false">
      <c r="A253" s="381"/>
      <c r="B253" s="381"/>
      <c r="C253" s="381"/>
      <c r="D253" s="381"/>
      <c r="E253" s="381"/>
      <c r="F253" s="381"/>
      <c r="G253" s="381"/>
      <c r="H253" s="381"/>
      <c r="I253" s="381"/>
    </row>
    <row r="254" customFormat="false" ht="13.8" hidden="false" customHeight="false" outlineLevel="0" collapsed="false">
      <c r="A254" s="381"/>
      <c r="B254" s="381"/>
      <c r="C254" s="381"/>
      <c r="D254" s="381"/>
      <c r="E254" s="381"/>
      <c r="F254" s="381"/>
      <c r="G254" s="381"/>
      <c r="H254" s="381"/>
      <c r="I254" s="381"/>
    </row>
    <row r="255" customFormat="false" ht="13.8" hidden="false" customHeight="false" outlineLevel="0" collapsed="false">
      <c r="A255" s="381"/>
      <c r="B255" s="381"/>
      <c r="C255" s="381"/>
      <c r="D255" s="381"/>
      <c r="E255" s="381"/>
      <c r="F255" s="381"/>
      <c r="G255" s="381"/>
      <c r="H255" s="381"/>
      <c r="I255" s="381"/>
    </row>
    <row r="256" customFormat="false" ht="13.8" hidden="false" customHeight="false" outlineLevel="0" collapsed="false">
      <c r="A256" s="381"/>
      <c r="B256" s="381"/>
      <c r="C256" s="381"/>
      <c r="D256" s="381"/>
      <c r="E256" s="381"/>
      <c r="F256" s="381"/>
      <c r="G256" s="381"/>
      <c r="H256" s="381"/>
      <c r="I256" s="381"/>
    </row>
    <row r="257" customFormat="false" ht="13.8" hidden="false" customHeight="false" outlineLevel="0" collapsed="false">
      <c r="A257" s="381"/>
      <c r="B257" s="381"/>
      <c r="C257" s="381"/>
      <c r="D257" s="381"/>
      <c r="E257" s="381"/>
      <c r="F257" s="381"/>
      <c r="G257" s="381"/>
      <c r="H257" s="381"/>
      <c r="I257" s="381"/>
    </row>
    <row r="258" customFormat="false" ht="13.8" hidden="false" customHeight="false" outlineLevel="0" collapsed="false">
      <c r="A258" s="381"/>
      <c r="B258" s="381"/>
      <c r="C258" s="381"/>
      <c r="D258" s="381"/>
      <c r="E258" s="381"/>
      <c r="F258" s="381"/>
      <c r="G258" s="381"/>
      <c r="H258" s="381"/>
      <c r="I258" s="381"/>
    </row>
    <row r="259" customFormat="false" ht="13.8" hidden="false" customHeight="false" outlineLevel="0" collapsed="false">
      <c r="A259" s="381"/>
      <c r="B259" s="381"/>
      <c r="C259" s="381"/>
      <c r="D259" s="381"/>
      <c r="E259" s="381"/>
      <c r="F259" s="381"/>
      <c r="G259" s="381"/>
      <c r="H259" s="381"/>
      <c r="I259" s="381"/>
    </row>
    <row r="260" customFormat="false" ht="13.8" hidden="false" customHeight="false" outlineLevel="0" collapsed="false">
      <c r="A260" s="381"/>
      <c r="B260" s="381"/>
      <c r="C260" s="381"/>
      <c r="D260" s="381"/>
      <c r="E260" s="381"/>
      <c r="F260" s="381"/>
      <c r="G260" s="381"/>
      <c r="H260" s="381"/>
      <c r="I260" s="381"/>
    </row>
    <row r="261" customFormat="false" ht="13.8" hidden="false" customHeight="false" outlineLevel="0" collapsed="false">
      <c r="A261" s="381"/>
      <c r="B261" s="381"/>
      <c r="C261" s="381"/>
      <c r="D261" s="381"/>
      <c r="E261" s="381"/>
      <c r="F261" s="381"/>
      <c r="G261" s="381"/>
      <c r="H261" s="381"/>
      <c r="I261" s="381"/>
    </row>
    <row r="262" customFormat="false" ht="13.8" hidden="false" customHeight="false" outlineLevel="0" collapsed="false">
      <c r="A262" s="381"/>
      <c r="B262" s="381"/>
      <c r="C262" s="381"/>
      <c r="D262" s="381"/>
      <c r="E262" s="381"/>
      <c r="F262" s="381"/>
      <c r="G262" s="381"/>
      <c r="H262" s="381"/>
      <c r="I262" s="381"/>
    </row>
    <row r="263" customFormat="false" ht="13.8" hidden="false" customHeight="false" outlineLevel="0" collapsed="false">
      <c r="A263" s="381"/>
      <c r="B263" s="381"/>
      <c r="C263" s="381"/>
      <c r="D263" s="381"/>
      <c r="E263" s="381"/>
      <c r="F263" s="381"/>
      <c r="G263" s="381"/>
      <c r="H263" s="381"/>
      <c r="I263" s="381"/>
    </row>
    <row r="264" customFormat="false" ht="13.8" hidden="false" customHeight="false" outlineLevel="0" collapsed="false">
      <c r="A264" s="381"/>
      <c r="B264" s="381"/>
      <c r="C264" s="381"/>
      <c r="D264" s="381"/>
      <c r="E264" s="381"/>
      <c r="F264" s="381"/>
      <c r="G264" s="381"/>
      <c r="H264" s="381"/>
      <c r="I264" s="381"/>
    </row>
    <row r="265" customFormat="false" ht="13.8" hidden="false" customHeight="false" outlineLevel="0" collapsed="false">
      <c r="A265" s="381"/>
      <c r="B265" s="381"/>
      <c r="C265" s="381"/>
      <c r="D265" s="381"/>
      <c r="E265" s="381"/>
      <c r="F265" s="381"/>
      <c r="G265" s="381"/>
      <c r="H265" s="381"/>
      <c r="I265" s="381"/>
    </row>
    <row r="266" customFormat="false" ht="13.8" hidden="false" customHeight="false" outlineLevel="0" collapsed="false">
      <c r="A266" s="381"/>
      <c r="B266" s="381"/>
      <c r="C266" s="381"/>
      <c r="D266" s="381"/>
      <c r="E266" s="381"/>
      <c r="F266" s="381"/>
      <c r="G266" s="381"/>
      <c r="H266" s="381"/>
      <c r="I266" s="381"/>
    </row>
    <row r="267" customFormat="false" ht="13.8" hidden="false" customHeight="false" outlineLevel="0" collapsed="false">
      <c r="A267" s="381"/>
      <c r="B267" s="381"/>
      <c r="C267" s="381"/>
      <c r="D267" s="381"/>
      <c r="E267" s="381"/>
      <c r="F267" s="381"/>
      <c r="G267" s="381"/>
      <c r="H267" s="381"/>
      <c r="I267" s="381"/>
    </row>
    <row r="268" customFormat="false" ht="13.8" hidden="false" customHeight="false" outlineLevel="0" collapsed="false">
      <c r="A268" s="381"/>
      <c r="B268" s="381"/>
      <c r="C268" s="381"/>
      <c r="D268" s="381"/>
      <c r="E268" s="381"/>
      <c r="F268" s="381"/>
      <c r="G268" s="381"/>
      <c r="H268" s="381"/>
      <c r="I268" s="381"/>
    </row>
    <row r="269" customFormat="false" ht="13.8" hidden="false" customHeight="false" outlineLevel="0" collapsed="false">
      <c r="A269" s="381"/>
      <c r="B269" s="381"/>
      <c r="C269" s="381"/>
      <c r="D269" s="381"/>
      <c r="E269" s="381"/>
      <c r="F269" s="381"/>
      <c r="G269" s="381"/>
      <c r="H269" s="381"/>
      <c r="I269" s="381"/>
    </row>
    <row r="270" customFormat="false" ht="13.8" hidden="false" customHeight="false" outlineLevel="0" collapsed="false">
      <c r="A270" s="381"/>
      <c r="B270" s="381"/>
      <c r="C270" s="381"/>
      <c r="D270" s="381"/>
      <c r="E270" s="381"/>
      <c r="F270" s="381"/>
      <c r="G270" s="381"/>
      <c r="H270" s="381"/>
      <c r="I270" s="381"/>
    </row>
    <row r="271" customFormat="false" ht="13.8" hidden="false" customHeight="false" outlineLevel="0" collapsed="false">
      <c r="A271" s="381"/>
      <c r="B271" s="381"/>
      <c r="C271" s="381"/>
      <c r="D271" s="381"/>
      <c r="E271" s="381"/>
      <c r="F271" s="381"/>
      <c r="G271" s="381"/>
      <c r="H271" s="381"/>
      <c r="I271" s="381"/>
    </row>
    <row r="272" customFormat="false" ht="13.8" hidden="false" customHeight="false" outlineLevel="0" collapsed="false">
      <c r="A272" s="381"/>
      <c r="B272" s="381"/>
      <c r="C272" s="381"/>
      <c r="D272" s="381"/>
      <c r="E272" s="381"/>
      <c r="F272" s="381"/>
      <c r="G272" s="381"/>
      <c r="H272" s="381"/>
      <c r="I272" s="381"/>
    </row>
    <row r="273" customFormat="false" ht="13.8" hidden="false" customHeight="false" outlineLevel="0" collapsed="false">
      <c r="A273" s="381"/>
      <c r="B273" s="381"/>
      <c r="C273" s="381"/>
      <c r="D273" s="381"/>
      <c r="E273" s="381"/>
      <c r="F273" s="381"/>
      <c r="G273" s="381"/>
      <c r="H273" s="381"/>
      <c r="I273" s="381"/>
    </row>
    <row r="274" customFormat="false" ht="13.8" hidden="false" customHeight="false" outlineLevel="0" collapsed="false">
      <c r="A274" s="381"/>
      <c r="B274" s="381"/>
      <c r="C274" s="381"/>
      <c r="D274" s="381"/>
      <c r="E274" s="381"/>
      <c r="F274" s="381"/>
      <c r="G274" s="381"/>
      <c r="H274" s="381"/>
      <c r="I274" s="381"/>
    </row>
    <row r="275" customFormat="false" ht="13.8" hidden="false" customHeight="false" outlineLevel="0" collapsed="false">
      <c r="A275" s="381"/>
      <c r="B275" s="381"/>
      <c r="C275" s="381"/>
      <c r="D275" s="381"/>
      <c r="E275" s="381"/>
      <c r="F275" s="381"/>
      <c r="G275" s="381"/>
      <c r="H275" s="381"/>
      <c r="I275" s="381"/>
    </row>
    <row r="276" customFormat="false" ht="13.8" hidden="false" customHeight="false" outlineLevel="0" collapsed="false">
      <c r="A276" s="381"/>
      <c r="B276" s="381"/>
      <c r="C276" s="381"/>
      <c r="D276" s="381"/>
      <c r="E276" s="381"/>
      <c r="F276" s="381"/>
      <c r="G276" s="381"/>
      <c r="H276" s="381"/>
      <c r="I276" s="381"/>
    </row>
    <row r="277" customFormat="false" ht="13.8" hidden="false" customHeight="false" outlineLevel="0" collapsed="false">
      <c r="A277" s="381"/>
      <c r="B277" s="381"/>
      <c r="C277" s="381"/>
      <c r="D277" s="381"/>
      <c r="E277" s="381"/>
      <c r="F277" s="381"/>
      <c r="G277" s="381"/>
      <c r="H277" s="381"/>
      <c r="I277" s="381"/>
    </row>
    <row r="278" customFormat="false" ht="13.8" hidden="false" customHeight="false" outlineLevel="0" collapsed="false">
      <c r="A278" s="381"/>
      <c r="B278" s="381"/>
      <c r="C278" s="381"/>
      <c r="D278" s="381"/>
      <c r="E278" s="381"/>
      <c r="F278" s="381"/>
      <c r="G278" s="381"/>
      <c r="H278" s="381"/>
      <c r="I278" s="381"/>
    </row>
    <row r="279" customFormat="false" ht="13.8" hidden="false" customHeight="false" outlineLevel="0" collapsed="false">
      <c r="A279" s="381"/>
      <c r="B279" s="381"/>
      <c r="C279" s="381"/>
      <c r="D279" s="381"/>
      <c r="E279" s="381"/>
      <c r="F279" s="381"/>
      <c r="G279" s="381"/>
      <c r="H279" s="381"/>
      <c r="I279" s="381"/>
    </row>
    <row r="280" customFormat="false" ht="13.8" hidden="false" customHeight="false" outlineLevel="0" collapsed="false">
      <c r="A280" s="381"/>
      <c r="B280" s="381"/>
      <c r="C280" s="381"/>
      <c r="D280" s="381"/>
      <c r="E280" s="381"/>
      <c r="F280" s="381"/>
      <c r="G280" s="381"/>
      <c r="H280" s="381"/>
      <c r="I280" s="381"/>
    </row>
    <row r="281" customFormat="false" ht="13.8" hidden="false" customHeight="false" outlineLevel="0" collapsed="false">
      <c r="A281" s="381"/>
      <c r="B281" s="381"/>
      <c r="C281" s="381"/>
      <c r="D281" s="381"/>
      <c r="E281" s="381"/>
      <c r="F281" s="381"/>
      <c r="G281" s="381"/>
      <c r="H281" s="381"/>
      <c r="I281" s="381"/>
    </row>
    <row r="282" customFormat="false" ht="13.8" hidden="false" customHeight="false" outlineLevel="0" collapsed="false">
      <c r="A282" s="381"/>
      <c r="B282" s="381"/>
      <c r="C282" s="381"/>
      <c r="D282" s="381"/>
      <c r="E282" s="381"/>
      <c r="F282" s="381"/>
      <c r="G282" s="381"/>
      <c r="H282" s="381"/>
      <c r="I282" s="381"/>
    </row>
    <row r="283" customFormat="false" ht="13.8" hidden="false" customHeight="false" outlineLevel="0" collapsed="false">
      <c r="A283" s="381"/>
      <c r="B283" s="381"/>
      <c r="C283" s="381"/>
      <c r="D283" s="381"/>
      <c r="E283" s="381"/>
      <c r="F283" s="381"/>
      <c r="G283" s="381"/>
      <c r="H283" s="381"/>
      <c r="I283" s="381"/>
    </row>
    <row r="284" customFormat="false" ht="13.8" hidden="false" customHeight="false" outlineLevel="0" collapsed="false">
      <c r="A284" s="381"/>
      <c r="B284" s="381"/>
      <c r="C284" s="381"/>
      <c r="D284" s="381"/>
      <c r="E284" s="381"/>
      <c r="F284" s="381"/>
      <c r="G284" s="381"/>
      <c r="H284" s="381"/>
      <c r="I284" s="381"/>
    </row>
    <row r="285" customFormat="false" ht="13.8" hidden="false" customHeight="false" outlineLevel="0" collapsed="false">
      <c r="A285" s="381"/>
      <c r="B285" s="381"/>
      <c r="C285" s="381"/>
      <c r="D285" s="381"/>
      <c r="E285" s="381"/>
      <c r="F285" s="381"/>
      <c r="G285" s="381"/>
      <c r="H285" s="381"/>
      <c r="I285" s="381"/>
    </row>
    <row r="286" customFormat="false" ht="13.8" hidden="false" customHeight="false" outlineLevel="0" collapsed="false">
      <c r="A286" s="381"/>
      <c r="B286" s="381"/>
      <c r="C286" s="381"/>
      <c r="D286" s="381"/>
      <c r="E286" s="381"/>
      <c r="F286" s="381"/>
      <c r="G286" s="381"/>
      <c r="H286" s="381"/>
      <c r="I286" s="381"/>
    </row>
    <row r="287" customFormat="false" ht="13.8" hidden="false" customHeight="false" outlineLevel="0" collapsed="false">
      <c r="A287" s="381"/>
      <c r="B287" s="381"/>
      <c r="C287" s="381"/>
      <c r="D287" s="381"/>
      <c r="E287" s="381"/>
      <c r="F287" s="381"/>
      <c r="G287" s="381"/>
      <c r="H287" s="381"/>
      <c r="I287" s="381"/>
    </row>
    <row r="288" customFormat="false" ht="13.8" hidden="false" customHeight="false" outlineLevel="0" collapsed="false">
      <c r="A288" s="381"/>
      <c r="B288" s="381"/>
      <c r="C288" s="381"/>
      <c r="D288" s="381"/>
      <c r="E288" s="381"/>
      <c r="F288" s="381"/>
      <c r="G288" s="381"/>
      <c r="H288" s="381"/>
      <c r="I288" s="381"/>
    </row>
    <row r="289" customFormat="false" ht="13.8" hidden="false" customHeight="false" outlineLevel="0" collapsed="false">
      <c r="A289" s="381"/>
      <c r="B289" s="381"/>
      <c r="C289" s="381"/>
      <c r="D289" s="381"/>
      <c r="E289" s="381"/>
      <c r="F289" s="381"/>
      <c r="G289" s="381"/>
      <c r="H289" s="381"/>
      <c r="I289" s="381"/>
    </row>
    <row r="290" customFormat="false" ht="13.8" hidden="false" customHeight="false" outlineLevel="0" collapsed="false">
      <c r="A290" s="381"/>
      <c r="B290" s="381"/>
      <c r="C290" s="381"/>
      <c r="D290" s="381"/>
      <c r="E290" s="381"/>
      <c r="F290" s="381"/>
      <c r="G290" s="381"/>
      <c r="H290" s="381"/>
      <c r="I290" s="381"/>
    </row>
    <row r="291" customFormat="false" ht="13.8" hidden="false" customHeight="false" outlineLevel="0" collapsed="false">
      <c r="A291" s="381"/>
      <c r="B291" s="381"/>
      <c r="C291" s="381"/>
      <c r="D291" s="381"/>
      <c r="E291" s="381"/>
      <c r="F291" s="381"/>
      <c r="G291" s="381"/>
      <c r="H291" s="381"/>
      <c r="I291" s="381"/>
    </row>
    <row r="292" customFormat="false" ht="13.8" hidden="false" customHeight="false" outlineLevel="0" collapsed="false">
      <c r="A292" s="381"/>
      <c r="B292" s="381"/>
      <c r="C292" s="381"/>
      <c r="D292" s="381"/>
      <c r="E292" s="381"/>
      <c r="F292" s="381"/>
      <c r="G292" s="381"/>
      <c r="H292" s="381"/>
      <c r="I292" s="381"/>
    </row>
    <row r="293" customFormat="false" ht="13.8" hidden="false" customHeight="false" outlineLevel="0" collapsed="false">
      <c r="A293" s="381"/>
      <c r="B293" s="381"/>
      <c r="C293" s="381"/>
      <c r="D293" s="381"/>
      <c r="E293" s="381"/>
      <c r="F293" s="381"/>
      <c r="G293" s="381"/>
      <c r="H293" s="381"/>
      <c r="I293" s="381"/>
    </row>
    <row r="294" customFormat="false" ht="13.8" hidden="false" customHeight="false" outlineLevel="0" collapsed="false">
      <c r="A294" s="381"/>
      <c r="B294" s="381"/>
      <c r="C294" s="381"/>
      <c r="D294" s="381"/>
      <c r="E294" s="381"/>
      <c r="F294" s="381"/>
      <c r="G294" s="381"/>
      <c r="H294" s="381"/>
      <c r="I294" s="381"/>
    </row>
    <row r="295" customFormat="false" ht="13.8" hidden="false" customHeight="false" outlineLevel="0" collapsed="false">
      <c r="A295" s="381"/>
      <c r="B295" s="381"/>
      <c r="C295" s="381"/>
      <c r="D295" s="381"/>
      <c r="E295" s="381"/>
      <c r="F295" s="381"/>
      <c r="G295" s="381"/>
      <c r="H295" s="381"/>
      <c r="I295" s="381"/>
    </row>
    <row r="296" customFormat="false" ht="13.8" hidden="false" customHeight="false" outlineLevel="0" collapsed="false">
      <c r="A296" s="381"/>
      <c r="B296" s="381"/>
      <c r="C296" s="381"/>
      <c r="D296" s="381"/>
      <c r="E296" s="381"/>
      <c r="F296" s="381"/>
      <c r="G296" s="381"/>
      <c r="H296" s="381"/>
      <c r="I296" s="381"/>
    </row>
    <row r="297" customFormat="false" ht="13.8" hidden="false" customHeight="false" outlineLevel="0" collapsed="false">
      <c r="A297" s="381"/>
      <c r="B297" s="381"/>
      <c r="C297" s="381"/>
      <c r="D297" s="381"/>
      <c r="E297" s="381"/>
      <c r="F297" s="381"/>
      <c r="G297" s="381"/>
      <c r="H297" s="381"/>
      <c r="I297" s="381"/>
    </row>
    <row r="298" customFormat="false" ht="13.8" hidden="false" customHeight="false" outlineLevel="0" collapsed="false">
      <c r="A298" s="381"/>
      <c r="B298" s="381"/>
      <c r="C298" s="381"/>
      <c r="D298" s="381"/>
      <c r="E298" s="381"/>
      <c r="F298" s="381"/>
      <c r="G298" s="381"/>
      <c r="H298" s="381"/>
      <c r="I298" s="381"/>
    </row>
    <row r="299" customFormat="false" ht="13.8" hidden="false" customHeight="false" outlineLevel="0" collapsed="false">
      <c r="A299" s="381"/>
      <c r="B299" s="381"/>
      <c r="C299" s="381"/>
      <c r="D299" s="381"/>
      <c r="E299" s="381"/>
      <c r="F299" s="381"/>
      <c r="G299" s="381"/>
      <c r="H299" s="381"/>
      <c r="I299" s="381"/>
    </row>
    <row r="300" customFormat="false" ht="13.8" hidden="false" customHeight="false" outlineLevel="0" collapsed="false">
      <c r="A300" s="381"/>
      <c r="B300" s="381"/>
      <c r="C300" s="381"/>
      <c r="D300" s="381"/>
      <c r="E300" s="381"/>
      <c r="F300" s="381"/>
      <c r="G300" s="381"/>
      <c r="H300" s="381"/>
      <c r="I300" s="381"/>
    </row>
    <row r="301" customFormat="false" ht="13.8" hidden="false" customHeight="false" outlineLevel="0" collapsed="false">
      <c r="A301" s="381"/>
      <c r="B301" s="381"/>
      <c r="C301" s="381"/>
      <c r="D301" s="381"/>
      <c r="E301" s="381"/>
      <c r="F301" s="381"/>
      <c r="G301" s="381"/>
      <c r="H301" s="381"/>
      <c r="I301" s="381"/>
    </row>
    <row r="302" customFormat="false" ht="13.8" hidden="false" customHeight="false" outlineLevel="0" collapsed="false">
      <c r="A302" s="381"/>
      <c r="B302" s="381"/>
      <c r="C302" s="381"/>
      <c r="D302" s="381"/>
      <c r="E302" s="381"/>
      <c r="F302" s="381"/>
      <c r="G302" s="381"/>
      <c r="H302" s="381"/>
      <c r="I302" s="381"/>
    </row>
    <row r="303" customFormat="false" ht="13.8" hidden="false" customHeight="false" outlineLevel="0" collapsed="false">
      <c r="A303" s="381"/>
      <c r="B303" s="381"/>
      <c r="C303" s="381"/>
      <c r="D303" s="381"/>
      <c r="E303" s="381"/>
      <c r="F303" s="381"/>
      <c r="G303" s="381"/>
      <c r="H303" s="381"/>
      <c r="I303" s="381"/>
    </row>
    <row r="304" customFormat="false" ht="13.8" hidden="false" customHeight="false" outlineLevel="0" collapsed="false">
      <c r="A304" s="381"/>
      <c r="B304" s="381"/>
      <c r="C304" s="381"/>
      <c r="D304" s="381"/>
      <c r="E304" s="381"/>
      <c r="F304" s="381"/>
      <c r="G304" s="381"/>
      <c r="H304" s="381"/>
      <c r="I304" s="381"/>
    </row>
    <row r="305" customFormat="false" ht="13.8" hidden="false" customHeight="false" outlineLevel="0" collapsed="false">
      <c r="A305" s="381"/>
      <c r="B305" s="381"/>
      <c r="C305" s="381"/>
      <c r="D305" s="381"/>
      <c r="E305" s="381"/>
      <c r="F305" s="381"/>
      <c r="G305" s="381"/>
      <c r="H305" s="381"/>
      <c r="I305" s="381"/>
    </row>
    <row r="306" customFormat="false" ht="13.8" hidden="false" customHeight="false" outlineLevel="0" collapsed="false">
      <c r="A306" s="381"/>
      <c r="B306" s="381"/>
      <c r="C306" s="381"/>
      <c r="D306" s="381"/>
      <c r="E306" s="381"/>
      <c r="F306" s="381"/>
      <c r="G306" s="381"/>
      <c r="H306" s="381"/>
      <c r="I306" s="381"/>
    </row>
    <row r="307" customFormat="false" ht="13.8" hidden="false" customHeight="false" outlineLevel="0" collapsed="false">
      <c r="I307" s="234"/>
    </row>
    <row r="308" customFormat="false" ht="13.8" hidden="false" customHeight="false" outlineLevel="0" collapsed="false">
      <c r="I308" s="234"/>
    </row>
    <row r="309" customFormat="false" ht="13.8" hidden="false" customHeight="false" outlineLevel="0" collapsed="false">
      <c r="I309" s="234"/>
    </row>
    <row r="310" customFormat="false" ht="13.8" hidden="false" customHeight="false" outlineLevel="0" collapsed="false">
      <c r="I310" s="234"/>
    </row>
    <row r="311" customFormat="false" ht="13.8" hidden="false" customHeight="false" outlineLevel="0" collapsed="false">
      <c r="I311" s="234"/>
    </row>
    <row r="312" customFormat="false" ht="13.8" hidden="false" customHeight="false" outlineLevel="0" collapsed="false">
      <c r="I312" s="234"/>
    </row>
    <row r="313" customFormat="false" ht="13.8" hidden="false" customHeight="false" outlineLevel="0" collapsed="false">
      <c r="I313" s="234"/>
    </row>
    <row r="314" customFormat="false" ht="13.8" hidden="false" customHeight="false" outlineLevel="0" collapsed="false">
      <c r="I314" s="234"/>
    </row>
    <row r="315" customFormat="false" ht="13.8" hidden="false" customHeight="false" outlineLevel="0" collapsed="false">
      <c r="I315" s="234"/>
    </row>
    <row r="316" customFormat="false" ht="13.8" hidden="false" customHeight="false" outlineLevel="0" collapsed="false">
      <c r="A316" s="208"/>
      <c r="B316" s="208"/>
      <c r="C316" s="208"/>
      <c r="D316" s="208"/>
      <c r="E316" s="208"/>
      <c r="F316" s="208"/>
      <c r="G316" s="208"/>
      <c r="H316" s="208"/>
      <c r="I316" s="234"/>
    </row>
    <row r="317" customFormat="false" ht="13.8" hidden="false" customHeight="false" outlineLevel="0" collapsed="false">
      <c r="A317" s="208"/>
      <c r="B317" s="208"/>
      <c r="C317" s="208"/>
      <c r="D317" s="208"/>
      <c r="E317" s="208"/>
      <c r="F317" s="208"/>
      <c r="G317" s="208"/>
      <c r="H317" s="208"/>
      <c r="I317" s="234"/>
    </row>
    <row r="318" customFormat="false" ht="13.8" hidden="false" customHeight="false" outlineLevel="0" collapsed="false">
      <c r="A318" s="208"/>
      <c r="B318" s="208"/>
      <c r="C318" s="208"/>
      <c r="D318" s="208"/>
      <c r="E318" s="208"/>
      <c r="F318" s="208"/>
      <c r="G318" s="208"/>
      <c r="H318" s="208"/>
      <c r="I318" s="234"/>
    </row>
    <row r="319" customFormat="false" ht="13.8" hidden="false" customHeight="false" outlineLevel="0" collapsed="false">
      <c r="A319" s="208"/>
      <c r="B319" s="208"/>
      <c r="C319" s="208"/>
      <c r="D319" s="208"/>
      <c r="E319" s="208"/>
      <c r="F319" s="208"/>
      <c r="G319" s="208"/>
      <c r="H319" s="208"/>
      <c r="I319" s="234"/>
    </row>
    <row r="320" customFormat="false" ht="13.8" hidden="false" customHeight="false" outlineLevel="0" collapsed="false">
      <c r="A320" s="208"/>
      <c r="B320" s="208"/>
      <c r="C320" s="208"/>
      <c r="D320" s="208"/>
      <c r="E320" s="208"/>
      <c r="F320" s="208"/>
      <c r="G320" s="208"/>
      <c r="H320" s="208"/>
      <c r="I320" s="234"/>
    </row>
    <row r="321" customFormat="false" ht="13.8" hidden="false" customHeight="false" outlineLevel="0" collapsed="false">
      <c r="A321" s="208"/>
      <c r="B321" s="208"/>
      <c r="C321" s="208"/>
      <c r="D321" s="208"/>
      <c r="E321" s="208"/>
      <c r="F321" s="208"/>
      <c r="G321" s="208"/>
      <c r="H321" s="208"/>
      <c r="I321" s="234"/>
    </row>
    <row r="322" customFormat="false" ht="13.8" hidden="false" customHeight="false" outlineLevel="0" collapsed="false">
      <c r="A322" s="208"/>
      <c r="B322" s="208"/>
      <c r="C322" s="208"/>
      <c r="D322" s="208"/>
      <c r="E322" s="208"/>
      <c r="F322" s="208"/>
      <c r="G322" s="208"/>
      <c r="H322" s="208"/>
      <c r="I322" s="234"/>
    </row>
    <row r="323" customFormat="false" ht="13.8" hidden="false" customHeight="false" outlineLevel="0" collapsed="false">
      <c r="A323" s="208"/>
      <c r="B323" s="208"/>
      <c r="C323" s="208"/>
      <c r="D323" s="208"/>
      <c r="E323" s="208"/>
      <c r="F323" s="208"/>
      <c r="G323" s="208"/>
      <c r="H323" s="208"/>
      <c r="I323" s="234"/>
    </row>
    <row r="324" customFormat="false" ht="13.8" hidden="false" customHeight="false" outlineLevel="0" collapsed="false">
      <c r="A324" s="208"/>
      <c r="B324" s="208"/>
      <c r="C324" s="208"/>
      <c r="D324" s="208"/>
      <c r="E324" s="208"/>
      <c r="F324" s="208"/>
      <c r="G324" s="208"/>
      <c r="H324" s="208"/>
      <c r="I324" s="234"/>
    </row>
    <row r="325" customFormat="false" ht="13.8" hidden="false" customHeight="false" outlineLevel="0" collapsed="false">
      <c r="A325" s="208"/>
      <c r="B325" s="208"/>
      <c r="C325" s="208"/>
      <c r="D325" s="208"/>
      <c r="E325" s="208"/>
      <c r="F325" s="208"/>
      <c r="G325" s="208"/>
      <c r="H325" s="208"/>
      <c r="I325" s="234"/>
    </row>
    <row r="326" customFormat="false" ht="13.8" hidden="false" customHeight="false" outlineLevel="0" collapsed="false">
      <c r="A326" s="208"/>
      <c r="B326" s="208"/>
      <c r="C326" s="208"/>
      <c r="D326" s="208"/>
      <c r="E326" s="208"/>
      <c r="F326" s="208"/>
      <c r="G326" s="208"/>
      <c r="H326" s="208"/>
      <c r="I326" s="234"/>
    </row>
    <row r="327" customFormat="false" ht="13.8" hidden="false" customHeight="false" outlineLevel="0" collapsed="false">
      <c r="A327" s="208"/>
      <c r="B327" s="208"/>
      <c r="C327" s="208"/>
      <c r="D327" s="208"/>
      <c r="E327" s="208"/>
      <c r="F327" s="208"/>
      <c r="G327" s="208"/>
      <c r="H327" s="208"/>
      <c r="I327" s="234"/>
    </row>
    <row r="328" customFormat="false" ht="13.8" hidden="false" customHeight="false" outlineLevel="0" collapsed="false">
      <c r="A328" s="208"/>
      <c r="B328" s="208"/>
      <c r="C328" s="208"/>
      <c r="D328" s="208"/>
      <c r="E328" s="208"/>
      <c r="F328" s="208"/>
      <c r="G328" s="208"/>
      <c r="H328" s="208"/>
      <c r="I328" s="234"/>
    </row>
    <row r="329" customFormat="false" ht="13.8" hidden="false" customHeight="false" outlineLevel="0" collapsed="false">
      <c r="A329" s="208"/>
      <c r="B329" s="208"/>
      <c r="C329" s="208"/>
      <c r="D329" s="208"/>
      <c r="E329" s="208"/>
      <c r="F329" s="208"/>
      <c r="G329" s="208"/>
      <c r="H329" s="208"/>
      <c r="I329" s="234"/>
    </row>
    <row r="330" customFormat="false" ht="13.8" hidden="false" customHeight="false" outlineLevel="0" collapsed="false">
      <c r="A330" s="208"/>
      <c r="B330" s="208"/>
      <c r="C330" s="208"/>
      <c r="D330" s="208"/>
      <c r="E330" s="208"/>
      <c r="F330" s="208"/>
      <c r="G330" s="208"/>
      <c r="H330" s="208"/>
      <c r="I330" s="234"/>
    </row>
    <row r="331" customFormat="false" ht="13.8" hidden="false" customHeight="false" outlineLevel="0" collapsed="false">
      <c r="A331" s="208"/>
      <c r="B331" s="208"/>
      <c r="C331" s="208"/>
      <c r="D331" s="208"/>
      <c r="E331" s="208"/>
      <c r="F331" s="208"/>
      <c r="G331" s="208"/>
      <c r="H331" s="208"/>
      <c r="I331" s="234"/>
    </row>
    <row r="332" customFormat="false" ht="13.8" hidden="false" customHeight="false" outlineLevel="0" collapsed="false">
      <c r="A332" s="208"/>
      <c r="B332" s="208"/>
      <c r="C332" s="208"/>
      <c r="D332" s="208"/>
      <c r="E332" s="208"/>
      <c r="F332" s="208"/>
      <c r="G332" s="208"/>
      <c r="H332" s="208"/>
      <c r="I332" s="234"/>
    </row>
    <row r="333" customFormat="false" ht="13.8" hidden="false" customHeight="false" outlineLevel="0" collapsed="false">
      <c r="A333" s="208"/>
      <c r="B333" s="208"/>
      <c r="C333" s="208"/>
      <c r="D333" s="208"/>
      <c r="E333" s="208"/>
      <c r="F333" s="208"/>
      <c r="G333" s="208"/>
      <c r="H333" s="208"/>
      <c r="I333" s="234"/>
    </row>
    <row r="334" customFormat="false" ht="13.8" hidden="false" customHeight="false" outlineLevel="0" collapsed="false">
      <c r="A334" s="208"/>
      <c r="B334" s="208"/>
      <c r="C334" s="208"/>
      <c r="D334" s="208"/>
      <c r="E334" s="208"/>
      <c r="F334" s="208"/>
      <c r="G334" s="208"/>
      <c r="H334" s="208"/>
      <c r="I334" s="234"/>
    </row>
    <row r="335" customFormat="false" ht="13.8" hidden="false" customHeight="false" outlineLevel="0" collapsed="false">
      <c r="A335" s="208"/>
      <c r="B335" s="208"/>
      <c r="C335" s="208"/>
      <c r="D335" s="208"/>
      <c r="E335" s="208"/>
      <c r="F335" s="208"/>
      <c r="G335" s="208"/>
      <c r="H335" s="208"/>
      <c r="I335" s="234"/>
    </row>
    <row r="336" customFormat="false" ht="13.8" hidden="false" customHeight="false" outlineLevel="0" collapsed="false">
      <c r="A336" s="208"/>
      <c r="B336" s="208"/>
      <c r="C336" s="208"/>
      <c r="D336" s="208"/>
      <c r="E336" s="208"/>
      <c r="F336" s="208"/>
      <c r="G336" s="208"/>
      <c r="H336" s="208"/>
      <c r="I336" s="234"/>
    </row>
    <row r="337" customFormat="false" ht="13.8" hidden="false" customHeight="false" outlineLevel="0" collapsed="false">
      <c r="A337" s="208"/>
      <c r="B337" s="208"/>
      <c r="C337" s="208"/>
      <c r="D337" s="208"/>
      <c r="E337" s="208"/>
      <c r="F337" s="208"/>
      <c r="G337" s="208"/>
      <c r="H337" s="208"/>
      <c r="I337" s="234"/>
    </row>
    <row r="338" customFormat="false" ht="13.8" hidden="false" customHeight="false" outlineLevel="0" collapsed="false">
      <c r="A338" s="208"/>
      <c r="B338" s="208"/>
      <c r="C338" s="208"/>
      <c r="D338" s="208"/>
      <c r="E338" s="208"/>
      <c r="F338" s="208"/>
      <c r="G338" s="208"/>
      <c r="H338" s="208"/>
      <c r="I338" s="234"/>
    </row>
    <row r="339" customFormat="false" ht="13.8" hidden="false" customHeight="false" outlineLevel="0" collapsed="false">
      <c r="A339" s="208"/>
      <c r="B339" s="208"/>
      <c r="C339" s="208"/>
      <c r="D339" s="208"/>
      <c r="E339" s="208"/>
      <c r="F339" s="208"/>
      <c r="G339" s="208"/>
      <c r="H339" s="208"/>
      <c r="I339" s="234"/>
    </row>
    <row r="340" customFormat="false" ht="13.8" hidden="false" customHeight="false" outlineLevel="0" collapsed="false">
      <c r="A340" s="208"/>
      <c r="B340" s="208"/>
      <c r="C340" s="208"/>
      <c r="D340" s="208"/>
      <c r="E340" s="208"/>
      <c r="F340" s="208"/>
      <c r="G340" s="208"/>
      <c r="H340" s="208"/>
      <c r="I340" s="234"/>
    </row>
    <row r="341" customFormat="false" ht="13.8" hidden="false" customHeight="false" outlineLevel="0" collapsed="false">
      <c r="A341" s="208"/>
      <c r="B341" s="208"/>
      <c r="C341" s="208"/>
      <c r="D341" s="208"/>
      <c r="E341" s="208"/>
      <c r="F341" s="208"/>
      <c r="G341" s="208"/>
      <c r="H341" s="208"/>
      <c r="I341" s="234"/>
    </row>
    <row r="342" customFormat="false" ht="13.8" hidden="false" customHeight="false" outlineLevel="0" collapsed="false">
      <c r="A342" s="208"/>
      <c r="B342" s="208"/>
      <c r="C342" s="208"/>
      <c r="D342" s="208"/>
      <c r="E342" s="208"/>
      <c r="F342" s="208"/>
      <c r="G342" s="208"/>
      <c r="H342" s="208"/>
      <c r="I342" s="234"/>
    </row>
    <row r="343" customFormat="false" ht="13.8" hidden="false" customHeight="false" outlineLevel="0" collapsed="false">
      <c r="A343" s="208"/>
      <c r="B343" s="208"/>
      <c r="C343" s="208"/>
      <c r="D343" s="208"/>
      <c r="E343" s="208"/>
      <c r="F343" s="208"/>
      <c r="G343" s="208"/>
      <c r="H343" s="208"/>
      <c r="I343" s="234"/>
    </row>
    <row r="344" customFormat="false" ht="13.8" hidden="false" customHeight="false" outlineLevel="0" collapsed="false">
      <c r="A344" s="208"/>
      <c r="B344" s="208"/>
      <c r="C344" s="208"/>
      <c r="D344" s="208"/>
      <c r="E344" s="208"/>
      <c r="F344" s="208"/>
      <c r="G344" s="208"/>
      <c r="H344" s="208"/>
      <c r="I344" s="234"/>
    </row>
    <row r="345" customFormat="false" ht="13.8" hidden="false" customHeight="false" outlineLevel="0" collapsed="false">
      <c r="A345" s="208"/>
      <c r="B345" s="208"/>
      <c r="C345" s="208"/>
      <c r="D345" s="208"/>
      <c r="E345" s="208"/>
      <c r="F345" s="208"/>
      <c r="G345" s="208"/>
      <c r="H345" s="208"/>
      <c r="I345" s="234"/>
    </row>
    <row r="346" customFormat="false" ht="13.8" hidden="false" customHeight="false" outlineLevel="0" collapsed="false">
      <c r="A346" s="208"/>
      <c r="B346" s="208"/>
      <c r="C346" s="208"/>
      <c r="D346" s="208"/>
      <c r="E346" s="208"/>
      <c r="F346" s="208"/>
      <c r="G346" s="208"/>
      <c r="H346" s="208"/>
      <c r="I346" s="234"/>
    </row>
    <row r="347" customFormat="false" ht="13.8" hidden="false" customHeight="false" outlineLevel="0" collapsed="false">
      <c r="A347" s="208"/>
      <c r="B347" s="208"/>
      <c r="C347" s="208"/>
      <c r="D347" s="208"/>
      <c r="E347" s="208"/>
      <c r="F347" s="208"/>
      <c r="G347" s="208"/>
      <c r="H347" s="208"/>
      <c r="I347" s="234"/>
    </row>
    <row r="348" customFormat="false" ht="13.8" hidden="false" customHeight="false" outlineLevel="0" collapsed="false">
      <c r="A348" s="208"/>
      <c r="B348" s="208"/>
      <c r="C348" s="208"/>
      <c r="D348" s="208"/>
      <c r="E348" s="208"/>
      <c r="F348" s="208"/>
      <c r="G348" s="208"/>
      <c r="H348" s="208"/>
      <c r="I348" s="234"/>
    </row>
    <row r="349" customFormat="false" ht="13.8" hidden="false" customHeight="false" outlineLevel="0" collapsed="false">
      <c r="A349" s="208"/>
      <c r="B349" s="208"/>
      <c r="C349" s="208"/>
      <c r="D349" s="208"/>
      <c r="E349" s="208"/>
      <c r="F349" s="208"/>
      <c r="G349" s="208"/>
      <c r="H349" s="208"/>
      <c r="I349" s="234"/>
    </row>
    <row r="350" customFormat="false" ht="13.8" hidden="false" customHeight="false" outlineLevel="0" collapsed="false">
      <c r="A350" s="208"/>
      <c r="B350" s="208"/>
      <c r="C350" s="208"/>
      <c r="D350" s="208"/>
      <c r="E350" s="208"/>
      <c r="F350" s="208"/>
      <c r="G350" s="208"/>
      <c r="H350" s="208"/>
      <c r="I350" s="234"/>
    </row>
    <row r="351" customFormat="false" ht="13.8" hidden="false" customHeight="false" outlineLevel="0" collapsed="false">
      <c r="A351" s="208"/>
      <c r="B351" s="208"/>
      <c r="C351" s="208"/>
      <c r="D351" s="208"/>
      <c r="E351" s="208"/>
      <c r="F351" s="208"/>
      <c r="G351" s="208"/>
      <c r="H351" s="208"/>
      <c r="I351" s="234"/>
    </row>
    <row r="352" customFormat="false" ht="13.8" hidden="false" customHeight="false" outlineLevel="0" collapsed="false">
      <c r="A352" s="208"/>
      <c r="B352" s="208"/>
      <c r="C352" s="208"/>
      <c r="D352" s="208"/>
      <c r="E352" s="208"/>
      <c r="F352" s="208"/>
      <c r="G352" s="208"/>
      <c r="H352" s="208"/>
      <c r="I352" s="234"/>
    </row>
    <row r="353" customFormat="false" ht="13.8" hidden="false" customHeight="false" outlineLevel="0" collapsed="false">
      <c r="A353" s="208"/>
      <c r="B353" s="208"/>
      <c r="C353" s="208"/>
      <c r="D353" s="208"/>
      <c r="E353" s="208"/>
      <c r="F353" s="208"/>
      <c r="G353" s="208"/>
      <c r="H353" s="208"/>
      <c r="I353" s="234"/>
    </row>
    <row r="354" customFormat="false" ht="13.8" hidden="false" customHeight="false" outlineLevel="0" collapsed="false">
      <c r="A354" s="208"/>
      <c r="B354" s="208"/>
      <c r="C354" s="208"/>
      <c r="D354" s="208"/>
      <c r="E354" s="208"/>
      <c r="F354" s="208"/>
      <c r="G354" s="208"/>
      <c r="H354" s="208"/>
      <c r="I354" s="234"/>
    </row>
    <row r="355" customFormat="false" ht="13.8" hidden="false" customHeight="false" outlineLevel="0" collapsed="false">
      <c r="A355" s="208"/>
      <c r="B355" s="208"/>
      <c r="C355" s="208"/>
      <c r="D355" s="208"/>
      <c r="E355" s="208"/>
      <c r="F355" s="208"/>
      <c r="G355" s="208"/>
      <c r="H355" s="208"/>
      <c r="I355" s="234"/>
    </row>
    <row r="356" customFormat="false" ht="13.8" hidden="false" customHeight="false" outlineLevel="0" collapsed="false">
      <c r="A356" s="208"/>
      <c r="B356" s="208"/>
      <c r="C356" s="208"/>
      <c r="D356" s="208"/>
      <c r="E356" s="208"/>
      <c r="F356" s="208"/>
      <c r="G356" s="208"/>
      <c r="H356" s="208"/>
      <c r="I356" s="234"/>
    </row>
    <row r="357" customFormat="false" ht="13.8" hidden="false" customHeight="false" outlineLevel="0" collapsed="false">
      <c r="A357" s="208"/>
      <c r="B357" s="208"/>
      <c r="C357" s="208"/>
      <c r="D357" s="208"/>
      <c r="E357" s="208"/>
      <c r="F357" s="208"/>
      <c r="G357" s="208"/>
      <c r="H357" s="208"/>
      <c r="I357" s="234"/>
    </row>
    <row r="358" customFormat="false" ht="13.8" hidden="false" customHeight="false" outlineLevel="0" collapsed="false">
      <c r="A358" s="208"/>
      <c r="B358" s="208"/>
      <c r="C358" s="208"/>
      <c r="D358" s="208"/>
      <c r="E358" s="208"/>
      <c r="F358" s="208"/>
      <c r="G358" s="208"/>
      <c r="H358" s="208"/>
      <c r="I358" s="234"/>
    </row>
    <row r="359" customFormat="false" ht="13.8" hidden="false" customHeight="false" outlineLevel="0" collapsed="false">
      <c r="A359" s="208"/>
      <c r="B359" s="208"/>
      <c r="C359" s="208"/>
      <c r="D359" s="208"/>
      <c r="E359" s="208"/>
      <c r="F359" s="208"/>
      <c r="G359" s="208"/>
      <c r="H359" s="208"/>
      <c r="I359" s="234"/>
    </row>
    <row r="360" customFormat="false" ht="13.8" hidden="false" customHeight="false" outlineLevel="0" collapsed="false">
      <c r="A360" s="208"/>
      <c r="B360" s="208"/>
      <c r="C360" s="208"/>
      <c r="D360" s="208"/>
      <c r="E360" s="208"/>
      <c r="F360" s="208"/>
      <c r="G360" s="208"/>
      <c r="H360" s="208"/>
      <c r="I360" s="234"/>
    </row>
    <row r="361" customFormat="false" ht="13.8" hidden="false" customHeight="false" outlineLevel="0" collapsed="false">
      <c r="A361" s="208"/>
      <c r="B361" s="208"/>
      <c r="C361" s="208"/>
      <c r="D361" s="208"/>
      <c r="E361" s="208"/>
      <c r="F361" s="208"/>
      <c r="G361" s="208"/>
      <c r="H361" s="208"/>
      <c r="I361" s="234"/>
    </row>
    <row r="362" customFormat="false" ht="13.8" hidden="false" customHeight="false" outlineLevel="0" collapsed="false">
      <c r="A362" s="208"/>
      <c r="B362" s="208"/>
      <c r="C362" s="208"/>
      <c r="D362" s="208"/>
      <c r="E362" s="208"/>
      <c r="F362" s="208"/>
      <c r="G362" s="208"/>
      <c r="H362" s="208"/>
      <c r="I362" s="234"/>
    </row>
    <row r="363" customFormat="false" ht="13.8" hidden="false" customHeight="false" outlineLevel="0" collapsed="false">
      <c r="A363" s="208"/>
      <c r="B363" s="208"/>
      <c r="C363" s="208"/>
      <c r="D363" s="208"/>
      <c r="E363" s="208"/>
      <c r="F363" s="208"/>
      <c r="G363" s="208"/>
      <c r="H363" s="208"/>
      <c r="I363" s="234"/>
    </row>
    <row r="364" customFormat="false" ht="13.8" hidden="false" customHeight="false" outlineLevel="0" collapsed="false">
      <c r="A364" s="208"/>
      <c r="B364" s="208"/>
      <c r="C364" s="208"/>
      <c r="D364" s="208"/>
      <c r="E364" s="208"/>
      <c r="F364" s="208"/>
      <c r="G364" s="208"/>
      <c r="H364" s="208"/>
      <c r="I364" s="234"/>
    </row>
    <row r="365" customFormat="false" ht="13.8" hidden="false" customHeight="false" outlineLevel="0" collapsed="false">
      <c r="A365" s="208"/>
      <c r="B365" s="208"/>
      <c r="C365" s="208"/>
      <c r="D365" s="208"/>
      <c r="E365" s="208"/>
      <c r="F365" s="208"/>
      <c r="G365" s="208"/>
      <c r="H365" s="208"/>
      <c r="I365" s="234"/>
    </row>
    <row r="366" customFormat="false" ht="13.8" hidden="false" customHeight="false" outlineLevel="0" collapsed="false">
      <c r="A366" s="208"/>
      <c r="B366" s="208"/>
      <c r="C366" s="208"/>
      <c r="D366" s="208"/>
      <c r="E366" s="208"/>
      <c r="F366" s="208"/>
      <c r="G366" s="208"/>
      <c r="H366" s="208"/>
      <c r="I366" s="234"/>
    </row>
    <row r="367" customFormat="false" ht="13.8" hidden="false" customHeight="false" outlineLevel="0" collapsed="false">
      <c r="A367" s="208"/>
      <c r="B367" s="208"/>
      <c r="C367" s="208"/>
      <c r="D367" s="208"/>
      <c r="E367" s="208"/>
      <c r="F367" s="208"/>
      <c r="G367" s="208"/>
      <c r="H367" s="208"/>
      <c r="I367" s="234"/>
    </row>
    <row r="368" customFormat="false" ht="13.8" hidden="false" customHeight="false" outlineLevel="0" collapsed="false">
      <c r="A368" s="208"/>
      <c r="B368" s="208"/>
      <c r="C368" s="208"/>
      <c r="D368" s="208"/>
      <c r="E368" s="208"/>
      <c r="F368" s="208"/>
      <c r="G368" s="208"/>
      <c r="H368" s="208"/>
      <c r="I368" s="234"/>
    </row>
    <row r="369" customFormat="false" ht="13.8" hidden="false" customHeight="false" outlineLevel="0" collapsed="false">
      <c r="A369" s="208"/>
      <c r="B369" s="208"/>
      <c r="C369" s="208"/>
      <c r="D369" s="208"/>
      <c r="E369" s="208"/>
      <c r="F369" s="208"/>
      <c r="G369" s="208"/>
      <c r="H369" s="208"/>
      <c r="I369" s="234"/>
    </row>
    <row r="370" customFormat="false" ht="13.8" hidden="false" customHeight="false" outlineLevel="0" collapsed="false">
      <c r="A370" s="208"/>
      <c r="B370" s="208"/>
      <c r="C370" s="208"/>
      <c r="D370" s="208"/>
      <c r="E370" s="208"/>
      <c r="F370" s="208"/>
      <c r="G370" s="208"/>
      <c r="H370" s="208"/>
      <c r="I370" s="234"/>
    </row>
    <row r="371" customFormat="false" ht="13.8" hidden="false" customHeight="false" outlineLevel="0" collapsed="false">
      <c r="A371" s="208"/>
      <c r="B371" s="208"/>
      <c r="C371" s="208"/>
      <c r="D371" s="208"/>
      <c r="E371" s="208"/>
      <c r="F371" s="208"/>
      <c r="G371" s="208"/>
      <c r="H371" s="208"/>
      <c r="I371" s="234"/>
    </row>
    <row r="372" customFormat="false" ht="13.8" hidden="false" customHeight="false" outlineLevel="0" collapsed="false">
      <c r="A372" s="208"/>
      <c r="B372" s="208"/>
      <c r="C372" s="208"/>
      <c r="D372" s="208"/>
      <c r="E372" s="208"/>
      <c r="F372" s="208"/>
      <c r="G372" s="208"/>
      <c r="H372" s="208"/>
      <c r="I372" s="234"/>
    </row>
    <row r="373" customFormat="false" ht="13.8" hidden="false" customHeight="false" outlineLevel="0" collapsed="false">
      <c r="A373" s="208"/>
      <c r="B373" s="208"/>
      <c r="C373" s="208"/>
      <c r="D373" s="208"/>
      <c r="E373" s="208"/>
      <c r="F373" s="208"/>
      <c r="G373" s="208"/>
      <c r="H373" s="208"/>
      <c r="I373" s="234"/>
    </row>
    <row r="374" customFormat="false" ht="13.8" hidden="false" customHeight="false" outlineLevel="0" collapsed="false">
      <c r="A374" s="208"/>
      <c r="B374" s="208"/>
      <c r="C374" s="208"/>
      <c r="D374" s="208"/>
      <c r="E374" s="208"/>
      <c r="F374" s="208"/>
      <c r="G374" s="208"/>
      <c r="H374" s="208"/>
      <c r="I374" s="234"/>
    </row>
    <row r="375" customFormat="false" ht="13.8" hidden="false" customHeight="false" outlineLevel="0" collapsed="false">
      <c r="A375" s="208"/>
      <c r="B375" s="208"/>
      <c r="C375" s="208"/>
      <c r="D375" s="208"/>
      <c r="E375" s="208"/>
      <c r="F375" s="208"/>
      <c r="G375" s="208"/>
      <c r="H375" s="208"/>
      <c r="I375" s="234"/>
    </row>
    <row r="376" customFormat="false" ht="13.8" hidden="false" customHeight="false" outlineLevel="0" collapsed="false">
      <c r="A376" s="208"/>
      <c r="B376" s="208"/>
      <c r="C376" s="208"/>
      <c r="D376" s="208"/>
      <c r="E376" s="208"/>
      <c r="F376" s="208"/>
      <c r="G376" s="208"/>
      <c r="H376" s="208"/>
      <c r="I376" s="234"/>
    </row>
    <row r="377" customFormat="false" ht="13.8" hidden="false" customHeight="false" outlineLevel="0" collapsed="false">
      <c r="A377" s="208"/>
      <c r="B377" s="208"/>
      <c r="C377" s="208"/>
      <c r="D377" s="208"/>
      <c r="E377" s="208"/>
      <c r="F377" s="208"/>
      <c r="G377" s="208"/>
      <c r="H377" s="208"/>
      <c r="I377" s="234"/>
    </row>
    <row r="378" customFormat="false" ht="13.8" hidden="false" customHeight="false" outlineLevel="0" collapsed="false">
      <c r="A378" s="208"/>
      <c r="B378" s="208"/>
      <c r="C378" s="208"/>
      <c r="D378" s="208"/>
      <c r="E378" s="208"/>
      <c r="F378" s="208"/>
      <c r="G378" s="208"/>
      <c r="H378" s="208"/>
      <c r="I378" s="234"/>
    </row>
    <row r="379" customFormat="false" ht="13.8" hidden="false" customHeight="false" outlineLevel="0" collapsed="false">
      <c r="A379" s="208"/>
      <c r="B379" s="208"/>
      <c r="C379" s="208"/>
      <c r="D379" s="208"/>
      <c r="E379" s="208"/>
      <c r="F379" s="208"/>
      <c r="G379" s="208"/>
      <c r="H379" s="208"/>
      <c r="I379" s="234"/>
    </row>
    <row r="380" customFormat="false" ht="13.8" hidden="false" customHeight="false" outlineLevel="0" collapsed="false">
      <c r="A380" s="208"/>
      <c r="B380" s="208"/>
      <c r="C380" s="208"/>
      <c r="D380" s="208"/>
      <c r="E380" s="208"/>
      <c r="F380" s="208"/>
      <c r="G380" s="208"/>
      <c r="H380" s="208"/>
      <c r="I380" s="234"/>
    </row>
    <row r="381" customFormat="false" ht="13.8" hidden="false" customHeight="false" outlineLevel="0" collapsed="false">
      <c r="A381" s="208"/>
      <c r="B381" s="208"/>
      <c r="C381" s="208"/>
      <c r="D381" s="208"/>
      <c r="E381" s="208"/>
      <c r="F381" s="208"/>
      <c r="G381" s="208"/>
      <c r="H381" s="208"/>
      <c r="I381" s="234"/>
    </row>
    <row r="382" customFormat="false" ht="13.8" hidden="false" customHeight="false" outlineLevel="0" collapsed="false">
      <c r="A382" s="208"/>
      <c r="B382" s="208"/>
      <c r="C382" s="208"/>
      <c r="D382" s="208"/>
      <c r="E382" s="208"/>
      <c r="F382" s="208"/>
      <c r="G382" s="208"/>
      <c r="H382" s="208"/>
      <c r="I382" s="234"/>
    </row>
    <row r="383" customFormat="false" ht="13.8" hidden="false" customHeight="false" outlineLevel="0" collapsed="false">
      <c r="A383" s="208"/>
      <c r="B383" s="208"/>
      <c r="C383" s="208"/>
      <c r="D383" s="208"/>
      <c r="E383" s="208"/>
      <c r="F383" s="208"/>
      <c r="G383" s="208"/>
      <c r="H383" s="208"/>
      <c r="I383" s="234"/>
    </row>
    <row r="384" customFormat="false" ht="13.8" hidden="false" customHeight="false" outlineLevel="0" collapsed="false">
      <c r="A384" s="208"/>
      <c r="B384" s="208"/>
      <c r="C384" s="208"/>
      <c r="D384" s="208"/>
      <c r="E384" s="208"/>
      <c r="F384" s="208"/>
      <c r="G384" s="208"/>
      <c r="H384" s="208"/>
      <c r="I384" s="234"/>
    </row>
    <row r="385" customFormat="false" ht="13.8" hidden="false" customHeight="false" outlineLevel="0" collapsed="false">
      <c r="A385" s="208"/>
      <c r="B385" s="208"/>
      <c r="C385" s="208"/>
      <c r="D385" s="208"/>
      <c r="E385" s="208"/>
      <c r="F385" s="208"/>
      <c r="G385" s="208"/>
      <c r="H385" s="208"/>
      <c r="I385" s="234"/>
    </row>
    <row r="386" customFormat="false" ht="13.8" hidden="false" customHeight="false" outlineLevel="0" collapsed="false">
      <c r="A386" s="208"/>
      <c r="B386" s="208"/>
      <c r="C386" s="208"/>
      <c r="D386" s="208"/>
      <c r="E386" s="208"/>
      <c r="F386" s="208"/>
      <c r="G386" s="208"/>
      <c r="H386" s="208"/>
      <c r="I386" s="234"/>
    </row>
    <row r="387" customFormat="false" ht="13.8" hidden="false" customHeight="false" outlineLevel="0" collapsed="false">
      <c r="A387" s="208"/>
      <c r="B387" s="208"/>
      <c r="C387" s="208"/>
      <c r="D387" s="208"/>
      <c r="E387" s="208"/>
      <c r="F387" s="208"/>
      <c r="G387" s="208"/>
      <c r="H387" s="208"/>
      <c r="I387" s="234"/>
    </row>
    <row r="388" customFormat="false" ht="13.8" hidden="false" customHeight="false" outlineLevel="0" collapsed="false">
      <c r="A388" s="208"/>
      <c r="B388" s="208"/>
      <c r="C388" s="208"/>
      <c r="D388" s="208"/>
      <c r="E388" s="208"/>
      <c r="F388" s="208"/>
      <c r="G388" s="208"/>
      <c r="H388" s="208"/>
      <c r="I388" s="234"/>
    </row>
    <row r="389" customFormat="false" ht="13.8" hidden="false" customHeight="false" outlineLevel="0" collapsed="false">
      <c r="A389" s="208"/>
      <c r="B389" s="208"/>
      <c r="C389" s="208"/>
      <c r="D389" s="208"/>
      <c r="E389" s="208"/>
      <c r="F389" s="208"/>
      <c r="G389" s="208"/>
      <c r="H389" s="208"/>
      <c r="I389" s="234"/>
    </row>
    <row r="390" customFormat="false" ht="13.8" hidden="false" customHeight="false" outlineLevel="0" collapsed="false">
      <c r="A390" s="208"/>
      <c r="B390" s="208"/>
      <c r="C390" s="208"/>
      <c r="D390" s="208"/>
      <c r="E390" s="208"/>
      <c r="F390" s="208"/>
      <c r="G390" s="208"/>
      <c r="H390" s="208"/>
      <c r="I390" s="234"/>
    </row>
    <row r="391" customFormat="false" ht="13.8" hidden="false" customHeight="false" outlineLevel="0" collapsed="false">
      <c r="A391" s="208"/>
      <c r="B391" s="208"/>
      <c r="C391" s="208"/>
      <c r="D391" s="208"/>
      <c r="E391" s="208"/>
      <c r="F391" s="208"/>
      <c r="G391" s="208"/>
      <c r="H391" s="208"/>
      <c r="I391" s="234"/>
    </row>
    <row r="392" customFormat="false" ht="13.8" hidden="false" customHeight="false" outlineLevel="0" collapsed="false">
      <c r="A392" s="208"/>
      <c r="B392" s="208"/>
      <c r="C392" s="208"/>
      <c r="D392" s="208"/>
      <c r="E392" s="208"/>
      <c r="F392" s="208"/>
      <c r="G392" s="208"/>
      <c r="H392" s="208"/>
      <c r="I392" s="234"/>
    </row>
    <row r="393" customFormat="false" ht="13.8" hidden="false" customHeight="false" outlineLevel="0" collapsed="false">
      <c r="A393" s="208"/>
      <c r="B393" s="208"/>
      <c r="C393" s="208"/>
      <c r="D393" s="208"/>
      <c r="E393" s="208"/>
      <c r="F393" s="208"/>
      <c r="G393" s="208"/>
      <c r="H393" s="208"/>
      <c r="I393" s="234"/>
    </row>
    <row r="394" customFormat="false" ht="13.8" hidden="false" customHeight="false" outlineLevel="0" collapsed="false">
      <c r="A394" s="208"/>
      <c r="B394" s="208"/>
      <c r="C394" s="208"/>
      <c r="D394" s="208"/>
      <c r="E394" s="208"/>
      <c r="F394" s="208"/>
      <c r="G394" s="208"/>
      <c r="H394" s="208"/>
      <c r="I394" s="234"/>
    </row>
    <row r="395" customFormat="false" ht="13.8" hidden="false" customHeight="false" outlineLevel="0" collapsed="false">
      <c r="A395" s="208"/>
      <c r="B395" s="208"/>
      <c r="C395" s="208"/>
      <c r="D395" s="208"/>
      <c r="E395" s="208"/>
      <c r="F395" s="208"/>
      <c r="G395" s="208"/>
      <c r="H395" s="208"/>
      <c r="I395" s="234"/>
    </row>
    <row r="396" customFormat="false" ht="13.8" hidden="false" customHeight="false" outlineLevel="0" collapsed="false">
      <c r="A396" s="208"/>
      <c r="B396" s="208"/>
      <c r="C396" s="208"/>
      <c r="D396" s="208"/>
      <c r="E396" s="208"/>
      <c r="F396" s="208"/>
      <c r="G396" s="208"/>
      <c r="H396" s="208"/>
      <c r="I396" s="234"/>
    </row>
    <row r="397" customFormat="false" ht="13.8" hidden="false" customHeight="false" outlineLevel="0" collapsed="false">
      <c r="A397" s="208"/>
      <c r="B397" s="208"/>
      <c r="C397" s="208"/>
      <c r="D397" s="208"/>
      <c r="E397" s="208"/>
      <c r="F397" s="208"/>
      <c r="G397" s="208"/>
      <c r="H397" s="208"/>
      <c r="I397" s="234"/>
    </row>
    <row r="398" customFormat="false" ht="13.8" hidden="false" customHeight="false" outlineLevel="0" collapsed="false">
      <c r="A398" s="208"/>
      <c r="B398" s="208"/>
      <c r="C398" s="208"/>
      <c r="D398" s="208"/>
      <c r="E398" s="208"/>
      <c r="F398" s="208"/>
      <c r="G398" s="208"/>
      <c r="H398" s="208"/>
      <c r="I398" s="234"/>
    </row>
    <row r="399" customFormat="false" ht="13.8" hidden="false" customHeight="false" outlineLevel="0" collapsed="false">
      <c r="A399" s="208"/>
      <c r="B399" s="208"/>
      <c r="C399" s="208"/>
      <c r="D399" s="208"/>
      <c r="E399" s="208"/>
      <c r="F399" s="208"/>
      <c r="G399" s="208"/>
      <c r="H399" s="208"/>
      <c r="I399" s="234"/>
    </row>
    <row r="400" customFormat="false" ht="13.8" hidden="false" customHeight="false" outlineLevel="0" collapsed="false">
      <c r="A400" s="208"/>
      <c r="B400" s="208"/>
      <c r="C400" s="208"/>
      <c r="D400" s="208"/>
      <c r="E400" s="208"/>
      <c r="F400" s="208"/>
      <c r="G400" s="208"/>
      <c r="H400" s="208"/>
      <c r="I400" s="234"/>
    </row>
    <row r="401" customFormat="false" ht="13.8" hidden="false" customHeight="false" outlineLevel="0" collapsed="false">
      <c r="A401" s="208"/>
      <c r="B401" s="208"/>
      <c r="C401" s="208"/>
      <c r="D401" s="208"/>
      <c r="E401" s="208"/>
      <c r="F401" s="208"/>
      <c r="G401" s="208"/>
      <c r="H401" s="208"/>
      <c r="I401" s="234"/>
    </row>
    <row r="402" customFormat="false" ht="13.8" hidden="false" customHeight="false" outlineLevel="0" collapsed="false">
      <c r="A402" s="208"/>
      <c r="B402" s="208"/>
      <c r="C402" s="208"/>
      <c r="D402" s="208"/>
      <c r="E402" s="208"/>
      <c r="F402" s="208"/>
      <c r="G402" s="208"/>
      <c r="H402" s="208"/>
      <c r="I402" s="234"/>
    </row>
    <row r="403" customFormat="false" ht="13.8" hidden="false" customHeight="false" outlineLevel="0" collapsed="false">
      <c r="A403" s="208"/>
      <c r="B403" s="208"/>
      <c r="C403" s="208"/>
      <c r="D403" s="208"/>
      <c r="E403" s="208"/>
      <c r="F403" s="208"/>
      <c r="G403" s="208"/>
      <c r="H403" s="208"/>
      <c r="I403" s="234"/>
    </row>
    <row r="404" customFormat="false" ht="13.8" hidden="false" customHeight="false" outlineLevel="0" collapsed="false">
      <c r="A404" s="208"/>
      <c r="B404" s="208"/>
      <c r="C404" s="208"/>
      <c r="D404" s="208"/>
      <c r="E404" s="208"/>
      <c r="F404" s="208"/>
      <c r="G404" s="208"/>
      <c r="H404" s="208"/>
      <c r="I404" s="234"/>
    </row>
    <row r="405" customFormat="false" ht="13.8" hidden="false" customHeight="false" outlineLevel="0" collapsed="false">
      <c r="A405" s="208"/>
      <c r="B405" s="208"/>
      <c r="C405" s="208"/>
      <c r="D405" s="208"/>
      <c r="E405" s="208"/>
      <c r="F405" s="208"/>
      <c r="G405" s="208"/>
      <c r="H405" s="208"/>
      <c r="I405" s="234"/>
    </row>
    <row r="406" customFormat="false" ht="13.8" hidden="false" customHeight="false" outlineLevel="0" collapsed="false">
      <c r="A406" s="208"/>
      <c r="B406" s="208"/>
      <c r="C406" s="208"/>
      <c r="D406" s="208"/>
      <c r="E406" s="208"/>
      <c r="F406" s="208"/>
      <c r="G406" s="208"/>
      <c r="H406" s="208"/>
      <c r="I406" s="234"/>
    </row>
    <row r="407" customFormat="false" ht="13.8" hidden="false" customHeight="false" outlineLevel="0" collapsed="false">
      <c r="A407" s="208"/>
      <c r="B407" s="208"/>
      <c r="C407" s="208"/>
      <c r="D407" s="208"/>
      <c r="E407" s="208"/>
      <c r="F407" s="208"/>
      <c r="G407" s="208"/>
      <c r="H407" s="208"/>
      <c r="I407" s="234"/>
    </row>
    <row r="408" customFormat="false" ht="13.8" hidden="false" customHeight="false" outlineLevel="0" collapsed="false">
      <c r="A408" s="208"/>
      <c r="B408" s="208"/>
      <c r="C408" s="208"/>
      <c r="D408" s="208"/>
      <c r="E408" s="208"/>
      <c r="F408" s="208"/>
      <c r="G408" s="208"/>
      <c r="H408" s="208"/>
      <c r="I408" s="234"/>
    </row>
    <row r="409" customFormat="false" ht="13.8" hidden="false" customHeight="false" outlineLevel="0" collapsed="false">
      <c r="A409" s="208"/>
      <c r="B409" s="208"/>
      <c r="C409" s="208"/>
      <c r="D409" s="208"/>
      <c r="E409" s="208"/>
      <c r="F409" s="208"/>
      <c r="G409" s="208"/>
      <c r="H409" s="208"/>
      <c r="I409" s="234"/>
    </row>
    <row r="410" customFormat="false" ht="13.8" hidden="false" customHeight="false" outlineLevel="0" collapsed="false">
      <c r="A410" s="208"/>
      <c r="B410" s="208"/>
      <c r="C410" s="208"/>
      <c r="D410" s="208"/>
      <c r="E410" s="208"/>
      <c r="F410" s="208"/>
      <c r="G410" s="208"/>
      <c r="H410" s="208"/>
      <c r="I410" s="234"/>
    </row>
    <row r="411" customFormat="false" ht="13.8" hidden="false" customHeight="false" outlineLevel="0" collapsed="false">
      <c r="A411" s="208"/>
      <c r="B411" s="208"/>
      <c r="C411" s="208"/>
      <c r="D411" s="208"/>
      <c r="E411" s="208"/>
      <c r="F411" s="208"/>
      <c r="G411" s="208"/>
      <c r="H411" s="208"/>
      <c r="I411" s="234"/>
    </row>
    <row r="412" customFormat="false" ht="13.8" hidden="false" customHeight="false" outlineLevel="0" collapsed="false">
      <c r="A412" s="208"/>
      <c r="B412" s="208"/>
      <c r="C412" s="208"/>
      <c r="D412" s="208"/>
      <c r="E412" s="208"/>
      <c r="F412" s="208"/>
      <c r="G412" s="208"/>
      <c r="H412" s="208"/>
      <c r="I412" s="234"/>
    </row>
    <row r="413" customFormat="false" ht="13.8" hidden="false" customHeight="false" outlineLevel="0" collapsed="false">
      <c r="A413" s="208"/>
      <c r="B413" s="208"/>
      <c r="C413" s="208"/>
      <c r="D413" s="208"/>
      <c r="E413" s="208"/>
      <c r="F413" s="208"/>
      <c r="G413" s="208"/>
      <c r="H413" s="208"/>
      <c r="I413" s="234"/>
    </row>
    <row r="414" customFormat="false" ht="13.8" hidden="false" customHeight="false" outlineLevel="0" collapsed="false">
      <c r="A414" s="208"/>
      <c r="B414" s="208"/>
      <c r="C414" s="208"/>
      <c r="D414" s="208"/>
      <c r="E414" s="208"/>
      <c r="F414" s="208"/>
      <c r="G414" s="208"/>
      <c r="H414" s="208"/>
      <c r="I414" s="234"/>
    </row>
    <row r="415" customFormat="false" ht="13.8" hidden="false" customHeight="false" outlineLevel="0" collapsed="false">
      <c r="A415" s="208"/>
      <c r="B415" s="208"/>
      <c r="C415" s="208"/>
      <c r="D415" s="208"/>
      <c r="E415" s="208"/>
      <c r="F415" s="208"/>
      <c r="G415" s="208"/>
      <c r="H415" s="208"/>
      <c r="I415" s="234"/>
    </row>
    <row r="416" customFormat="false" ht="13.8" hidden="false" customHeight="false" outlineLevel="0" collapsed="false">
      <c r="A416" s="208"/>
      <c r="B416" s="208"/>
      <c r="C416" s="208"/>
      <c r="D416" s="208"/>
      <c r="E416" s="208"/>
      <c r="F416" s="208"/>
      <c r="G416" s="208"/>
      <c r="H416" s="208"/>
      <c r="I416" s="234"/>
    </row>
    <row r="417" customFormat="false" ht="13.8" hidden="false" customHeight="false" outlineLevel="0" collapsed="false">
      <c r="A417" s="208"/>
      <c r="B417" s="208"/>
      <c r="C417" s="208"/>
      <c r="D417" s="208"/>
      <c r="E417" s="208"/>
      <c r="F417" s="208"/>
      <c r="G417" s="208"/>
      <c r="H417" s="208"/>
      <c r="I417" s="234"/>
    </row>
    <row r="418" customFormat="false" ht="13.8" hidden="false" customHeight="false" outlineLevel="0" collapsed="false">
      <c r="A418" s="208"/>
      <c r="B418" s="208"/>
      <c r="C418" s="208"/>
      <c r="D418" s="208"/>
      <c r="E418" s="208"/>
      <c r="F418" s="208"/>
      <c r="G418" s="208"/>
      <c r="H418" s="208"/>
      <c r="I418" s="234"/>
    </row>
    <row r="419" customFormat="false" ht="13.8" hidden="false" customHeight="false" outlineLevel="0" collapsed="false">
      <c r="A419" s="208"/>
      <c r="B419" s="208"/>
      <c r="C419" s="208"/>
      <c r="D419" s="208"/>
      <c r="E419" s="208"/>
      <c r="F419" s="208"/>
      <c r="G419" s="208"/>
      <c r="H419" s="208"/>
      <c r="I419" s="234"/>
    </row>
    <row r="420" customFormat="false" ht="13.8" hidden="false" customHeight="false" outlineLevel="0" collapsed="false">
      <c r="A420" s="208"/>
      <c r="B420" s="208"/>
      <c r="C420" s="208"/>
      <c r="D420" s="208"/>
      <c r="E420" s="208"/>
      <c r="F420" s="208"/>
      <c r="G420" s="208"/>
      <c r="H420" s="208"/>
      <c r="I420" s="234"/>
    </row>
    <row r="421" customFormat="false" ht="13.8" hidden="false" customHeight="false" outlineLevel="0" collapsed="false">
      <c r="A421" s="208"/>
      <c r="B421" s="208"/>
      <c r="C421" s="208"/>
      <c r="D421" s="208"/>
      <c r="E421" s="208"/>
      <c r="F421" s="208"/>
      <c r="G421" s="208"/>
      <c r="H421" s="208"/>
      <c r="I421" s="234"/>
    </row>
    <row r="422" customFormat="false" ht="13.8" hidden="false" customHeight="false" outlineLevel="0" collapsed="false">
      <c r="A422" s="208"/>
      <c r="B422" s="208"/>
      <c r="C422" s="208"/>
      <c r="D422" s="208"/>
      <c r="E422" s="208"/>
      <c r="F422" s="208"/>
      <c r="G422" s="208"/>
      <c r="H422" s="208"/>
      <c r="I422" s="234"/>
    </row>
    <row r="423" customFormat="false" ht="13.8" hidden="false" customHeight="false" outlineLevel="0" collapsed="false">
      <c r="A423" s="208"/>
      <c r="B423" s="208"/>
      <c r="C423" s="208"/>
      <c r="D423" s="208"/>
      <c r="E423" s="208"/>
      <c r="F423" s="208"/>
      <c r="G423" s="208"/>
      <c r="H423" s="208"/>
      <c r="I423" s="234"/>
    </row>
    <row r="424" customFormat="false" ht="13.8" hidden="false" customHeight="false" outlineLevel="0" collapsed="false">
      <c r="A424" s="208"/>
      <c r="B424" s="208"/>
      <c r="C424" s="208"/>
      <c r="D424" s="208"/>
      <c r="E424" s="208"/>
      <c r="F424" s="208"/>
      <c r="G424" s="208"/>
      <c r="H424" s="208"/>
      <c r="I424" s="234"/>
    </row>
    <row r="425" customFormat="false" ht="13.8" hidden="false" customHeight="false" outlineLevel="0" collapsed="false">
      <c r="A425" s="208"/>
      <c r="B425" s="208"/>
      <c r="C425" s="208"/>
      <c r="D425" s="208"/>
      <c r="E425" s="208"/>
      <c r="F425" s="208"/>
      <c r="G425" s="208"/>
      <c r="H425" s="208"/>
      <c r="I425" s="234"/>
    </row>
    <row r="426" customFormat="false" ht="13.8" hidden="false" customHeight="false" outlineLevel="0" collapsed="false">
      <c r="A426" s="208"/>
      <c r="B426" s="208"/>
      <c r="C426" s="208"/>
      <c r="D426" s="208"/>
      <c r="E426" s="208"/>
      <c r="F426" s="208"/>
      <c r="G426" s="208"/>
      <c r="H426" s="208"/>
      <c r="I426" s="234"/>
    </row>
    <row r="427" customFormat="false" ht="13.8" hidden="false" customHeight="false" outlineLevel="0" collapsed="false">
      <c r="A427" s="208"/>
      <c r="B427" s="208"/>
      <c r="C427" s="208"/>
      <c r="D427" s="208"/>
      <c r="E427" s="208"/>
      <c r="F427" s="208"/>
      <c r="G427" s="208"/>
      <c r="H427" s="208"/>
      <c r="I427" s="234"/>
    </row>
    <row r="428" customFormat="false" ht="13.8" hidden="false" customHeight="false" outlineLevel="0" collapsed="false">
      <c r="A428" s="208"/>
      <c r="B428" s="208"/>
      <c r="C428" s="208"/>
      <c r="D428" s="208"/>
      <c r="E428" s="208"/>
      <c r="F428" s="208"/>
      <c r="G428" s="208"/>
      <c r="H428" s="208"/>
      <c r="I428" s="234"/>
    </row>
    <row r="429" customFormat="false" ht="13.8" hidden="false" customHeight="false" outlineLevel="0" collapsed="false">
      <c r="A429" s="208"/>
      <c r="B429" s="208"/>
      <c r="C429" s="208"/>
      <c r="D429" s="208"/>
      <c r="E429" s="208"/>
      <c r="F429" s="208"/>
      <c r="G429" s="208"/>
      <c r="H429" s="208"/>
      <c r="I429" s="234"/>
    </row>
    <row r="430" customFormat="false" ht="13.8" hidden="false" customHeight="false" outlineLevel="0" collapsed="false">
      <c r="A430" s="208"/>
      <c r="B430" s="208"/>
      <c r="C430" s="208"/>
      <c r="D430" s="208"/>
      <c r="E430" s="208"/>
      <c r="F430" s="208"/>
      <c r="G430" s="208"/>
      <c r="H430" s="208"/>
      <c r="I430" s="234"/>
    </row>
    <row r="431" customFormat="false" ht="13.8" hidden="false" customHeight="false" outlineLevel="0" collapsed="false">
      <c r="A431" s="208"/>
      <c r="B431" s="208"/>
      <c r="C431" s="208"/>
      <c r="D431" s="208"/>
      <c r="E431" s="208"/>
      <c r="F431" s="208"/>
      <c r="G431" s="208"/>
      <c r="H431" s="208"/>
      <c r="I431" s="234"/>
    </row>
    <row r="432" customFormat="false" ht="13.8" hidden="false" customHeight="false" outlineLevel="0" collapsed="false">
      <c r="A432" s="208"/>
      <c r="B432" s="208"/>
      <c r="C432" s="208"/>
      <c r="D432" s="208"/>
      <c r="E432" s="208"/>
      <c r="F432" s="208"/>
      <c r="G432" s="208"/>
      <c r="H432" s="208"/>
      <c r="I432" s="234"/>
    </row>
    <row r="433" customFormat="false" ht="13.8" hidden="false" customHeight="false" outlineLevel="0" collapsed="false">
      <c r="A433" s="208"/>
      <c r="B433" s="208"/>
      <c r="C433" s="208"/>
      <c r="D433" s="208"/>
      <c r="E433" s="208"/>
      <c r="F433" s="208"/>
      <c r="G433" s="208"/>
      <c r="H433" s="208"/>
      <c r="I433" s="234"/>
    </row>
    <row r="434" customFormat="false" ht="13.8" hidden="false" customHeight="false" outlineLevel="0" collapsed="false">
      <c r="A434" s="208"/>
      <c r="B434" s="208"/>
      <c r="C434" s="208"/>
      <c r="D434" s="208"/>
      <c r="E434" s="208"/>
      <c r="F434" s="208"/>
      <c r="G434" s="208"/>
      <c r="H434" s="208"/>
      <c r="I434" s="234"/>
    </row>
    <row r="435" customFormat="false" ht="13.8" hidden="false" customHeight="false" outlineLevel="0" collapsed="false">
      <c r="A435" s="208"/>
      <c r="B435" s="208"/>
      <c r="C435" s="208"/>
      <c r="D435" s="208"/>
      <c r="E435" s="208"/>
      <c r="F435" s="208"/>
      <c r="G435" s="208"/>
      <c r="H435" s="208"/>
      <c r="I435" s="234"/>
    </row>
    <row r="436" customFormat="false" ht="13.8" hidden="false" customHeight="false" outlineLevel="0" collapsed="false">
      <c r="A436" s="208"/>
      <c r="B436" s="208"/>
      <c r="C436" s="208"/>
      <c r="D436" s="208"/>
      <c r="E436" s="208"/>
      <c r="F436" s="208"/>
      <c r="G436" s="208"/>
      <c r="H436" s="208"/>
      <c r="I436" s="234"/>
    </row>
    <row r="437" customFormat="false" ht="13.8" hidden="false" customHeight="false" outlineLevel="0" collapsed="false">
      <c r="A437" s="208"/>
      <c r="B437" s="208"/>
      <c r="C437" s="208"/>
      <c r="D437" s="208"/>
      <c r="E437" s="208"/>
      <c r="F437" s="208"/>
      <c r="G437" s="208"/>
      <c r="H437" s="208"/>
      <c r="I437" s="234"/>
    </row>
    <row r="438" customFormat="false" ht="13.8" hidden="false" customHeight="false" outlineLevel="0" collapsed="false">
      <c r="A438" s="208"/>
      <c r="B438" s="208"/>
      <c r="C438" s="208"/>
      <c r="D438" s="208"/>
      <c r="E438" s="208"/>
      <c r="F438" s="208"/>
      <c r="G438" s="208"/>
      <c r="H438" s="208"/>
      <c r="I438" s="234"/>
    </row>
    <row r="439" customFormat="false" ht="13.8" hidden="false" customHeight="false" outlineLevel="0" collapsed="false">
      <c r="A439" s="208"/>
      <c r="B439" s="208"/>
      <c r="C439" s="208"/>
      <c r="D439" s="208"/>
      <c r="E439" s="208"/>
      <c r="F439" s="208"/>
      <c r="G439" s="208"/>
      <c r="H439" s="208"/>
      <c r="I439" s="234"/>
    </row>
    <row r="440" customFormat="false" ht="13.8" hidden="false" customHeight="false" outlineLevel="0" collapsed="false">
      <c r="A440" s="208"/>
      <c r="B440" s="208"/>
      <c r="C440" s="208"/>
      <c r="D440" s="208"/>
      <c r="E440" s="208"/>
      <c r="F440" s="208"/>
      <c r="G440" s="208"/>
      <c r="H440" s="208"/>
      <c r="I440" s="234"/>
    </row>
    <row r="441" customFormat="false" ht="13.8" hidden="false" customHeight="false" outlineLevel="0" collapsed="false">
      <c r="A441" s="208"/>
      <c r="B441" s="208"/>
      <c r="C441" s="208"/>
      <c r="D441" s="208"/>
      <c r="E441" s="208"/>
      <c r="F441" s="208"/>
      <c r="G441" s="208"/>
      <c r="H441" s="208"/>
      <c r="I441" s="234"/>
    </row>
    <row r="442" customFormat="false" ht="13.8" hidden="false" customHeight="false" outlineLevel="0" collapsed="false">
      <c r="A442" s="208"/>
      <c r="B442" s="208"/>
      <c r="C442" s="208"/>
      <c r="D442" s="208"/>
      <c r="E442" s="208"/>
      <c r="F442" s="208"/>
      <c r="G442" s="208"/>
      <c r="H442" s="208"/>
      <c r="I442" s="234"/>
    </row>
    <row r="443" customFormat="false" ht="13.8" hidden="false" customHeight="false" outlineLevel="0" collapsed="false">
      <c r="A443" s="208"/>
      <c r="B443" s="208"/>
      <c r="C443" s="208"/>
      <c r="D443" s="208"/>
      <c r="E443" s="208"/>
      <c r="F443" s="208"/>
      <c r="G443" s="208"/>
      <c r="H443" s="208"/>
      <c r="I443" s="234"/>
    </row>
    <row r="444" customFormat="false" ht="13.8" hidden="false" customHeight="false" outlineLevel="0" collapsed="false">
      <c r="A444" s="208"/>
      <c r="B444" s="208"/>
      <c r="C444" s="208"/>
      <c r="D444" s="208"/>
      <c r="E444" s="208"/>
      <c r="F444" s="208"/>
      <c r="G444" s="208"/>
      <c r="H444" s="208"/>
      <c r="I444" s="234"/>
    </row>
    <row r="445" customFormat="false" ht="13.8" hidden="false" customHeight="false" outlineLevel="0" collapsed="false">
      <c r="A445" s="208"/>
      <c r="B445" s="208"/>
      <c r="C445" s="208"/>
      <c r="D445" s="208"/>
      <c r="E445" s="208"/>
      <c r="F445" s="208"/>
      <c r="G445" s="208"/>
      <c r="H445" s="208"/>
      <c r="I445" s="234"/>
    </row>
    <row r="446" customFormat="false" ht="13.8" hidden="false" customHeight="false" outlineLevel="0" collapsed="false">
      <c r="A446" s="208"/>
      <c r="B446" s="208"/>
      <c r="C446" s="208"/>
      <c r="D446" s="208"/>
      <c r="E446" s="208"/>
      <c r="F446" s="208"/>
      <c r="G446" s="208"/>
      <c r="H446" s="208"/>
      <c r="I446" s="234"/>
    </row>
    <row r="447" customFormat="false" ht="13.8" hidden="false" customHeight="false" outlineLevel="0" collapsed="false">
      <c r="A447" s="208"/>
      <c r="B447" s="208"/>
      <c r="C447" s="208"/>
      <c r="D447" s="208"/>
      <c r="E447" s="208"/>
      <c r="F447" s="208"/>
      <c r="G447" s="208"/>
      <c r="H447" s="208"/>
      <c r="I447" s="234"/>
    </row>
    <row r="448" customFormat="false" ht="13.8" hidden="false" customHeight="false" outlineLevel="0" collapsed="false">
      <c r="A448" s="208"/>
      <c r="B448" s="208"/>
      <c r="C448" s="208"/>
      <c r="D448" s="208"/>
      <c r="E448" s="208"/>
      <c r="F448" s="208"/>
      <c r="G448" s="208"/>
      <c r="H448" s="208"/>
      <c r="I448" s="234"/>
    </row>
    <row r="449" customFormat="false" ht="13.8" hidden="false" customHeight="false" outlineLevel="0" collapsed="false">
      <c r="A449" s="208"/>
      <c r="B449" s="208"/>
      <c r="C449" s="208"/>
      <c r="D449" s="208"/>
      <c r="E449" s="208"/>
      <c r="F449" s="208"/>
      <c r="G449" s="208"/>
      <c r="H449" s="208"/>
      <c r="I449" s="234"/>
    </row>
    <row r="450" customFormat="false" ht="13.8" hidden="false" customHeight="false" outlineLevel="0" collapsed="false">
      <c r="A450" s="208"/>
      <c r="B450" s="208"/>
      <c r="C450" s="208"/>
      <c r="D450" s="208"/>
      <c r="E450" s="208"/>
      <c r="F450" s="208"/>
      <c r="G450" s="208"/>
      <c r="H450" s="208"/>
      <c r="I450" s="234"/>
    </row>
    <row r="451" customFormat="false" ht="13.8" hidden="false" customHeight="false" outlineLevel="0" collapsed="false">
      <c r="A451" s="208"/>
      <c r="B451" s="208"/>
      <c r="C451" s="208"/>
      <c r="D451" s="208"/>
      <c r="E451" s="208"/>
      <c r="F451" s="208"/>
      <c r="G451" s="208"/>
      <c r="H451" s="208"/>
      <c r="I451" s="234"/>
    </row>
    <row r="452" customFormat="false" ht="13.8" hidden="false" customHeight="false" outlineLevel="0" collapsed="false">
      <c r="A452" s="208"/>
      <c r="B452" s="208"/>
      <c r="C452" s="208"/>
      <c r="D452" s="208"/>
      <c r="E452" s="208"/>
      <c r="F452" s="208"/>
      <c r="G452" s="208"/>
      <c r="H452" s="208"/>
      <c r="I452" s="234"/>
    </row>
    <row r="453" customFormat="false" ht="13.8" hidden="false" customHeight="false" outlineLevel="0" collapsed="false">
      <c r="A453" s="208"/>
      <c r="B453" s="208"/>
      <c r="C453" s="208"/>
      <c r="D453" s="208"/>
      <c r="E453" s="208"/>
      <c r="F453" s="208"/>
      <c r="G453" s="208"/>
      <c r="H453" s="208"/>
      <c r="I453" s="234"/>
    </row>
    <row r="454" customFormat="false" ht="13.8" hidden="false" customHeight="false" outlineLevel="0" collapsed="false">
      <c r="A454" s="208"/>
      <c r="B454" s="208"/>
      <c r="C454" s="208"/>
      <c r="D454" s="208"/>
      <c r="E454" s="208"/>
      <c r="F454" s="208"/>
      <c r="G454" s="208"/>
      <c r="H454" s="208"/>
      <c r="I454" s="234"/>
    </row>
    <row r="455" customFormat="false" ht="13.8" hidden="false" customHeight="false" outlineLevel="0" collapsed="false">
      <c r="A455" s="208"/>
      <c r="B455" s="208"/>
      <c r="C455" s="208"/>
      <c r="D455" s="208"/>
      <c r="E455" s="208"/>
      <c r="F455" s="208"/>
      <c r="G455" s="208"/>
      <c r="H455" s="208"/>
      <c r="I455" s="234"/>
    </row>
    <row r="456" customFormat="false" ht="13.8" hidden="false" customHeight="false" outlineLevel="0" collapsed="false">
      <c r="A456" s="208"/>
      <c r="B456" s="208"/>
      <c r="C456" s="208"/>
      <c r="D456" s="208"/>
      <c r="E456" s="208"/>
      <c r="F456" s="208"/>
      <c r="G456" s="208"/>
      <c r="H456" s="208"/>
      <c r="I456" s="234"/>
    </row>
    <row r="457" customFormat="false" ht="13.8" hidden="false" customHeight="false" outlineLevel="0" collapsed="false">
      <c r="A457" s="208"/>
      <c r="B457" s="208"/>
      <c r="C457" s="208"/>
      <c r="D457" s="208"/>
      <c r="E457" s="208"/>
      <c r="F457" s="208"/>
      <c r="G457" s="208"/>
      <c r="H457" s="208"/>
      <c r="I457" s="234"/>
    </row>
    <row r="458" customFormat="false" ht="13.8" hidden="false" customHeight="false" outlineLevel="0" collapsed="false">
      <c r="A458" s="208"/>
      <c r="B458" s="208"/>
      <c r="C458" s="208"/>
      <c r="D458" s="208"/>
      <c r="E458" s="208"/>
      <c r="F458" s="208"/>
      <c r="G458" s="208"/>
      <c r="H458" s="208"/>
      <c r="I458" s="234"/>
    </row>
    <row r="459" customFormat="false" ht="13.8" hidden="false" customHeight="false" outlineLevel="0" collapsed="false">
      <c r="A459" s="208"/>
      <c r="B459" s="208"/>
      <c r="C459" s="208"/>
      <c r="D459" s="208"/>
      <c r="E459" s="208"/>
      <c r="F459" s="208"/>
      <c r="G459" s="208"/>
      <c r="H459" s="208"/>
      <c r="I459" s="234"/>
    </row>
    <row r="460" customFormat="false" ht="13.8" hidden="false" customHeight="false" outlineLevel="0" collapsed="false">
      <c r="A460" s="208"/>
      <c r="B460" s="208"/>
      <c r="C460" s="208"/>
      <c r="D460" s="208"/>
      <c r="E460" s="208"/>
      <c r="F460" s="208"/>
      <c r="G460" s="208"/>
      <c r="H460" s="208"/>
      <c r="I460" s="234"/>
    </row>
    <row r="461" customFormat="false" ht="13.8" hidden="false" customHeight="false" outlineLevel="0" collapsed="false">
      <c r="A461" s="208"/>
      <c r="B461" s="208"/>
      <c r="C461" s="208"/>
      <c r="D461" s="208"/>
      <c r="E461" s="208"/>
      <c r="F461" s="208"/>
      <c r="G461" s="208"/>
      <c r="H461" s="208"/>
      <c r="I461" s="234"/>
    </row>
    <row r="462" customFormat="false" ht="13.8" hidden="false" customHeight="false" outlineLevel="0" collapsed="false">
      <c r="A462" s="208"/>
      <c r="B462" s="208"/>
      <c r="C462" s="208"/>
      <c r="D462" s="208"/>
      <c r="E462" s="208"/>
      <c r="F462" s="208"/>
      <c r="G462" s="208"/>
      <c r="H462" s="208"/>
      <c r="I462" s="234"/>
    </row>
    <row r="463" customFormat="false" ht="13.8" hidden="false" customHeight="false" outlineLevel="0" collapsed="false">
      <c r="A463" s="208"/>
      <c r="B463" s="208"/>
      <c r="C463" s="208"/>
      <c r="D463" s="208"/>
      <c r="E463" s="208"/>
      <c r="F463" s="208"/>
      <c r="G463" s="208"/>
      <c r="H463" s="208"/>
      <c r="I463" s="234"/>
    </row>
    <row r="464" customFormat="false" ht="13.8" hidden="false" customHeight="false" outlineLevel="0" collapsed="false">
      <c r="A464" s="208"/>
      <c r="B464" s="208"/>
      <c r="C464" s="208"/>
      <c r="D464" s="208"/>
      <c r="E464" s="208"/>
      <c r="F464" s="208"/>
      <c r="G464" s="208"/>
      <c r="H464" s="208"/>
      <c r="I464" s="234"/>
    </row>
    <row r="465" customFormat="false" ht="13.8" hidden="false" customHeight="false" outlineLevel="0" collapsed="false">
      <c r="A465" s="208"/>
      <c r="B465" s="208"/>
      <c r="C465" s="208"/>
      <c r="D465" s="208"/>
      <c r="E465" s="208"/>
      <c r="F465" s="208"/>
      <c r="G465" s="208"/>
      <c r="H465" s="208"/>
      <c r="I465" s="234"/>
    </row>
    <row r="466" customFormat="false" ht="13.8" hidden="false" customHeight="false" outlineLevel="0" collapsed="false">
      <c r="A466" s="208"/>
      <c r="B466" s="208"/>
      <c r="C466" s="208"/>
      <c r="D466" s="208"/>
      <c r="E466" s="208"/>
      <c r="F466" s="208"/>
      <c r="G466" s="208"/>
      <c r="H466" s="208"/>
      <c r="I466" s="234"/>
    </row>
    <row r="467" customFormat="false" ht="13.8" hidden="false" customHeight="false" outlineLevel="0" collapsed="false">
      <c r="A467" s="208"/>
      <c r="B467" s="208"/>
      <c r="C467" s="208"/>
      <c r="D467" s="208"/>
      <c r="E467" s="208"/>
      <c r="F467" s="208"/>
      <c r="G467" s="208"/>
      <c r="H467" s="208"/>
      <c r="I467" s="234"/>
    </row>
    <row r="468" customFormat="false" ht="13.8" hidden="false" customHeight="false" outlineLevel="0" collapsed="false">
      <c r="A468" s="208"/>
      <c r="B468" s="208"/>
      <c r="C468" s="208"/>
      <c r="D468" s="208"/>
      <c r="E468" s="208"/>
      <c r="F468" s="208"/>
      <c r="G468" s="208"/>
      <c r="H468" s="208"/>
      <c r="I468" s="234"/>
    </row>
    <row r="469" customFormat="false" ht="13.8" hidden="false" customHeight="false" outlineLevel="0" collapsed="false">
      <c r="A469" s="208"/>
      <c r="B469" s="208"/>
      <c r="C469" s="208"/>
      <c r="D469" s="208"/>
      <c r="E469" s="208"/>
      <c r="F469" s="208"/>
      <c r="G469" s="208"/>
      <c r="H469" s="208"/>
      <c r="I469" s="234"/>
    </row>
    <row r="470" customFormat="false" ht="13.8" hidden="false" customHeight="false" outlineLevel="0" collapsed="false">
      <c r="A470" s="208"/>
      <c r="B470" s="208"/>
      <c r="C470" s="208"/>
      <c r="D470" s="208"/>
      <c r="E470" s="208"/>
      <c r="F470" s="208"/>
      <c r="G470" s="208"/>
      <c r="H470" s="208"/>
      <c r="I470" s="234"/>
    </row>
    <row r="471" customFormat="false" ht="13.8" hidden="false" customHeight="false" outlineLevel="0" collapsed="false">
      <c r="A471" s="208"/>
      <c r="B471" s="208"/>
      <c r="C471" s="208"/>
      <c r="D471" s="208"/>
      <c r="E471" s="208"/>
      <c r="F471" s="208"/>
      <c r="G471" s="208"/>
      <c r="H471" s="208"/>
      <c r="I471" s="234"/>
    </row>
    <row r="472" customFormat="false" ht="13.8" hidden="false" customHeight="false" outlineLevel="0" collapsed="false">
      <c r="A472" s="208"/>
      <c r="B472" s="208"/>
      <c r="C472" s="208"/>
      <c r="D472" s="208"/>
      <c r="E472" s="208"/>
      <c r="F472" s="208"/>
      <c r="G472" s="208"/>
      <c r="H472" s="208"/>
      <c r="I472" s="234"/>
    </row>
    <row r="473" customFormat="false" ht="13.8" hidden="false" customHeight="false" outlineLevel="0" collapsed="false">
      <c r="A473" s="208"/>
      <c r="B473" s="208"/>
      <c r="C473" s="208"/>
      <c r="D473" s="208"/>
      <c r="E473" s="208"/>
      <c r="F473" s="208"/>
      <c r="G473" s="208"/>
      <c r="H473" s="208"/>
      <c r="I473" s="234"/>
    </row>
    <row r="474" customFormat="false" ht="13.8" hidden="false" customHeight="false" outlineLevel="0" collapsed="false">
      <c r="A474" s="208"/>
      <c r="B474" s="208"/>
      <c r="C474" s="208"/>
      <c r="D474" s="208"/>
      <c r="E474" s="208"/>
      <c r="F474" s="208"/>
      <c r="G474" s="208"/>
      <c r="H474" s="208"/>
      <c r="I474" s="234"/>
    </row>
    <row r="475" customFormat="false" ht="13.8" hidden="false" customHeight="false" outlineLevel="0" collapsed="false">
      <c r="A475" s="208"/>
      <c r="B475" s="208"/>
      <c r="C475" s="208"/>
      <c r="D475" s="208"/>
      <c r="E475" s="208"/>
      <c r="F475" s="208"/>
      <c r="G475" s="208"/>
      <c r="H475" s="208"/>
      <c r="I475" s="234"/>
    </row>
    <row r="476" customFormat="false" ht="13.8" hidden="false" customHeight="false" outlineLevel="0" collapsed="false">
      <c r="A476" s="208"/>
      <c r="B476" s="208"/>
      <c r="C476" s="208"/>
      <c r="D476" s="208"/>
      <c r="E476" s="208"/>
      <c r="F476" s="208"/>
      <c r="G476" s="208"/>
      <c r="H476" s="208"/>
      <c r="I476" s="234"/>
    </row>
    <row r="477" customFormat="false" ht="13.8" hidden="false" customHeight="false" outlineLevel="0" collapsed="false">
      <c r="A477" s="208"/>
      <c r="B477" s="208"/>
      <c r="C477" s="208"/>
      <c r="D477" s="208"/>
      <c r="E477" s="208"/>
      <c r="F477" s="208"/>
      <c r="G477" s="208"/>
      <c r="H477" s="208"/>
      <c r="I477" s="234"/>
    </row>
    <row r="478" customFormat="false" ht="13.8" hidden="false" customHeight="false" outlineLevel="0" collapsed="false">
      <c r="A478" s="208"/>
      <c r="B478" s="208"/>
      <c r="C478" s="208"/>
      <c r="D478" s="208"/>
      <c r="E478" s="208"/>
      <c r="F478" s="208"/>
      <c r="G478" s="208"/>
      <c r="H478" s="208"/>
      <c r="I478" s="234"/>
    </row>
    <row r="479" customFormat="false" ht="13.8" hidden="false" customHeight="false" outlineLevel="0" collapsed="false">
      <c r="A479" s="208"/>
      <c r="B479" s="208"/>
      <c r="C479" s="208"/>
      <c r="D479" s="208"/>
      <c r="E479" s="208"/>
      <c r="F479" s="208"/>
      <c r="G479" s="208"/>
      <c r="H479" s="208"/>
      <c r="I479" s="234"/>
    </row>
    <row r="480" customFormat="false" ht="13.8" hidden="false" customHeight="false" outlineLevel="0" collapsed="false">
      <c r="A480" s="208"/>
      <c r="B480" s="208"/>
      <c r="C480" s="208"/>
      <c r="D480" s="208"/>
      <c r="E480" s="208"/>
      <c r="F480" s="208"/>
      <c r="G480" s="208"/>
      <c r="H480" s="208"/>
      <c r="I480" s="234"/>
    </row>
    <row r="481" customFormat="false" ht="13.8" hidden="false" customHeight="false" outlineLevel="0" collapsed="false">
      <c r="A481" s="208"/>
      <c r="B481" s="208"/>
      <c r="C481" s="208"/>
      <c r="D481" s="208"/>
      <c r="E481" s="208"/>
      <c r="F481" s="208"/>
      <c r="G481" s="208"/>
      <c r="H481" s="208"/>
      <c r="I481" s="234"/>
    </row>
    <row r="482" customFormat="false" ht="13.8" hidden="false" customHeight="false" outlineLevel="0" collapsed="false">
      <c r="A482" s="208"/>
      <c r="B482" s="208"/>
      <c r="C482" s="208"/>
      <c r="D482" s="208"/>
      <c r="E482" s="208"/>
      <c r="F482" s="208"/>
      <c r="G482" s="208"/>
      <c r="H482" s="208"/>
      <c r="I482" s="234"/>
    </row>
    <row r="483" customFormat="false" ht="13.8" hidden="false" customHeight="false" outlineLevel="0" collapsed="false">
      <c r="A483" s="208"/>
      <c r="B483" s="208"/>
      <c r="C483" s="208"/>
      <c r="D483" s="208"/>
      <c r="E483" s="208"/>
      <c r="F483" s="208"/>
      <c r="G483" s="208"/>
      <c r="H483" s="208"/>
      <c r="I483" s="234"/>
    </row>
    <row r="484" customFormat="false" ht="13.8" hidden="false" customHeight="false" outlineLevel="0" collapsed="false">
      <c r="A484" s="208"/>
      <c r="B484" s="208"/>
      <c r="C484" s="208"/>
      <c r="D484" s="208"/>
      <c r="E484" s="208"/>
      <c r="F484" s="208"/>
      <c r="G484" s="208"/>
      <c r="H484" s="208"/>
      <c r="I484" s="234"/>
    </row>
    <row r="485" customFormat="false" ht="13.8" hidden="false" customHeight="false" outlineLevel="0" collapsed="false">
      <c r="A485" s="208"/>
      <c r="B485" s="208"/>
      <c r="C485" s="208"/>
      <c r="D485" s="208"/>
      <c r="E485" s="208"/>
      <c r="F485" s="208"/>
      <c r="G485" s="208"/>
      <c r="H485" s="208"/>
      <c r="I485" s="234"/>
    </row>
    <row r="486" customFormat="false" ht="13.8" hidden="false" customHeight="false" outlineLevel="0" collapsed="false">
      <c r="A486" s="208"/>
      <c r="B486" s="208"/>
      <c r="C486" s="208"/>
      <c r="D486" s="208"/>
      <c r="E486" s="208"/>
      <c r="F486" s="208"/>
      <c r="G486" s="208"/>
      <c r="H486" s="208"/>
      <c r="I486" s="234"/>
    </row>
    <row r="487" customFormat="false" ht="13.8" hidden="false" customHeight="false" outlineLevel="0" collapsed="false">
      <c r="A487" s="208"/>
      <c r="B487" s="208"/>
      <c r="C487" s="208"/>
      <c r="D487" s="208"/>
      <c r="E487" s="208"/>
      <c r="F487" s="208"/>
      <c r="G487" s="208"/>
      <c r="H487" s="208"/>
      <c r="I487" s="234"/>
    </row>
    <row r="488" customFormat="false" ht="13.8" hidden="false" customHeight="false" outlineLevel="0" collapsed="false">
      <c r="A488" s="208"/>
      <c r="B488" s="208"/>
      <c r="C488" s="208"/>
      <c r="D488" s="208"/>
      <c r="E488" s="208"/>
      <c r="F488" s="208"/>
      <c r="G488" s="208"/>
      <c r="H488" s="208"/>
      <c r="I488" s="234"/>
    </row>
    <row r="489" customFormat="false" ht="13.8" hidden="false" customHeight="false" outlineLevel="0" collapsed="false">
      <c r="A489" s="208"/>
      <c r="B489" s="208"/>
      <c r="C489" s="208"/>
      <c r="D489" s="208"/>
      <c r="E489" s="208"/>
      <c r="F489" s="208"/>
      <c r="G489" s="208"/>
      <c r="H489" s="208"/>
      <c r="I489" s="234"/>
    </row>
    <row r="490" customFormat="false" ht="13.8" hidden="false" customHeight="false" outlineLevel="0" collapsed="false">
      <c r="A490" s="208"/>
      <c r="B490" s="208"/>
      <c r="C490" s="208"/>
      <c r="D490" s="208"/>
      <c r="E490" s="208"/>
      <c r="F490" s="208"/>
      <c r="G490" s="208"/>
      <c r="H490" s="208"/>
      <c r="I490" s="234"/>
    </row>
    <row r="491" customFormat="false" ht="13.8" hidden="false" customHeight="false" outlineLevel="0" collapsed="false">
      <c r="A491" s="208"/>
      <c r="B491" s="208"/>
      <c r="C491" s="208"/>
      <c r="D491" s="208"/>
      <c r="E491" s="208"/>
      <c r="F491" s="208"/>
      <c r="G491" s="208"/>
      <c r="H491" s="208"/>
      <c r="I491" s="234"/>
    </row>
    <row r="492" customFormat="false" ht="13.8" hidden="false" customHeight="false" outlineLevel="0" collapsed="false">
      <c r="A492" s="208"/>
      <c r="B492" s="208"/>
      <c r="C492" s="208"/>
      <c r="D492" s="208"/>
      <c r="E492" s="208"/>
      <c r="F492" s="208"/>
      <c r="G492" s="208"/>
      <c r="H492" s="208"/>
      <c r="I492" s="234"/>
    </row>
    <row r="493" customFormat="false" ht="13.8" hidden="false" customHeight="false" outlineLevel="0" collapsed="false">
      <c r="A493" s="208"/>
      <c r="B493" s="208"/>
      <c r="C493" s="208"/>
      <c r="D493" s="208"/>
      <c r="E493" s="208"/>
      <c r="F493" s="208"/>
      <c r="G493" s="208"/>
      <c r="H493" s="208"/>
      <c r="I493" s="234"/>
    </row>
    <row r="494" customFormat="false" ht="13.8" hidden="false" customHeight="false" outlineLevel="0" collapsed="false">
      <c r="A494" s="208"/>
      <c r="B494" s="208"/>
      <c r="C494" s="208"/>
      <c r="D494" s="208"/>
      <c r="E494" s="208"/>
      <c r="F494" s="208"/>
      <c r="G494" s="208"/>
      <c r="H494" s="208"/>
      <c r="I494" s="234"/>
    </row>
    <row r="495" customFormat="false" ht="13.8" hidden="false" customHeight="false" outlineLevel="0" collapsed="false">
      <c r="A495" s="208"/>
      <c r="B495" s="208"/>
      <c r="C495" s="208"/>
      <c r="D495" s="208"/>
      <c r="E495" s="208"/>
      <c r="F495" s="208"/>
      <c r="G495" s="208"/>
      <c r="H495" s="208"/>
      <c r="I495" s="234"/>
    </row>
    <row r="496" customFormat="false" ht="13.8" hidden="false" customHeight="false" outlineLevel="0" collapsed="false">
      <c r="A496" s="208"/>
      <c r="B496" s="208"/>
      <c r="C496" s="208"/>
      <c r="D496" s="208"/>
      <c r="E496" s="208"/>
      <c r="F496" s="208"/>
      <c r="G496" s="208"/>
      <c r="H496" s="208"/>
      <c r="I496" s="234"/>
    </row>
    <row r="497" customFormat="false" ht="13.8" hidden="false" customHeight="false" outlineLevel="0" collapsed="false">
      <c r="A497" s="208"/>
      <c r="B497" s="208"/>
      <c r="C497" s="208"/>
      <c r="D497" s="208"/>
      <c r="E497" s="208"/>
      <c r="F497" s="208"/>
      <c r="G497" s="208"/>
      <c r="H497" s="208"/>
      <c r="I497" s="234"/>
    </row>
    <row r="498" customFormat="false" ht="13.8" hidden="false" customHeight="false" outlineLevel="0" collapsed="false">
      <c r="A498" s="208"/>
      <c r="B498" s="208"/>
      <c r="C498" s="208"/>
      <c r="D498" s="208"/>
      <c r="E498" s="208"/>
      <c r="F498" s="208"/>
      <c r="G498" s="208"/>
      <c r="H498" s="208"/>
      <c r="I498" s="234"/>
    </row>
    <row r="499" customFormat="false" ht="13.8" hidden="false" customHeight="false" outlineLevel="0" collapsed="false">
      <c r="A499" s="208"/>
      <c r="B499" s="208"/>
      <c r="C499" s="208"/>
      <c r="D499" s="208"/>
      <c r="E499" s="208"/>
      <c r="F499" s="208"/>
      <c r="G499" s="208"/>
      <c r="H499" s="208"/>
      <c r="I499" s="234"/>
    </row>
    <row r="500" customFormat="false" ht="13.8" hidden="false" customHeight="false" outlineLevel="0" collapsed="false">
      <c r="A500" s="208"/>
      <c r="B500" s="208"/>
      <c r="C500" s="208"/>
      <c r="D500" s="208"/>
      <c r="E500" s="208"/>
      <c r="F500" s="208"/>
      <c r="G500" s="208"/>
      <c r="H500" s="208"/>
      <c r="I500" s="234"/>
    </row>
    <row r="501" customFormat="false" ht="13.8" hidden="false" customHeight="false" outlineLevel="0" collapsed="false">
      <c r="A501" s="208"/>
      <c r="B501" s="208"/>
      <c r="C501" s="208"/>
      <c r="D501" s="208"/>
      <c r="E501" s="208"/>
      <c r="F501" s="208"/>
      <c r="G501" s="208"/>
      <c r="H501" s="208"/>
      <c r="I501" s="234"/>
    </row>
    <row r="502" customFormat="false" ht="13.8" hidden="false" customHeight="false" outlineLevel="0" collapsed="false">
      <c r="A502" s="208"/>
      <c r="B502" s="208"/>
      <c r="C502" s="208"/>
      <c r="D502" s="208"/>
      <c r="E502" s="208"/>
      <c r="F502" s="208"/>
      <c r="G502" s="208"/>
      <c r="H502" s="208"/>
      <c r="I502" s="234"/>
    </row>
    <row r="503" customFormat="false" ht="13.8" hidden="false" customHeight="false" outlineLevel="0" collapsed="false">
      <c r="A503" s="208"/>
      <c r="B503" s="208"/>
      <c r="C503" s="208"/>
      <c r="D503" s="208"/>
      <c r="E503" s="208"/>
      <c r="F503" s="208"/>
      <c r="G503" s="208"/>
      <c r="H503" s="208"/>
      <c r="I503" s="234"/>
    </row>
    <row r="504" customFormat="false" ht="13.8" hidden="false" customHeight="false" outlineLevel="0" collapsed="false">
      <c r="A504" s="208"/>
      <c r="B504" s="208"/>
      <c r="C504" s="208"/>
      <c r="D504" s="208"/>
      <c r="E504" s="208"/>
      <c r="F504" s="208"/>
      <c r="G504" s="208"/>
      <c r="H504" s="208"/>
      <c r="I504" s="234"/>
    </row>
    <row r="505" customFormat="false" ht="13.8" hidden="false" customHeight="false" outlineLevel="0" collapsed="false">
      <c r="A505" s="208"/>
      <c r="B505" s="208"/>
      <c r="C505" s="208"/>
      <c r="D505" s="208"/>
      <c r="E505" s="208"/>
      <c r="F505" s="208"/>
      <c r="G505" s="208"/>
      <c r="H505" s="208"/>
      <c r="I505" s="234"/>
    </row>
    <row r="506" customFormat="false" ht="13.8" hidden="false" customHeight="false" outlineLevel="0" collapsed="false">
      <c r="A506" s="208"/>
      <c r="B506" s="208"/>
      <c r="C506" s="208"/>
      <c r="D506" s="208"/>
      <c r="E506" s="208"/>
      <c r="F506" s="208"/>
      <c r="G506" s="208"/>
      <c r="H506" s="208"/>
      <c r="I506" s="234"/>
    </row>
    <row r="507" customFormat="false" ht="13.8" hidden="false" customHeight="false" outlineLevel="0" collapsed="false">
      <c r="A507" s="208"/>
      <c r="B507" s="208"/>
      <c r="C507" s="208"/>
      <c r="D507" s="208"/>
      <c r="E507" s="208"/>
      <c r="F507" s="208"/>
      <c r="G507" s="208"/>
      <c r="H507" s="208"/>
      <c r="I507" s="234"/>
    </row>
    <row r="508" customFormat="false" ht="13.8" hidden="false" customHeight="false" outlineLevel="0" collapsed="false">
      <c r="A508" s="208"/>
      <c r="B508" s="208"/>
      <c r="C508" s="208"/>
      <c r="D508" s="208"/>
      <c r="E508" s="208"/>
      <c r="F508" s="208"/>
      <c r="G508" s="208"/>
      <c r="H508" s="208"/>
      <c r="I508" s="234"/>
    </row>
    <row r="509" customFormat="false" ht="13.8" hidden="false" customHeight="false" outlineLevel="0" collapsed="false">
      <c r="A509" s="208"/>
      <c r="B509" s="208"/>
      <c r="C509" s="208"/>
      <c r="D509" s="208"/>
      <c r="E509" s="208"/>
      <c r="F509" s="208"/>
      <c r="G509" s="208"/>
      <c r="H509" s="208"/>
      <c r="I509" s="234"/>
    </row>
    <row r="510" customFormat="false" ht="13.8" hidden="false" customHeight="false" outlineLevel="0" collapsed="false">
      <c r="A510" s="208"/>
      <c r="B510" s="208"/>
      <c r="C510" s="208"/>
      <c r="D510" s="208"/>
      <c r="E510" s="208"/>
      <c r="F510" s="208"/>
      <c r="G510" s="208"/>
      <c r="H510" s="208"/>
      <c r="I510" s="234"/>
    </row>
    <row r="511" customFormat="false" ht="13.8" hidden="false" customHeight="false" outlineLevel="0" collapsed="false">
      <c r="A511" s="208"/>
      <c r="B511" s="208"/>
      <c r="C511" s="208"/>
      <c r="D511" s="208"/>
      <c r="E511" s="208"/>
      <c r="F511" s="208"/>
      <c r="G511" s="208"/>
      <c r="H511" s="208"/>
      <c r="I511" s="234"/>
    </row>
    <row r="512" customFormat="false" ht="13.8" hidden="false" customHeight="false" outlineLevel="0" collapsed="false">
      <c r="A512" s="208"/>
      <c r="B512" s="208"/>
      <c r="C512" s="208"/>
      <c r="D512" s="208"/>
      <c r="E512" s="208"/>
      <c r="F512" s="208"/>
      <c r="G512" s="208"/>
      <c r="H512" s="208"/>
      <c r="I512" s="234"/>
    </row>
    <row r="513" customFormat="false" ht="13.8" hidden="false" customHeight="false" outlineLevel="0" collapsed="false">
      <c r="A513" s="208"/>
      <c r="B513" s="208"/>
      <c r="C513" s="208"/>
      <c r="D513" s="208"/>
      <c r="E513" s="208"/>
      <c r="F513" s="208"/>
      <c r="G513" s="208"/>
      <c r="H513" s="208"/>
      <c r="I513" s="234"/>
    </row>
    <row r="514" customFormat="false" ht="13.8" hidden="false" customHeight="false" outlineLevel="0" collapsed="false">
      <c r="A514" s="208"/>
      <c r="B514" s="208"/>
      <c r="C514" s="208"/>
      <c r="D514" s="208"/>
      <c r="E514" s="208"/>
      <c r="F514" s="208"/>
      <c r="G514" s="208"/>
      <c r="H514" s="208"/>
      <c r="I514" s="234"/>
    </row>
    <row r="515" customFormat="false" ht="13.8" hidden="false" customHeight="false" outlineLevel="0" collapsed="false">
      <c r="A515" s="208"/>
      <c r="B515" s="208"/>
      <c r="C515" s="208"/>
      <c r="D515" s="208"/>
      <c r="E515" s="208"/>
      <c r="F515" s="208"/>
      <c r="G515" s="208"/>
      <c r="H515" s="208"/>
      <c r="I515" s="234"/>
    </row>
    <row r="516" customFormat="false" ht="13.8" hidden="false" customHeight="false" outlineLevel="0" collapsed="false">
      <c r="A516" s="208"/>
      <c r="B516" s="208"/>
      <c r="C516" s="208"/>
      <c r="D516" s="208"/>
      <c r="E516" s="208"/>
      <c r="F516" s="208"/>
      <c r="G516" s="208"/>
      <c r="H516" s="208"/>
      <c r="I516" s="234"/>
    </row>
    <row r="517" customFormat="false" ht="13.8" hidden="false" customHeight="false" outlineLevel="0" collapsed="false">
      <c r="A517" s="208"/>
      <c r="B517" s="208"/>
      <c r="C517" s="208"/>
      <c r="D517" s="208"/>
      <c r="E517" s="208"/>
      <c r="F517" s="208"/>
      <c r="G517" s="208"/>
      <c r="H517" s="208"/>
      <c r="I517" s="234"/>
    </row>
    <row r="518" customFormat="false" ht="13.8" hidden="false" customHeight="false" outlineLevel="0" collapsed="false">
      <c r="A518" s="208"/>
      <c r="B518" s="208"/>
      <c r="C518" s="208"/>
      <c r="D518" s="208"/>
      <c r="E518" s="208"/>
      <c r="F518" s="208"/>
      <c r="G518" s="208"/>
      <c r="H518" s="208"/>
      <c r="I518" s="234"/>
    </row>
    <row r="519" customFormat="false" ht="13.8" hidden="false" customHeight="false" outlineLevel="0" collapsed="false">
      <c r="A519" s="208"/>
      <c r="B519" s="208"/>
      <c r="C519" s="208"/>
      <c r="D519" s="208"/>
      <c r="E519" s="208"/>
      <c r="F519" s="208"/>
      <c r="G519" s="208"/>
      <c r="H519" s="208"/>
      <c r="I519" s="234"/>
    </row>
    <row r="520" customFormat="false" ht="13.8" hidden="false" customHeight="false" outlineLevel="0" collapsed="false">
      <c r="A520" s="208"/>
      <c r="B520" s="208"/>
      <c r="C520" s="208"/>
      <c r="D520" s="208"/>
      <c r="E520" s="208"/>
      <c r="F520" s="208"/>
      <c r="G520" s="208"/>
      <c r="H520" s="208"/>
      <c r="I520" s="234"/>
    </row>
    <row r="521" customFormat="false" ht="13.8" hidden="false" customHeight="false" outlineLevel="0" collapsed="false">
      <c r="A521" s="208"/>
      <c r="B521" s="208"/>
      <c r="C521" s="208"/>
      <c r="D521" s="208"/>
      <c r="E521" s="208"/>
      <c r="F521" s="208"/>
      <c r="G521" s="208"/>
      <c r="H521" s="208"/>
      <c r="I521" s="234"/>
    </row>
    <row r="522" customFormat="false" ht="13.8" hidden="false" customHeight="false" outlineLevel="0" collapsed="false">
      <c r="A522" s="208"/>
      <c r="B522" s="208"/>
      <c r="C522" s="208"/>
      <c r="D522" s="208"/>
      <c r="E522" s="208"/>
      <c r="F522" s="208"/>
      <c r="G522" s="208"/>
      <c r="H522" s="208"/>
      <c r="I522" s="234"/>
    </row>
    <row r="523" customFormat="false" ht="13.8" hidden="false" customHeight="false" outlineLevel="0" collapsed="false">
      <c r="A523" s="208"/>
      <c r="B523" s="208"/>
      <c r="C523" s="208"/>
      <c r="D523" s="208"/>
      <c r="E523" s="208"/>
      <c r="F523" s="208"/>
      <c r="G523" s="208"/>
      <c r="H523" s="208"/>
      <c r="I523" s="234"/>
    </row>
    <row r="524" customFormat="false" ht="13.8" hidden="false" customHeight="false" outlineLevel="0" collapsed="false">
      <c r="A524" s="208"/>
      <c r="B524" s="208"/>
      <c r="C524" s="208"/>
      <c r="D524" s="208"/>
      <c r="E524" s="208"/>
      <c r="F524" s="208"/>
      <c r="G524" s="208"/>
      <c r="H524" s="208"/>
      <c r="I524" s="234"/>
    </row>
    <row r="525" customFormat="false" ht="13.8" hidden="false" customHeight="false" outlineLevel="0" collapsed="false">
      <c r="A525" s="208"/>
      <c r="B525" s="208"/>
      <c r="C525" s="208"/>
      <c r="D525" s="208"/>
      <c r="E525" s="208"/>
      <c r="F525" s="208"/>
      <c r="G525" s="208"/>
      <c r="H525" s="208"/>
      <c r="I525" s="234"/>
    </row>
    <row r="526" customFormat="false" ht="13.8" hidden="false" customHeight="false" outlineLevel="0" collapsed="false">
      <c r="A526" s="208"/>
      <c r="B526" s="208"/>
      <c r="C526" s="208"/>
      <c r="D526" s="208"/>
      <c r="E526" s="208"/>
      <c r="F526" s="208"/>
      <c r="G526" s="208"/>
      <c r="H526" s="208"/>
      <c r="I526" s="234"/>
    </row>
    <row r="527" customFormat="false" ht="13.8" hidden="false" customHeight="false" outlineLevel="0" collapsed="false">
      <c r="A527" s="208"/>
      <c r="B527" s="208"/>
      <c r="C527" s="208"/>
      <c r="D527" s="208"/>
      <c r="E527" s="208"/>
      <c r="F527" s="208"/>
      <c r="G527" s="208"/>
      <c r="H527" s="208"/>
      <c r="I527" s="234"/>
    </row>
    <row r="528" customFormat="false" ht="13.8" hidden="false" customHeight="false" outlineLevel="0" collapsed="false">
      <c r="A528" s="208"/>
      <c r="B528" s="208"/>
      <c r="C528" s="208"/>
      <c r="D528" s="208"/>
      <c r="E528" s="208"/>
      <c r="F528" s="208"/>
      <c r="G528" s="208"/>
      <c r="H528" s="208"/>
      <c r="I528" s="234"/>
    </row>
    <row r="529" customFormat="false" ht="13.8" hidden="false" customHeight="false" outlineLevel="0" collapsed="false">
      <c r="A529" s="208"/>
      <c r="B529" s="208"/>
      <c r="C529" s="208"/>
      <c r="D529" s="208"/>
      <c r="E529" s="208"/>
      <c r="F529" s="208"/>
      <c r="G529" s="208"/>
      <c r="H529" s="208"/>
      <c r="I529" s="234"/>
    </row>
    <row r="530" customFormat="false" ht="13.8" hidden="false" customHeight="false" outlineLevel="0" collapsed="false">
      <c r="A530" s="208"/>
      <c r="B530" s="208"/>
      <c r="C530" s="208"/>
      <c r="D530" s="208"/>
      <c r="E530" s="208"/>
      <c r="F530" s="208"/>
      <c r="G530" s="208"/>
      <c r="H530" s="208"/>
      <c r="I530" s="234"/>
    </row>
    <row r="531" customFormat="false" ht="13.8" hidden="false" customHeight="false" outlineLevel="0" collapsed="false">
      <c r="A531" s="208"/>
      <c r="B531" s="208"/>
      <c r="C531" s="208"/>
      <c r="D531" s="208"/>
      <c r="E531" s="208"/>
      <c r="F531" s="208"/>
      <c r="G531" s="208"/>
      <c r="H531" s="208"/>
      <c r="I531" s="234"/>
    </row>
    <row r="532" customFormat="false" ht="13.8" hidden="false" customHeight="false" outlineLevel="0" collapsed="false">
      <c r="A532" s="208"/>
      <c r="B532" s="208"/>
      <c r="C532" s="208"/>
      <c r="D532" s="208"/>
      <c r="E532" s="208"/>
      <c r="F532" s="208"/>
      <c r="G532" s="208"/>
      <c r="H532" s="208"/>
      <c r="I532" s="234"/>
    </row>
    <row r="533" customFormat="false" ht="13.8" hidden="false" customHeight="false" outlineLevel="0" collapsed="false">
      <c r="A533" s="208"/>
      <c r="B533" s="208"/>
      <c r="C533" s="208"/>
      <c r="D533" s="208"/>
      <c r="E533" s="208"/>
      <c r="F533" s="208"/>
      <c r="G533" s="208"/>
      <c r="H533" s="208"/>
      <c r="I533" s="234"/>
    </row>
    <row r="534" customFormat="false" ht="13.8" hidden="false" customHeight="false" outlineLevel="0" collapsed="false">
      <c r="A534" s="208"/>
      <c r="B534" s="208"/>
      <c r="C534" s="208"/>
      <c r="D534" s="208"/>
      <c r="E534" s="208"/>
      <c r="F534" s="208"/>
      <c r="G534" s="208"/>
      <c r="H534" s="208"/>
      <c r="I534" s="234"/>
    </row>
    <row r="535" customFormat="false" ht="13.8" hidden="false" customHeight="false" outlineLevel="0" collapsed="false">
      <c r="A535" s="208"/>
      <c r="B535" s="208"/>
      <c r="C535" s="208"/>
      <c r="D535" s="208"/>
      <c r="E535" s="208"/>
      <c r="F535" s="208"/>
      <c r="G535" s="208"/>
      <c r="H535" s="208"/>
      <c r="I535" s="234"/>
    </row>
    <row r="536" customFormat="false" ht="13.8" hidden="false" customHeight="false" outlineLevel="0" collapsed="false">
      <c r="A536" s="208"/>
      <c r="B536" s="208"/>
      <c r="C536" s="208"/>
      <c r="D536" s="208"/>
      <c r="E536" s="208"/>
      <c r="F536" s="208"/>
      <c r="G536" s="208"/>
      <c r="H536" s="208"/>
      <c r="I536" s="234"/>
    </row>
    <row r="537" customFormat="false" ht="13.8" hidden="false" customHeight="false" outlineLevel="0" collapsed="false">
      <c r="A537" s="208"/>
      <c r="B537" s="208"/>
      <c r="C537" s="208"/>
      <c r="D537" s="208"/>
      <c r="E537" s="208"/>
      <c r="F537" s="208"/>
      <c r="G537" s="208"/>
      <c r="H537" s="208"/>
      <c r="I537" s="234"/>
    </row>
    <row r="538" customFormat="false" ht="13.8" hidden="false" customHeight="false" outlineLevel="0" collapsed="false">
      <c r="A538" s="208"/>
      <c r="B538" s="208"/>
      <c r="C538" s="208"/>
      <c r="D538" s="208"/>
      <c r="E538" s="208"/>
      <c r="F538" s="208"/>
      <c r="G538" s="208"/>
      <c r="H538" s="208"/>
      <c r="I538" s="234"/>
    </row>
    <row r="539" customFormat="false" ht="13.8" hidden="false" customHeight="false" outlineLevel="0" collapsed="false">
      <c r="A539" s="208"/>
      <c r="B539" s="208"/>
      <c r="C539" s="208"/>
      <c r="D539" s="208"/>
      <c r="E539" s="208"/>
      <c r="F539" s="208"/>
      <c r="G539" s="208"/>
      <c r="H539" s="208"/>
      <c r="I539" s="234"/>
    </row>
    <row r="540" customFormat="false" ht="13.8" hidden="false" customHeight="false" outlineLevel="0" collapsed="false">
      <c r="A540" s="208"/>
      <c r="B540" s="208"/>
      <c r="C540" s="208"/>
      <c r="D540" s="208"/>
      <c r="E540" s="208"/>
      <c r="F540" s="208"/>
      <c r="G540" s="208"/>
      <c r="H540" s="208"/>
      <c r="I540" s="234"/>
    </row>
    <row r="541" customFormat="false" ht="13.8" hidden="false" customHeight="false" outlineLevel="0" collapsed="false">
      <c r="A541" s="208"/>
      <c r="B541" s="208"/>
      <c r="C541" s="208"/>
      <c r="D541" s="208"/>
      <c r="E541" s="208"/>
      <c r="F541" s="208"/>
      <c r="G541" s="208"/>
      <c r="H541" s="208"/>
      <c r="I541" s="234"/>
    </row>
    <row r="542" customFormat="false" ht="13.8" hidden="false" customHeight="false" outlineLevel="0" collapsed="false">
      <c r="A542" s="208"/>
      <c r="B542" s="208"/>
      <c r="C542" s="208"/>
      <c r="D542" s="208"/>
      <c r="E542" s="208"/>
      <c r="F542" s="208"/>
      <c r="G542" s="208"/>
      <c r="H542" s="208"/>
      <c r="I542" s="234"/>
    </row>
    <row r="543" customFormat="false" ht="13.8" hidden="false" customHeight="false" outlineLevel="0" collapsed="false">
      <c r="A543" s="208"/>
      <c r="B543" s="208"/>
      <c r="C543" s="208"/>
      <c r="D543" s="208"/>
      <c r="E543" s="208"/>
      <c r="F543" s="208"/>
      <c r="G543" s="208"/>
      <c r="H543" s="208"/>
      <c r="I543" s="234"/>
    </row>
    <row r="544" customFormat="false" ht="13.8" hidden="false" customHeight="false" outlineLevel="0" collapsed="false">
      <c r="A544" s="208"/>
      <c r="B544" s="208"/>
      <c r="C544" s="208"/>
      <c r="D544" s="208"/>
      <c r="E544" s="208"/>
      <c r="F544" s="208"/>
      <c r="G544" s="208"/>
      <c r="H544" s="208"/>
      <c r="I544" s="234"/>
    </row>
    <row r="545" customFormat="false" ht="13.8" hidden="false" customHeight="false" outlineLevel="0" collapsed="false">
      <c r="A545" s="208"/>
      <c r="B545" s="208"/>
      <c r="C545" s="208"/>
      <c r="D545" s="208"/>
      <c r="E545" s="208"/>
      <c r="F545" s="208"/>
      <c r="G545" s="208"/>
      <c r="H545" s="208"/>
      <c r="I545" s="234"/>
    </row>
    <row r="546" customFormat="false" ht="13.8" hidden="false" customHeight="false" outlineLevel="0" collapsed="false">
      <c r="A546" s="208"/>
      <c r="B546" s="208"/>
      <c r="C546" s="208"/>
      <c r="D546" s="208"/>
      <c r="E546" s="208"/>
      <c r="F546" s="208"/>
      <c r="G546" s="208"/>
      <c r="H546" s="208"/>
      <c r="I546" s="234"/>
    </row>
    <row r="547" customFormat="false" ht="13.8" hidden="false" customHeight="false" outlineLevel="0" collapsed="false">
      <c r="A547" s="208"/>
      <c r="B547" s="208"/>
      <c r="C547" s="208"/>
      <c r="D547" s="208"/>
      <c r="E547" s="208"/>
      <c r="F547" s="208"/>
      <c r="G547" s="208"/>
      <c r="H547" s="208"/>
      <c r="I547" s="234"/>
    </row>
    <row r="548" customFormat="false" ht="13.8" hidden="false" customHeight="false" outlineLevel="0" collapsed="false">
      <c r="A548" s="208"/>
      <c r="B548" s="208"/>
      <c r="C548" s="208"/>
      <c r="D548" s="208"/>
      <c r="E548" s="208"/>
      <c r="F548" s="208"/>
      <c r="G548" s="208"/>
      <c r="H548" s="208"/>
      <c r="I548" s="234"/>
    </row>
    <row r="549" customFormat="false" ht="13.8" hidden="false" customHeight="false" outlineLevel="0" collapsed="false">
      <c r="A549" s="208"/>
      <c r="B549" s="208"/>
      <c r="C549" s="208"/>
      <c r="D549" s="208"/>
      <c r="E549" s="208"/>
      <c r="F549" s="208"/>
      <c r="G549" s="208"/>
      <c r="H549" s="208"/>
      <c r="I549" s="234"/>
    </row>
    <row r="550" customFormat="false" ht="13.8" hidden="false" customHeight="false" outlineLevel="0" collapsed="false">
      <c r="A550" s="208"/>
      <c r="B550" s="208"/>
      <c r="C550" s="208"/>
      <c r="D550" s="208"/>
      <c r="E550" s="208"/>
      <c r="F550" s="208"/>
      <c r="G550" s="208"/>
      <c r="H550" s="208"/>
      <c r="I550" s="234"/>
    </row>
    <row r="551" customFormat="false" ht="13.8" hidden="false" customHeight="false" outlineLevel="0" collapsed="false">
      <c r="A551" s="208"/>
      <c r="B551" s="208"/>
      <c r="C551" s="208"/>
      <c r="D551" s="208"/>
      <c r="E551" s="208"/>
      <c r="F551" s="208"/>
      <c r="G551" s="208"/>
      <c r="H551" s="208"/>
      <c r="I551" s="234"/>
    </row>
    <row r="552" customFormat="false" ht="13.8" hidden="false" customHeight="false" outlineLevel="0" collapsed="false">
      <c r="A552" s="208"/>
      <c r="B552" s="208"/>
      <c r="C552" s="208"/>
      <c r="D552" s="208"/>
      <c r="E552" s="208"/>
      <c r="F552" s="208"/>
      <c r="G552" s="208"/>
      <c r="H552" s="208"/>
      <c r="I552" s="234"/>
    </row>
    <row r="553" customFormat="false" ht="13.8" hidden="false" customHeight="false" outlineLevel="0" collapsed="false">
      <c r="A553" s="208"/>
      <c r="B553" s="208"/>
      <c r="C553" s="208"/>
      <c r="D553" s="208"/>
      <c r="E553" s="208"/>
      <c r="F553" s="208"/>
      <c r="G553" s="208"/>
      <c r="H553" s="208"/>
      <c r="I553" s="234"/>
    </row>
    <row r="554" customFormat="false" ht="13.8" hidden="false" customHeight="false" outlineLevel="0" collapsed="false">
      <c r="A554" s="208"/>
      <c r="B554" s="208"/>
      <c r="C554" s="208"/>
      <c r="D554" s="208"/>
      <c r="E554" s="208"/>
      <c r="F554" s="208"/>
      <c r="G554" s="208"/>
      <c r="H554" s="208"/>
      <c r="I554" s="234"/>
    </row>
    <row r="555" customFormat="false" ht="13.8" hidden="false" customHeight="false" outlineLevel="0" collapsed="false">
      <c r="A555" s="208"/>
      <c r="B555" s="208"/>
      <c r="C555" s="208"/>
      <c r="D555" s="208"/>
      <c r="E555" s="208"/>
      <c r="F555" s="208"/>
      <c r="G555" s="208"/>
      <c r="H555" s="208"/>
      <c r="I555" s="234"/>
    </row>
    <row r="556" customFormat="false" ht="13.8" hidden="false" customHeight="false" outlineLevel="0" collapsed="false">
      <c r="A556" s="208"/>
      <c r="B556" s="208"/>
      <c r="C556" s="208"/>
      <c r="D556" s="208"/>
      <c r="E556" s="208"/>
      <c r="F556" s="208"/>
      <c r="G556" s="208"/>
      <c r="H556" s="208"/>
      <c r="I556" s="234"/>
    </row>
    <row r="557" customFormat="false" ht="13.8" hidden="false" customHeight="false" outlineLevel="0" collapsed="false">
      <c r="A557" s="208"/>
      <c r="B557" s="208"/>
      <c r="C557" s="208"/>
      <c r="D557" s="208"/>
      <c r="E557" s="208"/>
      <c r="F557" s="208"/>
      <c r="G557" s="208"/>
      <c r="H557" s="208"/>
      <c r="I557" s="234"/>
    </row>
    <row r="558" customFormat="false" ht="13.8" hidden="false" customHeight="false" outlineLevel="0" collapsed="false">
      <c r="A558" s="208"/>
      <c r="B558" s="208"/>
      <c r="C558" s="208"/>
      <c r="D558" s="208"/>
      <c r="E558" s="208"/>
      <c r="F558" s="208"/>
      <c r="G558" s="208"/>
      <c r="H558" s="208"/>
      <c r="I558" s="234"/>
    </row>
    <row r="559" customFormat="false" ht="13.8" hidden="false" customHeight="false" outlineLevel="0" collapsed="false">
      <c r="A559" s="208"/>
      <c r="B559" s="208"/>
      <c r="C559" s="208"/>
      <c r="D559" s="208"/>
      <c r="E559" s="208"/>
      <c r="F559" s="208"/>
      <c r="G559" s="208"/>
      <c r="H559" s="208"/>
      <c r="I559" s="234"/>
    </row>
    <row r="560" customFormat="false" ht="13.8" hidden="false" customHeight="false" outlineLevel="0" collapsed="false">
      <c r="A560" s="208"/>
      <c r="B560" s="208"/>
      <c r="C560" s="208"/>
      <c r="D560" s="208"/>
      <c r="E560" s="208"/>
      <c r="F560" s="208"/>
      <c r="G560" s="208"/>
      <c r="H560" s="208"/>
      <c r="I560" s="234"/>
    </row>
    <row r="561" customFormat="false" ht="13.8" hidden="false" customHeight="false" outlineLevel="0" collapsed="false">
      <c r="A561" s="208"/>
      <c r="B561" s="208"/>
      <c r="C561" s="208"/>
      <c r="D561" s="208"/>
      <c r="E561" s="208"/>
      <c r="F561" s="208"/>
      <c r="G561" s="208"/>
      <c r="H561" s="208"/>
      <c r="I561" s="234"/>
    </row>
    <row r="562" customFormat="false" ht="13.8" hidden="false" customHeight="false" outlineLevel="0" collapsed="false">
      <c r="A562" s="208"/>
      <c r="B562" s="208"/>
      <c r="C562" s="208"/>
      <c r="D562" s="208"/>
      <c r="E562" s="208"/>
      <c r="F562" s="208"/>
      <c r="G562" s="208"/>
      <c r="H562" s="208"/>
      <c r="I562" s="234"/>
    </row>
    <row r="563" customFormat="false" ht="13.8" hidden="false" customHeight="false" outlineLevel="0" collapsed="false">
      <c r="A563" s="208"/>
      <c r="B563" s="208"/>
      <c r="C563" s="208"/>
      <c r="D563" s="208"/>
      <c r="E563" s="208"/>
      <c r="F563" s="208"/>
      <c r="G563" s="208"/>
      <c r="H563" s="208"/>
      <c r="I563" s="234"/>
    </row>
    <row r="564" customFormat="false" ht="13.8" hidden="false" customHeight="false" outlineLevel="0" collapsed="false">
      <c r="A564" s="208"/>
      <c r="B564" s="208"/>
      <c r="C564" s="208"/>
      <c r="D564" s="208"/>
      <c r="E564" s="208"/>
      <c r="F564" s="208"/>
      <c r="G564" s="208"/>
      <c r="H564" s="208"/>
      <c r="I564" s="234"/>
    </row>
    <row r="565" customFormat="false" ht="13.8" hidden="false" customHeight="false" outlineLevel="0" collapsed="false">
      <c r="A565" s="208"/>
      <c r="B565" s="208"/>
      <c r="C565" s="208"/>
      <c r="D565" s="208"/>
      <c r="E565" s="208"/>
      <c r="F565" s="208"/>
      <c r="G565" s="208"/>
      <c r="H565" s="208"/>
      <c r="I565" s="234"/>
    </row>
    <row r="566" customFormat="false" ht="13.8" hidden="false" customHeight="false" outlineLevel="0" collapsed="false">
      <c r="A566" s="208"/>
      <c r="B566" s="208"/>
      <c r="C566" s="208"/>
      <c r="D566" s="208"/>
      <c r="E566" s="208"/>
      <c r="F566" s="208"/>
      <c r="G566" s="208"/>
      <c r="H566" s="208"/>
      <c r="I566" s="234"/>
    </row>
    <row r="567" customFormat="false" ht="13.8" hidden="false" customHeight="false" outlineLevel="0" collapsed="false">
      <c r="A567" s="208"/>
      <c r="B567" s="208"/>
      <c r="C567" s="208"/>
      <c r="D567" s="208"/>
      <c r="E567" s="208"/>
      <c r="F567" s="208"/>
      <c r="G567" s="208"/>
      <c r="H567" s="208"/>
      <c r="I567" s="234"/>
    </row>
    <row r="568" customFormat="false" ht="13.8" hidden="false" customHeight="false" outlineLevel="0" collapsed="false">
      <c r="A568" s="208"/>
      <c r="B568" s="208"/>
      <c r="C568" s="208"/>
      <c r="D568" s="208"/>
      <c r="E568" s="208"/>
      <c r="F568" s="208"/>
      <c r="G568" s="208"/>
      <c r="H568" s="208"/>
      <c r="I568" s="234"/>
    </row>
    <row r="569" customFormat="false" ht="13.8" hidden="false" customHeight="false" outlineLevel="0" collapsed="false">
      <c r="A569" s="208"/>
      <c r="B569" s="208"/>
      <c r="C569" s="208"/>
      <c r="D569" s="208"/>
      <c r="E569" s="208"/>
      <c r="F569" s="208"/>
      <c r="G569" s="208"/>
      <c r="H569" s="208"/>
      <c r="I569" s="234"/>
    </row>
    <row r="570" customFormat="false" ht="13.8" hidden="false" customHeight="false" outlineLevel="0" collapsed="false">
      <c r="A570" s="208"/>
      <c r="B570" s="208"/>
      <c r="C570" s="208"/>
      <c r="D570" s="208"/>
      <c r="E570" s="208"/>
      <c r="F570" s="208"/>
      <c r="G570" s="208"/>
      <c r="H570" s="208"/>
      <c r="I570" s="234"/>
    </row>
    <row r="571" customFormat="false" ht="13.8" hidden="false" customHeight="false" outlineLevel="0" collapsed="false">
      <c r="A571" s="208"/>
      <c r="B571" s="208"/>
      <c r="C571" s="208"/>
      <c r="D571" s="208"/>
      <c r="E571" s="208"/>
      <c r="F571" s="208"/>
      <c r="G571" s="208"/>
      <c r="H571" s="208"/>
      <c r="I571" s="234"/>
    </row>
    <row r="572" customFormat="false" ht="13.8" hidden="false" customHeight="false" outlineLevel="0" collapsed="false">
      <c r="A572" s="208"/>
      <c r="B572" s="208"/>
      <c r="C572" s="208"/>
      <c r="D572" s="208"/>
      <c r="E572" s="208"/>
      <c r="F572" s="208"/>
      <c r="G572" s="208"/>
      <c r="H572" s="208"/>
      <c r="I572" s="234"/>
    </row>
    <row r="573" customFormat="false" ht="13.8" hidden="false" customHeight="false" outlineLevel="0" collapsed="false">
      <c r="A573" s="208"/>
      <c r="B573" s="208"/>
      <c r="C573" s="208"/>
      <c r="D573" s="208"/>
      <c r="E573" s="208"/>
      <c r="F573" s="208"/>
      <c r="G573" s="208"/>
      <c r="H573" s="208"/>
      <c r="I573" s="234"/>
    </row>
    <row r="574" customFormat="false" ht="13.8" hidden="false" customHeight="false" outlineLevel="0" collapsed="false">
      <c r="A574" s="208"/>
      <c r="B574" s="208"/>
      <c r="C574" s="208"/>
      <c r="D574" s="208"/>
      <c r="E574" s="208"/>
      <c r="F574" s="208"/>
      <c r="G574" s="208"/>
      <c r="H574" s="208"/>
      <c r="I574" s="234"/>
    </row>
    <row r="575" customFormat="false" ht="13.8" hidden="false" customHeight="false" outlineLevel="0" collapsed="false">
      <c r="A575" s="208"/>
      <c r="B575" s="208"/>
      <c r="C575" s="208"/>
      <c r="D575" s="208"/>
      <c r="E575" s="208"/>
      <c r="F575" s="208"/>
      <c r="G575" s="208"/>
      <c r="H575" s="208"/>
      <c r="I575" s="234"/>
    </row>
    <row r="576" customFormat="false" ht="13.8" hidden="false" customHeight="false" outlineLevel="0" collapsed="false">
      <c r="A576" s="208"/>
      <c r="B576" s="208"/>
      <c r="C576" s="208"/>
      <c r="D576" s="208"/>
      <c r="E576" s="208"/>
      <c r="F576" s="208"/>
      <c r="G576" s="208"/>
      <c r="H576" s="208"/>
      <c r="I576" s="234"/>
    </row>
    <row r="577" customFormat="false" ht="13.8" hidden="false" customHeight="false" outlineLevel="0" collapsed="false">
      <c r="A577" s="208"/>
      <c r="B577" s="208"/>
      <c r="C577" s="208"/>
      <c r="D577" s="208"/>
      <c r="E577" s="208"/>
      <c r="F577" s="208"/>
      <c r="G577" s="208"/>
      <c r="H577" s="208"/>
      <c r="I577" s="234"/>
    </row>
    <row r="578" customFormat="false" ht="13.8" hidden="false" customHeight="false" outlineLevel="0" collapsed="false">
      <c r="A578" s="208"/>
      <c r="B578" s="208"/>
      <c r="C578" s="208"/>
      <c r="D578" s="208"/>
      <c r="E578" s="208"/>
      <c r="F578" s="208"/>
      <c r="G578" s="208"/>
      <c r="H578" s="208"/>
      <c r="I578" s="234"/>
    </row>
    <row r="579" customFormat="false" ht="13.8" hidden="false" customHeight="false" outlineLevel="0" collapsed="false">
      <c r="A579" s="208"/>
      <c r="B579" s="208"/>
      <c r="C579" s="208"/>
      <c r="D579" s="208"/>
      <c r="E579" s="208"/>
      <c r="F579" s="208"/>
      <c r="G579" s="208"/>
      <c r="H579" s="208"/>
      <c r="I579" s="234"/>
    </row>
    <row r="580" customFormat="false" ht="13.8" hidden="false" customHeight="false" outlineLevel="0" collapsed="false">
      <c r="A580" s="208"/>
      <c r="B580" s="208"/>
      <c r="C580" s="208"/>
      <c r="D580" s="208"/>
      <c r="E580" s="208"/>
      <c r="F580" s="208"/>
      <c r="G580" s="208"/>
      <c r="H580" s="208"/>
      <c r="I580" s="234"/>
    </row>
    <row r="581" customFormat="false" ht="13.8" hidden="false" customHeight="false" outlineLevel="0" collapsed="false">
      <c r="A581" s="208"/>
      <c r="B581" s="208"/>
      <c r="C581" s="208"/>
      <c r="D581" s="208"/>
      <c r="E581" s="208"/>
      <c r="F581" s="208"/>
      <c r="G581" s="208"/>
      <c r="H581" s="208"/>
      <c r="I581" s="234"/>
    </row>
    <row r="582" customFormat="false" ht="13.8" hidden="false" customHeight="false" outlineLevel="0" collapsed="false">
      <c r="A582" s="208"/>
      <c r="B582" s="208"/>
      <c r="C582" s="208"/>
      <c r="D582" s="208"/>
      <c r="E582" s="208"/>
      <c r="F582" s="208"/>
      <c r="G582" s="208"/>
      <c r="H582" s="208"/>
      <c r="I582" s="234"/>
    </row>
    <row r="583" customFormat="false" ht="13.8" hidden="false" customHeight="false" outlineLevel="0" collapsed="false">
      <c r="A583" s="208"/>
      <c r="B583" s="208"/>
      <c r="C583" s="208"/>
      <c r="D583" s="208"/>
      <c r="E583" s="208"/>
      <c r="F583" s="208"/>
      <c r="G583" s="208"/>
      <c r="H583" s="208"/>
      <c r="I583" s="234"/>
    </row>
    <row r="584" customFormat="false" ht="13.8" hidden="false" customHeight="false" outlineLevel="0" collapsed="false">
      <c r="A584" s="208"/>
      <c r="B584" s="208"/>
      <c r="C584" s="208"/>
      <c r="D584" s="208"/>
      <c r="E584" s="208"/>
      <c r="F584" s="208"/>
      <c r="G584" s="208"/>
      <c r="H584" s="208"/>
      <c r="I584" s="234"/>
    </row>
    <row r="585" customFormat="false" ht="13.8" hidden="false" customHeight="false" outlineLevel="0" collapsed="false">
      <c r="A585" s="208"/>
      <c r="B585" s="208"/>
      <c r="C585" s="208"/>
      <c r="D585" s="208"/>
      <c r="E585" s="208"/>
      <c r="F585" s="208"/>
      <c r="G585" s="208"/>
      <c r="H585" s="208"/>
      <c r="I585" s="234"/>
    </row>
    <row r="586" customFormat="false" ht="13.8" hidden="false" customHeight="false" outlineLevel="0" collapsed="false">
      <c r="A586" s="208"/>
      <c r="B586" s="208"/>
      <c r="C586" s="208"/>
      <c r="D586" s="208"/>
      <c r="E586" s="208"/>
      <c r="F586" s="208"/>
      <c r="G586" s="208"/>
      <c r="H586" s="208"/>
      <c r="I586" s="234"/>
    </row>
    <row r="587" customFormat="false" ht="13.8" hidden="false" customHeight="false" outlineLevel="0" collapsed="false">
      <c r="A587" s="208"/>
      <c r="B587" s="208"/>
      <c r="C587" s="208"/>
      <c r="D587" s="208"/>
      <c r="E587" s="208"/>
      <c r="F587" s="208"/>
      <c r="G587" s="208"/>
      <c r="H587" s="208"/>
      <c r="I587" s="234"/>
    </row>
    <row r="588" customFormat="false" ht="13.8" hidden="false" customHeight="false" outlineLevel="0" collapsed="false">
      <c r="A588" s="208"/>
      <c r="B588" s="208"/>
      <c r="C588" s="208"/>
      <c r="D588" s="208"/>
      <c r="E588" s="208"/>
      <c r="F588" s="208"/>
      <c r="G588" s="208"/>
      <c r="H588" s="208"/>
      <c r="I588" s="234"/>
    </row>
    <row r="589" customFormat="false" ht="13.8" hidden="false" customHeight="false" outlineLevel="0" collapsed="false">
      <c r="A589" s="208"/>
      <c r="B589" s="208"/>
      <c r="C589" s="208"/>
      <c r="D589" s="208"/>
      <c r="E589" s="208"/>
      <c r="F589" s="208"/>
      <c r="G589" s="208"/>
      <c r="H589" s="208"/>
      <c r="I589" s="234"/>
    </row>
    <row r="590" customFormat="false" ht="13.8" hidden="false" customHeight="false" outlineLevel="0" collapsed="false">
      <c r="A590" s="208"/>
      <c r="B590" s="208"/>
      <c r="C590" s="208"/>
      <c r="D590" s="208"/>
      <c r="E590" s="208"/>
      <c r="F590" s="208"/>
      <c r="G590" s="208"/>
      <c r="H590" s="208"/>
      <c r="I590" s="234"/>
    </row>
    <row r="591" customFormat="false" ht="13.8" hidden="false" customHeight="false" outlineLevel="0" collapsed="false">
      <c r="A591" s="208"/>
      <c r="B591" s="208"/>
      <c r="C591" s="208"/>
      <c r="D591" s="208"/>
      <c r="E591" s="208"/>
      <c r="F591" s="208"/>
      <c r="G591" s="208"/>
      <c r="H591" s="208"/>
      <c r="I591" s="234"/>
    </row>
    <row r="592" customFormat="false" ht="13.8" hidden="false" customHeight="false" outlineLevel="0" collapsed="false">
      <c r="A592" s="208"/>
      <c r="B592" s="208"/>
      <c r="C592" s="208"/>
      <c r="D592" s="208"/>
      <c r="E592" s="208"/>
      <c r="F592" s="208"/>
      <c r="G592" s="208"/>
      <c r="H592" s="208"/>
      <c r="I592" s="234"/>
    </row>
    <row r="593" customFormat="false" ht="13.8" hidden="false" customHeight="false" outlineLevel="0" collapsed="false">
      <c r="A593" s="208"/>
      <c r="B593" s="208"/>
      <c r="C593" s="208"/>
      <c r="D593" s="208"/>
      <c r="E593" s="208"/>
      <c r="F593" s="208"/>
      <c r="G593" s="208"/>
      <c r="H593" s="208"/>
      <c r="I593" s="234"/>
    </row>
    <row r="594" customFormat="false" ht="13.8" hidden="false" customHeight="false" outlineLevel="0" collapsed="false">
      <c r="A594" s="208"/>
      <c r="B594" s="208"/>
      <c r="C594" s="208"/>
      <c r="D594" s="208"/>
      <c r="E594" s="208"/>
      <c r="F594" s="208"/>
      <c r="G594" s="208"/>
      <c r="H594" s="208"/>
      <c r="I594" s="234"/>
    </row>
    <row r="595" customFormat="false" ht="13.8" hidden="false" customHeight="false" outlineLevel="0" collapsed="false">
      <c r="A595" s="208"/>
      <c r="B595" s="208"/>
      <c r="C595" s="208"/>
      <c r="D595" s="208"/>
      <c r="E595" s="208"/>
      <c r="F595" s="208"/>
      <c r="G595" s="208"/>
      <c r="H595" s="208"/>
      <c r="I595" s="234"/>
    </row>
    <row r="596" customFormat="false" ht="13.8" hidden="false" customHeight="false" outlineLevel="0" collapsed="false">
      <c r="A596" s="208"/>
      <c r="B596" s="208"/>
      <c r="C596" s="208"/>
      <c r="D596" s="208"/>
      <c r="E596" s="208"/>
      <c r="F596" s="208"/>
      <c r="G596" s="208"/>
      <c r="H596" s="208"/>
      <c r="I596" s="234"/>
    </row>
    <row r="597" customFormat="false" ht="13.8" hidden="false" customHeight="false" outlineLevel="0" collapsed="false">
      <c r="A597" s="208"/>
      <c r="B597" s="208"/>
      <c r="C597" s="208"/>
      <c r="D597" s="208"/>
      <c r="E597" s="208"/>
      <c r="F597" s="208"/>
      <c r="G597" s="208"/>
      <c r="H597" s="208"/>
      <c r="I597" s="234"/>
    </row>
    <row r="598" customFormat="false" ht="13.8" hidden="false" customHeight="false" outlineLevel="0" collapsed="false">
      <c r="A598" s="208"/>
      <c r="B598" s="208"/>
      <c r="C598" s="208"/>
      <c r="D598" s="208"/>
      <c r="E598" s="208"/>
      <c r="F598" s="208"/>
      <c r="G598" s="208"/>
      <c r="H598" s="208"/>
      <c r="I598" s="234"/>
    </row>
    <row r="599" customFormat="false" ht="13.8" hidden="false" customHeight="false" outlineLevel="0" collapsed="false">
      <c r="A599" s="208"/>
      <c r="B599" s="208"/>
      <c r="C599" s="208"/>
      <c r="D599" s="208"/>
      <c r="E599" s="208"/>
      <c r="F599" s="208"/>
      <c r="G599" s="208"/>
      <c r="H599" s="208"/>
      <c r="I599" s="234"/>
    </row>
    <row r="600" customFormat="false" ht="13.8" hidden="false" customHeight="false" outlineLevel="0" collapsed="false">
      <c r="A600" s="208"/>
      <c r="B600" s="208"/>
      <c r="C600" s="208"/>
      <c r="D600" s="208"/>
      <c r="E600" s="208"/>
      <c r="F600" s="208"/>
      <c r="G600" s="208"/>
      <c r="H600" s="208"/>
      <c r="I600" s="234"/>
    </row>
    <row r="601" customFormat="false" ht="13.8" hidden="false" customHeight="false" outlineLevel="0" collapsed="false">
      <c r="A601" s="208"/>
      <c r="B601" s="208"/>
      <c r="C601" s="208"/>
      <c r="D601" s="208"/>
      <c r="E601" s="208"/>
      <c r="F601" s="208"/>
      <c r="G601" s="208"/>
      <c r="H601" s="208"/>
      <c r="I601" s="234"/>
    </row>
    <row r="602" customFormat="false" ht="13.8" hidden="false" customHeight="false" outlineLevel="0" collapsed="false">
      <c r="A602" s="208"/>
      <c r="B602" s="208"/>
      <c r="C602" s="208"/>
      <c r="D602" s="208"/>
      <c r="E602" s="208"/>
      <c r="F602" s="208"/>
      <c r="G602" s="208"/>
      <c r="H602" s="208"/>
      <c r="I602" s="234"/>
    </row>
    <row r="603" customFormat="false" ht="13.8" hidden="false" customHeight="false" outlineLevel="0" collapsed="false">
      <c r="A603" s="208"/>
      <c r="B603" s="208"/>
      <c r="C603" s="208"/>
      <c r="D603" s="208"/>
      <c r="E603" s="208"/>
      <c r="F603" s="208"/>
      <c r="G603" s="208"/>
      <c r="H603" s="208"/>
      <c r="I603" s="234"/>
    </row>
    <row r="604" customFormat="false" ht="13.8" hidden="false" customHeight="false" outlineLevel="0" collapsed="false">
      <c r="A604" s="208"/>
      <c r="B604" s="208"/>
      <c r="C604" s="208"/>
      <c r="D604" s="208"/>
      <c r="E604" s="208"/>
      <c r="F604" s="208"/>
      <c r="G604" s="208"/>
      <c r="H604" s="208"/>
      <c r="I604" s="234"/>
    </row>
    <row r="605" customFormat="false" ht="13.8" hidden="false" customHeight="false" outlineLevel="0" collapsed="false">
      <c r="A605" s="208"/>
      <c r="B605" s="208"/>
      <c r="C605" s="208"/>
      <c r="D605" s="208"/>
      <c r="E605" s="208"/>
      <c r="F605" s="208"/>
      <c r="G605" s="208"/>
      <c r="H605" s="208"/>
      <c r="I605" s="234"/>
    </row>
    <row r="606" customFormat="false" ht="13.8" hidden="false" customHeight="false" outlineLevel="0" collapsed="false">
      <c r="A606" s="208"/>
      <c r="B606" s="208"/>
      <c r="C606" s="208"/>
      <c r="D606" s="208"/>
      <c r="E606" s="208"/>
      <c r="F606" s="208"/>
      <c r="G606" s="208"/>
      <c r="H606" s="208"/>
      <c r="I606" s="234"/>
    </row>
    <row r="607" customFormat="false" ht="13.8" hidden="false" customHeight="false" outlineLevel="0" collapsed="false">
      <c r="A607" s="208"/>
      <c r="B607" s="208"/>
      <c r="C607" s="208"/>
      <c r="D607" s="208"/>
      <c r="E607" s="208"/>
      <c r="F607" s="208"/>
      <c r="G607" s="208"/>
      <c r="H607" s="208"/>
      <c r="I607" s="234"/>
    </row>
    <row r="608" customFormat="false" ht="13.8" hidden="false" customHeight="false" outlineLevel="0" collapsed="false">
      <c r="A608" s="208"/>
      <c r="B608" s="208"/>
      <c r="C608" s="208"/>
      <c r="D608" s="208"/>
      <c r="E608" s="208"/>
      <c r="F608" s="208"/>
      <c r="G608" s="208"/>
      <c r="H608" s="208"/>
      <c r="I608" s="234"/>
    </row>
    <row r="609" customFormat="false" ht="13.8" hidden="false" customHeight="false" outlineLevel="0" collapsed="false">
      <c r="A609" s="208"/>
      <c r="B609" s="208"/>
      <c r="C609" s="208"/>
      <c r="D609" s="208"/>
      <c r="E609" s="208"/>
      <c r="F609" s="208"/>
      <c r="G609" s="208"/>
      <c r="H609" s="208"/>
      <c r="I609" s="234"/>
    </row>
    <row r="610" customFormat="false" ht="13.8" hidden="false" customHeight="false" outlineLevel="0" collapsed="false">
      <c r="A610" s="208"/>
      <c r="B610" s="208"/>
      <c r="C610" s="208"/>
      <c r="D610" s="208"/>
      <c r="E610" s="208"/>
      <c r="F610" s="208"/>
      <c r="G610" s="208"/>
      <c r="H610" s="208"/>
      <c r="I610" s="234"/>
    </row>
    <row r="611" customFormat="false" ht="13.8" hidden="false" customHeight="false" outlineLevel="0" collapsed="false">
      <c r="A611" s="208"/>
      <c r="B611" s="208"/>
      <c r="C611" s="208"/>
      <c r="D611" s="208"/>
      <c r="E611" s="208"/>
      <c r="F611" s="208"/>
      <c r="G611" s="208"/>
      <c r="H611" s="208"/>
      <c r="I611" s="234"/>
    </row>
    <row r="612" customFormat="false" ht="13.8" hidden="false" customHeight="false" outlineLevel="0" collapsed="false">
      <c r="A612" s="208"/>
      <c r="B612" s="208"/>
      <c r="C612" s="208"/>
      <c r="D612" s="208"/>
      <c r="E612" s="208"/>
      <c r="F612" s="208"/>
      <c r="G612" s="208"/>
      <c r="H612" s="208"/>
      <c r="I612" s="234"/>
    </row>
    <row r="613" customFormat="false" ht="13.8" hidden="false" customHeight="false" outlineLevel="0" collapsed="false">
      <c r="A613" s="208"/>
      <c r="B613" s="208"/>
      <c r="C613" s="208"/>
      <c r="D613" s="208"/>
      <c r="E613" s="208"/>
      <c r="F613" s="208"/>
      <c r="G613" s="208"/>
      <c r="H613" s="208"/>
      <c r="I613" s="234"/>
    </row>
    <row r="614" customFormat="false" ht="13.8" hidden="false" customHeight="false" outlineLevel="0" collapsed="false">
      <c r="A614" s="208"/>
      <c r="B614" s="208"/>
      <c r="C614" s="208"/>
      <c r="D614" s="208"/>
      <c r="E614" s="208"/>
      <c r="F614" s="208"/>
      <c r="G614" s="208"/>
      <c r="H614" s="208"/>
      <c r="I614" s="234"/>
    </row>
    <row r="615" customFormat="false" ht="13.8" hidden="false" customHeight="false" outlineLevel="0" collapsed="false">
      <c r="A615" s="208"/>
      <c r="B615" s="208"/>
      <c r="C615" s="208"/>
      <c r="D615" s="208"/>
      <c r="E615" s="208"/>
      <c r="F615" s="208"/>
      <c r="G615" s="208"/>
      <c r="H615" s="208"/>
      <c r="I615" s="234"/>
    </row>
    <row r="616" customFormat="false" ht="13.8" hidden="false" customHeight="false" outlineLevel="0" collapsed="false">
      <c r="A616" s="208"/>
      <c r="B616" s="208"/>
      <c r="C616" s="208"/>
      <c r="D616" s="208"/>
      <c r="E616" s="208"/>
      <c r="F616" s="208"/>
      <c r="G616" s="208"/>
      <c r="H616" s="208"/>
      <c r="I616" s="234"/>
    </row>
    <row r="617" customFormat="false" ht="13.8" hidden="false" customHeight="false" outlineLevel="0" collapsed="false">
      <c r="A617" s="208"/>
      <c r="B617" s="208"/>
      <c r="C617" s="208"/>
      <c r="D617" s="208"/>
      <c r="E617" s="208"/>
      <c r="F617" s="208"/>
      <c r="G617" s="208"/>
      <c r="H617" s="208"/>
      <c r="I617" s="234"/>
    </row>
    <row r="618" customFormat="false" ht="13.8" hidden="false" customHeight="false" outlineLevel="0" collapsed="false">
      <c r="A618" s="208"/>
      <c r="B618" s="208"/>
      <c r="C618" s="208"/>
      <c r="D618" s="208"/>
      <c r="E618" s="208"/>
      <c r="F618" s="208"/>
      <c r="G618" s="208"/>
      <c r="H618" s="208"/>
      <c r="I618" s="234"/>
    </row>
    <row r="619" customFormat="false" ht="13.8" hidden="false" customHeight="false" outlineLevel="0" collapsed="false">
      <c r="A619" s="208"/>
      <c r="B619" s="208"/>
      <c r="C619" s="208"/>
      <c r="D619" s="208"/>
      <c r="E619" s="208"/>
      <c r="F619" s="208"/>
      <c r="G619" s="208"/>
      <c r="H619" s="208"/>
      <c r="I619" s="234"/>
    </row>
    <row r="620" customFormat="false" ht="13.8" hidden="false" customHeight="false" outlineLevel="0" collapsed="false">
      <c r="A620" s="208"/>
      <c r="B620" s="208"/>
      <c r="C620" s="208"/>
      <c r="D620" s="208"/>
      <c r="E620" s="208"/>
      <c r="F620" s="208"/>
      <c r="G620" s="208"/>
      <c r="H620" s="208"/>
      <c r="I620" s="234"/>
    </row>
    <row r="621" customFormat="false" ht="13.8" hidden="false" customHeight="false" outlineLevel="0" collapsed="false">
      <c r="A621" s="208"/>
      <c r="B621" s="208"/>
      <c r="C621" s="208"/>
      <c r="D621" s="208"/>
      <c r="E621" s="208"/>
      <c r="F621" s="208"/>
      <c r="G621" s="208"/>
      <c r="H621" s="208"/>
      <c r="I621" s="234"/>
    </row>
    <row r="622" customFormat="false" ht="13.8" hidden="false" customHeight="false" outlineLevel="0" collapsed="false">
      <c r="A622" s="208"/>
      <c r="B622" s="208"/>
      <c r="C622" s="208"/>
      <c r="D622" s="208"/>
      <c r="E622" s="208"/>
      <c r="F622" s="208"/>
      <c r="G622" s="208"/>
      <c r="H622" s="208"/>
      <c r="I622" s="234"/>
    </row>
    <row r="623" customFormat="false" ht="13.8" hidden="false" customHeight="false" outlineLevel="0" collapsed="false">
      <c r="A623" s="208"/>
      <c r="B623" s="208"/>
      <c r="C623" s="208"/>
      <c r="D623" s="208"/>
      <c r="E623" s="208"/>
      <c r="F623" s="208"/>
      <c r="G623" s="208"/>
      <c r="H623" s="208"/>
      <c r="I623" s="234"/>
    </row>
    <row r="624" customFormat="false" ht="13.8" hidden="false" customHeight="false" outlineLevel="0" collapsed="false">
      <c r="A624" s="208"/>
      <c r="B624" s="208"/>
      <c r="C624" s="208"/>
      <c r="D624" s="208"/>
      <c r="E624" s="208"/>
      <c r="F624" s="208"/>
      <c r="G624" s="208"/>
      <c r="H624" s="208"/>
      <c r="I624" s="234"/>
    </row>
    <row r="625" customFormat="false" ht="13.8" hidden="false" customHeight="false" outlineLevel="0" collapsed="false">
      <c r="A625" s="208"/>
      <c r="B625" s="208"/>
      <c r="C625" s="208"/>
      <c r="D625" s="208"/>
      <c r="E625" s="208"/>
      <c r="F625" s="208"/>
      <c r="G625" s="208"/>
      <c r="H625" s="208"/>
      <c r="I625" s="234"/>
    </row>
    <row r="626" customFormat="false" ht="13.8" hidden="false" customHeight="false" outlineLevel="0" collapsed="false">
      <c r="A626" s="208"/>
      <c r="B626" s="208"/>
      <c r="C626" s="208"/>
      <c r="D626" s="208"/>
      <c r="E626" s="208"/>
      <c r="F626" s="208"/>
      <c r="G626" s="208"/>
      <c r="H626" s="208"/>
      <c r="I626" s="234"/>
    </row>
    <row r="627" customFormat="false" ht="13.8" hidden="false" customHeight="false" outlineLevel="0" collapsed="false">
      <c r="A627" s="208"/>
      <c r="B627" s="208"/>
      <c r="C627" s="208"/>
      <c r="D627" s="208"/>
      <c r="E627" s="208"/>
      <c r="F627" s="208"/>
      <c r="G627" s="208"/>
      <c r="H627" s="208"/>
      <c r="I627" s="234"/>
    </row>
    <row r="628" customFormat="false" ht="13.8" hidden="false" customHeight="false" outlineLevel="0" collapsed="false">
      <c r="A628" s="208"/>
      <c r="B628" s="208"/>
      <c r="C628" s="208"/>
      <c r="D628" s="208"/>
      <c r="E628" s="208"/>
      <c r="F628" s="208"/>
      <c r="G628" s="208"/>
      <c r="H628" s="208"/>
      <c r="I628" s="234"/>
    </row>
    <row r="629" customFormat="false" ht="13.8" hidden="false" customHeight="false" outlineLevel="0" collapsed="false">
      <c r="A629" s="208"/>
      <c r="B629" s="208"/>
      <c r="C629" s="208"/>
      <c r="D629" s="208"/>
      <c r="E629" s="208"/>
      <c r="F629" s="208"/>
      <c r="G629" s="208"/>
      <c r="H629" s="208"/>
      <c r="I629" s="234"/>
    </row>
    <row r="630" customFormat="false" ht="13.8" hidden="false" customHeight="false" outlineLevel="0" collapsed="false">
      <c r="A630" s="208"/>
      <c r="B630" s="208"/>
      <c r="C630" s="208"/>
      <c r="D630" s="208"/>
      <c r="E630" s="208"/>
      <c r="F630" s="208"/>
      <c r="G630" s="208"/>
      <c r="H630" s="208"/>
      <c r="I630" s="234"/>
    </row>
    <row r="631" customFormat="false" ht="13.8" hidden="false" customHeight="false" outlineLevel="0" collapsed="false">
      <c r="A631" s="208"/>
      <c r="B631" s="208"/>
      <c r="C631" s="208"/>
      <c r="D631" s="208"/>
      <c r="E631" s="208"/>
      <c r="F631" s="208"/>
      <c r="G631" s="208"/>
      <c r="H631" s="208"/>
      <c r="I631" s="234"/>
    </row>
    <row r="632" customFormat="false" ht="13.8" hidden="false" customHeight="false" outlineLevel="0" collapsed="false">
      <c r="A632" s="208"/>
      <c r="B632" s="208"/>
      <c r="C632" s="208"/>
      <c r="D632" s="208"/>
      <c r="E632" s="208"/>
      <c r="F632" s="208"/>
      <c r="G632" s="208"/>
      <c r="H632" s="208"/>
      <c r="I632" s="234"/>
    </row>
    <row r="633" customFormat="false" ht="13.8" hidden="false" customHeight="false" outlineLevel="0" collapsed="false">
      <c r="A633" s="208"/>
      <c r="B633" s="208"/>
      <c r="C633" s="208"/>
      <c r="D633" s="208"/>
      <c r="E633" s="208"/>
      <c r="F633" s="208"/>
      <c r="G633" s="208"/>
      <c r="H633" s="208"/>
      <c r="I633" s="234"/>
    </row>
    <row r="634" customFormat="false" ht="13.8" hidden="false" customHeight="false" outlineLevel="0" collapsed="false">
      <c r="A634" s="208"/>
      <c r="B634" s="208"/>
      <c r="C634" s="208"/>
      <c r="D634" s="208"/>
      <c r="E634" s="208"/>
      <c r="F634" s="208"/>
      <c r="G634" s="208"/>
      <c r="H634" s="208"/>
      <c r="I634" s="234"/>
    </row>
    <row r="635" customFormat="false" ht="13.8" hidden="false" customHeight="false" outlineLevel="0" collapsed="false">
      <c r="A635" s="208"/>
      <c r="B635" s="208"/>
      <c r="C635" s="208"/>
      <c r="D635" s="208"/>
      <c r="E635" s="208"/>
      <c r="F635" s="208"/>
      <c r="G635" s="208"/>
      <c r="H635" s="208"/>
      <c r="I635" s="234"/>
    </row>
    <row r="636" customFormat="false" ht="13.8" hidden="false" customHeight="false" outlineLevel="0" collapsed="false">
      <c r="A636" s="208"/>
      <c r="B636" s="208"/>
      <c r="C636" s="208"/>
      <c r="D636" s="208"/>
      <c r="E636" s="208"/>
      <c r="F636" s="208"/>
      <c r="G636" s="208"/>
      <c r="H636" s="208"/>
      <c r="I636" s="234"/>
    </row>
    <row r="637" customFormat="false" ht="13.8" hidden="false" customHeight="false" outlineLevel="0" collapsed="false">
      <c r="A637" s="208"/>
      <c r="B637" s="208"/>
      <c r="C637" s="208"/>
      <c r="D637" s="208"/>
      <c r="E637" s="208"/>
      <c r="F637" s="208"/>
      <c r="G637" s="208"/>
      <c r="H637" s="208"/>
      <c r="I637" s="234"/>
    </row>
    <row r="638" customFormat="false" ht="13.8" hidden="false" customHeight="false" outlineLevel="0" collapsed="false">
      <c r="A638" s="208"/>
      <c r="B638" s="208"/>
      <c r="C638" s="208"/>
      <c r="D638" s="208"/>
      <c r="E638" s="208"/>
      <c r="F638" s="208"/>
      <c r="G638" s="208"/>
      <c r="H638" s="208"/>
      <c r="I638" s="234"/>
    </row>
    <row r="639" customFormat="false" ht="13.8" hidden="false" customHeight="false" outlineLevel="0" collapsed="false">
      <c r="A639" s="208"/>
      <c r="B639" s="208"/>
      <c r="C639" s="208"/>
      <c r="D639" s="208"/>
      <c r="E639" s="208"/>
      <c r="F639" s="208"/>
      <c r="G639" s="208"/>
      <c r="H639" s="208"/>
      <c r="I639" s="234"/>
    </row>
    <row r="640" customFormat="false" ht="13.8" hidden="false" customHeight="false" outlineLevel="0" collapsed="false">
      <c r="A640" s="208"/>
      <c r="B640" s="208"/>
      <c r="C640" s="208"/>
      <c r="D640" s="208"/>
      <c r="E640" s="208"/>
      <c r="F640" s="208"/>
      <c r="G640" s="208"/>
      <c r="H640" s="208"/>
      <c r="I640" s="234"/>
    </row>
    <row r="641" customFormat="false" ht="13.8" hidden="false" customHeight="false" outlineLevel="0" collapsed="false">
      <c r="A641" s="208"/>
      <c r="B641" s="208"/>
      <c r="C641" s="208"/>
      <c r="D641" s="208"/>
      <c r="E641" s="208"/>
      <c r="F641" s="208"/>
      <c r="G641" s="208"/>
      <c r="H641" s="208"/>
      <c r="I641" s="234"/>
    </row>
    <row r="642" customFormat="false" ht="13.8" hidden="false" customHeight="false" outlineLevel="0" collapsed="false">
      <c r="A642" s="208"/>
      <c r="B642" s="208"/>
      <c r="C642" s="208"/>
      <c r="D642" s="208"/>
      <c r="E642" s="208"/>
      <c r="F642" s="208"/>
      <c r="G642" s="208"/>
      <c r="H642" s="208"/>
      <c r="I642" s="234"/>
    </row>
    <row r="643" customFormat="false" ht="13.8" hidden="false" customHeight="false" outlineLevel="0" collapsed="false">
      <c r="A643" s="208"/>
      <c r="B643" s="208"/>
      <c r="C643" s="208"/>
      <c r="D643" s="208"/>
      <c r="E643" s="208"/>
      <c r="F643" s="208"/>
      <c r="G643" s="208"/>
      <c r="H643" s="208"/>
      <c r="I643" s="234"/>
    </row>
    <row r="644" customFormat="false" ht="13.8" hidden="false" customHeight="false" outlineLevel="0" collapsed="false">
      <c r="A644" s="208"/>
      <c r="B644" s="208"/>
      <c r="C644" s="208"/>
      <c r="D644" s="208"/>
      <c r="E644" s="208"/>
      <c r="F644" s="208"/>
      <c r="G644" s="208"/>
      <c r="H644" s="208"/>
      <c r="I644" s="234"/>
    </row>
    <row r="645" customFormat="false" ht="13.8" hidden="false" customHeight="false" outlineLevel="0" collapsed="false">
      <c r="A645" s="208"/>
      <c r="B645" s="208"/>
      <c r="C645" s="208"/>
      <c r="D645" s="208"/>
      <c r="E645" s="208"/>
      <c r="F645" s="208"/>
      <c r="G645" s="208"/>
      <c r="H645" s="208"/>
      <c r="I645" s="234"/>
    </row>
    <row r="646" customFormat="false" ht="13.8" hidden="false" customHeight="false" outlineLevel="0" collapsed="false">
      <c r="A646" s="208"/>
      <c r="B646" s="208"/>
      <c r="C646" s="208"/>
      <c r="D646" s="208"/>
      <c r="E646" s="208"/>
      <c r="F646" s="208"/>
      <c r="G646" s="208"/>
      <c r="H646" s="208"/>
      <c r="I646" s="234"/>
    </row>
    <row r="647" customFormat="false" ht="13.8" hidden="false" customHeight="false" outlineLevel="0" collapsed="false">
      <c r="A647" s="208"/>
      <c r="B647" s="208"/>
      <c r="C647" s="208"/>
      <c r="D647" s="208"/>
      <c r="E647" s="208"/>
      <c r="F647" s="208"/>
      <c r="G647" s="208"/>
      <c r="H647" s="208"/>
      <c r="I647" s="234"/>
    </row>
    <row r="648" customFormat="false" ht="13.8" hidden="false" customHeight="false" outlineLevel="0" collapsed="false">
      <c r="A648" s="208"/>
      <c r="B648" s="208"/>
      <c r="C648" s="208"/>
      <c r="D648" s="208"/>
      <c r="E648" s="208"/>
      <c r="F648" s="208"/>
      <c r="G648" s="208"/>
      <c r="H648" s="208"/>
      <c r="I648" s="234"/>
    </row>
    <row r="649" customFormat="false" ht="13.8" hidden="false" customHeight="false" outlineLevel="0" collapsed="false">
      <c r="A649" s="208"/>
      <c r="B649" s="208"/>
      <c r="C649" s="208"/>
      <c r="D649" s="208"/>
      <c r="E649" s="208"/>
      <c r="F649" s="208"/>
      <c r="G649" s="208"/>
      <c r="H649" s="208"/>
      <c r="I649" s="234"/>
    </row>
    <row r="650" customFormat="false" ht="13.8" hidden="false" customHeight="false" outlineLevel="0" collapsed="false">
      <c r="A650" s="208"/>
      <c r="B650" s="208"/>
      <c r="C650" s="208"/>
      <c r="D650" s="208"/>
      <c r="E650" s="208"/>
      <c r="F650" s="208"/>
      <c r="G650" s="208"/>
      <c r="H650" s="208"/>
      <c r="I650" s="234"/>
    </row>
    <row r="651" customFormat="false" ht="13.8" hidden="false" customHeight="false" outlineLevel="0" collapsed="false">
      <c r="A651" s="208"/>
      <c r="B651" s="208"/>
      <c r="C651" s="208"/>
      <c r="D651" s="208"/>
      <c r="E651" s="208"/>
      <c r="F651" s="208"/>
      <c r="G651" s="208"/>
      <c r="H651" s="208"/>
      <c r="I651" s="234"/>
    </row>
    <row r="652" customFormat="false" ht="13.8" hidden="false" customHeight="false" outlineLevel="0" collapsed="false">
      <c r="A652" s="208"/>
      <c r="B652" s="208"/>
      <c r="C652" s="208"/>
      <c r="D652" s="208"/>
      <c r="E652" s="208"/>
      <c r="F652" s="208"/>
      <c r="G652" s="208"/>
      <c r="H652" s="208"/>
      <c r="I652" s="234"/>
    </row>
    <row r="653" customFormat="false" ht="13.8" hidden="false" customHeight="false" outlineLevel="0" collapsed="false">
      <c r="A653" s="208"/>
      <c r="B653" s="208"/>
      <c r="C653" s="208"/>
      <c r="D653" s="208"/>
      <c r="E653" s="208"/>
      <c r="F653" s="208"/>
      <c r="G653" s="208"/>
      <c r="H653" s="208"/>
      <c r="I653" s="234"/>
    </row>
    <row r="654" customFormat="false" ht="13.8" hidden="false" customHeight="false" outlineLevel="0" collapsed="false">
      <c r="A654" s="208"/>
      <c r="B654" s="208"/>
      <c r="C654" s="208"/>
      <c r="D654" s="208"/>
      <c r="E654" s="208"/>
      <c r="F654" s="208"/>
      <c r="G654" s="208"/>
      <c r="H654" s="208"/>
      <c r="I654" s="234"/>
    </row>
    <row r="655" customFormat="false" ht="13.8" hidden="false" customHeight="false" outlineLevel="0" collapsed="false">
      <c r="A655" s="208"/>
      <c r="B655" s="208"/>
      <c r="C655" s="208"/>
      <c r="D655" s="208"/>
      <c r="E655" s="208"/>
      <c r="F655" s="208"/>
      <c r="G655" s="208"/>
      <c r="H655" s="208"/>
      <c r="I655" s="234"/>
    </row>
    <row r="656" customFormat="false" ht="13.8" hidden="false" customHeight="false" outlineLevel="0" collapsed="false">
      <c r="A656" s="208"/>
      <c r="B656" s="208"/>
      <c r="C656" s="208"/>
      <c r="D656" s="208"/>
      <c r="E656" s="208"/>
      <c r="F656" s="208"/>
      <c r="G656" s="208"/>
      <c r="H656" s="208"/>
      <c r="I656" s="234"/>
    </row>
    <row r="657" customFormat="false" ht="13.8" hidden="false" customHeight="false" outlineLevel="0" collapsed="false">
      <c r="A657" s="208"/>
      <c r="B657" s="208"/>
      <c r="C657" s="208"/>
      <c r="D657" s="208"/>
      <c r="E657" s="208"/>
      <c r="F657" s="208"/>
      <c r="G657" s="208"/>
      <c r="H657" s="208"/>
      <c r="I657" s="234"/>
    </row>
    <row r="658" customFormat="false" ht="13.8" hidden="false" customHeight="false" outlineLevel="0" collapsed="false">
      <c r="A658" s="208"/>
      <c r="B658" s="208"/>
      <c r="C658" s="208"/>
      <c r="D658" s="208"/>
      <c r="E658" s="208"/>
      <c r="F658" s="208"/>
      <c r="G658" s="208"/>
      <c r="H658" s="208"/>
      <c r="I658" s="234"/>
    </row>
    <row r="659" customFormat="false" ht="13.8" hidden="false" customHeight="false" outlineLevel="0" collapsed="false">
      <c r="A659" s="208"/>
      <c r="B659" s="208"/>
      <c r="C659" s="208"/>
      <c r="D659" s="208"/>
      <c r="E659" s="208"/>
      <c r="F659" s="208"/>
      <c r="G659" s="208"/>
      <c r="H659" s="208"/>
      <c r="I659" s="234"/>
    </row>
    <row r="660" customFormat="false" ht="13.8" hidden="false" customHeight="false" outlineLevel="0" collapsed="false">
      <c r="A660" s="208"/>
      <c r="B660" s="208"/>
      <c r="C660" s="208"/>
      <c r="D660" s="208"/>
      <c r="E660" s="208"/>
      <c r="F660" s="208"/>
      <c r="G660" s="208"/>
      <c r="H660" s="208"/>
      <c r="I660" s="234"/>
    </row>
    <row r="661" customFormat="false" ht="13.8" hidden="false" customHeight="false" outlineLevel="0" collapsed="false">
      <c r="A661" s="208"/>
      <c r="B661" s="208"/>
      <c r="C661" s="208"/>
      <c r="D661" s="208"/>
      <c r="E661" s="208"/>
      <c r="F661" s="208"/>
      <c r="G661" s="208"/>
      <c r="H661" s="208"/>
      <c r="I661" s="234"/>
    </row>
    <row r="662" customFormat="false" ht="13.8" hidden="false" customHeight="false" outlineLevel="0" collapsed="false">
      <c r="A662" s="208"/>
      <c r="B662" s="208"/>
      <c r="C662" s="208"/>
      <c r="D662" s="208"/>
      <c r="E662" s="208"/>
      <c r="F662" s="208"/>
      <c r="G662" s="208"/>
      <c r="H662" s="208"/>
      <c r="I662" s="234"/>
    </row>
    <row r="663" customFormat="false" ht="13.8" hidden="false" customHeight="false" outlineLevel="0" collapsed="false">
      <c r="A663" s="208"/>
      <c r="B663" s="208"/>
      <c r="C663" s="208"/>
      <c r="D663" s="208"/>
      <c r="E663" s="208"/>
      <c r="F663" s="208"/>
      <c r="G663" s="208"/>
      <c r="H663" s="208"/>
      <c r="I663" s="234"/>
    </row>
    <row r="664" customFormat="false" ht="13.8" hidden="false" customHeight="false" outlineLevel="0" collapsed="false">
      <c r="A664" s="208"/>
      <c r="B664" s="208"/>
      <c r="C664" s="208"/>
      <c r="D664" s="208"/>
      <c r="E664" s="208"/>
      <c r="F664" s="208"/>
      <c r="G664" s="208"/>
      <c r="H664" s="208"/>
      <c r="I664" s="234"/>
    </row>
    <row r="665" customFormat="false" ht="13.8" hidden="false" customHeight="false" outlineLevel="0" collapsed="false">
      <c r="A665" s="208"/>
      <c r="B665" s="208"/>
      <c r="C665" s="208"/>
      <c r="D665" s="208"/>
      <c r="E665" s="208"/>
      <c r="F665" s="208"/>
      <c r="G665" s="208"/>
      <c r="H665" s="208"/>
      <c r="I665" s="234"/>
    </row>
    <row r="666" customFormat="false" ht="13.8" hidden="false" customHeight="false" outlineLevel="0" collapsed="false">
      <c r="A666" s="208"/>
      <c r="B666" s="208"/>
      <c r="C666" s="208"/>
      <c r="D666" s="208"/>
      <c r="E666" s="208"/>
      <c r="F666" s="208"/>
      <c r="G666" s="208"/>
      <c r="H666" s="208"/>
      <c r="I666" s="234"/>
    </row>
    <row r="667" customFormat="false" ht="13.8" hidden="false" customHeight="false" outlineLevel="0" collapsed="false">
      <c r="A667" s="208"/>
      <c r="B667" s="208"/>
      <c r="C667" s="208"/>
      <c r="D667" s="208"/>
      <c r="E667" s="208"/>
      <c r="F667" s="208"/>
      <c r="G667" s="208"/>
      <c r="H667" s="208"/>
      <c r="I667" s="234"/>
    </row>
    <row r="668" customFormat="false" ht="13.8" hidden="false" customHeight="false" outlineLevel="0" collapsed="false">
      <c r="A668" s="208"/>
      <c r="B668" s="208"/>
      <c r="C668" s="208"/>
      <c r="D668" s="208"/>
      <c r="E668" s="208"/>
      <c r="F668" s="208"/>
      <c r="G668" s="208"/>
      <c r="H668" s="208"/>
      <c r="I668" s="234"/>
    </row>
    <row r="669" customFormat="false" ht="13.8" hidden="false" customHeight="false" outlineLevel="0" collapsed="false">
      <c r="A669" s="208"/>
      <c r="B669" s="208"/>
      <c r="C669" s="208"/>
      <c r="D669" s="208"/>
      <c r="E669" s="208"/>
      <c r="F669" s="208"/>
      <c r="G669" s="208"/>
      <c r="H669" s="208"/>
      <c r="I669" s="234"/>
    </row>
    <row r="670" customFormat="false" ht="13.8" hidden="false" customHeight="false" outlineLevel="0" collapsed="false">
      <c r="A670" s="208"/>
      <c r="B670" s="208"/>
      <c r="C670" s="208"/>
      <c r="D670" s="208"/>
      <c r="E670" s="208"/>
      <c r="F670" s="208"/>
      <c r="G670" s="208"/>
      <c r="H670" s="208"/>
      <c r="I670" s="234"/>
    </row>
    <row r="671" customFormat="false" ht="13.8" hidden="false" customHeight="false" outlineLevel="0" collapsed="false">
      <c r="A671" s="208"/>
      <c r="B671" s="208"/>
      <c r="C671" s="208"/>
      <c r="D671" s="208"/>
      <c r="E671" s="208"/>
      <c r="F671" s="208"/>
      <c r="G671" s="208"/>
      <c r="H671" s="208"/>
      <c r="I671" s="234"/>
    </row>
    <row r="672" customFormat="false" ht="13.8" hidden="false" customHeight="false" outlineLevel="0" collapsed="false">
      <c r="A672" s="208"/>
      <c r="B672" s="208"/>
      <c r="C672" s="208"/>
      <c r="D672" s="208"/>
      <c r="E672" s="208"/>
      <c r="F672" s="208"/>
      <c r="G672" s="208"/>
      <c r="H672" s="208"/>
      <c r="I672" s="234"/>
    </row>
    <row r="673" customFormat="false" ht="13.8" hidden="false" customHeight="false" outlineLevel="0" collapsed="false">
      <c r="A673" s="208"/>
      <c r="B673" s="208"/>
      <c r="C673" s="208"/>
      <c r="D673" s="208"/>
      <c r="E673" s="208"/>
      <c r="F673" s="208"/>
      <c r="G673" s="208"/>
      <c r="H673" s="208"/>
      <c r="I673" s="234"/>
    </row>
    <row r="674" customFormat="false" ht="13.8" hidden="false" customHeight="false" outlineLevel="0" collapsed="false">
      <c r="A674" s="208"/>
      <c r="B674" s="208"/>
      <c r="C674" s="208"/>
      <c r="D674" s="208"/>
      <c r="E674" s="208"/>
      <c r="F674" s="208"/>
      <c r="G674" s="208"/>
      <c r="H674" s="208"/>
      <c r="I674" s="234"/>
    </row>
    <row r="675" customFormat="false" ht="13.8" hidden="false" customHeight="false" outlineLevel="0" collapsed="false">
      <c r="A675" s="208"/>
      <c r="B675" s="208"/>
      <c r="C675" s="208"/>
      <c r="D675" s="208"/>
      <c r="E675" s="208"/>
      <c r="F675" s="208"/>
      <c r="G675" s="208"/>
      <c r="H675" s="208"/>
      <c r="I675" s="234"/>
    </row>
    <row r="676" customFormat="false" ht="13.8" hidden="false" customHeight="false" outlineLevel="0" collapsed="false">
      <c r="A676" s="208"/>
      <c r="B676" s="208"/>
      <c r="C676" s="208"/>
      <c r="D676" s="208"/>
      <c r="E676" s="208"/>
      <c r="F676" s="208"/>
      <c r="G676" s="208"/>
      <c r="H676" s="208"/>
      <c r="I676" s="234"/>
    </row>
    <row r="677" customFormat="false" ht="13.8" hidden="false" customHeight="false" outlineLevel="0" collapsed="false">
      <c r="A677" s="208"/>
      <c r="B677" s="208"/>
      <c r="C677" s="208"/>
      <c r="D677" s="208"/>
      <c r="E677" s="208"/>
      <c r="F677" s="208"/>
      <c r="G677" s="208"/>
      <c r="H677" s="208"/>
      <c r="I677" s="234"/>
    </row>
    <row r="678" customFormat="false" ht="13.8" hidden="false" customHeight="false" outlineLevel="0" collapsed="false">
      <c r="A678" s="208"/>
      <c r="B678" s="208"/>
      <c r="C678" s="208"/>
      <c r="D678" s="208"/>
      <c r="E678" s="208"/>
      <c r="F678" s="208"/>
      <c r="G678" s="208"/>
      <c r="H678" s="208"/>
      <c r="I678" s="234"/>
    </row>
    <row r="679" customFormat="false" ht="13.8" hidden="false" customHeight="false" outlineLevel="0" collapsed="false">
      <c r="A679" s="208"/>
      <c r="B679" s="208"/>
      <c r="C679" s="208"/>
      <c r="D679" s="208"/>
      <c r="E679" s="208"/>
      <c r="F679" s="208"/>
      <c r="G679" s="208"/>
      <c r="H679" s="208"/>
      <c r="I679" s="234"/>
    </row>
    <row r="680" customFormat="false" ht="13.8" hidden="false" customHeight="false" outlineLevel="0" collapsed="false">
      <c r="A680" s="208"/>
      <c r="B680" s="208"/>
      <c r="C680" s="208"/>
      <c r="D680" s="208"/>
      <c r="E680" s="208"/>
      <c r="F680" s="208"/>
      <c r="G680" s="208"/>
      <c r="H680" s="208"/>
      <c r="I680" s="234"/>
    </row>
    <row r="681" customFormat="false" ht="13.8" hidden="false" customHeight="false" outlineLevel="0" collapsed="false">
      <c r="A681" s="208"/>
      <c r="B681" s="208"/>
      <c r="C681" s="208"/>
      <c r="D681" s="208"/>
      <c r="E681" s="208"/>
      <c r="F681" s="208"/>
      <c r="G681" s="208"/>
      <c r="H681" s="208"/>
      <c r="I681" s="234"/>
    </row>
    <row r="682" customFormat="false" ht="13.8" hidden="false" customHeight="false" outlineLevel="0" collapsed="false">
      <c r="A682" s="208"/>
      <c r="B682" s="208"/>
      <c r="C682" s="208"/>
      <c r="D682" s="208"/>
      <c r="E682" s="208"/>
      <c r="F682" s="208"/>
      <c r="G682" s="208"/>
      <c r="H682" s="208"/>
      <c r="I682" s="234"/>
    </row>
    <row r="683" customFormat="false" ht="13.8" hidden="false" customHeight="false" outlineLevel="0" collapsed="false">
      <c r="A683" s="208"/>
      <c r="B683" s="208"/>
      <c r="C683" s="208"/>
      <c r="D683" s="208"/>
      <c r="E683" s="208"/>
      <c r="F683" s="208"/>
      <c r="G683" s="208"/>
      <c r="H683" s="208"/>
      <c r="I683" s="234"/>
    </row>
    <row r="684" customFormat="false" ht="13.8" hidden="false" customHeight="false" outlineLevel="0" collapsed="false">
      <c r="A684" s="208"/>
      <c r="B684" s="208"/>
      <c r="C684" s="208"/>
      <c r="D684" s="208"/>
      <c r="E684" s="208"/>
      <c r="F684" s="208"/>
      <c r="G684" s="208"/>
      <c r="H684" s="208"/>
      <c r="I684" s="234"/>
    </row>
    <row r="685" customFormat="false" ht="13.8" hidden="false" customHeight="false" outlineLevel="0" collapsed="false">
      <c r="A685" s="208"/>
      <c r="B685" s="208"/>
      <c r="C685" s="208"/>
      <c r="D685" s="208"/>
      <c r="E685" s="208"/>
      <c r="F685" s="208"/>
      <c r="G685" s="208"/>
      <c r="H685" s="208"/>
      <c r="I685" s="234"/>
    </row>
    <row r="686" customFormat="false" ht="13.8" hidden="false" customHeight="false" outlineLevel="0" collapsed="false">
      <c r="A686" s="208"/>
      <c r="B686" s="208"/>
      <c r="C686" s="208"/>
      <c r="D686" s="208"/>
      <c r="E686" s="208"/>
      <c r="F686" s="208"/>
      <c r="G686" s="208"/>
      <c r="H686" s="208"/>
      <c r="I686" s="234"/>
    </row>
    <row r="687" customFormat="false" ht="13.8" hidden="false" customHeight="false" outlineLevel="0" collapsed="false">
      <c r="A687" s="208"/>
      <c r="B687" s="208"/>
      <c r="C687" s="208"/>
      <c r="D687" s="208"/>
      <c r="E687" s="208"/>
      <c r="F687" s="208"/>
      <c r="G687" s="208"/>
      <c r="H687" s="208"/>
      <c r="I687" s="234"/>
    </row>
    <row r="688" customFormat="false" ht="13.8" hidden="false" customHeight="false" outlineLevel="0" collapsed="false">
      <c r="A688" s="208"/>
      <c r="B688" s="208"/>
      <c r="C688" s="208"/>
      <c r="D688" s="208"/>
      <c r="E688" s="208"/>
      <c r="F688" s="208"/>
      <c r="G688" s="208"/>
      <c r="H688" s="208"/>
      <c r="I688" s="234"/>
    </row>
    <row r="689" customFormat="false" ht="13.8" hidden="false" customHeight="false" outlineLevel="0" collapsed="false">
      <c r="A689" s="208"/>
      <c r="B689" s="208"/>
      <c r="C689" s="208"/>
      <c r="D689" s="208"/>
      <c r="E689" s="208"/>
      <c r="F689" s="208"/>
      <c r="G689" s="208"/>
      <c r="H689" s="208"/>
      <c r="I689" s="234"/>
    </row>
    <row r="690" customFormat="false" ht="13.8" hidden="false" customHeight="false" outlineLevel="0" collapsed="false">
      <c r="A690" s="208"/>
      <c r="B690" s="208"/>
      <c r="C690" s="208"/>
      <c r="D690" s="208"/>
      <c r="E690" s="208"/>
      <c r="F690" s="208"/>
      <c r="G690" s="208"/>
      <c r="H690" s="208"/>
      <c r="I690" s="234"/>
    </row>
    <row r="691" customFormat="false" ht="13.8" hidden="false" customHeight="false" outlineLevel="0" collapsed="false">
      <c r="A691" s="208"/>
      <c r="B691" s="208"/>
      <c r="C691" s="208"/>
      <c r="D691" s="208"/>
      <c r="E691" s="208"/>
      <c r="F691" s="208"/>
      <c r="G691" s="208"/>
      <c r="H691" s="208"/>
      <c r="I691" s="234"/>
    </row>
    <row r="692" customFormat="false" ht="13.8" hidden="false" customHeight="false" outlineLevel="0" collapsed="false">
      <c r="A692" s="208"/>
      <c r="B692" s="208"/>
      <c r="C692" s="208"/>
      <c r="D692" s="208"/>
      <c r="E692" s="208"/>
      <c r="F692" s="208"/>
      <c r="G692" s="208"/>
      <c r="H692" s="208"/>
      <c r="I692" s="234"/>
    </row>
    <row r="693" customFormat="false" ht="13.8" hidden="false" customHeight="false" outlineLevel="0" collapsed="false">
      <c r="A693" s="208"/>
      <c r="B693" s="208"/>
      <c r="C693" s="208"/>
      <c r="D693" s="208"/>
      <c r="E693" s="208"/>
      <c r="F693" s="208"/>
      <c r="G693" s="208"/>
      <c r="H693" s="208"/>
      <c r="I693" s="234"/>
    </row>
    <row r="694" customFormat="false" ht="13.8" hidden="false" customHeight="false" outlineLevel="0" collapsed="false">
      <c r="A694" s="208"/>
      <c r="B694" s="208"/>
      <c r="C694" s="208"/>
      <c r="D694" s="208"/>
      <c r="E694" s="208"/>
      <c r="F694" s="208"/>
      <c r="G694" s="208"/>
      <c r="H694" s="208"/>
      <c r="I694" s="234"/>
    </row>
    <row r="695" customFormat="false" ht="13.8" hidden="false" customHeight="false" outlineLevel="0" collapsed="false">
      <c r="A695" s="208"/>
      <c r="B695" s="208"/>
      <c r="C695" s="208"/>
      <c r="D695" s="208"/>
      <c r="E695" s="208"/>
      <c r="F695" s="208"/>
      <c r="G695" s="208"/>
      <c r="H695" s="208"/>
      <c r="I695" s="234"/>
    </row>
    <row r="696" customFormat="false" ht="13.8" hidden="false" customHeight="false" outlineLevel="0" collapsed="false">
      <c r="A696" s="208"/>
      <c r="B696" s="208"/>
      <c r="C696" s="208"/>
      <c r="D696" s="208"/>
      <c r="E696" s="208"/>
      <c r="F696" s="208"/>
      <c r="G696" s="208"/>
      <c r="H696" s="208"/>
      <c r="I696" s="234"/>
    </row>
    <row r="697" customFormat="false" ht="13.8" hidden="false" customHeight="false" outlineLevel="0" collapsed="false">
      <c r="A697" s="208"/>
      <c r="B697" s="208"/>
      <c r="C697" s="208"/>
      <c r="D697" s="208"/>
      <c r="E697" s="208"/>
      <c r="F697" s="208"/>
      <c r="G697" s="208"/>
      <c r="H697" s="208"/>
      <c r="I697" s="234"/>
    </row>
    <row r="698" customFormat="false" ht="13.8" hidden="false" customHeight="false" outlineLevel="0" collapsed="false">
      <c r="A698" s="208"/>
      <c r="B698" s="208"/>
      <c r="C698" s="208"/>
      <c r="D698" s="208"/>
      <c r="E698" s="208"/>
      <c r="F698" s="208"/>
      <c r="G698" s="208"/>
      <c r="H698" s="208"/>
      <c r="I698" s="234"/>
    </row>
    <row r="699" customFormat="false" ht="13.8" hidden="false" customHeight="false" outlineLevel="0" collapsed="false">
      <c r="A699" s="208"/>
      <c r="B699" s="208"/>
      <c r="C699" s="208"/>
      <c r="D699" s="208"/>
      <c r="E699" s="208"/>
      <c r="F699" s="208"/>
      <c r="G699" s="208"/>
      <c r="H699" s="208"/>
      <c r="I699" s="234"/>
    </row>
    <row r="700" customFormat="false" ht="13.8" hidden="false" customHeight="false" outlineLevel="0" collapsed="false">
      <c r="A700" s="208"/>
      <c r="B700" s="208"/>
      <c r="C700" s="208"/>
      <c r="D700" s="208"/>
      <c r="E700" s="208"/>
      <c r="F700" s="208"/>
      <c r="G700" s="208"/>
      <c r="H700" s="208"/>
      <c r="I700" s="234"/>
    </row>
    <row r="701" customFormat="false" ht="13.8" hidden="false" customHeight="false" outlineLevel="0" collapsed="false">
      <c r="A701" s="208"/>
      <c r="B701" s="208"/>
      <c r="C701" s="208"/>
      <c r="D701" s="208"/>
      <c r="E701" s="208"/>
      <c r="F701" s="208"/>
      <c r="G701" s="208"/>
      <c r="H701" s="208"/>
      <c r="I701" s="234"/>
    </row>
    <row r="702" customFormat="false" ht="13.8" hidden="false" customHeight="false" outlineLevel="0" collapsed="false">
      <c r="A702" s="208"/>
      <c r="B702" s="208"/>
      <c r="C702" s="208"/>
      <c r="D702" s="208"/>
      <c r="E702" s="208"/>
      <c r="F702" s="208"/>
      <c r="G702" s="208"/>
      <c r="H702" s="208"/>
      <c r="I702" s="234"/>
    </row>
    <row r="703" customFormat="false" ht="13.8" hidden="false" customHeight="false" outlineLevel="0" collapsed="false">
      <c r="A703" s="208"/>
      <c r="B703" s="208"/>
      <c r="C703" s="208"/>
      <c r="D703" s="208"/>
      <c r="E703" s="208"/>
      <c r="F703" s="208"/>
      <c r="G703" s="208"/>
      <c r="H703" s="208"/>
      <c r="I703" s="234"/>
    </row>
    <row r="704" customFormat="false" ht="13.8" hidden="false" customHeight="false" outlineLevel="0" collapsed="false">
      <c r="A704" s="208"/>
      <c r="B704" s="208"/>
      <c r="C704" s="208"/>
      <c r="D704" s="208"/>
      <c r="E704" s="208"/>
      <c r="F704" s="208"/>
      <c r="G704" s="208"/>
      <c r="H704" s="208"/>
      <c r="I704" s="234"/>
    </row>
    <row r="705" customFormat="false" ht="13.8" hidden="false" customHeight="false" outlineLevel="0" collapsed="false">
      <c r="A705" s="208"/>
      <c r="B705" s="208"/>
      <c r="C705" s="208"/>
      <c r="D705" s="208"/>
      <c r="E705" s="208"/>
      <c r="F705" s="208"/>
      <c r="G705" s="208"/>
      <c r="H705" s="208"/>
      <c r="I705" s="234"/>
    </row>
    <row r="706" customFormat="false" ht="13.8" hidden="false" customHeight="false" outlineLevel="0" collapsed="false">
      <c r="A706" s="208"/>
      <c r="B706" s="208"/>
      <c r="C706" s="208"/>
      <c r="D706" s="208"/>
      <c r="E706" s="208"/>
      <c r="F706" s="208"/>
      <c r="G706" s="208"/>
      <c r="H706" s="208"/>
      <c r="I706" s="234"/>
    </row>
    <row r="707" customFormat="false" ht="13.8" hidden="false" customHeight="false" outlineLevel="0" collapsed="false">
      <c r="A707" s="208"/>
      <c r="B707" s="208"/>
      <c r="C707" s="208"/>
      <c r="D707" s="208"/>
      <c r="E707" s="208"/>
      <c r="F707" s="208"/>
      <c r="G707" s="208"/>
      <c r="H707" s="208"/>
      <c r="I707" s="234"/>
    </row>
    <row r="708" customFormat="false" ht="13.8" hidden="false" customHeight="false" outlineLevel="0" collapsed="false">
      <c r="A708" s="208"/>
      <c r="B708" s="208"/>
      <c r="C708" s="208"/>
      <c r="D708" s="208"/>
      <c r="E708" s="208"/>
      <c r="F708" s="208"/>
      <c r="G708" s="208"/>
      <c r="H708" s="208"/>
      <c r="I708" s="234"/>
    </row>
    <row r="709" customFormat="false" ht="13.8" hidden="false" customHeight="false" outlineLevel="0" collapsed="false">
      <c r="A709" s="208"/>
      <c r="B709" s="208"/>
      <c r="C709" s="208"/>
      <c r="D709" s="208"/>
      <c r="E709" s="208"/>
      <c r="F709" s="208"/>
      <c r="G709" s="208"/>
      <c r="H709" s="208"/>
      <c r="I709" s="234"/>
    </row>
    <row r="710" customFormat="false" ht="13.8" hidden="false" customHeight="false" outlineLevel="0" collapsed="false">
      <c r="A710" s="208"/>
      <c r="B710" s="208"/>
      <c r="C710" s="208"/>
      <c r="D710" s="208"/>
      <c r="E710" s="208"/>
      <c r="F710" s="208"/>
      <c r="G710" s="208"/>
      <c r="H710" s="208"/>
      <c r="I710" s="234"/>
    </row>
    <row r="711" customFormat="false" ht="13.8" hidden="false" customHeight="false" outlineLevel="0" collapsed="false">
      <c r="A711" s="208"/>
      <c r="B711" s="208"/>
      <c r="C711" s="208"/>
      <c r="D711" s="208"/>
      <c r="E711" s="208"/>
      <c r="F711" s="208"/>
      <c r="G711" s="208"/>
      <c r="H711" s="208"/>
      <c r="I711" s="234"/>
    </row>
    <row r="712" customFormat="false" ht="13.8" hidden="false" customHeight="false" outlineLevel="0" collapsed="false">
      <c r="A712" s="208"/>
      <c r="B712" s="208"/>
      <c r="C712" s="208"/>
      <c r="D712" s="208"/>
      <c r="E712" s="208"/>
      <c r="F712" s="208"/>
      <c r="G712" s="208"/>
      <c r="H712" s="208"/>
      <c r="I712" s="234"/>
    </row>
    <row r="713" customFormat="false" ht="13.8" hidden="false" customHeight="false" outlineLevel="0" collapsed="false">
      <c r="A713" s="208"/>
      <c r="B713" s="208"/>
      <c r="C713" s="208"/>
      <c r="D713" s="208"/>
      <c r="E713" s="208"/>
      <c r="F713" s="208"/>
      <c r="G713" s="208"/>
      <c r="H713" s="208"/>
      <c r="I713" s="234"/>
    </row>
    <row r="714" customFormat="false" ht="13.8" hidden="false" customHeight="false" outlineLevel="0" collapsed="false">
      <c r="A714" s="208"/>
      <c r="B714" s="208"/>
      <c r="C714" s="208"/>
      <c r="D714" s="208"/>
      <c r="E714" s="208"/>
      <c r="F714" s="208"/>
      <c r="G714" s="208"/>
      <c r="H714" s="208"/>
      <c r="I714" s="234"/>
    </row>
    <row r="715" customFormat="false" ht="13.8" hidden="false" customHeight="false" outlineLevel="0" collapsed="false">
      <c r="A715" s="208"/>
      <c r="B715" s="208"/>
      <c r="C715" s="208"/>
      <c r="D715" s="208"/>
      <c r="E715" s="208"/>
      <c r="F715" s="208"/>
      <c r="G715" s="208"/>
      <c r="H715" s="208"/>
      <c r="I715" s="234"/>
    </row>
    <row r="716" customFormat="false" ht="13.8" hidden="false" customHeight="false" outlineLevel="0" collapsed="false">
      <c r="A716" s="208"/>
      <c r="B716" s="208"/>
      <c r="C716" s="208"/>
      <c r="D716" s="208"/>
      <c r="E716" s="208"/>
      <c r="F716" s="208"/>
      <c r="G716" s="208"/>
      <c r="H716" s="208"/>
      <c r="I716" s="234"/>
    </row>
    <row r="717" customFormat="false" ht="13.8" hidden="false" customHeight="false" outlineLevel="0" collapsed="false">
      <c r="A717" s="208"/>
      <c r="B717" s="208"/>
      <c r="C717" s="208"/>
      <c r="D717" s="208"/>
      <c r="E717" s="208"/>
      <c r="F717" s="208"/>
      <c r="G717" s="208"/>
      <c r="H717" s="208"/>
      <c r="I717" s="234"/>
    </row>
    <row r="718" customFormat="false" ht="13.8" hidden="false" customHeight="false" outlineLevel="0" collapsed="false">
      <c r="A718" s="208"/>
      <c r="B718" s="208"/>
      <c r="C718" s="208"/>
      <c r="D718" s="208"/>
      <c r="E718" s="208"/>
      <c r="F718" s="208"/>
      <c r="G718" s="208"/>
      <c r="H718" s="208"/>
      <c r="I718" s="234"/>
    </row>
    <row r="719" customFormat="false" ht="13.8" hidden="false" customHeight="false" outlineLevel="0" collapsed="false">
      <c r="A719" s="208"/>
      <c r="B719" s="208"/>
      <c r="C719" s="208"/>
      <c r="D719" s="208"/>
      <c r="E719" s="208"/>
      <c r="F719" s="208"/>
      <c r="G719" s="208"/>
      <c r="H719" s="208"/>
      <c r="I719" s="234"/>
    </row>
    <row r="720" customFormat="false" ht="13.8" hidden="false" customHeight="false" outlineLevel="0" collapsed="false">
      <c r="A720" s="208"/>
      <c r="B720" s="208"/>
      <c r="C720" s="208"/>
      <c r="D720" s="208"/>
      <c r="E720" s="208"/>
      <c r="F720" s="208"/>
      <c r="G720" s="208"/>
      <c r="H720" s="208"/>
      <c r="I720" s="234"/>
    </row>
    <row r="721" customFormat="false" ht="13.8" hidden="false" customHeight="false" outlineLevel="0" collapsed="false">
      <c r="A721" s="208"/>
      <c r="B721" s="208"/>
      <c r="C721" s="208"/>
      <c r="D721" s="208"/>
      <c r="E721" s="208"/>
      <c r="F721" s="208"/>
      <c r="G721" s="208"/>
      <c r="H721" s="208"/>
      <c r="I721" s="234"/>
    </row>
    <row r="722" customFormat="false" ht="13.8" hidden="false" customHeight="false" outlineLevel="0" collapsed="false">
      <c r="A722" s="208"/>
      <c r="B722" s="208"/>
      <c r="C722" s="208"/>
      <c r="D722" s="208"/>
      <c r="E722" s="208"/>
      <c r="F722" s="208"/>
      <c r="G722" s="208"/>
      <c r="H722" s="208"/>
      <c r="I722" s="234"/>
    </row>
    <row r="723" customFormat="false" ht="13.8" hidden="false" customHeight="false" outlineLevel="0" collapsed="false">
      <c r="A723" s="208"/>
      <c r="B723" s="208"/>
      <c r="C723" s="208"/>
      <c r="D723" s="208"/>
      <c r="E723" s="208"/>
      <c r="F723" s="208"/>
      <c r="G723" s="208"/>
      <c r="H723" s="208"/>
      <c r="I723" s="234"/>
    </row>
    <row r="724" customFormat="false" ht="13.8" hidden="false" customHeight="false" outlineLevel="0" collapsed="false">
      <c r="A724" s="208"/>
      <c r="B724" s="208"/>
      <c r="C724" s="208"/>
      <c r="D724" s="208"/>
      <c r="E724" s="208"/>
      <c r="F724" s="208"/>
      <c r="G724" s="208"/>
      <c r="H724" s="208"/>
      <c r="I724" s="234"/>
    </row>
    <row r="725" customFormat="false" ht="13.8" hidden="false" customHeight="false" outlineLevel="0" collapsed="false">
      <c r="A725" s="208"/>
      <c r="B725" s="208"/>
      <c r="C725" s="208"/>
      <c r="D725" s="208"/>
      <c r="E725" s="208"/>
      <c r="F725" s="208"/>
      <c r="G725" s="208"/>
      <c r="H725" s="208"/>
      <c r="I725" s="234"/>
    </row>
    <row r="726" customFormat="false" ht="13.8" hidden="false" customHeight="false" outlineLevel="0" collapsed="false">
      <c r="A726" s="208"/>
      <c r="B726" s="208"/>
      <c r="C726" s="208"/>
      <c r="D726" s="208"/>
      <c r="E726" s="208"/>
      <c r="F726" s="208"/>
      <c r="G726" s="208"/>
      <c r="H726" s="208"/>
      <c r="I726" s="234"/>
    </row>
    <row r="727" customFormat="false" ht="13.8" hidden="false" customHeight="false" outlineLevel="0" collapsed="false">
      <c r="A727" s="208"/>
      <c r="B727" s="208"/>
      <c r="C727" s="208"/>
      <c r="D727" s="208"/>
      <c r="E727" s="208"/>
      <c r="F727" s="208"/>
      <c r="G727" s="208"/>
      <c r="H727" s="208"/>
      <c r="I727" s="234"/>
    </row>
    <row r="728" customFormat="false" ht="13.8" hidden="false" customHeight="false" outlineLevel="0" collapsed="false">
      <c r="A728" s="208"/>
      <c r="B728" s="208"/>
      <c r="C728" s="208"/>
      <c r="D728" s="208"/>
      <c r="E728" s="208"/>
      <c r="F728" s="208"/>
      <c r="G728" s="208"/>
      <c r="H728" s="208"/>
      <c r="I728" s="234"/>
    </row>
    <row r="729" customFormat="false" ht="13.8" hidden="false" customHeight="false" outlineLevel="0" collapsed="false">
      <c r="A729" s="208"/>
      <c r="B729" s="208"/>
      <c r="C729" s="208"/>
      <c r="D729" s="208"/>
      <c r="E729" s="208"/>
      <c r="F729" s="208"/>
      <c r="G729" s="208"/>
      <c r="H729" s="208"/>
      <c r="I729" s="234"/>
    </row>
    <row r="730" customFormat="false" ht="13.8" hidden="false" customHeight="false" outlineLevel="0" collapsed="false">
      <c r="A730" s="208"/>
      <c r="B730" s="208"/>
      <c r="C730" s="208"/>
      <c r="D730" s="208"/>
      <c r="E730" s="208"/>
      <c r="F730" s="208"/>
      <c r="G730" s="208"/>
      <c r="H730" s="208"/>
      <c r="I730" s="234"/>
    </row>
    <row r="731" customFormat="false" ht="13.8" hidden="false" customHeight="false" outlineLevel="0" collapsed="false">
      <c r="A731" s="208"/>
      <c r="B731" s="208"/>
      <c r="C731" s="208"/>
      <c r="D731" s="208"/>
      <c r="E731" s="208"/>
      <c r="F731" s="208"/>
      <c r="G731" s="208"/>
      <c r="H731" s="208"/>
      <c r="I731" s="234"/>
    </row>
    <row r="732" customFormat="false" ht="13.8" hidden="false" customHeight="false" outlineLevel="0" collapsed="false">
      <c r="A732" s="208"/>
      <c r="B732" s="208"/>
      <c r="C732" s="208"/>
      <c r="D732" s="208"/>
      <c r="E732" s="208"/>
      <c r="F732" s="208"/>
      <c r="G732" s="208"/>
      <c r="H732" s="208"/>
      <c r="I732" s="234"/>
    </row>
    <row r="733" customFormat="false" ht="13.8" hidden="false" customHeight="false" outlineLevel="0" collapsed="false">
      <c r="A733" s="208"/>
      <c r="B733" s="208"/>
      <c r="C733" s="208"/>
      <c r="D733" s="208"/>
      <c r="E733" s="208"/>
      <c r="F733" s="208"/>
      <c r="G733" s="208"/>
      <c r="H733" s="208"/>
      <c r="I733" s="234"/>
    </row>
    <row r="734" customFormat="false" ht="13.8" hidden="false" customHeight="false" outlineLevel="0" collapsed="false">
      <c r="A734" s="208"/>
      <c r="B734" s="208"/>
      <c r="C734" s="208"/>
      <c r="D734" s="208"/>
      <c r="E734" s="208"/>
      <c r="F734" s="208"/>
      <c r="G734" s="208"/>
      <c r="H734" s="208"/>
      <c r="I734" s="234"/>
    </row>
    <row r="735" customFormat="false" ht="13.8" hidden="false" customHeight="false" outlineLevel="0" collapsed="false">
      <c r="A735" s="208"/>
      <c r="B735" s="208"/>
      <c r="C735" s="208"/>
      <c r="D735" s="208"/>
      <c r="E735" s="208"/>
      <c r="F735" s="208"/>
      <c r="G735" s="208"/>
      <c r="H735" s="208"/>
      <c r="I735" s="234"/>
    </row>
    <row r="736" customFormat="false" ht="13.8" hidden="false" customHeight="false" outlineLevel="0" collapsed="false">
      <c r="A736" s="208"/>
      <c r="B736" s="208"/>
      <c r="C736" s="208"/>
      <c r="D736" s="208"/>
      <c r="E736" s="208"/>
      <c r="F736" s="208"/>
      <c r="G736" s="208"/>
      <c r="H736" s="208"/>
      <c r="I736" s="234"/>
    </row>
    <row r="737" customFormat="false" ht="13.8" hidden="false" customHeight="false" outlineLevel="0" collapsed="false">
      <c r="A737" s="208"/>
      <c r="B737" s="208"/>
      <c r="C737" s="208"/>
      <c r="D737" s="208"/>
      <c r="E737" s="208"/>
      <c r="F737" s="208"/>
      <c r="G737" s="208"/>
      <c r="H737" s="208"/>
      <c r="I737" s="234"/>
    </row>
    <row r="738" customFormat="false" ht="13.8" hidden="false" customHeight="false" outlineLevel="0" collapsed="false">
      <c r="A738" s="208"/>
      <c r="B738" s="208"/>
      <c r="C738" s="208"/>
      <c r="D738" s="208"/>
      <c r="E738" s="208"/>
      <c r="F738" s="208"/>
      <c r="G738" s="208"/>
      <c r="H738" s="208"/>
      <c r="I738" s="234"/>
    </row>
    <row r="739" customFormat="false" ht="13.8" hidden="false" customHeight="false" outlineLevel="0" collapsed="false">
      <c r="A739" s="208"/>
      <c r="B739" s="208"/>
      <c r="C739" s="208"/>
      <c r="D739" s="208"/>
      <c r="E739" s="208"/>
      <c r="F739" s="208"/>
      <c r="G739" s="208"/>
      <c r="H739" s="208"/>
      <c r="I739" s="234"/>
    </row>
    <row r="740" customFormat="false" ht="13.8" hidden="false" customHeight="false" outlineLevel="0" collapsed="false">
      <c r="A740" s="208"/>
      <c r="B740" s="208"/>
      <c r="C740" s="208"/>
      <c r="D740" s="208"/>
      <c r="E740" s="208"/>
      <c r="F740" s="208"/>
      <c r="G740" s="208"/>
      <c r="H740" s="208"/>
      <c r="I740" s="234"/>
    </row>
    <row r="741" customFormat="false" ht="13.8" hidden="false" customHeight="false" outlineLevel="0" collapsed="false">
      <c r="A741" s="208"/>
      <c r="B741" s="208"/>
      <c r="C741" s="208"/>
      <c r="D741" s="208"/>
      <c r="E741" s="208"/>
      <c r="F741" s="208"/>
      <c r="G741" s="208"/>
      <c r="H741" s="208"/>
      <c r="I741" s="234"/>
    </row>
    <row r="742" customFormat="false" ht="13.8" hidden="false" customHeight="false" outlineLevel="0" collapsed="false">
      <c r="A742" s="208"/>
      <c r="B742" s="208"/>
      <c r="C742" s="208"/>
      <c r="D742" s="208"/>
      <c r="E742" s="208"/>
      <c r="F742" s="208"/>
      <c r="G742" s="208"/>
      <c r="H742" s="208"/>
      <c r="I742" s="234"/>
    </row>
    <row r="743" customFormat="false" ht="13.8" hidden="false" customHeight="false" outlineLevel="0" collapsed="false">
      <c r="A743" s="208"/>
      <c r="B743" s="208"/>
      <c r="C743" s="208"/>
      <c r="D743" s="208"/>
      <c r="E743" s="208"/>
      <c r="F743" s="208"/>
      <c r="G743" s="208"/>
      <c r="H743" s="208"/>
      <c r="I743" s="234"/>
    </row>
    <row r="744" customFormat="false" ht="13.8" hidden="false" customHeight="false" outlineLevel="0" collapsed="false">
      <c r="A744" s="208"/>
      <c r="B744" s="208"/>
      <c r="C744" s="208"/>
      <c r="D744" s="208"/>
      <c r="E744" s="208"/>
      <c r="F744" s="208"/>
      <c r="G744" s="208"/>
      <c r="H744" s="208"/>
      <c r="I744" s="234"/>
    </row>
    <row r="745" customFormat="false" ht="13.8" hidden="false" customHeight="false" outlineLevel="0" collapsed="false">
      <c r="A745" s="208"/>
      <c r="B745" s="208"/>
      <c r="C745" s="208"/>
      <c r="D745" s="208"/>
      <c r="E745" s="208"/>
      <c r="F745" s="208"/>
      <c r="G745" s="208"/>
      <c r="H745" s="208"/>
      <c r="I745" s="234"/>
    </row>
    <row r="746" customFormat="false" ht="13.8" hidden="false" customHeight="false" outlineLevel="0" collapsed="false">
      <c r="A746" s="208"/>
      <c r="B746" s="208"/>
      <c r="C746" s="208"/>
      <c r="D746" s="208"/>
      <c r="E746" s="208"/>
      <c r="F746" s="208"/>
      <c r="G746" s="208"/>
      <c r="H746" s="208"/>
      <c r="I746" s="234"/>
    </row>
    <row r="747" customFormat="false" ht="13.8" hidden="false" customHeight="false" outlineLevel="0" collapsed="false">
      <c r="A747" s="208"/>
      <c r="B747" s="208"/>
      <c r="C747" s="208"/>
      <c r="D747" s="208"/>
      <c r="E747" s="208"/>
      <c r="F747" s="208"/>
      <c r="G747" s="208"/>
      <c r="H747" s="208"/>
      <c r="I747" s="234"/>
    </row>
    <row r="748" customFormat="false" ht="13.8" hidden="false" customHeight="false" outlineLevel="0" collapsed="false">
      <c r="A748" s="208"/>
      <c r="B748" s="208"/>
      <c r="C748" s="208"/>
      <c r="D748" s="208"/>
      <c r="E748" s="208"/>
      <c r="F748" s="208"/>
      <c r="G748" s="208"/>
      <c r="H748" s="208"/>
      <c r="I748" s="234"/>
    </row>
    <row r="749" customFormat="false" ht="13.8" hidden="false" customHeight="false" outlineLevel="0" collapsed="false">
      <c r="A749" s="208"/>
      <c r="B749" s="208"/>
      <c r="C749" s="208"/>
      <c r="D749" s="208"/>
      <c r="E749" s="208"/>
      <c r="F749" s="208"/>
      <c r="G749" s="208"/>
      <c r="H749" s="208"/>
      <c r="I749" s="234"/>
    </row>
    <row r="750" customFormat="false" ht="13.8" hidden="false" customHeight="false" outlineLevel="0" collapsed="false">
      <c r="A750" s="208"/>
      <c r="B750" s="208"/>
      <c r="C750" s="208"/>
      <c r="D750" s="208"/>
      <c r="E750" s="208"/>
      <c r="F750" s="208"/>
      <c r="G750" s="208"/>
      <c r="H750" s="208"/>
      <c r="I750" s="234"/>
    </row>
    <row r="751" customFormat="false" ht="13.8" hidden="false" customHeight="false" outlineLevel="0" collapsed="false">
      <c r="A751" s="208"/>
      <c r="B751" s="208"/>
      <c r="C751" s="208"/>
      <c r="D751" s="208"/>
      <c r="E751" s="208"/>
      <c r="F751" s="208"/>
      <c r="G751" s="208"/>
      <c r="H751" s="208"/>
      <c r="I751" s="234"/>
    </row>
    <row r="752" customFormat="false" ht="13.8" hidden="false" customHeight="false" outlineLevel="0" collapsed="false">
      <c r="A752" s="208"/>
      <c r="B752" s="208"/>
      <c r="C752" s="208"/>
      <c r="D752" s="208"/>
      <c r="E752" s="208"/>
      <c r="F752" s="208"/>
      <c r="G752" s="208"/>
      <c r="H752" s="208"/>
      <c r="I752" s="234"/>
    </row>
    <row r="753" customFormat="false" ht="13.8" hidden="false" customHeight="false" outlineLevel="0" collapsed="false">
      <c r="A753" s="208"/>
      <c r="B753" s="208"/>
      <c r="C753" s="208"/>
      <c r="D753" s="208"/>
      <c r="E753" s="208"/>
      <c r="F753" s="208"/>
      <c r="G753" s="208"/>
      <c r="H753" s="208"/>
      <c r="I753" s="234"/>
    </row>
    <row r="754" customFormat="false" ht="13.8" hidden="false" customHeight="false" outlineLevel="0" collapsed="false">
      <c r="A754" s="208"/>
      <c r="B754" s="208"/>
      <c r="C754" s="208"/>
      <c r="D754" s="208"/>
      <c r="E754" s="208"/>
      <c r="F754" s="208"/>
      <c r="G754" s="208"/>
      <c r="H754" s="208"/>
      <c r="I754" s="234"/>
    </row>
    <row r="755" customFormat="false" ht="13.8" hidden="false" customHeight="false" outlineLevel="0" collapsed="false">
      <c r="A755" s="208"/>
      <c r="B755" s="208"/>
      <c r="C755" s="208"/>
      <c r="D755" s="208"/>
      <c r="E755" s="208"/>
      <c r="F755" s="208"/>
      <c r="G755" s="208"/>
      <c r="H755" s="208"/>
      <c r="I755" s="234"/>
    </row>
    <row r="756" customFormat="false" ht="13.8" hidden="false" customHeight="false" outlineLevel="0" collapsed="false">
      <c r="A756" s="208"/>
      <c r="B756" s="208"/>
      <c r="C756" s="208"/>
      <c r="D756" s="208"/>
      <c r="E756" s="208"/>
      <c r="F756" s="208"/>
      <c r="G756" s="208"/>
      <c r="H756" s="208"/>
      <c r="I756" s="234"/>
    </row>
    <row r="757" customFormat="false" ht="13.8" hidden="false" customHeight="false" outlineLevel="0" collapsed="false">
      <c r="A757" s="208"/>
      <c r="B757" s="208"/>
      <c r="C757" s="208"/>
      <c r="D757" s="208"/>
      <c r="E757" s="208"/>
      <c r="F757" s="208"/>
      <c r="G757" s="208"/>
      <c r="H757" s="208"/>
      <c r="I757" s="234"/>
    </row>
    <row r="758" customFormat="false" ht="13.8" hidden="false" customHeight="false" outlineLevel="0" collapsed="false">
      <c r="A758" s="208"/>
      <c r="B758" s="208"/>
      <c r="C758" s="208"/>
      <c r="D758" s="208"/>
      <c r="E758" s="208"/>
      <c r="F758" s="208"/>
      <c r="G758" s="208"/>
      <c r="H758" s="208"/>
      <c r="I758" s="234"/>
    </row>
    <row r="759" customFormat="false" ht="13.8" hidden="false" customHeight="false" outlineLevel="0" collapsed="false">
      <c r="A759" s="208"/>
      <c r="B759" s="208"/>
      <c r="C759" s="208"/>
      <c r="D759" s="208"/>
      <c r="E759" s="208"/>
      <c r="F759" s="208"/>
      <c r="G759" s="208"/>
      <c r="H759" s="208"/>
      <c r="I759" s="234"/>
    </row>
    <row r="760" customFormat="false" ht="13.8" hidden="false" customHeight="false" outlineLevel="0" collapsed="false">
      <c r="A760" s="208"/>
      <c r="B760" s="208"/>
      <c r="C760" s="208"/>
      <c r="D760" s="208"/>
      <c r="E760" s="208"/>
      <c r="F760" s="208"/>
      <c r="G760" s="208"/>
      <c r="H760" s="208"/>
      <c r="I760" s="234"/>
    </row>
    <row r="761" customFormat="false" ht="13.8" hidden="false" customHeight="false" outlineLevel="0" collapsed="false">
      <c r="A761" s="208"/>
      <c r="B761" s="208"/>
      <c r="C761" s="208"/>
      <c r="D761" s="208"/>
      <c r="E761" s="208"/>
      <c r="F761" s="208"/>
      <c r="G761" s="208"/>
      <c r="H761" s="208"/>
      <c r="I761" s="234"/>
    </row>
    <row r="762" customFormat="false" ht="13.8" hidden="false" customHeight="false" outlineLevel="0" collapsed="false">
      <c r="A762" s="208"/>
      <c r="B762" s="208"/>
      <c r="C762" s="208"/>
      <c r="D762" s="208"/>
      <c r="E762" s="208"/>
      <c r="F762" s="208"/>
      <c r="G762" s="208"/>
      <c r="H762" s="208"/>
      <c r="I762" s="234"/>
    </row>
    <row r="763" customFormat="false" ht="13.8" hidden="false" customHeight="false" outlineLevel="0" collapsed="false">
      <c r="A763" s="208"/>
      <c r="B763" s="208"/>
      <c r="C763" s="208"/>
      <c r="D763" s="208"/>
      <c r="E763" s="208"/>
      <c r="F763" s="208"/>
      <c r="G763" s="208"/>
      <c r="H763" s="208"/>
      <c r="I763" s="234"/>
    </row>
    <row r="764" customFormat="false" ht="13.8" hidden="false" customHeight="false" outlineLevel="0" collapsed="false">
      <c r="A764" s="208"/>
      <c r="B764" s="208"/>
      <c r="C764" s="208"/>
      <c r="D764" s="208"/>
      <c r="E764" s="208"/>
      <c r="F764" s="208"/>
      <c r="G764" s="208"/>
      <c r="H764" s="208"/>
      <c r="I764" s="234"/>
    </row>
    <row r="765" customFormat="false" ht="13.8" hidden="false" customHeight="false" outlineLevel="0" collapsed="false">
      <c r="A765" s="208"/>
      <c r="B765" s="208"/>
      <c r="C765" s="208"/>
      <c r="D765" s="208"/>
      <c r="E765" s="208"/>
      <c r="F765" s="208"/>
      <c r="G765" s="208"/>
      <c r="H765" s="208"/>
      <c r="I765" s="234"/>
    </row>
    <row r="766" customFormat="false" ht="13.8" hidden="false" customHeight="false" outlineLevel="0" collapsed="false">
      <c r="A766" s="208"/>
      <c r="B766" s="208"/>
      <c r="C766" s="208"/>
      <c r="D766" s="208"/>
      <c r="E766" s="208"/>
      <c r="F766" s="208"/>
      <c r="G766" s="208"/>
      <c r="H766" s="208"/>
      <c r="I766" s="234"/>
    </row>
    <row r="767" customFormat="false" ht="13.8" hidden="false" customHeight="false" outlineLevel="0" collapsed="false">
      <c r="A767" s="208"/>
      <c r="B767" s="208"/>
      <c r="C767" s="208"/>
      <c r="D767" s="208"/>
      <c r="E767" s="208"/>
      <c r="F767" s="208"/>
      <c r="G767" s="208"/>
      <c r="H767" s="208"/>
      <c r="I767" s="234"/>
    </row>
    <row r="768" customFormat="false" ht="13.8" hidden="false" customHeight="false" outlineLevel="0" collapsed="false">
      <c r="A768" s="208"/>
      <c r="B768" s="208"/>
      <c r="C768" s="208"/>
      <c r="D768" s="208"/>
      <c r="E768" s="208"/>
      <c r="F768" s="208"/>
      <c r="G768" s="208"/>
      <c r="H768" s="208"/>
      <c r="I768" s="234"/>
    </row>
    <row r="769" customFormat="false" ht="13.8" hidden="false" customHeight="false" outlineLevel="0" collapsed="false">
      <c r="A769" s="208"/>
      <c r="B769" s="208"/>
      <c r="C769" s="208"/>
      <c r="D769" s="208"/>
      <c r="E769" s="208"/>
      <c r="F769" s="208"/>
      <c r="G769" s="208"/>
      <c r="H769" s="208"/>
      <c r="I769" s="234"/>
    </row>
    <row r="770" customFormat="false" ht="13.8" hidden="false" customHeight="false" outlineLevel="0" collapsed="false">
      <c r="A770" s="208"/>
      <c r="B770" s="208"/>
      <c r="C770" s="208"/>
      <c r="D770" s="208"/>
      <c r="E770" s="208"/>
      <c r="F770" s="208"/>
      <c r="G770" s="208"/>
      <c r="H770" s="208"/>
      <c r="I770" s="234"/>
    </row>
    <row r="771" customFormat="false" ht="13.8" hidden="false" customHeight="false" outlineLevel="0" collapsed="false">
      <c r="A771" s="208"/>
      <c r="B771" s="208"/>
      <c r="C771" s="208"/>
      <c r="D771" s="208"/>
      <c r="E771" s="208"/>
      <c r="F771" s="208"/>
      <c r="G771" s="208"/>
      <c r="H771" s="208"/>
      <c r="I771" s="234"/>
    </row>
    <row r="772" customFormat="false" ht="13.8" hidden="false" customHeight="false" outlineLevel="0" collapsed="false">
      <c r="A772" s="208"/>
      <c r="B772" s="208"/>
      <c r="C772" s="208"/>
      <c r="D772" s="208"/>
      <c r="E772" s="208"/>
      <c r="F772" s="208"/>
      <c r="G772" s="208"/>
      <c r="H772" s="208"/>
      <c r="I772" s="234"/>
    </row>
    <row r="773" customFormat="false" ht="13.8" hidden="false" customHeight="false" outlineLevel="0" collapsed="false">
      <c r="A773" s="208"/>
      <c r="B773" s="208"/>
      <c r="C773" s="208"/>
      <c r="D773" s="208"/>
      <c r="E773" s="208"/>
      <c r="F773" s="208"/>
      <c r="G773" s="208"/>
      <c r="H773" s="208"/>
      <c r="I773" s="234"/>
    </row>
    <row r="774" customFormat="false" ht="13.8" hidden="false" customHeight="false" outlineLevel="0" collapsed="false">
      <c r="A774" s="208"/>
      <c r="B774" s="208"/>
      <c r="C774" s="208"/>
      <c r="D774" s="208"/>
      <c r="E774" s="208"/>
      <c r="F774" s="208"/>
      <c r="G774" s="208"/>
      <c r="H774" s="208"/>
      <c r="I774" s="234"/>
    </row>
    <row r="775" customFormat="false" ht="13.8" hidden="false" customHeight="false" outlineLevel="0" collapsed="false">
      <c r="A775" s="208"/>
      <c r="B775" s="208"/>
      <c r="C775" s="208"/>
      <c r="D775" s="208"/>
      <c r="E775" s="208"/>
      <c r="F775" s="208"/>
      <c r="G775" s="208"/>
      <c r="H775" s="208"/>
      <c r="I775" s="234"/>
    </row>
    <row r="776" customFormat="false" ht="13.8" hidden="false" customHeight="false" outlineLevel="0" collapsed="false">
      <c r="A776" s="208"/>
      <c r="B776" s="208"/>
      <c r="C776" s="208"/>
      <c r="D776" s="208"/>
      <c r="E776" s="208"/>
      <c r="F776" s="208"/>
      <c r="G776" s="208"/>
      <c r="H776" s="208"/>
      <c r="I776" s="234"/>
    </row>
    <row r="777" customFormat="false" ht="13.8" hidden="false" customHeight="false" outlineLevel="0" collapsed="false">
      <c r="A777" s="208"/>
      <c r="B777" s="208"/>
      <c r="C777" s="208"/>
      <c r="D777" s="208"/>
      <c r="E777" s="208"/>
      <c r="F777" s="208"/>
      <c r="G777" s="208"/>
      <c r="H777" s="208"/>
      <c r="I777" s="234"/>
    </row>
    <row r="778" customFormat="false" ht="13.8" hidden="false" customHeight="false" outlineLevel="0" collapsed="false">
      <c r="A778" s="208"/>
      <c r="B778" s="208"/>
      <c r="C778" s="208"/>
      <c r="D778" s="208"/>
      <c r="E778" s="208"/>
      <c r="F778" s="208"/>
      <c r="G778" s="208"/>
      <c r="H778" s="208"/>
      <c r="I778" s="234"/>
    </row>
    <row r="779" customFormat="false" ht="13.8" hidden="false" customHeight="false" outlineLevel="0" collapsed="false">
      <c r="A779" s="208"/>
      <c r="B779" s="208"/>
      <c r="C779" s="208"/>
      <c r="D779" s="208"/>
      <c r="E779" s="208"/>
      <c r="F779" s="208"/>
      <c r="G779" s="208"/>
      <c r="H779" s="208"/>
      <c r="I779" s="234"/>
    </row>
    <row r="780" customFormat="false" ht="13.8" hidden="false" customHeight="false" outlineLevel="0" collapsed="false">
      <c r="A780" s="208"/>
      <c r="B780" s="208"/>
      <c r="C780" s="208"/>
      <c r="D780" s="208"/>
      <c r="E780" s="208"/>
      <c r="F780" s="208"/>
      <c r="G780" s="208"/>
      <c r="H780" s="208"/>
      <c r="I780" s="234"/>
    </row>
    <row r="781" customFormat="false" ht="13.8" hidden="false" customHeight="false" outlineLevel="0" collapsed="false">
      <c r="A781" s="208"/>
      <c r="B781" s="208"/>
      <c r="C781" s="208"/>
      <c r="D781" s="208"/>
      <c r="E781" s="208"/>
      <c r="F781" s="208"/>
      <c r="G781" s="208"/>
      <c r="H781" s="208"/>
      <c r="I781" s="234"/>
    </row>
    <row r="782" customFormat="false" ht="13.8" hidden="false" customHeight="false" outlineLevel="0" collapsed="false">
      <c r="A782" s="208"/>
      <c r="B782" s="208"/>
      <c r="C782" s="208"/>
      <c r="D782" s="208"/>
      <c r="E782" s="208"/>
      <c r="F782" s="208"/>
      <c r="G782" s="208"/>
      <c r="H782" s="208"/>
      <c r="I782" s="234"/>
    </row>
    <row r="783" customFormat="false" ht="13.8" hidden="false" customHeight="false" outlineLevel="0" collapsed="false">
      <c r="A783" s="208"/>
      <c r="B783" s="208"/>
      <c r="C783" s="208"/>
      <c r="D783" s="208"/>
      <c r="E783" s="208"/>
      <c r="F783" s="208"/>
      <c r="G783" s="208"/>
      <c r="H783" s="208"/>
      <c r="I783" s="234"/>
    </row>
    <row r="784" customFormat="false" ht="13.8" hidden="false" customHeight="false" outlineLevel="0" collapsed="false">
      <c r="A784" s="208"/>
      <c r="B784" s="208"/>
      <c r="C784" s="208"/>
      <c r="D784" s="208"/>
      <c r="E784" s="208"/>
      <c r="F784" s="208"/>
      <c r="G784" s="208"/>
      <c r="H784" s="208"/>
      <c r="I784" s="234"/>
    </row>
    <row r="785" customFormat="false" ht="13.8" hidden="false" customHeight="false" outlineLevel="0" collapsed="false">
      <c r="A785" s="208"/>
      <c r="B785" s="208"/>
      <c r="C785" s="208"/>
      <c r="D785" s="208"/>
      <c r="E785" s="208"/>
      <c r="F785" s="208"/>
      <c r="G785" s="208"/>
      <c r="H785" s="208"/>
      <c r="I785" s="234"/>
    </row>
    <row r="786" customFormat="false" ht="13.8" hidden="false" customHeight="false" outlineLevel="0" collapsed="false">
      <c r="A786" s="208"/>
      <c r="B786" s="208"/>
      <c r="C786" s="208"/>
      <c r="D786" s="208"/>
      <c r="E786" s="208"/>
      <c r="F786" s="208"/>
      <c r="G786" s="208"/>
      <c r="H786" s="208"/>
      <c r="I786" s="234"/>
    </row>
    <row r="787" customFormat="false" ht="13.8" hidden="false" customHeight="false" outlineLevel="0" collapsed="false">
      <c r="A787" s="208"/>
      <c r="B787" s="208"/>
      <c r="C787" s="208"/>
      <c r="D787" s="208"/>
      <c r="E787" s="208"/>
      <c r="F787" s="208"/>
      <c r="G787" s="208"/>
      <c r="H787" s="208"/>
      <c r="I787" s="234"/>
    </row>
    <row r="788" customFormat="false" ht="13.8" hidden="false" customHeight="false" outlineLevel="0" collapsed="false">
      <c r="A788" s="208"/>
      <c r="B788" s="208"/>
      <c r="C788" s="208"/>
      <c r="D788" s="208"/>
      <c r="E788" s="208"/>
      <c r="F788" s="208"/>
      <c r="G788" s="208"/>
      <c r="H788" s="208"/>
      <c r="I788" s="234"/>
    </row>
    <row r="789" customFormat="false" ht="13.8" hidden="false" customHeight="false" outlineLevel="0" collapsed="false">
      <c r="A789" s="208"/>
      <c r="B789" s="208"/>
      <c r="C789" s="208"/>
      <c r="D789" s="208"/>
      <c r="E789" s="208"/>
      <c r="F789" s="208"/>
      <c r="G789" s="208"/>
      <c r="H789" s="208"/>
      <c r="I789" s="234"/>
    </row>
    <row r="790" customFormat="false" ht="13.8" hidden="false" customHeight="false" outlineLevel="0" collapsed="false">
      <c r="A790" s="208"/>
      <c r="B790" s="208"/>
      <c r="C790" s="208"/>
      <c r="D790" s="208"/>
      <c r="E790" s="208"/>
      <c r="F790" s="208"/>
      <c r="G790" s="208"/>
      <c r="H790" s="208"/>
      <c r="I790" s="234"/>
    </row>
    <row r="791" customFormat="false" ht="13.8" hidden="false" customHeight="false" outlineLevel="0" collapsed="false">
      <c r="A791" s="208"/>
      <c r="B791" s="208"/>
      <c r="C791" s="208"/>
      <c r="D791" s="208"/>
      <c r="E791" s="208"/>
      <c r="F791" s="208"/>
      <c r="G791" s="208"/>
      <c r="H791" s="208"/>
      <c r="I791" s="234"/>
    </row>
    <row r="792" customFormat="false" ht="13.8" hidden="false" customHeight="false" outlineLevel="0" collapsed="false">
      <c r="A792" s="208"/>
      <c r="B792" s="208"/>
      <c r="C792" s="208"/>
      <c r="D792" s="208"/>
      <c r="E792" s="208"/>
      <c r="F792" s="208"/>
      <c r="G792" s="208"/>
      <c r="H792" s="208"/>
      <c r="I792" s="234"/>
    </row>
    <row r="793" customFormat="false" ht="13.8" hidden="false" customHeight="false" outlineLevel="0" collapsed="false">
      <c r="A793" s="208"/>
      <c r="B793" s="208"/>
      <c r="C793" s="208"/>
      <c r="D793" s="208"/>
      <c r="E793" s="208"/>
      <c r="F793" s="208"/>
      <c r="G793" s="208"/>
      <c r="H793" s="208"/>
      <c r="I793" s="234"/>
    </row>
    <row r="794" customFormat="false" ht="13.8" hidden="false" customHeight="false" outlineLevel="0" collapsed="false">
      <c r="A794" s="208"/>
      <c r="B794" s="208"/>
      <c r="C794" s="208"/>
      <c r="D794" s="208"/>
      <c r="E794" s="208"/>
      <c r="F794" s="208"/>
      <c r="G794" s="208"/>
      <c r="H794" s="208"/>
      <c r="I794" s="234"/>
    </row>
    <row r="795" customFormat="false" ht="13.8" hidden="false" customHeight="false" outlineLevel="0" collapsed="false">
      <c r="A795" s="208"/>
      <c r="B795" s="208"/>
      <c r="C795" s="208"/>
      <c r="D795" s="208"/>
      <c r="E795" s="208"/>
      <c r="F795" s="208"/>
      <c r="G795" s="208"/>
      <c r="H795" s="208"/>
      <c r="I795" s="234"/>
    </row>
    <row r="796" customFormat="false" ht="13.8" hidden="false" customHeight="false" outlineLevel="0" collapsed="false">
      <c r="A796" s="208"/>
      <c r="B796" s="208"/>
      <c r="C796" s="208"/>
      <c r="D796" s="208"/>
      <c r="E796" s="208"/>
      <c r="F796" s="208"/>
      <c r="G796" s="208"/>
      <c r="H796" s="208"/>
      <c r="I796" s="234"/>
    </row>
    <row r="797" customFormat="false" ht="13.8" hidden="false" customHeight="false" outlineLevel="0" collapsed="false">
      <c r="A797" s="208"/>
      <c r="B797" s="208"/>
      <c r="C797" s="208"/>
      <c r="D797" s="208"/>
      <c r="E797" s="208"/>
      <c r="F797" s="208"/>
      <c r="G797" s="208"/>
      <c r="H797" s="208"/>
      <c r="I797" s="234"/>
    </row>
    <row r="798" customFormat="false" ht="13.8" hidden="false" customHeight="false" outlineLevel="0" collapsed="false">
      <c r="A798" s="208"/>
      <c r="B798" s="208"/>
      <c r="C798" s="208"/>
      <c r="D798" s="208"/>
      <c r="E798" s="208"/>
      <c r="F798" s="208"/>
      <c r="G798" s="208"/>
      <c r="H798" s="208"/>
      <c r="I798" s="234"/>
    </row>
    <row r="799" customFormat="false" ht="13.8" hidden="false" customHeight="false" outlineLevel="0" collapsed="false">
      <c r="A799" s="208"/>
      <c r="B799" s="208"/>
      <c r="C799" s="208"/>
      <c r="D799" s="208"/>
      <c r="E799" s="208"/>
      <c r="F799" s="208"/>
      <c r="G799" s="208"/>
      <c r="H799" s="208"/>
      <c r="I799" s="234"/>
    </row>
    <row r="800" customFormat="false" ht="13.8" hidden="false" customHeight="false" outlineLevel="0" collapsed="false">
      <c r="A800" s="208"/>
      <c r="B800" s="208"/>
      <c r="C800" s="208"/>
      <c r="D800" s="208"/>
      <c r="E800" s="208"/>
      <c r="F800" s="208"/>
      <c r="G800" s="208"/>
      <c r="H800" s="208"/>
      <c r="I800" s="234"/>
    </row>
    <row r="801" customFormat="false" ht="13.8" hidden="false" customHeight="false" outlineLevel="0" collapsed="false">
      <c r="A801" s="208"/>
      <c r="B801" s="208"/>
      <c r="C801" s="208"/>
      <c r="D801" s="208"/>
      <c r="E801" s="208"/>
      <c r="F801" s="208"/>
      <c r="G801" s="208"/>
      <c r="H801" s="208"/>
      <c r="I801" s="234"/>
    </row>
    <row r="802" customFormat="false" ht="13.8" hidden="false" customHeight="false" outlineLevel="0" collapsed="false">
      <c r="A802" s="208"/>
      <c r="B802" s="208"/>
      <c r="C802" s="208"/>
      <c r="D802" s="208"/>
      <c r="E802" s="208"/>
      <c r="F802" s="208"/>
      <c r="G802" s="208"/>
      <c r="H802" s="208"/>
      <c r="I802" s="234"/>
    </row>
    <row r="803" customFormat="false" ht="13.8" hidden="false" customHeight="false" outlineLevel="0" collapsed="false">
      <c r="A803" s="208"/>
      <c r="B803" s="208"/>
      <c r="C803" s="208"/>
      <c r="D803" s="208"/>
      <c r="E803" s="208"/>
      <c r="F803" s="208"/>
      <c r="G803" s="208"/>
      <c r="H803" s="208"/>
      <c r="I803" s="234"/>
    </row>
    <row r="804" customFormat="false" ht="13.8" hidden="false" customHeight="false" outlineLevel="0" collapsed="false">
      <c r="A804" s="208"/>
      <c r="B804" s="208"/>
      <c r="C804" s="208"/>
      <c r="D804" s="208"/>
      <c r="E804" s="208"/>
      <c r="F804" s="208"/>
      <c r="G804" s="208"/>
      <c r="H804" s="208"/>
      <c r="I804" s="234"/>
    </row>
    <row r="805" customFormat="false" ht="13.8" hidden="false" customHeight="false" outlineLevel="0" collapsed="false">
      <c r="A805" s="208"/>
      <c r="B805" s="208"/>
      <c r="C805" s="208"/>
      <c r="D805" s="208"/>
      <c r="E805" s="208"/>
      <c r="F805" s="208"/>
      <c r="G805" s="208"/>
      <c r="H805" s="208"/>
      <c r="I805" s="234"/>
    </row>
    <row r="806" customFormat="false" ht="13.8" hidden="false" customHeight="false" outlineLevel="0" collapsed="false">
      <c r="A806" s="208"/>
      <c r="B806" s="208"/>
      <c r="C806" s="208"/>
      <c r="D806" s="208"/>
      <c r="E806" s="208"/>
      <c r="F806" s="208"/>
      <c r="G806" s="208"/>
      <c r="H806" s="208"/>
      <c r="I806" s="234"/>
    </row>
    <row r="807" customFormat="false" ht="13.8" hidden="false" customHeight="false" outlineLevel="0" collapsed="false">
      <c r="A807" s="208"/>
      <c r="B807" s="208"/>
      <c r="C807" s="208"/>
      <c r="D807" s="208"/>
      <c r="E807" s="208"/>
      <c r="F807" s="208"/>
      <c r="G807" s="208"/>
      <c r="H807" s="208"/>
      <c r="I807" s="234"/>
    </row>
    <row r="808" customFormat="false" ht="13.8" hidden="false" customHeight="false" outlineLevel="0" collapsed="false">
      <c r="A808" s="208"/>
      <c r="B808" s="208"/>
      <c r="C808" s="208"/>
      <c r="D808" s="208"/>
      <c r="E808" s="208"/>
      <c r="F808" s="208"/>
      <c r="G808" s="208"/>
      <c r="H808" s="208"/>
      <c r="I808" s="234"/>
    </row>
    <row r="809" customFormat="false" ht="13.8" hidden="false" customHeight="false" outlineLevel="0" collapsed="false">
      <c r="A809" s="208"/>
      <c r="B809" s="208"/>
      <c r="C809" s="208"/>
      <c r="D809" s="208"/>
      <c r="E809" s="208"/>
      <c r="F809" s="208"/>
      <c r="G809" s="208"/>
      <c r="H809" s="208"/>
      <c r="I809" s="234"/>
    </row>
    <row r="810" customFormat="false" ht="13.8" hidden="false" customHeight="false" outlineLevel="0" collapsed="false">
      <c r="A810" s="208"/>
      <c r="B810" s="208"/>
      <c r="C810" s="208"/>
      <c r="D810" s="208"/>
      <c r="E810" s="208"/>
      <c r="F810" s="208"/>
      <c r="G810" s="208"/>
      <c r="H810" s="208"/>
      <c r="I810" s="234"/>
    </row>
    <row r="811" customFormat="false" ht="13.8" hidden="false" customHeight="false" outlineLevel="0" collapsed="false">
      <c r="A811" s="208"/>
      <c r="B811" s="208"/>
      <c r="C811" s="208"/>
      <c r="D811" s="208"/>
      <c r="E811" s="208"/>
      <c r="F811" s="208"/>
      <c r="G811" s="208"/>
      <c r="H811" s="208"/>
      <c r="I811" s="234"/>
    </row>
    <row r="812" customFormat="false" ht="13.8" hidden="false" customHeight="false" outlineLevel="0" collapsed="false">
      <c r="A812" s="208"/>
      <c r="B812" s="208"/>
      <c r="C812" s="208"/>
      <c r="D812" s="208"/>
      <c r="E812" s="208"/>
      <c r="F812" s="208"/>
      <c r="G812" s="208"/>
      <c r="H812" s="208"/>
      <c r="I812" s="234"/>
    </row>
    <row r="813" customFormat="false" ht="13.8" hidden="false" customHeight="false" outlineLevel="0" collapsed="false">
      <c r="A813" s="208"/>
      <c r="B813" s="208"/>
      <c r="C813" s="208"/>
      <c r="D813" s="208"/>
      <c r="E813" s="208"/>
      <c r="F813" s="208"/>
      <c r="G813" s="208"/>
      <c r="H813" s="208"/>
      <c r="I813" s="234"/>
    </row>
    <row r="814" customFormat="false" ht="13.8" hidden="false" customHeight="false" outlineLevel="0" collapsed="false">
      <c r="A814" s="208"/>
      <c r="B814" s="208"/>
      <c r="C814" s="208"/>
      <c r="D814" s="208"/>
      <c r="E814" s="208"/>
      <c r="F814" s="208"/>
      <c r="G814" s="208"/>
      <c r="H814" s="208"/>
      <c r="I814" s="234"/>
    </row>
    <row r="815" customFormat="false" ht="13.8" hidden="false" customHeight="false" outlineLevel="0" collapsed="false">
      <c r="A815" s="208"/>
      <c r="B815" s="208"/>
      <c r="C815" s="208"/>
      <c r="D815" s="208"/>
      <c r="E815" s="208"/>
      <c r="F815" s="208"/>
      <c r="G815" s="208"/>
      <c r="H815" s="208"/>
      <c r="I815" s="234"/>
    </row>
    <row r="816" customFormat="false" ht="13.8" hidden="false" customHeight="false" outlineLevel="0" collapsed="false">
      <c r="A816" s="208"/>
      <c r="B816" s="208"/>
      <c r="C816" s="208"/>
      <c r="D816" s="208"/>
      <c r="E816" s="208"/>
      <c r="F816" s="208"/>
      <c r="G816" s="208"/>
      <c r="H816" s="208"/>
      <c r="I816" s="234"/>
    </row>
    <row r="817" customFormat="false" ht="13.8" hidden="false" customHeight="false" outlineLevel="0" collapsed="false">
      <c r="A817" s="208"/>
      <c r="B817" s="208"/>
      <c r="C817" s="208"/>
      <c r="D817" s="208"/>
      <c r="E817" s="208"/>
      <c r="F817" s="208"/>
      <c r="G817" s="208"/>
      <c r="H817" s="208"/>
      <c r="I817" s="234"/>
    </row>
    <row r="818" customFormat="false" ht="13.8" hidden="false" customHeight="false" outlineLevel="0" collapsed="false">
      <c r="A818" s="208"/>
      <c r="B818" s="208"/>
      <c r="C818" s="208"/>
      <c r="D818" s="208"/>
      <c r="E818" s="208"/>
      <c r="F818" s="208"/>
      <c r="G818" s="208"/>
      <c r="H818" s="208"/>
      <c r="I818" s="234"/>
    </row>
    <row r="819" customFormat="false" ht="13.8" hidden="false" customHeight="false" outlineLevel="0" collapsed="false">
      <c r="A819" s="208"/>
      <c r="B819" s="208"/>
      <c r="C819" s="208"/>
      <c r="D819" s="208"/>
      <c r="E819" s="208"/>
      <c r="F819" s="208"/>
      <c r="G819" s="208"/>
      <c r="H819" s="208"/>
      <c r="I819" s="234"/>
    </row>
    <row r="820" customFormat="false" ht="13.8" hidden="false" customHeight="false" outlineLevel="0" collapsed="false">
      <c r="A820" s="208"/>
      <c r="B820" s="208"/>
      <c r="C820" s="208"/>
      <c r="D820" s="208"/>
      <c r="E820" s="208"/>
      <c r="F820" s="208"/>
      <c r="G820" s="208"/>
      <c r="H820" s="208"/>
      <c r="I820" s="234"/>
    </row>
    <row r="821" customFormat="false" ht="13.8" hidden="false" customHeight="false" outlineLevel="0" collapsed="false">
      <c r="A821" s="208"/>
      <c r="B821" s="208"/>
      <c r="C821" s="208"/>
      <c r="D821" s="208"/>
      <c r="E821" s="208"/>
      <c r="F821" s="208"/>
      <c r="G821" s="208"/>
      <c r="H821" s="208"/>
      <c r="I821" s="234"/>
    </row>
    <row r="822" customFormat="false" ht="13.8" hidden="false" customHeight="false" outlineLevel="0" collapsed="false">
      <c r="A822" s="208"/>
      <c r="B822" s="208"/>
      <c r="C822" s="208"/>
      <c r="D822" s="208"/>
      <c r="E822" s="208"/>
      <c r="F822" s="208"/>
      <c r="G822" s="208"/>
      <c r="H822" s="208"/>
      <c r="I822" s="234"/>
    </row>
    <row r="823" customFormat="false" ht="13.8" hidden="false" customHeight="false" outlineLevel="0" collapsed="false">
      <c r="A823" s="208"/>
      <c r="B823" s="208"/>
      <c r="C823" s="208"/>
      <c r="D823" s="208"/>
      <c r="E823" s="208"/>
      <c r="F823" s="208"/>
      <c r="G823" s="208"/>
      <c r="H823" s="208"/>
      <c r="I823" s="234"/>
    </row>
    <row r="824" customFormat="false" ht="13.8" hidden="false" customHeight="false" outlineLevel="0" collapsed="false">
      <c r="A824" s="208"/>
      <c r="B824" s="208"/>
      <c r="C824" s="208"/>
      <c r="D824" s="208"/>
      <c r="E824" s="208"/>
      <c r="F824" s="208"/>
      <c r="G824" s="208"/>
      <c r="H824" s="208"/>
      <c r="I824" s="234"/>
    </row>
    <row r="825" customFormat="false" ht="13.8" hidden="false" customHeight="false" outlineLevel="0" collapsed="false">
      <c r="A825" s="208"/>
      <c r="B825" s="208"/>
      <c r="C825" s="208"/>
      <c r="D825" s="208"/>
      <c r="E825" s="208"/>
      <c r="F825" s="208"/>
      <c r="G825" s="208"/>
      <c r="H825" s="208"/>
      <c r="I825" s="234"/>
    </row>
    <row r="826" customFormat="false" ht="13.8" hidden="false" customHeight="false" outlineLevel="0" collapsed="false">
      <c r="A826" s="208"/>
      <c r="B826" s="208"/>
      <c r="C826" s="208"/>
      <c r="D826" s="208"/>
      <c r="E826" s="208"/>
      <c r="F826" s="208"/>
      <c r="G826" s="208"/>
      <c r="H826" s="208"/>
      <c r="I826" s="234"/>
    </row>
    <row r="827" customFormat="false" ht="13.8" hidden="false" customHeight="false" outlineLevel="0" collapsed="false">
      <c r="A827" s="208"/>
      <c r="B827" s="208"/>
      <c r="C827" s="208"/>
      <c r="D827" s="208"/>
      <c r="E827" s="208"/>
      <c r="F827" s="208"/>
      <c r="G827" s="208"/>
      <c r="H827" s="208"/>
      <c r="I827" s="234"/>
    </row>
    <row r="828" customFormat="false" ht="13.8" hidden="false" customHeight="false" outlineLevel="0" collapsed="false">
      <c r="A828" s="208"/>
      <c r="B828" s="208"/>
      <c r="C828" s="208"/>
      <c r="D828" s="208"/>
      <c r="E828" s="208"/>
      <c r="F828" s="208"/>
      <c r="G828" s="208"/>
      <c r="H828" s="208"/>
      <c r="I828" s="234"/>
    </row>
    <row r="829" customFormat="false" ht="13.8" hidden="false" customHeight="false" outlineLevel="0" collapsed="false">
      <c r="A829" s="208"/>
      <c r="B829" s="208"/>
      <c r="C829" s="208"/>
      <c r="D829" s="208"/>
      <c r="E829" s="208"/>
      <c r="F829" s="208"/>
      <c r="G829" s="208"/>
      <c r="H829" s="208"/>
      <c r="I829" s="234"/>
    </row>
    <row r="830" customFormat="false" ht="13.8" hidden="false" customHeight="false" outlineLevel="0" collapsed="false">
      <c r="A830" s="208"/>
      <c r="B830" s="208"/>
      <c r="C830" s="208"/>
      <c r="D830" s="208"/>
      <c r="E830" s="208"/>
      <c r="F830" s="208"/>
      <c r="G830" s="208"/>
      <c r="H830" s="208"/>
      <c r="I830" s="234"/>
    </row>
    <row r="831" customFormat="false" ht="13.8" hidden="false" customHeight="false" outlineLevel="0" collapsed="false">
      <c r="A831" s="208"/>
      <c r="B831" s="208"/>
      <c r="C831" s="208"/>
      <c r="D831" s="208"/>
      <c r="E831" s="208"/>
      <c r="F831" s="208"/>
      <c r="G831" s="208"/>
      <c r="H831" s="208"/>
      <c r="I831" s="234"/>
    </row>
    <row r="832" customFormat="false" ht="13.8" hidden="false" customHeight="false" outlineLevel="0" collapsed="false">
      <c r="A832" s="208"/>
      <c r="B832" s="208"/>
      <c r="C832" s="208"/>
      <c r="D832" s="208"/>
      <c r="E832" s="208"/>
      <c r="F832" s="208"/>
      <c r="G832" s="208"/>
      <c r="H832" s="208"/>
      <c r="I832" s="234"/>
    </row>
    <row r="833" customFormat="false" ht="13.8" hidden="false" customHeight="false" outlineLevel="0" collapsed="false">
      <c r="A833" s="208"/>
      <c r="B833" s="208"/>
      <c r="C833" s="208"/>
      <c r="D833" s="208"/>
      <c r="E833" s="208"/>
      <c r="F833" s="208"/>
      <c r="G833" s="208"/>
      <c r="H833" s="208"/>
      <c r="I833" s="234"/>
    </row>
    <row r="834" customFormat="false" ht="13.8" hidden="false" customHeight="false" outlineLevel="0" collapsed="false">
      <c r="A834" s="208"/>
      <c r="B834" s="208"/>
      <c r="C834" s="208"/>
      <c r="D834" s="208"/>
      <c r="E834" s="208"/>
      <c r="F834" s="208"/>
      <c r="G834" s="208"/>
      <c r="H834" s="208"/>
      <c r="I834" s="234"/>
    </row>
    <row r="835" customFormat="false" ht="13.8" hidden="false" customHeight="false" outlineLevel="0" collapsed="false">
      <c r="A835" s="208"/>
      <c r="B835" s="208"/>
      <c r="C835" s="208"/>
      <c r="D835" s="208"/>
      <c r="E835" s="208"/>
      <c r="F835" s="208"/>
      <c r="G835" s="208"/>
      <c r="H835" s="208"/>
      <c r="I835" s="234"/>
    </row>
    <row r="836" customFormat="false" ht="13.8" hidden="false" customHeight="false" outlineLevel="0" collapsed="false">
      <c r="A836" s="208"/>
      <c r="B836" s="208"/>
      <c r="C836" s="208"/>
      <c r="D836" s="208"/>
      <c r="E836" s="208"/>
      <c r="F836" s="208"/>
      <c r="G836" s="208"/>
      <c r="H836" s="208"/>
      <c r="I836" s="234"/>
    </row>
    <row r="837" customFormat="false" ht="13.8" hidden="false" customHeight="false" outlineLevel="0" collapsed="false">
      <c r="A837" s="208"/>
      <c r="B837" s="208"/>
      <c r="C837" s="208"/>
      <c r="D837" s="208"/>
      <c r="E837" s="208"/>
      <c r="F837" s="208"/>
      <c r="G837" s="208"/>
      <c r="H837" s="208"/>
      <c r="I837" s="234"/>
    </row>
    <row r="838" customFormat="false" ht="13.8" hidden="false" customHeight="false" outlineLevel="0" collapsed="false">
      <c r="A838" s="208"/>
      <c r="B838" s="208"/>
      <c r="C838" s="208"/>
      <c r="D838" s="208"/>
      <c r="E838" s="208"/>
      <c r="F838" s="208"/>
      <c r="G838" s="208"/>
      <c r="H838" s="208"/>
      <c r="I838" s="234"/>
    </row>
    <row r="839" customFormat="false" ht="13.8" hidden="false" customHeight="false" outlineLevel="0" collapsed="false">
      <c r="A839" s="208"/>
      <c r="B839" s="208"/>
      <c r="C839" s="208"/>
      <c r="D839" s="208"/>
      <c r="E839" s="208"/>
      <c r="F839" s="208"/>
      <c r="G839" s="208"/>
      <c r="H839" s="208"/>
      <c r="I839" s="234"/>
    </row>
    <row r="840" customFormat="false" ht="13.8" hidden="false" customHeight="false" outlineLevel="0" collapsed="false">
      <c r="A840" s="208"/>
      <c r="B840" s="208"/>
      <c r="C840" s="208"/>
      <c r="D840" s="208"/>
      <c r="E840" s="208"/>
      <c r="F840" s="208"/>
      <c r="G840" s="208"/>
      <c r="H840" s="208"/>
      <c r="I840" s="234"/>
    </row>
    <row r="841" customFormat="false" ht="13.8" hidden="false" customHeight="false" outlineLevel="0" collapsed="false">
      <c r="A841" s="208"/>
      <c r="B841" s="208"/>
      <c r="C841" s="208"/>
      <c r="D841" s="208"/>
      <c r="E841" s="208"/>
      <c r="F841" s="208"/>
      <c r="G841" s="208"/>
      <c r="H841" s="208"/>
      <c r="I841" s="234"/>
    </row>
    <row r="842" customFormat="false" ht="13.8" hidden="false" customHeight="false" outlineLevel="0" collapsed="false">
      <c r="A842" s="208"/>
      <c r="B842" s="208"/>
      <c r="C842" s="208"/>
      <c r="D842" s="208"/>
      <c r="E842" s="208"/>
      <c r="F842" s="208"/>
      <c r="G842" s="208"/>
      <c r="H842" s="208"/>
      <c r="I842" s="234"/>
    </row>
    <row r="843" customFormat="false" ht="13.8" hidden="false" customHeight="false" outlineLevel="0" collapsed="false">
      <c r="A843" s="208"/>
      <c r="B843" s="208"/>
      <c r="C843" s="208"/>
      <c r="D843" s="208"/>
      <c r="E843" s="208"/>
      <c r="F843" s="208"/>
      <c r="G843" s="208"/>
      <c r="H843" s="208"/>
      <c r="I843" s="234"/>
    </row>
    <row r="844" customFormat="false" ht="13.8" hidden="false" customHeight="false" outlineLevel="0" collapsed="false">
      <c r="A844" s="208"/>
      <c r="B844" s="208"/>
      <c r="C844" s="208"/>
      <c r="D844" s="208"/>
      <c r="E844" s="208"/>
      <c r="F844" s="208"/>
      <c r="G844" s="208"/>
      <c r="H844" s="208"/>
      <c r="I844" s="234"/>
    </row>
    <row r="845" customFormat="false" ht="13.8" hidden="false" customHeight="false" outlineLevel="0" collapsed="false">
      <c r="A845" s="208"/>
      <c r="B845" s="208"/>
      <c r="C845" s="208"/>
      <c r="D845" s="208"/>
      <c r="E845" s="208"/>
      <c r="F845" s="208"/>
      <c r="G845" s="208"/>
      <c r="H845" s="208"/>
      <c r="I845" s="234"/>
    </row>
    <row r="846" customFormat="false" ht="13.8" hidden="false" customHeight="false" outlineLevel="0" collapsed="false">
      <c r="A846" s="208"/>
      <c r="B846" s="208"/>
      <c r="C846" s="208"/>
      <c r="D846" s="208"/>
      <c r="E846" s="208"/>
      <c r="F846" s="208"/>
      <c r="G846" s="208"/>
      <c r="H846" s="208"/>
      <c r="I846" s="234"/>
    </row>
    <row r="847" customFormat="false" ht="13.8" hidden="false" customHeight="false" outlineLevel="0" collapsed="false">
      <c r="A847" s="208"/>
      <c r="B847" s="208"/>
      <c r="C847" s="208"/>
      <c r="D847" s="208"/>
      <c r="E847" s="208"/>
      <c r="F847" s="208"/>
      <c r="G847" s="208"/>
      <c r="H847" s="208"/>
      <c r="I847" s="234"/>
    </row>
    <row r="848" customFormat="false" ht="13.8" hidden="false" customHeight="false" outlineLevel="0" collapsed="false">
      <c r="A848" s="208"/>
      <c r="B848" s="208"/>
      <c r="C848" s="208"/>
      <c r="D848" s="208"/>
      <c r="E848" s="208"/>
      <c r="F848" s="208"/>
      <c r="G848" s="208"/>
      <c r="H848" s="208"/>
      <c r="I848" s="234"/>
    </row>
    <row r="849" customFormat="false" ht="13.8" hidden="false" customHeight="false" outlineLevel="0" collapsed="false">
      <c r="A849" s="208"/>
      <c r="B849" s="208"/>
      <c r="C849" s="208"/>
      <c r="D849" s="208"/>
      <c r="E849" s="208"/>
      <c r="F849" s="208"/>
      <c r="G849" s="208"/>
      <c r="H849" s="208"/>
      <c r="I849" s="234"/>
    </row>
    <row r="850" customFormat="false" ht="13.8" hidden="false" customHeight="false" outlineLevel="0" collapsed="false">
      <c r="A850" s="208"/>
      <c r="B850" s="208"/>
      <c r="C850" s="208"/>
      <c r="D850" s="208"/>
      <c r="E850" s="208"/>
      <c r="F850" s="208"/>
      <c r="G850" s="208"/>
      <c r="H850" s="208"/>
      <c r="I850" s="234"/>
    </row>
    <row r="851" customFormat="false" ht="13.8" hidden="false" customHeight="false" outlineLevel="0" collapsed="false">
      <c r="A851" s="208"/>
      <c r="B851" s="208"/>
      <c r="C851" s="208"/>
      <c r="D851" s="208"/>
      <c r="E851" s="208"/>
      <c r="F851" s="208"/>
      <c r="G851" s="208"/>
      <c r="H851" s="208"/>
      <c r="I851" s="234"/>
    </row>
    <row r="852" customFormat="false" ht="13.8" hidden="false" customHeight="false" outlineLevel="0" collapsed="false">
      <c r="A852" s="208"/>
      <c r="B852" s="208"/>
      <c r="C852" s="208"/>
      <c r="D852" s="208"/>
      <c r="E852" s="208"/>
      <c r="F852" s="208"/>
      <c r="G852" s="208"/>
      <c r="H852" s="208"/>
      <c r="I852" s="234"/>
    </row>
    <row r="853" customFormat="false" ht="13.8" hidden="false" customHeight="false" outlineLevel="0" collapsed="false">
      <c r="A853" s="208"/>
      <c r="B853" s="208"/>
      <c r="C853" s="208"/>
      <c r="D853" s="208"/>
      <c r="E853" s="208"/>
      <c r="F853" s="208"/>
      <c r="G853" s="208"/>
      <c r="H853" s="208"/>
      <c r="I853" s="234"/>
    </row>
    <row r="854" customFormat="false" ht="13.8" hidden="false" customHeight="false" outlineLevel="0" collapsed="false">
      <c r="A854" s="208"/>
      <c r="B854" s="208"/>
      <c r="C854" s="208"/>
      <c r="D854" s="208"/>
      <c r="E854" s="208"/>
      <c r="F854" s="208"/>
      <c r="G854" s="208"/>
      <c r="H854" s="208"/>
      <c r="I854" s="234"/>
    </row>
    <row r="855" customFormat="false" ht="13.8" hidden="false" customHeight="false" outlineLevel="0" collapsed="false">
      <c r="A855" s="208"/>
      <c r="B855" s="208"/>
      <c r="C855" s="208"/>
      <c r="D855" s="208"/>
      <c r="E855" s="208"/>
      <c r="F855" s="208"/>
      <c r="G855" s="208"/>
      <c r="H855" s="208"/>
      <c r="I855" s="234"/>
    </row>
    <row r="856" customFormat="false" ht="13.8" hidden="false" customHeight="false" outlineLevel="0" collapsed="false">
      <c r="A856" s="208"/>
      <c r="B856" s="208"/>
      <c r="C856" s="208"/>
      <c r="D856" s="208"/>
      <c r="E856" s="208"/>
      <c r="F856" s="208"/>
      <c r="G856" s="208"/>
      <c r="H856" s="208"/>
      <c r="I856" s="234"/>
    </row>
    <row r="857" customFormat="false" ht="13.8" hidden="false" customHeight="false" outlineLevel="0" collapsed="false">
      <c r="A857" s="208"/>
      <c r="B857" s="208"/>
      <c r="C857" s="208"/>
      <c r="D857" s="208"/>
      <c r="E857" s="208"/>
      <c r="F857" s="208"/>
      <c r="G857" s="208"/>
      <c r="H857" s="208"/>
      <c r="I857" s="234"/>
    </row>
    <row r="858" customFormat="false" ht="13.8" hidden="false" customHeight="false" outlineLevel="0" collapsed="false">
      <c r="A858" s="208"/>
      <c r="B858" s="208"/>
      <c r="C858" s="208"/>
      <c r="D858" s="208"/>
      <c r="E858" s="208"/>
      <c r="F858" s="208"/>
      <c r="G858" s="208"/>
      <c r="H858" s="208"/>
      <c r="I858" s="234"/>
    </row>
    <row r="859" customFormat="false" ht="13.8" hidden="false" customHeight="false" outlineLevel="0" collapsed="false">
      <c r="A859" s="208"/>
      <c r="B859" s="208"/>
      <c r="C859" s="208"/>
      <c r="D859" s="208"/>
      <c r="E859" s="208"/>
      <c r="F859" s="208"/>
      <c r="G859" s="208"/>
      <c r="H859" s="208"/>
      <c r="I859" s="234"/>
    </row>
    <row r="860" customFormat="false" ht="13.8" hidden="false" customHeight="false" outlineLevel="0" collapsed="false">
      <c r="A860" s="208"/>
      <c r="B860" s="208"/>
      <c r="C860" s="208"/>
      <c r="D860" s="208"/>
      <c r="E860" s="208"/>
      <c r="F860" s="208"/>
      <c r="G860" s="208"/>
      <c r="H860" s="208"/>
      <c r="I860" s="234"/>
    </row>
    <row r="861" customFormat="false" ht="13.8" hidden="false" customHeight="false" outlineLevel="0" collapsed="false">
      <c r="A861" s="208"/>
      <c r="B861" s="208"/>
      <c r="C861" s="208"/>
      <c r="D861" s="208"/>
      <c r="E861" s="208"/>
      <c r="F861" s="208"/>
      <c r="G861" s="208"/>
      <c r="H861" s="208"/>
      <c r="I861" s="234"/>
    </row>
    <row r="862" customFormat="false" ht="13.8" hidden="false" customHeight="false" outlineLevel="0" collapsed="false">
      <c r="A862" s="208"/>
      <c r="B862" s="208"/>
      <c r="C862" s="208"/>
      <c r="D862" s="208"/>
      <c r="E862" s="208"/>
      <c r="F862" s="208"/>
      <c r="G862" s="208"/>
      <c r="H862" s="208"/>
      <c r="I862" s="234"/>
    </row>
    <row r="863" customFormat="false" ht="13.8" hidden="false" customHeight="false" outlineLevel="0" collapsed="false">
      <c r="A863" s="208"/>
      <c r="B863" s="208"/>
      <c r="C863" s="208"/>
      <c r="D863" s="208"/>
      <c r="E863" s="208"/>
      <c r="F863" s="208"/>
      <c r="G863" s="208"/>
      <c r="H863" s="208"/>
      <c r="I863" s="234"/>
    </row>
    <row r="864" customFormat="false" ht="13.8" hidden="false" customHeight="false" outlineLevel="0" collapsed="false">
      <c r="A864" s="208"/>
      <c r="B864" s="208"/>
      <c r="C864" s="208"/>
      <c r="D864" s="208"/>
      <c r="E864" s="208"/>
      <c r="F864" s="208"/>
      <c r="G864" s="208"/>
      <c r="H864" s="208"/>
      <c r="I864" s="234"/>
    </row>
    <row r="865" customFormat="false" ht="13.8" hidden="false" customHeight="false" outlineLevel="0" collapsed="false">
      <c r="A865" s="208"/>
      <c r="B865" s="208"/>
      <c r="C865" s="208"/>
      <c r="D865" s="208"/>
      <c r="E865" s="208"/>
      <c r="F865" s="208"/>
      <c r="G865" s="208"/>
      <c r="H865" s="208"/>
      <c r="I865" s="234"/>
    </row>
    <row r="866" customFormat="false" ht="13.8" hidden="false" customHeight="false" outlineLevel="0" collapsed="false">
      <c r="A866" s="208"/>
      <c r="B866" s="208"/>
      <c r="C866" s="208"/>
      <c r="D866" s="208"/>
      <c r="E866" s="208"/>
      <c r="F866" s="208"/>
      <c r="G866" s="208"/>
      <c r="H866" s="208"/>
      <c r="I866" s="234"/>
    </row>
    <row r="867" customFormat="false" ht="13.8" hidden="false" customHeight="false" outlineLevel="0" collapsed="false">
      <c r="A867" s="208"/>
      <c r="B867" s="208"/>
      <c r="C867" s="208"/>
      <c r="D867" s="208"/>
      <c r="E867" s="208"/>
      <c r="F867" s="208"/>
      <c r="G867" s="208"/>
      <c r="H867" s="208"/>
      <c r="I867" s="234"/>
    </row>
    <row r="868" customFormat="false" ht="13.8" hidden="false" customHeight="false" outlineLevel="0" collapsed="false">
      <c r="A868" s="208"/>
      <c r="B868" s="208"/>
      <c r="C868" s="208"/>
      <c r="D868" s="208"/>
      <c r="E868" s="208"/>
      <c r="F868" s="208"/>
      <c r="G868" s="208"/>
      <c r="H868" s="208"/>
      <c r="I868" s="234"/>
    </row>
    <row r="869" customFormat="false" ht="13.8" hidden="false" customHeight="false" outlineLevel="0" collapsed="false">
      <c r="A869" s="208"/>
      <c r="B869" s="208"/>
      <c r="C869" s="208"/>
      <c r="D869" s="208"/>
      <c r="E869" s="208"/>
      <c r="F869" s="208"/>
      <c r="G869" s="208"/>
      <c r="H869" s="208"/>
      <c r="I869" s="234"/>
    </row>
    <row r="870" customFormat="false" ht="13.8" hidden="false" customHeight="false" outlineLevel="0" collapsed="false">
      <c r="A870" s="208"/>
      <c r="B870" s="208"/>
      <c r="C870" s="208"/>
      <c r="D870" s="208"/>
      <c r="E870" s="208"/>
      <c r="F870" s="208"/>
      <c r="G870" s="208"/>
      <c r="H870" s="208"/>
      <c r="I870" s="234"/>
    </row>
    <row r="871" customFormat="false" ht="13.8" hidden="false" customHeight="false" outlineLevel="0" collapsed="false">
      <c r="A871" s="208"/>
      <c r="B871" s="208"/>
      <c r="C871" s="208"/>
      <c r="D871" s="208"/>
      <c r="E871" s="208"/>
      <c r="F871" s="208"/>
      <c r="G871" s="208"/>
      <c r="H871" s="208"/>
      <c r="I871" s="234"/>
    </row>
    <row r="872" customFormat="false" ht="13.8" hidden="false" customHeight="false" outlineLevel="0" collapsed="false">
      <c r="A872" s="208"/>
      <c r="B872" s="208"/>
      <c r="C872" s="208"/>
      <c r="D872" s="208"/>
      <c r="E872" s="208"/>
      <c r="F872" s="208"/>
      <c r="G872" s="208"/>
      <c r="H872" s="208"/>
      <c r="I872" s="234"/>
    </row>
    <row r="873" customFormat="false" ht="13.8" hidden="false" customHeight="false" outlineLevel="0" collapsed="false">
      <c r="A873" s="208"/>
      <c r="B873" s="208"/>
      <c r="C873" s="208"/>
      <c r="D873" s="208"/>
      <c r="E873" s="208"/>
      <c r="F873" s="208"/>
      <c r="G873" s="208"/>
      <c r="H873" s="208"/>
      <c r="I873" s="234"/>
    </row>
    <row r="874" customFormat="false" ht="13.8" hidden="false" customHeight="false" outlineLevel="0" collapsed="false">
      <c r="A874" s="208"/>
      <c r="B874" s="208"/>
      <c r="C874" s="208"/>
      <c r="D874" s="208"/>
      <c r="E874" s="208"/>
      <c r="F874" s="208"/>
      <c r="G874" s="208"/>
      <c r="H874" s="208"/>
      <c r="I874" s="234"/>
    </row>
    <row r="875" customFormat="false" ht="13.8" hidden="false" customHeight="false" outlineLevel="0" collapsed="false">
      <c r="A875" s="208"/>
      <c r="B875" s="208"/>
      <c r="C875" s="208"/>
      <c r="D875" s="208"/>
      <c r="E875" s="208"/>
      <c r="F875" s="208"/>
      <c r="G875" s="208"/>
      <c r="H875" s="208"/>
      <c r="I875" s="234"/>
    </row>
    <row r="876" customFormat="false" ht="13.8" hidden="false" customHeight="false" outlineLevel="0" collapsed="false">
      <c r="A876" s="208"/>
      <c r="B876" s="208"/>
      <c r="C876" s="208"/>
      <c r="D876" s="208"/>
      <c r="E876" s="208"/>
      <c r="F876" s="208"/>
      <c r="G876" s="208"/>
      <c r="H876" s="208"/>
      <c r="I876" s="234"/>
    </row>
    <row r="877" customFormat="false" ht="13.8" hidden="false" customHeight="false" outlineLevel="0" collapsed="false">
      <c r="A877" s="208"/>
      <c r="B877" s="208"/>
      <c r="C877" s="208"/>
      <c r="D877" s="208"/>
      <c r="E877" s="208"/>
      <c r="F877" s="208"/>
      <c r="G877" s="208"/>
      <c r="H877" s="208"/>
      <c r="I877" s="234"/>
    </row>
    <row r="878" customFormat="false" ht="13.8" hidden="false" customHeight="false" outlineLevel="0" collapsed="false">
      <c r="A878" s="208"/>
      <c r="B878" s="208"/>
      <c r="C878" s="208"/>
      <c r="D878" s="208"/>
      <c r="E878" s="208"/>
      <c r="F878" s="208"/>
      <c r="G878" s="208"/>
      <c r="H878" s="208"/>
      <c r="I878" s="234"/>
    </row>
    <row r="879" customFormat="false" ht="13.8" hidden="false" customHeight="false" outlineLevel="0" collapsed="false">
      <c r="A879" s="208"/>
      <c r="B879" s="208"/>
      <c r="C879" s="208"/>
      <c r="D879" s="208"/>
      <c r="E879" s="208"/>
      <c r="F879" s="208"/>
      <c r="G879" s="208"/>
      <c r="H879" s="208"/>
      <c r="I879" s="234"/>
    </row>
    <row r="880" customFormat="false" ht="13.8" hidden="false" customHeight="false" outlineLevel="0" collapsed="false">
      <c r="A880" s="208"/>
      <c r="B880" s="208"/>
      <c r="C880" s="208"/>
      <c r="D880" s="208"/>
      <c r="E880" s="208"/>
      <c r="F880" s="208"/>
      <c r="G880" s="208"/>
      <c r="H880" s="208"/>
      <c r="I880" s="234"/>
    </row>
    <row r="881" customFormat="false" ht="13.8" hidden="false" customHeight="false" outlineLevel="0" collapsed="false">
      <c r="A881" s="208"/>
      <c r="B881" s="208"/>
      <c r="C881" s="208"/>
      <c r="D881" s="208"/>
      <c r="E881" s="208"/>
      <c r="F881" s="208"/>
      <c r="G881" s="208"/>
      <c r="H881" s="208"/>
      <c r="I881" s="234"/>
    </row>
    <row r="882" customFormat="false" ht="13.8" hidden="false" customHeight="false" outlineLevel="0" collapsed="false">
      <c r="A882" s="208"/>
      <c r="B882" s="208"/>
      <c r="C882" s="208"/>
      <c r="D882" s="208"/>
      <c r="E882" s="208"/>
      <c r="F882" s="208"/>
      <c r="G882" s="208"/>
      <c r="H882" s="208"/>
      <c r="I882" s="234"/>
    </row>
    <row r="883" customFormat="false" ht="13.8" hidden="false" customHeight="false" outlineLevel="0" collapsed="false">
      <c r="A883" s="208"/>
      <c r="B883" s="208"/>
      <c r="C883" s="208"/>
      <c r="D883" s="208"/>
      <c r="E883" s="208"/>
      <c r="F883" s="208"/>
      <c r="G883" s="208"/>
      <c r="H883" s="208"/>
      <c r="I883" s="234"/>
    </row>
    <row r="884" customFormat="false" ht="13.8" hidden="false" customHeight="false" outlineLevel="0" collapsed="false">
      <c r="A884" s="208"/>
      <c r="B884" s="208"/>
      <c r="C884" s="208"/>
      <c r="D884" s="208"/>
      <c r="E884" s="208"/>
      <c r="F884" s="208"/>
      <c r="G884" s="208"/>
      <c r="H884" s="208"/>
      <c r="I884" s="234"/>
    </row>
    <row r="885" customFormat="false" ht="13.8" hidden="false" customHeight="false" outlineLevel="0" collapsed="false">
      <c r="A885" s="208"/>
      <c r="B885" s="208"/>
      <c r="C885" s="208"/>
      <c r="D885" s="208"/>
      <c r="E885" s="208"/>
      <c r="F885" s="208"/>
      <c r="G885" s="208"/>
      <c r="H885" s="208"/>
      <c r="I885" s="234"/>
    </row>
    <row r="886" customFormat="false" ht="13.8" hidden="false" customHeight="false" outlineLevel="0" collapsed="false">
      <c r="A886" s="208"/>
      <c r="B886" s="208"/>
      <c r="C886" s="208"/>
      <c r="D886" s="208"/>
      <c r="E886" s="208"/>
      <c r="F886" s="208"/>
      <c r="G886" s="208"/>
      <c r="H886" s="208"/>
      <c r="I886" s="234"/>
    </row>
    <row r="887" customFormat="false" ht="13.8" hidden="false" customHeight="false" outlineLevel="0" collapsed="false">
      <c r="A887" s="208"/>
      <c r="B887" s="208"/>
      <c r="C887" s="208"/>
      <c r="D887" s="208"/>
      <c r="E887" s="208"/>
      <c r="F887" s="208"/>
      <c r="G887" s="208"/>
      <c r="H887" s="208"/>
      <c r="I887" s="234"/>
    </row>
    <row r="888" customFormat="false" ht="13.8" hidden="false" customHeight="false" outlineLevel="0" collapsed="false">
      <c r="A888" s="208"/>
      <c r="B888" s="208"/>
      <c r="C888" s="208"/>
      <c r="D888" s="208"/>
      <c r="E888" s="208"/>
      <c r="F888" s="208"/>
      <c r="G888" s="208"/>
      <c r="H888" s="208"/>
      <c r="I888" s="234"/>
    </row>
    <row r="889" customFormat="false" ht="13.8" hidden="false" customHeight="false" outlineLevel="0" collapsed="false">
      <c r="A889" s="208"/>
      <c r="B889" s="208"/>
      <c r="C889" s="208"/>
      <c r="D889" s="208"/>
      <c r="E889" s="208"/>
      <c r="F889" s="208"/>
      <c r="G889" s="208"/>
      <c r="H889" s="208"/>
      <c r="I889" s="234"/>
    </row>
    <row r="890" customFormat="false" ht="13.8" hidden="false" customHeight="false" outlineLevel="0" collapsed="false">
      <c r="A890" s="208"/>
      <c r="B890" s="208"/>
      <c r="C890" s="208"/>
      <c r="D890" s="208"/>
      <c r="E890" s="208"/>
      <c r="F890" s="208"/>
      <c r="G890" s="208"/>
      <c r="H890" s="208"/>
      <c r="I890" s="234"/>
    </row>
    <row r="891" customFormat="false" ht="13.8" hidden="false" customHeight="false" outlineLevel="0" collapsed="false">
      <c r="A891" s="208"/>
      <c r="B891" s="208"/>
      <c r="C891" s="208"/>
      <c r="D891" s="208"/>
      <c r="E891" s="208"/>
      <c r="F891" s="208"/>
      <c r="G891" s="208"/>
      <c r="H891" s="208"/>
      <c r="I891" s="234"/>
    </row>
    <row r="892" customFormat="false" ht="13.8" hidden="false" customHeight="false" outlineLevel="0" collapsed="false">
      <c r="A892" s="208"/>
      <c r="B892" s="208"/>
      <c r="C892" s="208"/>
      <c r="D892" s="208"/>
      <c r="E892" s="208"/>
      <c r="F892" s="208"/>
      <c r="G892" s="208"/>
      <c r="H892" s="208"/>
      <c r="I892" s="234"/>
    </row>
    <row r="893" customFormat="false" ht="13.8" hidden="false" customHeight="false" outlineLevel="0" collapsed="false">
      <c r="A893" s="208"/>
      <c r="B893" s="208"/>
      <c r="C893" s="208"/>
      <c r="D893" s="208"/>
      <c r="E893" s="208"/>
      <c r="F893" s="208"/>
      <c r="G893" s="208"/>
      <c r="H893" s="208"/>
      <c r="I893" s="234"/>
    </row>
    <row r="894" customFormat="false" ht="13.8" hidden="false" customHeight="false" outlineLevel="0" collapsed="false">
      <c r="A894" s="208"/>
      <c r="B894" s="208"/>
      <c r="C894" s="208"/>
      <c r="D894" s="208"/>
      <c r="E894" s="208"/>
      <c r="F894" s="208"/>
      <c r="G894" s="208"/>
      <c r="H894" s="208"/>
      <c r="I894" s="234"/>
    </row>
    <row r="895" customFormat="false" ht="13.8" hidden="false" customHeight="false" outlineLevel="0" collapsed="false">
      <c r="A895" s="208"/>
      <c r="B895" s="208"/>
      <c r="C895" s="208"/>
      <c r="D895" s="208"/>
      <c r="E895" s="208"/>
      <c r="F895" s="208"/>
      <c r="G895" s="208"/>
      <c r="H895" s="208"/>
      <c r="I895" s="234"/>
    </row>
    <row r="896" customFormat="false" ht="13.8" hidden="false" customHeight="false" outlineLevel="0" collapsed="false">
      <c r="A896" s="208"/>
      <c r="B896" s="208"/>
      <c r="C896" s="208"/>
      <c r="D896" s="208"/>
      <c r="E896" s="208"/>
      <c r="F896" s="208"/>
      <c r="G896" s="208"/>
      <c r="H896" s="208"/>
      <c r="I896" s="234"/>
    </row>
    <row r="897" customFormat="false" ht="13.8" hidden="false" customHeight="false" outlineLevel="0" collapsed="false">
      <c r="A897" s="208"/>
      <c r="B897" s="208"/>
      <c r="C897" s="208"/>
      <c r="D897" s="208"/>
      <c r="E897" s="208"/>
      <c r="F897" s="208"/>
      <c r="G897" s="208"/>
      <c r="H897" s="208"/>
      <c r="I897" s="234"/>
    </row>
    <row r="898" customFormat="false" ht="13.8" hidden="false" customHeight="false" outlineLevel="0" collapsed="false">
      <c r="A898" s="208"/>
      <c r="B898" s="208"/>
      <c r="C898" s="208"/>
      <c r="D898" s="208"/>
      <c r="E898" s="208"/>
      <c r="F898" s="208"/>
      <c r="G898" s="208"/>
      <c r="H898" s="208"/>
      <c r="I898" s="234"/>
    </row>
    <row r="899" customFormat="false" ht="13.8" hidden="false" customHeight="false" outlineLevel="0" collapsed="false">
      <c r="A899" s="208"/>
      <c r="B899" s="208"/>
      <c r="C899" s="208"/>
      <c r="D899" s="208"/>
      <c r="E899" s="208"/>
      <c r="F899" s="208"/>
      <c r="G899" s="208"/>
      <c r="H899" s="208"/>
      <c r="I899" s="234"/>
    </row>
    <row r="900" customFormat="false" ht="13.8" hidden="false" customHeight="false" outlineLevel="0" collapsed="false">
      <c r="A900" s="208"/>
      <c r="B900" s="208"/>
      <c r="C900" s="208"/>
      <c r="D900" s="208"/>
      <c r="E900" s="208"/>
      <c r="F900" s="208"/>
      <c r="G900" s="208"/>
      <c r="H900" s="208"/>
      <c r="I900" s="234"/>
    </row>
    <row r="901" customFormat="false" ht="13.8" hidden="false" customHeight="false" outlineLevel="0" collapsed="false">
      <c r="A901" s="208"/>
      <c r="B901" s="208"/>
      <c r="C901" s="208"/>
      <c r="D901" s="208"/>
      <c r="E901" s="208"/>
      <c r="F901" s="208"/>
      <c r="G901" s="208"/>
      <c r="H901" s="208"/>
      <c r="I901" s="234"/>
    </row>
    <row r="902" customFormat="false" ht="13.8" hidden="false" customHeight="false" outlineLevel="0" collapsed="false">
      <c r="A902" s="208"/>
      <c r="B902" s="208"/>
      <c r="C902" s="208"/>
      <c r="D902" s="208"/>
      <c r="E902" s="208"/>
      <c r="F902" s="208"/>
      <c r="G902" s="208"/>
      <c r="H902" s="208"/>
      <c r="I902" s="234"/>
    </row>
    <row r="903" customFormat="false" ht="13.8" hidden="false" customHeight="false" outlineLevel="0" collapsed="false">
      <c r="A903" s="208"/>
      <c r="B903" s="208"/>
      <c r="C903" s="208"/>
      <c r="D903" s="208"/>
      <c r="E903" s="208"/>
      <c r="F903" s="208"/>
      <c r="G903" s="208"/>
      <c r="H903" s="208"/>
      <c r="I903" s="234"/>
    </row>
    <row r="904" customFormat="false" ht="13.8" hidden="false" customHeight="false" outlineLevel="0" collapsed="false">
      <c r="A904" s="208"/>
      <c r="B904" s="208"/>
      <c r="C904" s="208"/>
      <c r="D904" s="208"/>
      <c r="E904" s="208"/>
      <c r="F904" s="208"/>
      <c r="G904" s="208"/>
      <c r="H904" s="208"/>
      <c r="I904" s="234"/>
    </row>
    <row r="905" customFormat="false" ht="13.8" hidden="false" customHeight="false" outlineLevel="0" collapsed="false">
      <c r="A905" s="208"/>
      <c r="B905" s="208"/>
      <c r="C905" s="208"/>
      <c r="D905" s="208"/>
      <c r="E905" s="208"/>
      <c r="F905" s="208"/>
      <c r="G905" s="208"/>
      <c r="H905" s="208"/>
      <c r="I905" s="234"/>
    </row>
    <row r="906" customFormat="false" ht="13.8" hidden="false" customHeight="false" outlineLevel="0" collapsed="false">
      <c r="A906" s="208"/>
      <c r="B906" s="208"/>
      <c r="C906" s="208"/>
      <c r="D906" s="208"/>
      <c r="E906" s="208"/>
      <c r="F906" s="208"/>
      <c r="G906" s="208"/>
      <c r="H906" s="208"/>
      <c r="I906" s="234"/>
    </row>
    <row r="907" customFormat="false" ht="13.8" hidden="false" customHeight="false" outlineLevel="0" collapsed="false">
      <c r="A907" s="208"/>
      <c r="B907" s="208"/>
      <c r="C907" s="208"/>
      <c r="D907" s="208"/>
      <c r="E907" s="208"/>
      <c r="F907" s="208"/>
      <c r="G907" s="208"/>
      <c r="H907" s="208"/>
      <c r="I907" s="234"/>
    </row>
    <row r="908" customFormat="false" ht="13.8" hidden="false" customHeight="false" outlineLevel="0" collapsed="false">
      <c r="A908" s="208"/>
      <c r="B908" s="208"/>
      <c r="C908" s="208"/>
      <c r="D908" s="208"/>
      <c r="E908" s="208"/>
      <c r="F908" s="208"/>
      <c r="G908" s="208"/>
      <c r="H908" s="208"/>
      <c r="I908" s="234"/>
    </row>
    <row r="909" customFormat="false" ht="13.8" hidden="false" customHeight="false" outlineLevel="0" collapsed="false">
      <c r="A909" s="208"/>
      <c r="B909" s="208"/>
      <c r="C909" s="208"/>
      <c r="D909" s="208"/>
      <c r="E909" s="208"/>
      <c r="F909" s="208"/>
      <c r="G909" s="208"/>
      <c r="H909" s="208"/>
      <c r="I909" s="234"/>
    </row>
    <row r="910" customFormat="false" ht="13.8" hidden="false" customHeight="false" outlineLevel="0" collapsed="false">
      <c r="A910" s="208"/>
      <c r="B910" s="208"/>
      <c r="C910" s="208"/>
      <c r="D910" s="208"/>
      <c r="E910" s="208"/>
      <c r="F910" s="208"/>
      <c r="G910" s="208"/>
      <c r="H910" s="208"/>
      <c r="I910" s="234"/>
    </row>
    <row r="911" customFormat="false" ht="13.8" hidden="false" customHeight="false" outlineLevel="0" collapsed="false">
      <c r="A911" s="208"/>
      <c r="B911" s="208"/>
      <c r="C911" s="208"/>
      <c r="D911" s="208"/>
      <c r="E911" s="208"/>
      <c r="F911" s="208"/>
      <c r="G911" s="208"/>
      <c r="H911" s="208"/>
      <c r="I911" s="234"/>
    </row>
    <row r="912" customFormat="false" ht="13.8" hidden="false" customHeight="false" outlineLevel="0" collapsed="false">
      <c r="A912" s="208"/>
      <c r="B912" s="208"/>
      <c r="C912" s="208"/>
      <c r="D912" s="208"/>
      <c r="E912" s="208"/>
      <c r="F912" s="208"/>
      <c r="G912" s="208"/>
      <c r="H912" s="208"/>
      <c r="I912" s="234"/>
    </row>
    <row r="913" customFormat="false" ht="13.8" hidden="false" customHeight="false" outlineLevel="0" collapsed="false">
      <c r="A913" s="208"/>
      <c r="B913" s="208"/>
      <c r="C913" s="208"/>
      <c r="D913" s="208"/>
      <c r="E913" s="208"/>
      <c r="F913" s="208"/>
      <c r="G913" s="208"/>
      <c r="H913" s="208"/>
      <c r="I913" s="234"/>
    </row>
    <row r="914" customFormat="false" ht="13.8" hidden="false" customHeight="false" outlineLevel="0" collapsed="false">
      <c r="A914" s="208"/>
      <c r="B914" s="208"/>
      <c r="C914" s="208"/>
      <c r="D914" s="208"/>
      <c r="E914" s="208"/>
      <c r="F914" s="208"/>
      <c r="G914" s="208"/>
      <c r="H914" s="208"/>
      <c r="I914" s="234"/>
    </row>
    <row r="915" customFormat="false" ht="13.8" hidden="false" customHeight="false" outlineLevel="0" collapsed="false">
      <c r="A915" s="208"/>
      <c r="B915" s="208"/>
      <c r="C915" s="208"/>
      <c r="D915" s="208"/>
      <c r="E915" s="208"/>
      <c r="F915" s="208"/>
      <c r="G915" s="208"/>
      <c r="H915" s="208"/>
      <c r="I915" s="234"/>
    </row>
    <row r="916" customFormat="false" ht="13.8" hidden="false" customHeight="false" outlineLevel="0" collapsed="false">
      <c r="A916" s="208"/>
      <c r="B916" s="208"/>
      <c r="C916" s="208"/>
      <c r="D916" s="208"/>
      <c r="E916" s="208"/>
      <c r="F916" s="208"/>
      <c r="G916" s="208"/>
      <c r="H916" s="208"/>
      <c r="I916" s="234"/>
    </row>
    <row r="917" customFormat="false" ht="13.8" hidden="false" customHeight="false" outlineLevel="0" collapsed="false">
      <c r="A917" s="208"/>
      <c r="B917" s="208"/>
      <c r="C917" s="208"/>
      <c r="D917" s="208"/>
      <c r="E917" s="208"/>
      <c r="F917" s="208"/>
      <c r="G917" s="208"/>
      <c r="H917" s="208"/>
      <c r="I917" s="234"/>
    </row>
    <row r="918" customFormat="false" ht="13.8" hidden="false" customHeight="false" outlineLevel="0" collapsed="false">
      <c r="A918" s="208"/>
      <c r="B918" s="208"/>
      <c r="C918" s="208"/>
      <c r="D918" s="208"/>
      <c r="E918" s="208"/>
      <c r="F918" s="208"/>
      <c r="G918" s="208"/>
      <c r="H918" s="208"/>
      <c r="I918" s="234"/>
    </row>
    <row r="919" customFormat="false" ht="13.8" hidden="false" customHeight="false" outlineLevel="0" collapsed="false">
      <c r="A919" s="208"/>
      <c r="B919" s="208"/>
      <c r="C919" s="208"/>
      <c r="D919" s="208"/>
      <c r="E919" s="208"/>
      <c r="F919" s="208"/>
      <c r="G919" s="208"/>
      <c r="H919" s="208"/>
      <c r="I919" s="234"/>
    </row>
    <row r="920" customFormat="false" ht="13.8" hidden="false" customHeight="false" outlineLevel="0" collapsed="false">
      <c r="A920" s="208"/>
      <c r="B920" s="208"/>
      <c r="C920" s="208"/>
      <c r="D920" s="208"/>
      <c r="E920" s="208"/>
      <c r="F920" s="208"/>
      <c r="G920" s="208"/>
      <c r="H920" s="208"/>
      <c r="I920" s="234"/>
    </row>
    <row r="921" customFormat="false" ht="13.8" hidden="false" customHeight="false" outlineLevel="0" collapsed="false">
      <c r="A921" s="208"/>
      <c r="B921" s="208"/>
      <c r="C921" s="208"/>
      <c r="D921" s="208"/>
      <c r="E921" s="208"/>
      <c r="F921" s="208"/>
      <c r="G921" s="208"/>
      <c r="H921" s="208"/>
      <c r="I921" s="234"/>
    </row>
    <row r="922" customFormat="false" ht="13.8" hidden="false" customHeight="false" outlineLevel="0" collapsed="false">
      <c r="A922" s="208"/>
      <c r="B922" s="208"/>
      <c r="C922" s="208"/>
      <c r="D922" s="208"/>
      <c r="E922" s="208"/>
      <c r="F922" s="208"/>
      <c r="G922" s="208"/>
      <c r="H922" s="208"/>
      <c r="I922" s="234"/>
    </row>
    <row r="923" customFormat="false" ht="13.8" hidden="false" customHeight="false" outlineLevel="0" collapsed="false">
      <c r="A923" s="208"/>
      <c r="B923" s="208"/>
      <c r="C923" s="208"/>
      <c r="D923" s="208"/>
      <c r="E923" s="208"/>
      <c r="F923" s="208"/>
      <c r="G923" s="208"/>
      <c r="H923" s="208"/>
      <c r="I923" s="234"/>
    </row>
    <row r="924" customFormat="false" ht="13.8" hidden="false" customHeight="false" outlineLevel="0" collapsed="false">
      <c r="A924" s="208"/>
      <c r="B924" s="208"/>
      <c r="C924" s="208"/>
      <c r="D924" s="208"/>
      <c r="E924" s="208"/>
      <c r="F924" s="208"/>
      <c r="G924" s="208"/>
      <c r="H924" s="208"/>
      <c r="I924" s="234"/>
    </row>
    <row r="925" customFormat="false" ht="13.8" hidden="false" customHeight="false" outlineLevel="0" collapsed="false">
      <c r="A925" s="208"/>
      <c r="B925" s="208"/>
      <c r="C925" s="208"/>
      <c r="D925" s="208"/>
      <c r="E925" s="208"/>
      <c r="F925" s="208"/>
      <c r="G925" s="208"/>
      <c r="H925" s="208"/>
      <c r="I925" s="234"/>
    </row>
    <row r="926" customFormat="false" ht="13.8" hidden="false" customHeight="false" outlineLevel="0" collapsed="false">
      <c r="A926" s="208"/>
      <c r="B926" s="208"/>
      <c r="C926" s="208"/>
      <c r="D926" s="208"/>
      <c r="E926" s="208"/>
      <c r="F926" s="208"/>
      <c r="G926" s="208"/>
      <c r="H926" s="208"/>
      <c r="I926" s="234"/>
    </row>
    <row r="927" customFormat="false" ht="13.8" hidden="false" customHeight="false" outlineLevel="0" collapsed="false">
      <c r="A927" s="208"/>
      <c r="B927" s="208"/>
      <c r="C927" s="208"/>
      <c r="D927" s="208"/>
      <c r="E927" s="208"/>
      <c r="F927" s="208"/>
      <c r="G927" s="208"/>
      <c r="H927" s="208"/>
      <c r="I927" s="234"/>
    </row>
    <row r="928" customFormat="false" ht="13.8" hidden="false" customHeight="false" outlineLevel="0" collapsed="false">
      <c r="A928" s="208"/>
      <c r="B928" s="208"/>
      <c r="C928" s="208"/>
      <c r="D928" s="208"/>
      <c r="E928" s="208"/>
      <c r="F928" s="208"/>
      <c r="G928" s="208"/>
      <c r="H928" s="208"/>
      <c r="I928" s="234"/>
    </row>
    <row r="929" customFormat="false" ht="13.8" hidden="false" customHeight="false" outlineLevel="0" collapsed="false">
      <c r="A929" s="208"/>
      <c r="B929" s="208"/>
      <c r="C929" s="208"/>
      <c r="D929" s="208"/>
      <c r="E929" s="208"/>
      <c r="F929" s="208"/>
      <c r="G929" s="208"/>
      <c r="H929" s="208"/>
      <c r="I929" s="234"/>
    </row>
    <row r="930" customFormat="false" ht="13.8" hidden="false" customHeight="false" outlineLevel="0" collapsed="false">
      <c r="A930" s="208"/>
      <c r="B930" s="208"/>
      <c r="C930" s="208"/>
      <c r="D930" s="208"/>
      <c r="E930" s="208"/>
      <c r="F930" s="208"/>
      <c r="G930" s="208"/>
      <c r="H930" s="208"/>
      <c r="I930" s="234"/>
    </row>
    <row r="931" customFormat="false" ht="13.8" hidden="false" customHeight="false" outlineLevel="0" collapsed="false">
      <c r="A931" s="208"/>
      <c r="B931" s="208"/>
      <c r="C931" s="208"/>
      <c r="D931" s="208"/>
      <c r="E931" s="208"/>
      <c r="F931" s="208"/>
      <c r="G931" s="208"/>
      <c r="H931" s="208"/>
      <c r="I931" s="234"/>
    </row>
    <row r="932" customFormat="false" ht="13.8" hidden="false" customHeight="false" outlineLevel="0" collapsed="false">
      <c r="A932" s="208"/>
      <c r="B932" s="208"/>
      <c r="C932" s="208"/>
      <c r="D932" s="208"/>
      <c r="E932" s="208"/>
      <c r="F932" s="208"/>
      <c r="G932" s="208"/>
      <c r="H932" s="208"/>
      <c r="I932" s="234"/>
    </row>
    <row r="933" customFormat="false" ht="13.8" hidden="false" customHeight="false" outlineLevel="0" collapsed="false">
      <c r="A933" s="208"/>
      <c r="B933" s="208"/>
      <c r="C933" s="208"/>
      <c r="D933" s="208"/>
      <c r="E933" s="208"/>
      <c r="F933" s="208"/>
      <c r="G933" s="208"/>
      <c r="H933" s="208"/>
      <c r="I933" s="234"/>
    </row>
    <row r="934" customFormat="false" ht="13.8" hidden="false" customHeight="false" outlineLevel="0" collapsed="false">
      <c r="A934" s="208"/>
      <c r="B934" s="208"/>
      <c r="C934" s="208"/>
      <c r="D934" s="208"/>
      <c r="E934" s="208"/>
      <c r="F934" s="208"/>
      <c r="G934" s="208"/>
      <c r="H934" s="208"/>
      <c r="I934" s="234"/>
    </row>
    <row r="935" customFormat="false" ht="13.8" hidden="false" customHeight="false" outlineLevel="0" collapsed="false">
      <c r="A935" s="208"/>
      <c r="B935" s="208"/>
      <c r="C935" s="208"/>
      <c r="D935" s="208"/>
      <c r="E935" s="208"/>
      <c r="F935" s="208"/>
      <c r="G935" s="208"/>
      <c r="H935" s="208"/>
      <c r="I935" s="234"/>
    </row>
    <row r="936" customFormat="false" ht="13.8" hidden="false" customHeight="false" outlineLevel="0" collapsed="false">
      <c r="A936" s="208"/>
      <c r="B936" s="208"/>
      <c r="C936" s="208"/>
      <c r="D936" s="208"/>
      <c r="E936" s="208"/>
      <c r="F936" s="208"/>
      <c r="G936" s="208"/>
      <c r="H936" s="208"/>
      <c r="I936" s="234"/>
    </row>
    <row r="937" customFormat="false" ht="13.8" hidden="false" customHeight="false" outlineLevel="0" collapsed="false">
      <c r="A937" s="208"/>
      <c r="B937" s="208"/>
      <c r="C937" s="208"/>
      <c r="D937" s="208"/>
      <c r="E937" s="208"/>
      <c r="F937" s="208"/>
      <c r="G937" s="208"/>
      <c r="H937" s="208"/>
      <c r="I937" s="234"/>
    </row>
    <row r="938" customFormat="false" ht="13.8" hidden="false" customHeight="false" outlineLevel="0" collapsed="false">
      <c r="A938" s="208"/>
      <c r="B938" s="208"/>
      <c r="C938" s="208"/>
      <c r="D938" s="208"/>
      <c r="E938" s="208"/>
      <c r="F938" s="208"/>
      <c r="G938" s="208"/>
      <c r="H938" s="208"/>
      <c r="I938" s="234"/>
    </row>
    <row r="939" customFormat="false" ht="13.8" hidden="false" customHeight="false" outlineLevel="0" collapsed="false">
      <c r="A939" s="208"/>
      <c r="B939" s="208"/>
      <c r="C939" s="208"/>
      <c r="D939" s="208"/>
      <c r="E939" s="208"/>
      <c r="F939" s="208"/>
      <c r="G939" s="208"/>
      <c r="H939" s="208"/>
      <c r="I939" s="234"/>
    </row>
    <row r="940" customFormat="false" ht="13.8" hidden="false" customHeight="false" outlineLevel="0" collapsed="false">
      <c r="A940" s="208"/>
      <c r="B940" s="208"/>
      <c r="C940" s="208"/>
      <c r="D940" s="208"/>
      <c r="E940" s="208"/>
      <c r="F940" s="208"/>
      <c r="G940" s="208"/>
      <c r="H940" s="208"/>
      <c r="I940" s="234"/>
    </row>
    <row r="941" customFormat="false" ht="13.8" hidden="false" customHeight="false" outlineLevel="0" collapsed="false">
      <c r="A941" s="208"/>
      <c r="B941" s="208"/>
      <c r="C941" s="208"/>
      <c r="D941" s="208"/>
      <c r="E941" s="208"/>
      <c r="F941" s="208"/>
      <c r="G941" s="208"/>
      <c r="H941" s="208"/>
      <c r="I941" s="234"/>
    </row>
    <row r="942" customFormat="false" ht="13.8" hidden="false" customHeight="false" outlineLevel="0" collapsed="false">
      <c r="A942" s="208"/>
      <c r="B942" s="208"/>
      <c r="C942" s="208"/>
      <c r="D942" s="208"/>
      <c r="E942" s="208"/>
      <c r="F942" s="208"/>
      <c r="G942" s="208"/>
      <c r="H942" s="208"/>
      <c r="I942" s="234"/>
    </row>
    <row r="943" customFormat="false" ht="13.8" hidden="false" customHeight="false" outlineLevel="0" collapsed="false">
      <c r="A943" s="208"/>
      <c r="B943" s="208"/>
      <c r="C943" s="208"/>
      <c r="D943" s="208"/>
      <c r="E943" s="208"/>
      <c r="F943" s="208"/>
      <c r="G943" s="208"/>
      <c r="H943" s="208"/>
      <c r="I943" s="234"/>
    </row>
    <row r="944" customFormat="false" ht="13.8" hidden="false" customHeight="false" outlineLevel="0" collapsed="false">
      <c r="A944" s="208"/>
      <c r="B944" s="208"/>
      <c r="C944" s="208"/>
      <c r="D944" s="208"/>
      <c r="E944" s="208"/>
      <c r="F944" s="208"/>
      <c r="G944" s="208"/>
      <c r="H944" s="208"/>
      <c r="I944" s="234"/>
    </row>
    <row r="945" customFormat="false" ht="13.8" hidden="false" customHeight="false" outlineLevel="0" collapsed="false">
      <c r="A945" s="208"/>
      <c r="B945" s="208"/>
      <c r="C945" s="208"/>
      <c r="D945" s="208"/>
      <c r="E945" s="208"/>
      <c r="F945" s="208"/>
      <c r="G945" s="208"/>
      <c r="H945" s="208"/>
      <c r="I945" s="234"/>
    </row>
    <row r="946" customFormat="false" ht="13.8" hidden="false" customHeight="false" outlineLevel="0" collapsed="false">
      <c r="A946" s="208"/>
      <c r="B946" s="208"/>
      <c r="C946" s="208"/>
      <c r="D946" s="208"/>
      <c r="E946" s="208"/>
      <c r="F946" s="208"/>
      <c r="G946" s="208"/>
      <c r="H946" s="208"/>
      <c r="I946" s="234"/>
    </row>
    <row r="947" customFormat="false" ht="13.8" hidden="false" customHeight="false" outlineLevel="0" collapsed="false">
      <c r="A947" s="208"/>
      <c r="B947" s="208"/>
      <c r="C947" s="208"/>
      <c r="D947" s="208"/>
      <c r="E947" s="208"/>
      <c r="F947" s="208"/>
      <c r="G947" s="208"/>
      <c r="H947" s="208"/>
      <c r="I947" s="234"/>
    </row>
    <row r="948" customFormat="false" ht="13.8" hidden="false" customHeight="false" outlineLevel="0" collapsed="false">
      <c r="A948" s="208"/>
      <c r="B948" s="208"/>
      <c r="C948" s="208"/>
      <c r="D948" s="208"/>
      <c r="E948" s="208"/>
      <c r="F948" s="208"/>
      <c r="G948" s="208"/>
      <c r="H948" s="208"/>
      <c r="I948" s="234"/>
    </row>
    <row r="949" customFormat="false" ht="13.8" hidden="false" customHeight="false" outlineLevel="0" collapsed="false">
      <c r="A949" s="208"/>
      <c r="B949" s="208"/>
      <c r="C949" s="208"/>
      <c r="D949" s="208"/>
      <c r="E949" s="208"/>
      <c r="F949" s="208"/>
      <c r="G949" s="208"/>
      <c r="H949" s="208"/>
      <c r="I949" s="234"/>
    </row>
    <row r="950" customFormat="false" ht="13.8" hidden="false" customHeight="false" outlineLevel="0" collapsed="false">
      <c r="A950" s="208"/>
      <c r="B950" s="208"/>
      <c r="C950" s="208"/>
      <c r="D950" s="208"/>
      <c r="E950" s="208"/>
      <c r="F950" s="208"/>
      <c r="G950" s="208"/>
      <c r="H950" s="208"/>
      <c r="I950" s="234"/>
    </row>
    <row r="951" customFormat="false" ht="13.8" hidden="false" customHeight="false" outlineLevel="0" collapsed="false">
      <c r="A951" s="208"/>
      <c r="B951" s="208"/>
      <c r="C951" s="208"/>
      <c r="D951" s="208"/>
      <c r="E951" s="208"/>
      <c r="F951" s="208"/>
      <c r="G951" s="208"/>
      <c r="H951" s="208"/>
      <c r="I951" s="234"/>
    </row>
    <row r="952" customFormat="false" ht="13.8" hidden="false" customHeight="false" outlineLevel="0" collapsed="false">
      <c r="A952" s="208"/>
      <c r="B952" s="208"/>
      <c r="C952" s="208"/>
      <c r="D952" s="208"/>
      <c r="E952" s="208"/>
      <c r="F952" s="208"/>
      <c r="G952" s="208"/>
      <c r="H952" s="208"/>
      <c r="I952" s="234"/>
    </row>
    <row r="953" customFormat="false" ht="13.8" hidden="false" customHeight="false" outlineLevel="0" collapsed="false">
      <c r="A953" s="208"/>
      <c r="B953" s="208"/>
      <c r="C953" s="208"/>
      <c r="D953" s="208"/>
      <c r="E953" s="208"/>
      <c r="F953" s="208"/>
      <c r="G953" s="208"/>
      <c r="H953" s="208"/>
      <c r="I953" s="234"/>
    </row>
    <row r="954" customFormat="false" ht="13.8" hidden="false" customHeight="false" outlineLevel="0" collapsed="false">
      <c r="A954" s="208"/>
      <c r="B954" s="208"/>
      <c r="C954" s="208"/>
      <c r="D954" s="208"/>
      <c r="E954" s="208"/>
      <c r="F954" s="208"/>
      <c r="G954" s="208"/>
      <c r="H954" s="208"/>
      <c r="I954" s="234"/>
    </row>
    <row r="955" customFormat="false" ht="13.8" hidden="false" customHeight="false" outlineLevel="0" collapsed="false">
      <c r="A955" s="208"/>
      <c r="B955" s="208"/>
      <c r="C955" s="208"/>
      <c r="D955" s="208"/>
      <c r="E955" s="208"/>
      <c r="F955" s="208"/>
      <c r="G955" s="208"/>
      <c r="H955" s="208"/>
      <c r="I955" s="234"/>
    </row>
    <row r="956" customFormat="false" ht="13.8" hidden="false" customHeight="false" outlineLevel="0" collapsed="false">
      <c r="A956" s="208"/>
      <c r="B956" s="208"/>
      <c r="C956" s="208"/>
      <c r="D956" s="208"/>
      <c r="E956" s="208"/>
      <c r="F956" s="208"/>
      <c r="G956" s="208"/>
      <c r="H956" s="208"/>
      <c r="I956" s="234"/>
    </row>
    <row r="957" customFormat="false" ht="13.8" hidden="false" customHeight="false" outlineLevel="0" collapsed="false">
      <c r="A957" s="208"/>
      <c r="B957" s="208"/>
      <c r="C957" s="208"/>
      <c r="D957" s="208"/>
      <c r="E957" s="208"/>
      <c r="F957" s="208"/>
      <c r="G957" s="208"/>
      <c r="H957" s="208"/>
      <c r="I957" s="234"/>
    </row>
    <row r="958" customFormat="false" ht="13.8" hidden="false" customHeight="false" outlineLevel="0" collapsed="false">
      <c r="A958" s="208"/>
      <c r="B958" s="208"/>
      <c r="C958" s="208"/>
      <c r="D958" s="208"/>
      <c r="E958" s="208"/>
      <c r="F958" s="208"/>
      <c r="G958" s="208"/>
      <c r="H958" s="208"/>
      <c r="I958" s="234"/>
    </row>
    <row r="959" customFormat="false" ht="13.8" hidden="false" customHeight="false" outlineLevel="0" collapsed="false">
      <c r="A959" s="208"/>
      <c r="B959" s="208"/>
      <c r="C959" s="208"/>
      <c r="D959" s="208"/>
      <c r="E959" s="208"/>
      <c r="F959" s="208"/>
      <c r="G959" s="208"/>
      <c r="H959" s="208"/>
      <c r="I959" s="234"/>
    </row>
    <row r="960" customFormat="false" ht="13.8" hidden="false" customHeight="false" outlineLevel="0" collapsed="false">
      <c r="A960" s="208"/>
      <c r="B960" s="208"/>
      <c r="C960" s="208"/>
      <c r="D960" s="208"/>
      <c r="E960" s="208"/>
      <c r="F960" s="208"/>
      <c r="G960" s="208"/>
      <c r="H960" s="208"/>
      <c r="I960" s="234"/>
    </row>
    <row r="961" customFormat="false" ht="13.8" hidden="false" customHeight="false" outlineLevel="0" collapsed="false">
      <c r="A961" s="208"/>
      <c r="B961" s="208"/>
      <c r="C961" s="208"/>
      <c r="D961" s="208"/>
      <c r="E961" s="208"/>
      <c r="F961" s="208"/>
      <c r="G961" s="208"/>
      <c r="H961" s="208"/>
      <c r="I961" s="234"/>
    </row>
    <row r="962" customFormat="false" ht="13.8" hidden="false" customHeight="false" outlineLevel="0" collapsed="false">
      <c r="A962" s="208"/>
      <c r="B962" s="208"/>
      <c r="C962" s="208"/>
      <c r="D962" s="208"/>
      <c r="E962" s="208"/>
      <c r="F962" s="208"/>
      <c r="G962" s="208"/>
      <c r="H962" s="208"/>
      <c r="I962" s="234"/>
    </row>
    <row r="963" customFormat="false" ht="13.8" hidden="false" customHeight="false" outlineLevel="0" collapsed="false">
      <c r="A963" s="208"/>
      <c r="B963" s="208"/>
      <c r="C963" s="208"/>
      <c r="D963" s="208"/>
      <c r="E963" s="208"/>
      <c r="F963" s="208"/>
      <c r="G963" s="208"/>
      <c r="H963" s="208"/>
      <c r="I963" s="234"/>
    </row>
    <row r="964" customFormat="false" ht="13.8" hidden="false" customHeight="false" outlineLevel="0" collapsed="false">
      <c r="A964" s="208"/>
      <c r="B964" s="208"/>
      <c r="C964" s="208"/>
      <c r="D964" s="208"/>
      <c r="E964" s="208"/>
      <c r="F964" s="208"/>
      <c r="G964" s="208"/>
      <c r="H964" s="208"/>
      <c r="I964" s="234"/>
    </row>
    <row r="965" customFormat="false" ht="13.8" hidden="false" customHeight="false" outlineLevel="0" collapsed="false">
      <c r="A965" s="208"/>
      <c r="B965" s="208"/>
      <c r="C965" s="208"/>
      <c r="D965" s="208"/>
      <c r="E965" s="208"/>
      <c r="F965" s="208"/>
      <c r="G965" s="208"/>
      <c r="H965" s="208"/>
      <c r="I965" s="234"/>
    </row>
    <row r="966" customFormat="false" ht="13.8" hidden="false" customHeight="false" outlineLevel="0" collapsed="false">
      <c r="A966" s="208"/>
      <c r="B966" s="208"/>
      <c r="C966" s="208"/>
      <c r="D966" s="208"/>
      <c r="E966" s="208"/>
      <c r="F966" s="208"/>
      <c r="G966" s="208"/>
      <c r="H966" s="208"/>
      <c r="I966" s="234"/>
    </row>
    <row r="967" customFormat="false" ht="13.8" hidden="false" customHeight="false" outlineLevel="0" collapsed="false">
      <c r="A967" s="208"/>
      <c r="B967" s="208"/>
      <c r="C967" s="208"/>
      <c r="D967" s="208"/>
      <c r="E967" s="208"/>
      <c r="F967" s="208"/>
      <c r="G967" s="208"/>
      <c r="H967" s="208"/>
      <c r="I967" s="234"/>
    </row>
    <row r="968" customFormat="false" ht="13.8" hidden="false" customHeight="false" outlineLevel="0" collapsed="false">
      <c r="A968" s="208"/>
      <c r="B968" s="208"/>
      <c r="C968" s="208"/>
      <c r="D968" s="208"/>
      <c r="E968" s="208"/>
      <c r="F968" s="208"/>
      <c r="G968" s="208"/>
      <c r="H968" s="208"/>
      <c r="I968" s="234"/>
    </row>
    <row r="969" customFormat="false" ht="13.8" hidden="false" customHeight="false" outlineLevel="0" collapsed="false">
      <c r="A969" s="208"/>
      <c r="B969" s="208"/>
      <c r="C969" s="208"/>
      <c r="D969" s="208"/>
      <c r="E969" s="208"/>
      <c r="F969" s="208"/>
      <c r="G969" s="208"/>
      <c r="H969" s="208"/>
      <c r="I969" s="234"/>
    </row>
    <row r="970" customFormat="false" ht="13.8" hidden="false" customHeight="false" outlineLevel="0" collapsed="false">
      <c r="A970" s="208"/>
      <c r="B970" s="208"/>
      <c r="C970" s="208"/>
      <c r="D970" s="208"/>
      <c r="E970" s="208"/>
      <c r="F970" s="208"/>
      <c r="G970" s="208"/>
      <c r="H970" s="208"/>
      <c r="I970" s="234"/>
    </row>
    <row r="971" customFormat="false" ht="13.8" hidden="false" customHeight="false" outlineLevel="0" collapsed="false">
      <c r="A971" s="208"/>
      <c r="B971" s="208"/>
      <c r="C971" s="208"/>
      <c r="D971" s="208"/>
      <c r="E971" s="208"/>
      <c r="F971" s="208"/>
      <c r="G971" s="208"/>
      <c r="H971" s="208"/>
      <c r="I971" s="234"/>
    </row>
    <row r="972" customFormat="false" ht="13.8" hidden="false" customHeight="false" outlineLevel="0" collapsed="false">
      <c r="A972" s="208"/>
      <c r="B972" s="208"/>
      <c r="C972" s="208"/>
      <c r="D972" s="208"/>
      <c r="E972" s="208"/>
      <c r="F972" s="208"/>
      <c r="G972" s="208"/>
      <c r="H972" s="208"/>
      <c r="I972" s="234"/>
    </row>
    <row r="973" customFormat="false" ht="13.8" hidden="false" customHeight="false" outlineLevel="0" collapsed="false">
      <c r="A973" s="208"/>
      <c r="B973" s="208"/>
      <c r="C973" s="208"/>
      <c r="D973" s="208"/>
      <c r="E973" s="208"/>
      <c r="F973" s="208"/>
      <c r="G973" s="208"/>
      <c r="H973" s="208"/>
      <c r="I973" s="234"/>
    </row>
    <row r="974" customFormat="false" ht="13.8" hidden="false" customHeight="false" outlineLevel="0" collapsed="false">
      <c r="A974" s="208"/>
      <c r="B974" s="208"/>
      <c r="C974" s="208"/>
      <c r="D974" s="208"/>
      <c r="E974" s="208"/>
      <c r="F974" s="208"/>
      <c r="G974" s="208"/>
      <c r="H974" s="208"/>
      <c r="I974" s="234"/>
    </row>
    <row r="975" customFormat="false" ht="13.8" hidden="false" customHeight="false" outlineLevel="0" collapsed="false">
      <c r="A975" s="208"/>
      <c r="B975" s="208"/>
      <c r="C975" s="208"/>
      <c r="D975" s="208"/>
      <c r="E975" s="208"/>
      <c r="F975" s="208"/>
      <c r="G975" s="208"/>
      <c r="H975" s="208"/>
      <c r="I975" s="234"/>
    </row>
    <row r="976" customFormat="false" ht="13.8" hidden="false" customHeight="false" outlineLevel="0" collapsed="false">
      <c r="A976" s="208"/>
      <c r="B976" s="208"/>
      <c r="C976" s="208"/>
      <c r="D976" s="208"/>
      <c r="E976" s="208"/>
      <c r="F976" s="208"/>
      <c r="G976" s="208"/>
      <c r="H976" s="208"/>
      <c r="I976" s="234"/>
    </row>
    <row r="977" customFormat="false" ht="13.8" hidden="false" customHeight="false" outlineLevel="0" collapsed="false">
      <c r="A977" s="208"/>
      <c r="B977" s="208"/>
      <c r="C977" s="208"/>
      <c r="D977" s="208"/>
      <c r="E977" s="208"/>
      <c r="F977" s="208"/>
      <c r="G977" s="208"/>
      <c r="H977" s="208"/>
      <c r="I977" s="234"/>
    </row>
    <row r="978" customFormat="false" ht="13.8" hidden="false" customHeight="false" outlineLevel="0" collapsed="false">
      <c r="A978" s="208"/>
      <c r="B978" s="208"/>
      <c r="C978" s="208"/>
      <c r="D978" s="208"/>
      <c r="E978" s="208"/>
      <c r="F978" s="208"/>
      <c r="G978" s="208"/>
      <c r="H978" s="208"/>
      <c r="I978" s="234"/>
    </row>
    <row r="979" customFormat="false" ht="13.8" hidden="false" customHeight="false" outlineLevel="0" collapsed="false">
      <c r="A979" s="208"/>
      <c r="B979" s="208"/>
      <c r="C979" s="208"/>
      <c r="D979" s="208"/>
      <c r="E979" s="208"/>
      <c r="F979" s="208"/>
      <c r="G979" s="208"/>
      <c r="H979" s="208"/>
      <c r="I979" s="234"/>
    </row>
    <row r="980" customFormat="false" ht="13.8" hidden="false" customHeight="false" outlineLevel="0" collapsed="false">
      <c r="A980" s="208"/>
      <c r="B980" s="208"/>
      <c r="C980" s="208"/>
      <c r="D980" s="208"/>
      <c r="E980" s="208"/>
      <c r="F980" s="208"/>
      <c r="G980" s="208"/>
      <c r="H980" s="208"/>
      <c r="I980" s="234"/>
    </row>
    <row r="981" customFormat="false" ht="13.8" hidden="false" customHeight="false" outlineLevel="0" collapsed="false">
      <c r="A981" s="208"/>
      <c r="B981" s="208"/>
      <c r="C981" s="208"/>
      <c r="D981" s="208"/>
      <c r="E981" s="208"/>
      <c r="F981" s="208"/>
      <c r="G981" s="208"/>
      <c r="H981" s="208"/>
      <c r="I981" s="234"/>
    </row>
    <row r="982" customFormat="false" ht="13.8" hidden="false" customHeight="false" outlineLevel="0" collapsed="false">
      <c r="A982" s="208"/>
      <c r="B982" s="208"/>
      <c r="C982" s="208"/>
      <c r="D982" s="208"/>
      <c r="E982" s="208"/>
      <c r="F982" s="208"/>
      <c r="G982" s="208"/>
      <c r="H982" s="208"/>
      <c r="I982" s="234"/>
    </row>
    <row r="983" customFormat="false" ht="13.8" hidden="false" customHeight="false" outlineLevel="0" collapsed="false">
      <c r="A983" s="208"/>
      <c r="B983" s="208"/>
      <c r="C983" s="208"/>
      <c r="D983" s="208"/>
      <c r="E983" s="208"/>
      <c r="F983" s="208"/>
      <c r="G983" s="208"/>
      <c r="H983" s="208"/>
      <c r="I983" s="234"/>
    </row>
    <row r="984" customFormat="false" ht="13.8" hidden="false" customHeight="false" outlineLevel="0" collapsed="false">
      <c r="A984" s="208"/>
      <c r="B984" s="208"/>
      <c r="C984" s="208"/>
      <c r="D984" s="208"/>
      <c r="E984" s="208"/>
      <c r="F984" s="208"/>
      <c r="G984" s="208"/>
      <c r="H984" s="208"/>
      <c r="I984" s="234"/>
    </row>
    <row r="985" customFormat="false" ht="13.8" hidden="false" customHeight="false" outlineLevel="0" collapsed="false">
      <c r="A985" s="208"/>
      <c r="B985" s="208"/>
      <c r="C985" s="208"/>
      <c r="D985" s="208"/>
      <c r="E985" s="208"/>
      <c r="F985" s="208"/>
      <c r="G985" s="208"/>
      <c r="H985" s="208"/>
      <c r="I985" s="234"/>
    </row>
    <row r="986" customFormat="false" ht="13.8" hidden="false" customHeight="false" outlineLevel="0" collapsed="false">
      <c r="A986" s="208"/>
      <c r="B986" s="208"/>
      <c r="C986" s="208"/>
      <c r="D986" s="208"/>
      <c r="E986" s="208"/>
      <c r="F986" s="208"/>
      <c r="G986" s="208"/>
      <c r="H986" s="208"/>
      <c r="I986" s="234"/>
    </row>
    <row r="987" customFormat="false" ht="13.8" hidden="false" customHeight="false" outlineLevel="0" collapsed="false">
      <c r="A987" s="208"/>
      <c r="B987" s="208"/>
      <c r="C987" s="208"/>
      <c r="D987" s="208"/>
      <c r="E987" s="208"/>
      <c r="F987" s="208"/>
      <c r="G987" s="208"/>
      <c r="H987" s="208"/>
      <c r="I987" s="234"/>
    </row>
    <row r="988" customFormat="false" ht="13.8" hidden="false" customHeight="false" outlineLevel="0" collapsed="false">
      <c r="A988" s="208"/>
      <c r="B988" s="208"/>
      <c r="C988" s="208"/>
      <c r="D988" s="208"/>
      <c r="E988" s="208"/>
      <c r="F988" s="208"/>
      <c r="G988" s="208"/>
      <c r="H988" s="208"/>
      <c r="I988" s="234"/>
    </row>
    <row r="989" customFormat="false" ht="13.8" hidden="false" customHeight="false" outlineLevel="0" collapsed="false">
      <c r="A989" s="208"/>
      <c r="B989" s="208"/>
      <c r="C989" s="208"/>
      <c r="D989" s="208"/>
      <c r="E989" s="208"/>
      <c r="F989" s="208"/>
      <c r="G989" s="208"/>
      <c r="H989" s="208"/>
      <c r="I989" s="234"/>
    </row>
    <row r="990" customFormat="false" ht="13.8" hidden="false" customHeight="false" outlineLevel="0" collapsed="false">
      <c r="A990" s="208"/>
      <c r="B990" s="208"/>
      <c r="C990" s="208"/>
      <c r="D990" s="208"/>
      <c r="E990" s="208"/>
      <c r="F990" s="208"/>
      <c r="G990" s="208"/>
      <c r="H990" s="208"/>
      <c r="I990" s="234"/>
    </row>
    <row r="991" customFormat="false" ht="13.8" hidden="false" customHeight="false" outlineLevel="0" collapsed="false">
      <c r="A991" s="208"/>
      <c r="B991" s="208"/>
      <c r="C991" s="208"/>
      <c r="D991" s="208"/>
      <c r="E991" s="208"/>
      <c r="F991" s="208"/>
      <c r="G991" s="208"/>
      <c r="H991" s="208"/>
      <c r="I991" s="234"/>
    </row>
    <row r="992" customFormat="false" ht="13.8" hidden="false" customHeight="false" outlineLevel="0" collapsed="false">
      <c r="A992" s="208"/>
      <c r="B992" s="208"/>
      <c r="C992" s="208"/>
      <c r="D992" s="208"/>
      <c r="E992" s="208"/>
      <c r="F992" s="208"/>
      <c r="G992" s="208"/>
      <c r="H992" s="208"/>
      <c r="I992" s="234"/>
    </row>
    <row r="993" customFormat="false" ht="13.8" hidden="false" customHeight="false" outlineLevel="0" collapsed="false">
      <c r="A993" s="208"/>
      <c r="B993" s="208"/>
      <c r="C993" s="208"/>
      <c r="D993" s="208"/>
      <c r="E993" s="208"/>
      <c r="F993" s="208"/>
      <c r="G993" s="208"/>
      <c r="H993" s="208"/>
      <c r="I993" s="234"/>
    </row>
    <row r="994" customFormat="false" ht="13.8" hidden="false" customHeight="false" outlineLevel="0" collapsed="false">
      <c r="A994" s="208"/>
      <c r="B994" s="208"/>
      <c r="C994" s="208"/>
      <c r="D994" s="208"/>
      <c r="E994" s="208"/>
      <c r="F994" s="208"/>
      <c r="G994" s="208"/>
      <c r="H994" s="208"/>
      <c r="I994" s="234"/>
    </row>
    <row r="995" customFormat="false" ht="13.8" hidden="false" customHeight="false" outlineLevel="0" collapsed="false">
      <c r="A995" s="208"/>
      <c r="B995" s="208"/>
      <c r="C995" s="208"/>
      <c r="D995" s="208"/>
      <c r="E995" s="208"/>
      <c r="F995" s="208"/>
      <c r="G995" s="208"/>
      <c r="H995" s="208"/>
      <c r="I995" s="234"/>
    </row>
    <row r="996" customFormat="false" ht="13.8" hidden="false" customHeight="false" outlineLevel="0" collapsed="false">
      <c r="A996" s="208"/>
      <c r="B996" s="208"/>
      <c r="C996" s="208"/>
      <c r="D996" s="208"/>
      <c r="E996" s="208"/>
      <c r="F996" s="208"/>
      <c r="G996" s="208"/>
      <c r="H996" s="208"/>
      <c r="I996" s="234"/>
    </row>
    <row r="997" customFormat="false" ht="13.8" hidden="false" customHeight="false" outlineLevel="0" collapsed="false">
      <c r="A997" s="208"/>
      <c r="B997" s="208"/>
      <c r="C997" s="208"/>
      <c r="D997" s="208"/>
      <c r="E997" s="208"/>
      <c r="F997" s="208"/>
      <c r="G997" s="208"/>
      <c r="H997" s="208"/>
      <c r="I997" s="234"/>
    </row>
    <row r="998" customFormat="false" ht="13.8" hidden="false" customHeight="false" outlineLevel="0" collapsed="false">
      <c r="A998" s="208"/>
      <c r="B998" s="208"/>
      <c r="C998" s="208"/>
      <c r="D998" s="208"/>
      <c r="E998" s="208"/>
      <c r="F998" s="208"/>
      <c r="G998" s="208"/>
      <c r="H998" s="208"/>
      <c r="I998" s="234"/>
    </row>
    <row r="999" customFormat="false" ht="13.8" hidden="false" customHeight="false" outlineLevel="0" collapsed="false">
      <c r="A999" s="208"/>
      <c r="B999" s="208"/>
      <c r="C999" s="208"/>
      <c r="D999" s="208"/>
      <c r="E999" s="208"/>
      <c r="F999" s="208"/>
      <c r="G999" s="208"/>
      <c r="H999" s="208"/>
      <c r="I999" s="234"/>
    </row>
    <row r="1000" customFormat="false" ht="13.8" hidden="false" customHeight="false" outlineLevel="0" collapsed="false">
      <c r="A1000" s="208"/>
      <c r="B1000" s="208"/>
      <c r="C1000" s="208"/>
      <c r="D1000" s="208"/>
      <c r="E1000" s="208"/>
      <c r="F1000" s="208"/>
      <c r="G1000" s="208"/>
      <c r="H1000" s="208"/>
      <c r="I1000" s="234"/>
    </row>
    <row r="1001" customFormat="false" ht="13.8" hidden="false" customHeight="false" outlineLevel="0" collapsed="false">
      <c r="A1001" s="208"/>
      <c r="B1001" s="208"/>
      <c r="C1001" s="208"/>
      <c r="D1001" s="208"/>
      <c r="E1001" s="208"/>
      <c r="F1001" s="208"/>
      <c r="G1001" s="208"/>
      <c r="H1001" s="208"/>
      <c r="I1001" s="234"/>
    </row>
    <row r="1002" customFormat="false" ht="13.8" hidden="false" customHeight="false" outlineLevel="0" collapsed="false">
      <c r="A1002" s="208"/>
      <c r="B1002" s="208"/>
      <c r="C1002" s="208"/>
      <c r="D1002" s="208"/>
      <c r="E1002" s="208"/>
      <c r="F1002" s="208"/>
      <c r="G1002" s="208"/>
      <c r="H1002" s="208"/>
      <c r="I1002" s="234"/>
    </row>
    <row r="1003" customFormat="false" ht="13.8" hidden="false" customHeight="false" outlineLevel="0" collapsed="false">
      <c r="A1003" s="208"/>
      <c r="B1003" s="208"/>
      <c r="C1003" s="208"/>
      <c r="D1003" s="208"/>
      <c r="E1003" s="208"/>
      <c r="F1003" s="208"/>
      <c r="G1003" s="208"/>
      <c r="H1003" s="208"/>
      <c r="I1003" s="234"/>
    </row>
    <row r="1004" customFormat="false" ht="13.8" hidden="false" customHeight="false" outlineLevel="0" collapsed="false">
      <c r="A1004" s="208"/>
      <c r="B1004" s="208"/>
      <c r="C1004" s="208"/>
      <c r="D1004" s="208"/>
      <c r="E1004" s="208"/>
      <c r="F1004" s="208"/>
      <c r="G1004" s="208"/>
      <c r="H1004" s="208"/>
      <c r="I1004" s="234"/>
    </row>
    <row r="1005" customFormat="false" ht="13.8" hidden="false" customHeight="false" outlineLevel="0" collapsed="false">
      <c r="A1005" s="208"/>
      <c r="B1005" s="208"/>
      <c r="C1005" s="208"/>
      <c r="D1005" s="208"/>
      <c r="E1005" s="208"/>
      <c r="F1005" s="208"/>
      <c r="G1005" s="208"/>
      <c r="H1005" s="208"/>
      <c r="I1005" s="234"/>
    </row>
    <row r="1006" customFormat="false" ht="13.8" hidden="false" customHeight="false" outlineLevel="0" collapsed="false">
      <c r="A1006" s="208"/>
      <c r="B1006" s="208"/>
      <c r="C1006" s="208"/>
      <c r="D1006" s="208"/>
      <c r="E1006" s="208"/>
      <c r="F1006" s="208"/>
      <c r="G1006" s="208"/>
      <c r="H1006" s="208"/>
      <c r="I1006" s="234"/>
    </row>
    <row r="1007" customFormat="false" ht="13.8" hidden="false" customHeight="false" outlineLevel="0" collapsed="false">
      <c r="A1007" s="208"/>
      <c r="B1007" s="208"/>
      <c r="C1007" s="208"/>
      <c r="D1007" s="208"/>
      <c r="E1007" s="208"/>
      <c r="F1007" s="208"/>
      <c r="G1007" s="208"/>
      <c r="H1007" s="208"/>
      <c r="I1007" s="234"/>
    </row>
    <row r="1008" customFormat="false" ht="13.8" hidden="false" customHeight="false" outlineLevel="0" collapsed="false">
      <c r="A1008" s="208"/>
      <c r="B1008" s="208"/>
      <c r="C1008" s="208"/>
      <c r="D1008" s="208"/>
      <c r="E1008" s="208"/>
      <c r="F1008" s="208"/>
      <c r="G1008" s="208"/>
      <c r="H1008" s="208"/>
      <c r="I1008" s="234"/>
    </row>
    <row r="1009" customFormat="false" ht="13.8" hidden="false" customHeight="false" outlineLevel="0" collapsed="false">
      <c r="A1009" s="208"/>
      <c r="B1009" s="208"/>
      <c r="C1009" s="208"/>
      <c r="D1009" s="208"/>
      <c r="E1009" s="208"/>
      <c r="F1009" s="208"/>
      <c r="G1009" s="208"/>
      <c r="H1009" s="208"/>
      <c r="I1009" s="234"/>
    </row>
    <row r="1010" customFormat="false" ht="13.8" hidden="false" customHeight="false" outlineLevel="0" collapsed="false">
      <c r="A1010" s="208"/>
      <c r="B1010" s="208"/>
      <c r="C1010" s="208"/>
      <c r="D1010" s="208"/>
      <c r="E1010" s="208"/>
      <c r="F1010" s="208"/>
      <c r="G1010" s="208"/>
      <c r="H1010" s="208"/>
      <c r="I1010" s="234"/>
    </row>
    <row r="1011" customFormat="false" ht="13.8" hidden="false" customHeight="false" outlineLevel="0" collapsed="false">
      <c r="A1011" s="208"/>
      <c r="B1011" s="208"/>
      <c r="C1011" s="208"/>
      <c r="D1011" s="208"/>
      <c r="E1011" s="208"/>
      <c r="F1011" s="208"/>
      <c r="G1011" s="208"/>
      <c r="H1011" s="208"/>
      <c r="I1011" s="234"/>
    </row>
    <row r="1012" customFormat="false" ht="13.8" hidden="false" customHeight="false" outlineLevel="0" collapsed="false">
      <c r="A1012" s="208"/>
      <c r="B1012" s="208"/>
      <c r="C1012" s="208"/>
      <c r="D1012" s="208"/>
      <c r="E1012" s="208"/>
      <c r="F1012" s="208"/>
      <c r="G1012" s="208"/>
      <c r="H1012" s="208"/>
      <c r="I1012" s="234"/>
    </row>
    <row r="1013" customFormat="false" ht="13.8" hidden="false" customHeight="false" outlineLevel="0" collapsed="false">
      <c r="A1013" s="208"/>
      <c r="B1013" s="208"/>
      <c r="C1013" s="208"/>
      <c r="D1013" s="208"/>
      <c r="E1013" s="208"/>
      <c r="F1013" s="208"/>
      <c r="G1013" s="208"/>
      <c r="H1013" s="208"/>
      <c r="I1013" s="234"/>
    </row>
    <row r="1014" customFormat="false" ht="13.8" hidden="false" customHeight="false" outlineLevel="0" collapsed="false">
      <c r="A1014" s="208"/>
      <c r="B1014" s="208"/>
      <c r="C1014" s="208"/>
      <c r="D1014" s="208"/>
      <c r="E1014" s="208"/>
      <c r="F1014" s="208"/>
      <c r="G1014" s="208"/>
      <c r="H1014" s="208"/>
      <c r="I1014" s="234"/>
    </row>
    <row r="1015" customFormat="false" ht="13.8" hidden="false" customHeight="false" outlineLevel="0" collapsed="false">
      <c r="A1015" s="208"/>
      <c r="B1015" s="208"/>
      <c r="C1015" s="208"/>
      <c r="D1015" s="208"/>
      <c r="E1015" s="208"/>
      <c r="F1015" s="208"/>
      <c r="G1015" s="208"/>
      <c r="H1015" s="208"/>
      <c r="I1015" s="234"/>
    </row>
    <row r="1016" customFormat="false" ht="13.8" hidden="false" customHeight="false" outlineLevel="0" collapsed="false">
      <c r="A1016" s="208"/>
      <c r="B1016" s="208"/>
      <c r="C1016" s="208"/>
      <c r="D1016" s="208"/>
      <c r="E1016" s="208"/>
      <c r="F1016" s="208"/>
      <c r="G1016" s="208"/>
      <c r="H1016" s="208"/>
      <c r="I1016" s="234"/>
    </row>
    <row r="1017" customFormat="false" ht="13.8" hidden="false" customHeight="false" outlineLevel="0" collapsed="false">
      <c r="A1017" s="208"/>
      <c r="B1017" s="208"/>
      <c r="C1017" s="208"/>
      <c r="D1017" s="208"/>
      <c r="E1017" s="208"/>
      <c r="F1017" s="208"/>
      <c r="G1017" s="208"/>
      <c r="H1017" s="208"/>
      <c r="I1017" s="234"/>
    </row>
    <row r="1018" customFormat="false" ht="13.8" hidden="false" customHeight="false" outlineLevel="0" collapsed="false">
      <c r="A1018" s="208"/>
      <c r="B1018" s="208"/>
      <c r="C1018" s="208"/>
      <c r="D1018" s="208"/>
      <c r="E1018" s="208"/>
      <c r="F1018" s="208"/>
      <c r="G1018" s="208"/>
      <c r="H1018" s="208"/>
      <c r="I1018" s="234"/>
    </row>
    <row r="1019" customFormat="false" ht="13.8" hidden="false" customHeight="false" outlineLevel="0" collapsed="false">
      <c r="A1019" s="208"/>
      <c r="B1019" s="208"/>
      <c r="C1019" s="208"/>
      <c r="D1019" s="208"/>
      <c r="E1019" s="208"/>
      <c r="F1019" s="208"/>
      <c r="G1019" s="208"/>
      <c r="H1019" s="208"/>
      <c r="I1019" s="234"/>
    </row>
    <row r="1020" customFormat="false" ht="13.8" hidden="false" customHeight="false" outlineLevel="0" collapsed="false">
      <c r="A1020" s="208"/>
      <c r="B1020" s="208"/>
      <c r="C1020" s="208"/>
      <c r="D1020" s="208"/>
      <c r="E1020" s="208"/>
      <c r="F1020" s="208"/>
      <c r="G1020" s="208"/>
      <c r="H1020" s="208"/>
      <c r="I1020" s="234"/>
    </row>
    <row r="1021" customFormat="false" ht="13.8" hidden="false" customHeight="false" outlineLevel="0" collapsed="false">
      <c r="A1021" s="208"/>
      <c r="B1021" s="208"/>
      <c r="C1021" s="208"/>
      <c r="D1021" s="208"/>
      <c r="E1021" s="208"/>
      <c r="F1021" s="208"/>
      <c r="G1021" s="208"/>
      <c r="H1021" s="208"/>
      <c r="I1021" s="234"/>
    </row>
    <row r="1022" customFormat="false" ht="13.8" hidden="false" customHeight="false" outlineLevel="0" collapsed="false">
      <c r="A1022" s="208"/>
      <c r="B1022" s="208"/>
      <c r="C1022" s="208"/>
      <c r="D1022" s="208"/>
      <c r="E1022" s="208"/>
      <c r="F1022" s="208"/>
      <c r="G1022" s="208"/>
      <c r="H1022" s="208"/>
      <c r="I1022" s="234"/>
    </row>
    <row r="1023" customFormat="false" ht="13.8" hidden="false" customHeight="false" outlineLevel="0" collapsed="false">
      <c r="A1023" s="208"/>
      <c r="B1023" s="208"/>
      <c r="C1023" s="208"/>
      <c r="D1023" s="208"/>
      <c r="E1023" s="208"/>
      <c r="F1023" s="208"/>
      <c r="G1023" s="208"/>
      <c r="H1023" s="208"/>
      <c r="I1023" s="234"/>
    </row>
    <row r="1024" customFormat="false" ht="13.8" hidden="false" customHeight="false" outlineLevel="0" collapsed="false">
      <c r="A1024" s="208"/>
      <c r="B1024" s="208"/>
      <c r="C1024" s="208"/>
      <c r="D1024" s="208"/>
      <c r="E1024" s="208"/>
      <c r="F1024" s="208"/>
      <c r="G1024" s="208"/>
      <c r="H1024" s="208"/>
      <c r="I1024" s="234"/>
    </row>
    <row r="1025" customFormat="false" ht="13.8" hidden="false" customHeight="false" outlineLevel="0" collapsed="false">
      <c r="A1025" s="208"/>
      <c r="B1025" s="208"/>
      <c r="C1025" s="208"/>
      <c r="D1025" s="208"/>
      <c r="E1025" s="208"/>
      <c r="F1025" s="208"/>
      <c r="G1025" s="208"/>
      <c r="H1025" s="208"/>
      <c r="I1025" s="234"/>
    </row>
    <row r="1026" customFormat="false" ht="13.8" hidden="false" customHeight="false" outlineLevel="0" collapsed="false">
      <c r="A1026" s="208"/>
      <c r="B1026" s="208"/>
      <c r="C1026" s="208"/>
      <c r="D1026" s="208"/>
      <c r="E1026" s="208"/>
      <c r="F1026" s="208"/>
      <c r="G1026" s="208"/>
      <c r="H1026" s="208"/>
      <c r="I1026" s="234"/>
    </row>
    <row r="1027" customFormat="false" ht="13.8" hidden="false" customHeight="false" outlineLevel="0" collapsed="false">
      <c r="A1027" s="208"/>
      <c r="B1027" s="208"/>
      <c r="C1027" s="208"/>
      <c r="D1027" s="208"/>
      <c r="E1027" s="208"/>
      <c r="F1027" s="208"/>
      <c r="G1027" s="208"/>
      <c r="H1027" s="208"/>
      <c r="I1027" s="234"/>
    </row>
    <row r="1028" customFormat="false" ht="13.8" hidden="false" customHeight="false" outlineLevel="0" collapsed="false">
      <c r="A1028" s="208"/>
      <c r="B1028" s="208"/>
      <c r="C1028" s="208"/>
      <c r="D1028" s="208"/>
      <c r="E1028" s="208"/>
      <c r="F1028" s="208"/>
      <c r="G1028" s="208"/>
      <c r="H1028" s="208"/>
      <c r="I1028" s="234"/>
    </row>
    <row r="1029" customFormat="false" ht="13.8" hidden="false" customHeight="false" outlineLevel="0" collapsed="false">
      <c r="A1029" s="208"/>
      <c r="B1029" s="208"/>
      <c r="C1029" s="208"/>
      <c r="D1029" s="208"/>
      <c r="E1029" s="208"/>
      <c r="F1029" s="208"/>
      <c r="G1029" s="208"/>
      <c r="H1029" s="208"/>
      <c r="I1029" s="234"/>
    </row>
    <row r="1030" customFormat="false" ht="13.8" hidden="false" customHeight="false" outlineLevel="0" collapsed="false">
      <c r="A1030" s="208"/>
      <c r="B1030" s="208"/>
      <c r="C1030" s="208"/>
      <c r="D1030" s="208"/>
      <c r="E1030" s="208"/>
      <c r="F1030" s="208"/>
      <c r="G1030" s="208"/>
      <c r="H1030" s="208"/>
      <c r="I1030" s="234"/>
    </row>
    <row r="1031" customFormat="false" ht="13.8" hidden="false" customHeight="false" outlineLevel="0" collapsed="false">
      <c r="A1031" s="208"/>
      <c r="B1031" s="208"/>
      <c r="C1031" s="208"/>
      <c r="D1031" s="208"/>
      <c r="E1031" s="208"/>
      <c r="F1031" s="208"/>
      <c r="G1031" s="208"/>
      <c r="H1031" s="208"/>
      <c r="I1031" s="234"/>
    </row>
    <row r="1032" customFormat="false" ht="13.8" hidden="false" customHeight="false" outlineLevel="0" collapsed="false">
      <c r="A1032" s="208"/>
      <c r="B1032" s="208"/>
      <c r="C1032" s="208"/>
      <c r="D1032" s="208"/>
      <c r="E1032" s="208"/>
      <c r="F1032" s="208"/>
      <c r="G1032" s="208"/>
      <c r="H1032" s="208"/>
      <c r="I1032" s="234"/>
    </row>
    <row r="1033" customFormat="false" ht="13.8" hidden="false" customHeight="false" outlineLevel="0" collapsed="false">
      <c r="A1033" s="208"/>
      <c r="B1033" s="208"/>
      <c r="C1033" s="208"/>
      <c r="D1033" s="208"/>
      <c r="E1033" s="208"/>
      <c r="F1033" s="208"/>
      <c r="G1033" s="208"/>
      <c r="H1033" s="208"/>
      <c r="I1033" s="234"/>
    </row>
    <row r="1034" customFormat="false" ht="13.8" hidden="false" customHeight="false" outlineLevel="0" collapsed="false">
      <c r="A1034" s="208"/>
      <c r="B1034" s="208"/>
      <c r="C1034" s="208"/>
      <c r="D1034" s="208"/>
      <c r="E1034" s="208"/>
      <c r="F1034" s="208"/>
      <c r="G1034" s="208"/>
      <c r="H1034" s="208"/>
      <c r="I1034" s="234"/>
    </row>
    <row r="1035" customFormat="false" ht="13.8" hidden="false" customHeight="false" outlineLevel="0" collapsed="false">
      <c r="A1035" s="208"/>
      <c r="B1035" s="208"/>
      <c r="C1035" s="208"/>
      <c r="D1035" s="208"/>
      <c r="E1035" s="208"/>
      <c r="F1035" s="208"/>
      <c r="G1035" s="208"/>
      <c r="H1035" s="208"/>
      <c r="I1035" s="234"/>
    </row>
    <row r="1036" customFormat="false" ht="13.8" hidden="false" customHeight="false" outlineLevel="0" collapsed="false">
      <c r="A1036" s="208"/>
      <c r="B1036" s="208"/>
      <c r="C1036" s="208"/>
      <c r="D1036" s="208"/>
      <c r="E1036" s="208"/>
      <c r="F1036" s="208"/>
      <c r="G1036" s="208"/>
      <c r="H1036" s="208"/>
      <c r="I1036" s="234"/>
    </row>
    <row r="1037" customFormat="false" ht="13.8" hidden="false" customHeight="false" outlineLevel="0" collapsed="false">
      <c r="A1037" s="208"/>
      <c r="B1037" s="208"/>
      <c r="C1037" s="208"/>
      <c r="D1037" s="208"/>
      <c r="E1037" s="208"/>
      <c r="F1037" s="208"/>
      <c r="G1037" s="208"/>
      <c r="H1037" s="208"/>
      <c r="I1037" s="234"/>
    </row>
    <row r="1038" customFormat="false" ht="13.8" hidden="false" customHeight="false" outlineLevel="0" collapsed="false">
      <c r="A1038" s="208"/>
      <c r="B1038" s="208"/>
      <c r="C1038" s="208"/>
      <c r="D1038" s="208"/>
      <c r="E1038" s="208"/>
      <c r="F1038" s="208"/>
      <c r="G1038" s="208"/>
      <c r="H1038" s="208"/>
      <c r="I1038" s="234"/>
    </row>
    <row r="1039" customFormat="false" ht="13.8" hidden="false" customHeight="false" outlineLevel="0" collapsed="false">
      <c r="A1039" s="208"/>
      <c r="B1039" s="208"/>
      <c r="C1039" s="208"/>
      <c r="D1039" s="208"/>
      <c r="E1039" s="208"/>
      <c r="F1039" s="208"/>
      <c r="G1039" s="208"/>
      <c r="H1039" s="208"/>
      <c r="I1039" s="234"/>
    </row>
    <row r="1040" customFormat="false" ht="13.8" hidden="false" customHeight="false" outlineLevel="0" collapsed="false">
      <c r="A1040" s="208"/>
      <c r="B1040" s="208"/>
      <c r="C1040" s="208"/>
      <c r="D1040" s="208"/>
      <c r="E1040" s="208"/>
      <c r="F1040" s="208"/>
      <c r="G1040" s="208"/>
      <c r="H1040" s="208"/>
      <c r="I1040" s="234"/>
    </row>
    <row r="1041" customFormat="false" ht="13.8" hidden="false" customHeight="false" outlineLevel="0" collapsed="false">
      <c r="A1041" s="208"/>
      <c r="B1041" s="208"/>
      <c r="C1041" s="208"/>
      <c r="D1041" s="208"/>
      <c r="E1041" s="208"/>
      <c r="F1041" s="208"/>
      <c r="G1041" s="208"/>
      <c r="H1041" s="208"/>
      <c r="I1041" s="234"/>
    </row>
    <row r="1042" customFormat="false" ht="13.8" hidden="false" customHeight="false" outlineLevel="0" collapsed="false">
      <c r="A1042" s="208"/>
      <c r="B1042" s="208"/>
      <c r="C1042" s="208"/>
      <c r="D1042" s="208"/>
      <c r="E1042" s="208"/>
      <c r="F1042" s="208"/>
      <c r="G1042" s="208"/>
      <c r="H1042" s="208"/>
      <c r="I1042" s="234"/>
    </row>
    <row r="1043" customFormat="false" ht="13.8" hidden="false" customHeight="false" outlineLevel="0" collapsed="false">
      <c r="A1043" s="208"/>
      <c r="B1043" s="208"/>
      <c r="C1043" s="208"/>
      <c r="D1043" s="208"/>
      <c r="E1043" s="208"/>
      <c r="F1043" s="208"/>
      <c r="G1043" s="208"/>
      <c r="H1043" s="208"/>
      <c r="I1043" s="234"/>
    </row>
    <row r="1044" customFormat="false" ht="13.8" hidden="false" customHeight="false" outlineLevel="0" collapsed="false">
      <c r="A1044" s="208"/>
      <c r="B1044" s="208"/>
      <c r="C1044" s="208"/>
      <c r="D1044" s="208"/>
      <c r="E1044" s="208"/>
      <c r="F1044" s="208"/>
      <c r="G1044" s="208"/>
      <c r="H1044" s="208"/>
      <c r="I1044" s="234"/>
    </row>
    <row r="1045" customFormat="false" ht="13.8" hidden="false" customHeight="false" outlineLevel="0" collapsed="false">
      <c r="A1045" s="208"/>
      <c r="B1045" s="208"/>
      <c r="C1045" s="208"/>
      <c r="D1045" s="208"/>
      <c r="E1045" s="208"/>
      <c r="F1045" s="208"/>
      <c r="G1045" s="208"/>
      <c r="H1045" s="208"/>
      <c r="I1045" s="234"/>
    </row>
    <row r="1046" customFormat="false" ht="13.8" hidden="false" customHeight="false" outlineLevel="0" collapsed="false">
      <c r="A1046" s="208"/>
      <c r="B1046" s="208"/>
      <c r="C1046" s="208"/>
      <c r="D1046" s="208"/>
      <c r="E1046" s="208"/>
      <c r="F1046" s="208"/>
      <c r="G1046" s="208"/>
      <c r="H1046" s="208"/>
      <c r="I1046" s="234"/>
    </row>
    <row r="1047" customFormat="false" ht="13.8" hidden="false" customHeight="false" outlineLevel="0" collapsed="false">
      <c r="A1047" s="208"/>
      <c r="B1047" s="208"/>
      <c r="C1047" s="208"/>
      <c r="D1047" s="208"/>
      <c r="E1047" s="208"/>
      <c r="F1047" s="208"/>
      <c r="G1047" s="208"/>
      <c r="H1047" s="208"/>
      <c r="I1047" s="234"/>
    </row>
    <row r="1048" customFormat="false" ht="13.8" hidden="false" customHeight="false" outlineLevel="0" collapsed="false">
      <c r="A1048" s="208"/>
      <c r="B1048" s="208"/>
      <c r="C1048" s="208"/>
      <c r="D1048" s="208"/>
      <c r="E1048" s="208"/>
      <c r="F1048" s="208"/>
      <c r="G1048" s="208"/>
      <c r="H1048" s="208"/>
      <c r="I1048" s="234"/>
    </row>
    <row r="1049" customFormat="false" ht="13.8" hidden="false" customHeight="false" outlineLevel="0" collapsed="false">
      <c r="A1049" s="208"/>
      <c r="B1049" s="208"/>
      <c r="C1049" s="208"/>
      <c r="D1049" s="208"/>
      <c r="E1049" s="208"/>
      <c r="F1049" s="208"/>
      <c r="G1049" s="208"/>
      <c r="H1049" s="208"/>
      <c r="I1049" s="234"/>
    </row>
    <row r="1050" customFormat="false" ht="13.8" hidden="false" customHeight="false" outlineLevel="0" collapsed="false">
      <c r="A1050" s="208"/>
      <c r="B1050" s="208"/>
      <c r="C1050" s="208"/>
      <c r="D1050" s="208"/>
      <c r="E1050" s="208"/>
      <c r="F1050" s="208"/>
      <c r="G1050" s="208"/>
      <c r="H1050" s="208"/>
      <c r="I1050" s="234"/>
    </row>
    <row r="1051" customFormat="false" ht="13.8" hidden="false" customHeight="false" outlineLevel="0" collapsed="false">
      <c r="A1051" s="208"/>
      <c r="B1051" s="208"/>
      <c r="C1051" s="208"/>
      <c r="D1051" s="208"/>
      <c r="E1051" s="208"/>
      <c r="F1051" s="208"/>
      <c r="G1051" s="208"/>
      <c r="H1051" s="208"/>
      <c r="I1051" s="234"/>
    </row>
    <row r="1052" customFormat="false" ht="13.8" hidden="false" customHeight="false" outlineLevel="0" collapsed="false">
      <c r="A1052" s="208"/>
      <c r="B1052" s="208"/>
      <c r="C1052" s="208"/>
      <c r="D1052" s="208"/>
      <c r="E1052" s="208"/>
      <c r="F1052" s="208"/>
      <c r="G1052" s="208"/>
      <c r="H1052" s="208"/>
      <c r="I1052" s="234"/>
    </row>
    <row r="1053" customFormat="false" ht="13.8" hidden="false" customHeight="false" outlineLevel="0" collapsed="false">
      <c r="A1053" s="208"/>
      <c r="B1053" s="208"/>
      <c r="C1053" s="208"/>
      <c r="D1053" s="208"/>
      <c r="E1053" s="208"/>
      <c r="F1053" s="208"/>
      <c r="G1053" s="208"/>
      <c r="H1053" s="208"/>
      <c r="I1053" s="234"/>
    </row>
    <row r="1054" customFormat="false" ht="13.8" hidden="false" customHeight="false" outlineLevel="0" collapsed="false">
      <c r="A1054" s="208"/>
      <c r="B1054" s="208"/>
      <c r="C1054" s="208"/>
      <c r="D1054" s="208"/>
      <c r="E1054" s="208"/>
      <c r="F1054" s="208"/>
      <c r="G1054" s="208"/>
      <c r="H1054" s="208"/>
      <c r="I1054" s="234"/>
    </row>
    <row r="1055" customFormat="false" ht="13.8" hidden="false" customHeight="false" outlineLevel="0" collapsed="false">
      <c r="A1055" s="208"/>
      <c r="B1055" s="208"/>
      <c r="C1055" s="208"/>
      <c r="D1055" s="208"/>
      <c r="E1055" s="208"/>
      <c r="F1055" s="208"/>
      <c r="G1055" s="208"/>
      <c r="H1055" s="208"/>
      <c r="I1055" s="234"/>
    </row>
    <row r="1056" customFormat="false" ht="13.8" hidden="false" customHeight="false" outlineLevel="0" collapsed="false">
      <c r="A1056" s="208"/>
      <c r="B1056" s="208"/>
      <c r="C1056" s="208"/>
      <c r="D1056" s="208"/>
      <c r="E1056" s="208"/>
      <c r="F1056" s="208"/>
      <c r="G1056" s="208"/>
      <c r="H1056" s="208"/>
      <c r="I1056" s="234"/>
    </row>
    <row r="1057" customFormat="false" ht="13.8" hidden="false" customHeight="false" outlineLevel="0" collapsed="false">
      <c r="A1057" s="208"/>
      <c r="B1057" s="208"/>
      <c r="C1057" s="208"/>
      <c r="D1057" s="208"/>
      <c r="E1057" s="208"/>
      <c r="F1057" s="208"/>
      <c r="G1057" s="208"/>
      <c r="H1057" s="208"/>
      <c r="I1057" s="234"/>
    </row>
    <row r="1058" customFormat="false" ht="13.8" hidden="false" customHeight="false" outlineLevel="0" collapsed="false">
      <c r="A1058" s="208"/>
      <c r="B1058" s="208"/>
      <c r="C1058" s="208"/>
      <c r="D1058" s="208"/>
      <c r="E1058" s="208"/>
      <c r="F1058" s="208"/>
      <c r="G1058" s="208"/>
      <c r="H1058" s="208"/>
      <c r="I1058" s="234"/>
    </row>
    <row r="1059" customFormat="false" ht="13.8" hidden="false" customHeight="false" outlineLevel="0" collapsed="false">
      <c r="A1059" s="208"/>
      <c r="B1059" s="208"/>
      <c r="C1059" s="208"/>
      <c r="D1059" s="208"/>
      <c r="E1059" s="208"/>
      <c r="F1059" s="208"/>
      <c r="G1059" s="208"/>
      <c r="H1059" s="208"/>
      <c r="I1059" s="234"/>
    </row>
    <row r="1060" customFormat="false" ht="13.8" hidden="false" customHeight="false" outlineLevel="0" collapsed="false">
      <c r="A1060" s="208"/>
      <c r="B1060" s="208"/>
      <c r="C1060" s="208"/>
      <c r="D1060" s="208"/>
      <c r="E1060" s="208"/>
      <c r="F1060" s="208"/>
      <c r="G1060" s="208"/>
      <c r="H1060" s="208"/>
      <c r="I1060" s="234"/>
    </row>
    <row r="1061" customFormat="false" ht="13.8" hidden="false" customHeight="false" outlineLevel="0" collapsed="false">
      <c r="A1061" s="208"/>
      <c r="B1061" s="208"/>
      <c r="C1061" s="208"/>
      <c r="D1061" s="208"/>
      <c r="E1061" s="208"/>
      <c r="F1061" s="208"/>
      <c r="G1061" s="208"/>
      <c r="H1061" s="208"/>
      <c r="I1061" s="234"/>
    </row>
    <row r="1062" customFormat="false" ht="13.8" hidden="false" customHeight="false" outlineLevel="0" collapsed="false">
      <c r="A1062" s="208"/>
      <c r="B1062" s="208"/>
      <c r="C1062" s="208"/>
      <c r="D1062" s="208"/>
      <c r="E1062" s="208"/>
      <c r="F1062" s="208"/>
      <c r="G1062" s="208"/>
      <c r="H1062" s="208"/>
      <c r="I1062" s="234"/>
    </row>
    <row r="1063" customFormat="false" ht="13.8" hidden="false" customHeight="false" outlineLevel="0" collapsed="false">
      <c r="A1063" s="208"/>
      <c r="B1063" s="208"/>
      <c r="C1063" s="208"/>
      <c r="D1063" s="208"/>
      <c r="E1063" s="208"/>
      <c r="F1063" s="208"/>
      <c r="G1063" s="208"/>
      <c r="H1063" s="208"/>
      <c r="I1063" s="234"/>
    </row>
    <row r="1064" customFormat="false" ht="13.8" hidden="false" customHeight="false" outlineLevel="0" collapsed="false">
      <c r="A1064" s="208"/>
      <c r="B1064" s="208"/>
      <c r="C1064" s="208"/>
      <c r="D1064" s="208"/>
      <c r="E1064" s="208"/>
      <c r="F1064" s="208"/>
      <c r="G1064" s="208"/>
      <c r="H1064" s="208"/>
      <c r="I1064" s="234"/>
    </row>
    <row r="1065" customFormat="false" ht="13.8" hidden="false" customHeight="false" outlineLevel="0" collapsed="false">
      <c r="A1065" s="208"/>
      <c r="B1065" s="208"/>
      <c r="C1065" s="208"/>
      <c r="D1065" s="208"/>
      <c r="E1065" s="208"/>
      <c r="F1065" s="208"/>
      <c r="G1065" s="208"/>
      <c r="H1065" s="208"/>
      <c r="I1065" s="234"/>
    </row>
    <row r="1066" customFormat="false" ht="13.8" hidden="false" customHeight="false" outlineLevel="0" collapsed="false">
      <c r="A1066" s="208"/>
      <c r="B1066" s="208"/>
      <c r="C1066" s="208"/>
      <c r="D1066" s="208"/>
      <c r="E1066" s="208"/>
      <c r="F1066" s="208"/>
      <c r="G1066" s="208"/>
      <c r="H1066" s="208"/>
      <c r="I1066" s="234"/>
    </row>
    <row r="1067" customFormat="false" ht="13.8" hidden="false" customHeight="false" outlineLevel="0" collapsed="false">
      <c r="A1067" s="208"/>
      <c r="B1067" s="208"/>
      <c r="C1067" s="208"/>
      <c r="D1067" s="208"/>
      <c r="E1067" s="208"/>
      <c r="F1067" s="208"/>
      <c r="G1067" s="208"/>
      <c r="H1067" s="208"/>
      <c r="I1067" s="234"/>
    </row>
    <row r="1068" customFormat="false" ht="13.8" hidden="false" customHeight="false" outlineLevel="0" collapsed="false">
      <c r="A1068" s="208"/>
      <c r="B1068" s="208"/>
      <c r="C1068" s="208"/>
      <c r="D1068" s="208"/>
      <c r="E1068" s="208"/>
      <c r="F1068" s="208"/>
      <c r="G1068" s="208"/>
      <c r="H1068" s="208"/>
      <c r="I1068" s="234"/>
    </row>
    <row r="1069" customFormat="false" ht="13.8" hidden="false" customHeight="false" outlineLevel="0" collapsed="false">
      <c r="A1069" s="208"/>
      <c r="B1069" s="208"/>
      <c r="C1069" s="208"/>
      <c r="D1069" s="208"/>
      <c r="E1069" s="208"/>
      <c r="F1069" s="208"/>
      <c r="G1069" s="208"/>
      <c r="H1069" s="208"/>
      <c r="I1069" s="234"/>
    </row>
    <row r="1070" customFormat="false" ht="13.8" hidden="false" customHeight="false" outlineLevel="0" collapsed="false">
      <c r="A1070" s="208"/>
      <c r="B1070" s="208"/>
      <c r="C1070" s="208"/>
      <c r="D1070" s="208"/>
      <c r="E1070" s="208"/>
      <c r="F1070" s="208"/>
      <c r="G1070" s="208"/>
      <c r="H1070" s="208"/>
      <c r="I1070" s="234"/>
    </row>
    <row r="1071" customFormat="false" ht="13.8" hidden="false" customHeight="false" outlineLevel="0" collapsed="false">
      <c r="A1071" s="208"/>
      <c r="B1071" s="208"/>
      <c r="C1071" s="208"/>
      <c r="D1071" s="208"/>
      <c r="E1071" s="208"/>
      <c r="F1071" s="208"/>
      <c r="G1071" s="208"/>
      <c r="H1071" s="208"/>
      <c r="I1071" s="234"/>
    </row>
    <row r="1072" customFormat="false" ht="13.8" hidden="false" customHeight="false" outlineLevel="0" collapsed="false">
      <c r="A1072" s="208"/>
      <c r="B1072" s="208"/>
      <c r="C1072" s="208"/>
      <c r="D1072" s="208"/>
      <c r="E1072" s="208"/>
      <c r="F1072" s="208"/>
      <c r="G1072" s="208"/>
      <c r="H1072" s="208"/>
      <c r="I1072" s="234"/>
    </row>
    <row r="1073" customFormat="false" ht="13.8" hidden="false" customHeight="false" outlineLevel="0" collapsed="false">
      <c r="A1073" s="208"/>
      <c r="B1073" s="208"/>
      <c r="C1073" s="208"/>
      <c r="D1073" s="208"/>
      <c r="E1073" s="208"/>
      <c r="F1073" s="208"/>
      <c r="G1073" s="208"/>
      <c r="H1073" s="208"/>
      <c r="I1073" s="234"/>
    </row>
    <row r="1074" customFormat="false" ht="13.8" hidden="false" customHeight="false" outlineLevel="0" collapsed="false">
      <c r="A1074" s="208"/>
      <c r="B1074" s="208"/>
      <c r="C1074" s="208"/>
      <c r="D1074" s="208"/>
      <c r="E1074" s="208"/>
      <c r="F1074" s="208"/>
      <c r="G1074" s="208"/>
      <c r="H1074" s="208"/>
      <c r="I1074" s="234"/>
    </row>
    <row r="1075" customFormat="false" ht="13.8" hidden="false" customHeight="false" outlineLevel="0" collapsed="false">
      <c r="A1075" s="208"/>
      <c r="B1075" s="208"/>
      <c r="C1075" s="208"/>
      <c r="D1075" s="208"/>
      <c r="E1075" s="208"/>
      <c r="F1075" s="208"/>
      <c r="G1075" s="208"/>
      <c r="H1075" s="208"/>
      <c r="I1075" s="234"/>
    </row>
    <row r="1076" customFormat="false" ht="13.8" hidden="false" customHeight="false" outlineLevel="0" collapsed="false">
      <c r="A1076" s="208"/>
      <c r="B1076" s="208"/>
      <c r="C1076" s="208"/>
      <c r="D1076" s="208"/>
      <c r="E1076" s="208"/>
      <c r="F1076" s="208"/>
      <c r="G1076" s="208"/>
      <c r="H1076" s="208"/>
      <c r="I1076" s="234"/>
    </row>
    <row r="1077" customFormat="false" ht="13.8" hidden="false" customHeight="false" outlineLevel="0" collapsed="false">
      <c r="A1077" s="208"/>
      <c r="B1077" s="208"/>
      <c r="C1077" s="208"/>
      <c r="D1077" s="208"/>
      <c r="E1077" s="208"/>
      <c r="F1077" s="208"/>
      <c r="G1077" s="208"/>
      <c r="H1077" s="208"/>
      <c r="I1077" s="234"/>
    </row>
    <row r="1078" customFormat="false" ht="13.8" hidden="false" customHeight="false" outlineLevel="0" collapsed="false">
      <c r="A1078" s="208"/>
      <c r="B1078" s="208"/>
      <c r="C1078" s="208"/>
      <c r="D1078" s="208"/>
      <c r="E1078" s="208"/>
      <c r="F1078" s="208"/>
      <c r="G1078" s="208"/>
      <c r="H1078" s="208"/>
      <c r="I1078" s="234"/>
    </row>
    <row r="1079" customFormat="false" ht="13.8" hidden="false" customHeight="false" outlineLevel="0" collapsed="false">
      <c r="A1079" s="208"/>
      <c r="B1079" s="208"/>
      <c r="C1079" s="208"/>
      <c r="D1079" s="208"/>
      <c r="E1079" s="208"/>
      <c r="F1079" s="208"/>
      <c r="G1079" s="208"/>
      <c r="H1079" s="208"/>
      <c r="I1079" s="234"/>
    </row>
    <row r="1080" customFormat="false" ht="13.8" hidden="false" customHeight="false" outlineLevel="0" collapsed="false">
      <c r="A1080" s="208"/>
      <c r="B1080" s="208"/>
      <c r="C1080" s="208"/>
      <c r="D1080" s="208"/>
      <c r="E1080" s="208"/>
      <c r="F1080" s="208"/>
      <c r="G1080" s="208"/>
      <c r="H1080" s="208"/>
      <c r="I1080" s="234"/>
    </row>
    <row r="1081" customFormat="false" ht="13.8" hidden="false" customHeight="false" outlineLevel="0" collapsed="false">
      <c r="A1081" s="208"/>
      <c r="B1081" s="208"/>
      <c r="C1081" s="208"/>
      <c r="D1081" s="208"/>
      <c r="E1081" s="208"/>
      <c r="F1081" s="208"/>
      <c r="G1081" s="208"/>
      <c r="H1081" s="208"/>
      <c r="I1081" s="234"/>
    </row>
    <row r="1082" customFormat="false" ht="13.8" hidden="false" customHeight="false" outlineLevel="0" collapsed="false">
      <c r="A1082" s="208"/>
      <c r="B1082" s="208"/>
      <c r="C1082" s="208"/>
      <c r="D1082" s="208"/>
      <c r="E1082" s="208"/>
      <c r="F1082" s="208"/>
      <c r="G1082" s="208"/>
      <c r="H1082" s="208"/>
      <c r="I1082" s="234"/>
    </row>
    <row r="1083" customFormat="false" ht="13.8" hidden="false" customHeight="false" outlineLevel="0" collapsed="false">
      <c r="A1083" s="208"/>
      <c r="B1083" s="208"/>
      <c r="C1083" s="208"/>
      <c r="D1083" s="208"/>
      <c r="E1083" s="208"/>
      <c r="F1083" s="208"/>
      <c r="G1083" s="208"/>
      <c r="H1083" s="208"/>
      <c r="I1083" s="234"/>
    </row>
    <row r="1084" customFormat="false" ht="13.8" hidden="false" customHeight="false" outlineLevel="0" collapsed="false">
      <c r="A1084" s="208"/>
      <c r="B1084" s="208"/>
      <c r="C1084" s="208"/>
      <c r="D1084" s="208"/>
      <c r="E1084" s="208"/>
      <c r="F1084" s="208"/>
      <c r="G1084" s="208"/>
      <c r="H1084" s="208"/>
      <c r="I1084" s="234"/>
    </row>
    <row r="1085" customFormat="false" ht="13.8" hidden="false" customHeight="false" outlineLevel="0" collapsed="false">
      <c r="A1085" s="208"/>
      <c r="B1085" s="208"/>
      <c r="C1085" s="208"/>
      <c r="D1085" s="208"/>
      <c r="E1085" s="208"/>
      <c r="F1085" s="208"/>
      <c r="G1085" s="208"/>
      <c r="H1085" s="208"/>
      <c r="I1085" s="234"/>
    </row>
    <row r="1086" customFormat="false" ht="13.8" hidden="false" customHeight="false" outlineLevel="0" collapsed="false">
      <c r="A1086" s="208"/>
      <c r="B1086" s="208"/>
      <c r="C1086" s="208"/>
      <c r="D1086" s="208"/>
      <c r="E1086" s="208"/>
      <c r="F1086" s="208"/>
      <c r="G1086" s="208"/>
      <c r="H1086" s="208"/>
      <c r="I1086" s="234"/>
    </row>
    <row r="1087" customFormat="false" ht="13.8" hidden="false" customHeight="false" outlineLevel="0" collapsed="false">
      <c r="A1087" s="208"/>
      <c r="B1087" s="208"/>
      <c r="C1087" s="208"/>
      <c r="D1087" s="208"/>
      <c r="E1087" s="208"/>
      <c r="F1087" s="208"/>
      <c r="G1087" s="208"/>
      <c r="H1087" s="208"/>
      <c r="I1087" s="234"/>
    </row>
    <row r="1088" customFormat="false" ht="13.8" hidden="false" customHeight="false" outlineLevel="0" collapsed="false">
      <c r="A1088" s="208"/>
      <c r="B1088" s="208"/>
      <c r="C1088" s="208"/>
      <c r="D1088" s="208"/>
      <c r="E1088" s="208"/>
      <c r="F1088" s="208"/>
      <c r="G1088" s="208"/>
      <c r="H1088" s="208"/>
      <c r="I1088" s="234"/>
    </row>
    <row r="1089" customFormat="false" ht="13.8" hidden="false" customHeight="false" outlineLevel="0" collapsed="false">
      <c r="A1089" s="208"/>
      <c r="B1089" s="208"/>
      <c r="C1089" s="208"/>
      <c r="D1089" s="208"/>
      <c r="E1089" s="208"/>
      <c r="F1089" s="208"/>
      <c r="G1089" s="208"/>
      <c r="H1089" s="208"/>
      <c r="I1089" s="234"/>
    </row>
    <row r="1090" customFormat="false" ht="13.8" hidden="false" customHeight="false" outlineLevel="0" collapsed="false">
      <c r="A1090" s="208"/>
      <c r="B1090" s="208"/>
      <c r="C1090" s="208"/>
      <c r="D1090" s="208"/>
      <c r="E1090" s="208"/>
      <c r="F1090" s="208"/>
      <c r="G1090" s="208"/>
      <c r="H1090" s="208"/>
      <c r="I1090" s="234"/>
    </row>
    <row r="1091" customFormat="false" ht="13.8" hidden="false" customHeight="false" outlineLevel="0" collapsed="false">
      <c r="A1091" s="208"/>
      <c r="B1091" s="208"/>
      <c r="C1091" s="208"/>
      <c r="D1091" s="208"/>
      <c r="E1091" s="208"/>
      <c r="F1091" s="208"/>
      <c r="G1091" s="208"/>
      <c r="H1091" s="208"/>
      <c r="I1091" s="234"/>
    </row>
    <row r="1092" customFormat="false" ht="13.8" hidden="false" customHeight="false" outlineLevel="0" collapsed="false">
      <c r="A1092" s="208"/>
      <c r="B1092" s="208"/>
      <c r="C1092" s="208"/>
      <c r="D1092" s="208"/>
      <c r="E1092" s="208"/>
      <c r="F1092" s="208"/>
      <c r="G1092" s="208"/>
      <c r="H1092" s="208"/>
      <c r="I1092" s="234"/>
    </row>
    <row r="1093" customFormat="false" ht="13.8" hidden="false" customHeight="false" outlineLevel="0" collapsed="false">
      <c r="A1093" s="208"/>
      <c r="B1093" s="208"/>
      <c r="C1093" s="208"/>
      <c r="D1093" s="208"/>
      <c r="E1093" s="208"/>
      <c r="F1093" s="208"/>
      <c r="G1093" s="208"/>
      <c r="H1093" s="208"/>
      <c r="I1093" s="234"/>
    </row>
    <row r="1094" customFormat="false" ht="13.8" hidden="false" customHeight="false" outlineLevel="0" collapsed="false">
      <c r="A1094" s="208"/>
      <c r="B1094" s="208"/>
      <c r="C1094" s="208"/>
      <c r="D1094" s="208"/>
      <c r="E1094" s="208"/>
      <c r="F1094" s="208"/>
      <c r="G1094" s="208"/>
      <c r="H1094" s="208"/>
      <c r="I1094" s="234"/>
    </row>
    <row r="1095" customFormat="false" ht="13.8" hidden="false" customHeight="false" outlineLevel="0" collapsed="false">
      <c r="A1095" s="208"/>
      <c r="B1095" s="208"/>
      <c r="C1095" s="208"/>
      <c r="D1095" s="208"/>
      <c r="E1095" s="208"/>
      <c r="F1095" s="208"/>
      <c r="G1095" s="208"/>
      <c r="H1095" s="208"/>
      <c r="I1095" s="234"/>
    </row>
    <row r="1096" customFormat="false" ht="13.8" hidden="false" customHeight="false" outlineLevel="0" collapsed="false">
      <c r="A1096" s="208"/>
      <c r="B1096" s="208"/>
      <c r="C1096" s="208"/>
      <c r="D1096" s="208"/>
      <c r="E1096" s="208"/>
      <c r="F1096" s="208"/>
      <c r="G1096" s="208"/>
      <c r="H1096" s="208"/>
      <c r="I1096" s="234"/>
    </row>
    <row r="1097" customFormat="false" ht="13.8" hidden="false" customHeight="false" outlineLevel="0" collapsed="false">
      <c r="A1097" s="208"/>
      <c r="B1097" s="208"/>
      <c r="C1097" s="208"/>
      <c r="D1097" s="208"/>
      <c r="E1097" s="208"/>
      <c r="F1097" s="208"/>
      <c r="G1097" s="208"/>
      <c r="H1097" s="208"/>
      <c r="I1097" s="234"/>
    </row>
    <row r="1098" customFormat="false" ht="13.8" hidden="false" customHeight="false" outlineLevel="0" collapsed="false">
      <c r="A1098" s="208"/>
      <c r="B1098" s="208"/>
      <c r="C1098" s="208"/>
      <c r="D1098" s="208"/>
      <c r="E1098" s="208"/>
      <c r="F1098" s="208"/>
      <c r="G1098" s="208"/>
      <c r="H1098" s="208"/>
      <c r="I1098" s="234"/>
    </row>
    <row r="1099" customFormat="false" ht="13.8" hidden="false" customHeight="false" outlineLevel="0" collapsed="false">
      <c r="A1099" s="208"/>
      <c r="B1099" s="208"/>
      <c r="C1099" s="208"/>
      <c r="D1099" s="208"/>
      <c r="E1099" s="208"/>
      <c r="F1099" s="208"/>
      <c r="G1099" s="208"/>
      <c r="H1099" s="208"/>
      <c r="I1099" s="234"/>
    </row>
    <row r="1100" customFormat="false" ht="13.8" hidden="false" customHeight="false" outlineLevel="0" collapsed="false">
      <c r="A1100" s="208"/>
      <c r="B1100" s="208"/>
      <c r="C1100" s="208"/>
      <c r="D1100" s="208"/>
      <c r="E1100" s="208"/>
      <c r="F1100" s="208"/>
      <c r="G1100" s="208"/>
      <c r="H1100" s="208"/>
      <c r="I1100" s="234"/>
    </row>
    <row r="1101" customFormat="false" ht="13.8" hidden="false" customHeight="false" outlineLevel="0" collapsed="false">
      <c r="A1101" s="208"/>
      <c r="B1101" s="208"/>
      <c r="C1101" s="208"/>
      <c r="D1101" s="208"/>
      <c r="E1101" s="208"/>
      <c r="F1101" s="208"/>
      <c r="G1101" s="208"/>
      <c r="H1101" s="208"/>
      <c r="I1101" s="234"/>
    </row>
    <row r="1102" customFormat="false" ht="13.8" hidden="false" customHeight="false" outlineLevel="0" collapsed="false">
      <c r="A1102" s="208"/>
      <c r="B1102" s="208"/>
      <c r="C1102" s="208"/>
      <c r="D1102" s="208"/>
      <c r="E1102" s="208"/>
      <c r="F1102" s="208"/>
      <c r="G1102" s="208"/>
      <c r="H1102" s="208"/>
      <c r="I1102" s="234"/>
    </row>
    <row r="1103" customFormat="false" ht="13.8" hidden="false" customHeight="false" outlineLevel="0" collapsed="false">
      <c r="A1103" s="208"/>
      <c r="B1103" s="208"/>
      <c r="C1103" s="208"/>
      <c r="D1103" s="208"/>
      <c r="E1103" s="208"/>
      <c r="F1103" s="208"/>
      <c r="G1103" s="208"/>
      <c r="H1103" s="208"/>
      <c r="I1103" s="234"/>
    </row>
    <row r="1104" customFormat="false" ht="13.8" hidden="false" customHeight="false" outlineLevel="0" collapsed="false">
      <c r="A1104" s="208"/>
      <c r="B1104" s="208"/>
      <c r="C1104" s="208"/>
      <c r="D1104" s="208"/>
      <c r="E1104" s="208"/>
      <c r="F1104" s="208"/>
      <c r="G1104" s="208"/>
      <c r="H1104" s="208"/>
      <c r="I1104" s="234"/>
    </row>
    <row r="1105" customFormat="false" ht="13.8" hidden="false" customHeight="false" outlineLevel="0" collapsed="false">
      <c r="A1105" s="208"/>
      <c r="B1105" s="208"/>
      <c r="C1105" s="208"/>
      <c r="D1105" s="208"/>
      <c r="E1105" s="208"/>
      <c r="F1105" s="208"/>
      <c r="G1105" s="208"/>
      <c r="H1105" s="208"/>
      <c r="I1105" s="234"/>
    </row>
    <row r="1106" customFormat="false" ht="13.8" hidden="false" customHeight="false" outlineLevel="0" collapsed="false">
      <c r="A1106" s="208"/>
      <c r="B1106" s="208"/>
      <c r="C1106" s="208"/>
      <c r="D1106" s="208"/>
      <c r="E1106" s="208"/>
      <c r="F1106" s="208"/>
      <c r="G1106" s="208"/>
      <c r="H1106" s="208"/>
      <c r="I1106" s="234"/>
    </row>
    <row r="1107" customFormat="false" ht="13.8" hidden="false" customHeight="false" outlineLevel="0" collapsed="false">
      <c r="A1107" s="208"/>
      <c r="B1107" s="208"/>
      <c r="C1107" s="208"/>
      <c r="D1107" s="208"/>
      <c r="E1107" s="208"/>
      <c r="F1107" s="208"/>
      <c r="G1107" s="208"/>
      <c r="H1107" s="208"/>
      <c r="I1107" s="234"/>
    </row>
    <row r="1108" customFormat="false" ht="13.8" hidden="false" customHeight="false" outlineLevel="0" collapsed="false">
      <c r="A1108" s="208"/>
      <c r="B1108" s="208"/>
      <c r="C1108" s="208"/>
      <c r="D1108" s="208"/>
      <c r="E1108" s="208"/>
      <c r="F1108" s="208"/>
      <c r="G1108" s="208"/>
      <c r="H1108" s="208"/>
      <c r="I1108" s="234"/>
    </row>
    <row r="1109" customFormat="false" ht="13.8" hidden="false" customHeight="false" outlineLevel="0" collapsed="false">
      <c r="A1109" s="208"/>
      <c r="B1109" s="208"/>
      <c r="C1109" s="208"/>
      <c r="D1109" s="208"/>
      <c r="E1109" s="208"/>
      <c r="F1109" s="208"/>
      <c r="G1109" s="208"/>
      <c r="H1109" s="208"/>
      <c r="I1109" s="234"/>
    </row>
    <row r="1110" customFormat="false" ht="13.8" hidden="false" customHeight="false" outlineLevel="0" collapsed="false">
      <c r="A1110" s="208"/>
      <c r="B1110" s="208"/>
      <c r="C1110" s="208"/>
      <c r="D1110" s="208"/>
      <c r="E1110" s="208"/>
      <c r="F1110" s="208"/>
      <c r="G1110" s="208"/>
      <c r="H1110" s="208"/>
      <c r="I1110" s="234"/>
    </row>
    <row r="1111" customFormat="false" ht="13.8" hidden="false" customHeight="false" outlineLevel="0" collapsed="false">
      <c r="A1111" s="208"/>
      <c r="B1111" s="208"/>
      <c r="C1111" s="208"/>
      <c r="D1111" s="208"/>
      <c r="E1111" s="208"/>
      <c r="F1111" s="208"/>
      <c r="G1111" s="208"/>
      <c r="H1111" s="208"/>
      <c r="I1111" s="234"/>
    </row>
    <row r="1112" customFormat="false" ht="13.8" hidden="false" customHeight="false" outlineLevel="0" collapsed="false">
      <c r="A1112" s="208"/>
      <c r="B1112" s="208"/>
      <c r="C1112" s="208"/>
      <c r="D1112" s="208"/>
      <c r="E1112" s="208"/>
      <c r="F1112" s="208"/>
      <c r="G1112" s="208"/>
      <c r="H1112" s="208"/>
      <c r="I1112" s="234"/>
    </row>
    <row r="1113" customFormat="false" ht="13.8" hidden="false" customHeight="false" outlineLevel="0" collapsed="false">
      <c r="A1113" s="208"/>
      <c r="B1113" s="208"/>
      <c r="C1113" s="208"/>
      <c r="D1113" s="208"/>
      <c r="E1113" s="208"/>
      <c r="F1113" s="208"/>
      <c r="G1113" s="208"/>
      <c r="H1113" s="208"/>
      <c r="I1113" s="234"/>
    </row>
    <row r="1114" customFormat="false" ht="13.8" hidden="false" customHeight="false" outlineLevel="0" collapsed="false">
      <c r="A1114" s="208"/>
      <c r="B1114" s="208"/>
      <c r="C1114" s="208"/>
      <c r="D1114" s="208"/>
      <c r="E1114" s="208"/>
      <c r="F1114" s="208"/>
      <c r="G1114" s="208"/>
      <c r="H1114" s="208"/>
      <c r="I1114" s="234"/>
    </row>
    <row r="1115" customFormat="false" ht="13.8" hidden="false" customHeight="false" outlineLevel="0" collapsed="false">
      <c r="A1115" s="208"/>
      <c r="B1115" s="208"/>
      <c r="C1115" s="208"/>
      <c r="D1115" s="208"/>
      <c r="E1115" s="208"/>
      <c r="F1115" s="208"/>
      <c r="G1115" s="208"/>
      <c r="H1115" s="208"/>
      <c r="I1115" s="234"/>
    </row>
    <row r="1116" customFormat="false" ht="13.8" hidden="false" customHeight="false" outlineLevel="0" collapsed="false">
      <c r="A1116" s="208"/>
      <c r="B1116" s="208"/>
      <c r="C1116" s="208"/>
      <c r="D1116" s="208"/>
      <c r="E1116" s="208"/>
      <c r="F1116" s="208"/>
      <c r="G1116" s="208"/>
      <c r="H1116" s="208"/>
      <c r="I1116" s="234"/>
    </row>
    <row r="1117" customFormat="false" ht="13.8" hidden="false" customHeight="false" outlineLevel="0" collapsed="false">
      <c r="A1117" s="208"/>
      <c r="B1117" s="208"/>
      <c r="C1117" s="208"/>
      <c r="D1117" s="208"/>
      <c r="E1117" s="208"/>
      <c r="F1117" s="208"/>
      <c r="G1117" s="208"/>
      <c r="H1117" s="208"/>
      <c r="I1117" s="234"/>
    </row>
    <row r="1118" customFormat="false" ht="13.8" hidden="false" customHeight="false" outlineLevel="0" collapsed="false">
      <c r="A1118" s="208"/>
      <c r="B1118" s="208"/>
      <c r="C1118" s="208"/>
      <c r="D1118" s="208"/>
      <c r="E1118" s="208"/>
      <c r="F1118" s="208"/>
      <c r="G1118" s="208"/>
      <c r="H1118" s="208"/>
      <c r="I1118" s="234"/>
    </row>
    <row r="1119" customFormat="false" ht="13.8" hidden="false" customHeight="false" outlineLevel="0" collapsed="false">
      <c r="A1119" s="208"/>
      <c r="B1119" s="208"/>
      <c r="C1119" s="208"/>
      <c r="D1119" s="208"/>
      <c r="E1119" s="208"/>
      <c r="F1119" s="208"/>
      <c r="G1119" s="208"/>
      <c r="H1119" s="208"/>
      <c r="I1119" s="234"/>
    </row>
    <row r="1120" customFormat="false" ht="13.8" hidden="false" customHeight="false" outlineLevel="0" collapsed="false">
      <c r="A1120" s="208"/>
      <c r="B1120" s="208"/>
      <c r="C1120" s="208"/>
      <c r="D1120" s="208"/>
      <c r="E1120" s="208"/>
      <c r="F1120" s="208"/>
      <c r="G1120" s="208"/>
      <c r="H1120" s="208"/>
      <c r="I1120" s="234"/>
    </row>
    <row r="1121" customFormat="false" ht="13.8" hidden="false" customHeight="false" outlineLevel="0" collapsed="false">
      <c r="A1121" s="208"/>
      <c r="B1121" s="208"/>
      <c r="C1121" s="208"/>
      <c r="D1121" s="208"/>
      <c r="E1121" s="208"/>
      <c r="F1121" s="208"/>
      <c r="G1121" s="208"/>
      <c r="H1121" s="208"/>
      <c r="I1121" s="234"/>
    </row>
    <row r="1122" customFormat="false" ht="13.8" hidden="false" customHeight="false" outlineLevel="0" collapsed="false">
      <c r="A1122" s="208"/>
      <c r="B1122" s="208"/>
      <c r="C1122" s="208"/>
      <c r="D1122" s="208"/>
      <c r="E1122" s="208"/>
      <c r="F1122" s="208"/>
      <c r="G1122" s="208"/>
      <c r="H1122" s="208"/>
      <c r="I1122" s="234"/>
    </row>
    <row r="1123" customFormat="false" ht="13.8" hidden="false" customHeight="false" outlineLevel="0" collapsed="false">
      <c r="A1123" s="208"/>
      <c r="B1123" s="208"/>
      <c r="C1123" s="208"/>
      <c r="D1123" s="208"/>
      <c r="E1123" s="208"/>
      <c r="F1123" s="208"/>
      <c r="G1123" s="208"/>
      <c r="H1123" s="208"/>
      <c r="I1123" s="234"/>
    </row>
    <row r="1124" customFormat="false" ht="13.8" hidden="false" customHeight="false" outlineLevel="0" collapsed="false">
      <c r="A1124" s="208"/>
      <c r="B1124" s="208"/>
      <c r="C1124" s="208"/>
      <c r="D1124" s="208"/>
      <c r="E1124" s="208"/>
      <c r="F1124" s="208"/>
      <c r="G1124" s="208"/>
      <c r="H1124" s="208"/>
      <c r="I1124" s="234"/>
    </row>
    <row r="1125" customFormat="false" ht="13.8" hidden="false" customHeight="false" outlineLevel="0" collapsed="false">
      <c r="A1125" s="208"/>
      <c r="B1125" s="208"/>
      <c r="C1125" s="208"/>
      <c r="D1125" s="208"/>
      <c r="E1125" s="208"/>
      <c r="F1125" s="208"/>
      <c r="G1125" s="208"/>
      <c r="H1125" s="208"/>
      <c r="I1125" s="234"/>
    </row>
    <row r="1126" customFormat="false" ht="13.8" hidden="false" customHeight="false" outlineLevel="0" collapsed="false">
      <c r="A1126" s="208"/>
      <c r="B1126" s="208"/>
      <c r="C1126" s="208"/>
      <c r="D1126" s="208"/>
      <c r="E1126" s="208"/>
      <c r="F1126" s="208"/>
      <c r="G1126" s="208"/>
      <c r="H1126" s="208"/>
      <c r="I1126" s="234"/>
    </row>
    <row r="1127" customFormat="false" ht="13.8" hidden="false" customHeight="false" outlineLevel="0" collapsed="false">
      <c r="A1127" s="208"/>
      <c r="B1127" s="208"/>
      <c r="C1127" s="208"/>
      <c r="D1127" s="208"/>
      <c r="E1127" s="208"/>
      <c r="F1127" s="208"/>
      <c r="G1127" s="208"/>
      <c r="H1127" s="208"/>
      <c r="I1127" s="234"/>
    </row>
    <row r="1128" customFormat="false" ht="13.8" hidden="false" customHeight="false" outlineLevel="0" collapsed="false">
      <c r="A1128" s="208"/>
      <c r="B1128" s="208"/>
      <c r="C1128" s="208"/>
      <c r="D1128" s="208"/>
      <c r="E1128" s="208"/>
      <c r="F1128" s="208"/>
      <c r="G1128" s="208"/>
      <c r="H1128" s="208"/>
      <c r="I1128" s="234"/>
    </row>
    <row r="1129" customFormat="false" ht="13.8" hidden="false" customHeight="false" outlineLevel="0" collapsed="false">
      <c r="A1129" s="208"/>
      <c r="B1129" s="208"/>
      <c r="C1129" s="208"/>
      <c r="D1129" s="208"/>
      <c r="E1129" s="208"/>
      <c r="F1129" s="208"/>
      <c r="G1129" s="208"/>
      <c r="H1129" s="208"/>
      <c r="I1129" s="234"/>
    </row>
    <row r="1130" customFormat="false" ht="13.8" hidden="false" customHeight="false" outlineLevel="0" collapsed="false">
      <c r="A1130" s="208"/>
      <c r="B1130" s="208"/>
      <c r="C1130" s="208"/>
      <c r="D1130" s="208"/>
      <c r="E1130" s="208"/>
      <c r="F1130" s="208"/>
      <c r="G1130" s="208"/>
      <c r="H1130" s="208"/>
      <c r="I1130" s="234"/>
    </row>
    <row r="1131" customFormat="false" ht="13.8" hidden="false" customHeight="false" outlineLevel="0" collapsed="false">
      <c r="A1131" s="208"/>
      <c r="B1131" s="208"/>
      <c r="C1131" s="208"/>
      <c r="D1131" s="208"/>
      <c r="E1131" s="208"/>
      <c r="F1131" s="208"/>
      <c r="G1131" s="208"/>
      <c r="H1131" s="208"/>
      <c r="I1131" s="234"/>
    </row>
    <row r="1132" customFormat="false" ht="13.8" hidden="false" customHeight="false" outlineLevel="0" collapsed="false">
      <c r="A1132" s="208"/>
      <c r="B1132" s="208"/>
      <c r="C1132" s="208"/>
      <c r="D1132" s="208"/>
      <c r="E1132" s="208"/>
      <c r="F1132" s="208"/>
      <c r="G1132" s="208"/>
      <c r="H1132" s="208"/>
      <c r="I1132" s="234"/>
    </row>
    <row r="1133" customFormat="false" ht="13.8" hidden="false" customHeight="false" outlineLevel="0" collapsed="false">
      <c r="A1133" s="208"/>
      <c r="B1133" s="208"/>
      <c r="C1133" s="208"/>
      <c r="D1133" s="208"/>
      <c r="E1133" s="208"/>
      <c r="F1133" s="208"/>
      <c r="G1133" s="208"/>
      <c r="H1133" s="208"/>
      <c r="I1133" s="234"/>
    </row>
    <row r="1134" customFormat="false" ht="13.8" hidden="false" customHeight="false" outlineLevel="0" collapsed="false">
      <c r="A1134" s="208"/>
      <c r="B1134" s="208"/>
      <c r="C1134" s="208"/>
      <c r="D1134" s="208"/>
      <c r="E1134" s="208"/>
      <c r="F1134" s="208"/>
      <c r="G1134" s="208"/>
      <c r="H1134" s="208"/>
      <c r="I1134" s="234"/>
    </row>
    <row r="1135" customFormat="false" ht="13.8" hidden="false" customHeight="false" outlineLevel="0" collapsed="false">
      <c r="A1135" s="208"/>
      <c r="B1135" s="208"/>
      <c r="C1135" s="208"/>
      <c r="D1135" s="208"/>
      <c r="E1135" s="208"/>
      <c r="F1135" s="208"/>
      <c r="G1135" s="208"/>
      <c r="H1135" s="208"/>
      <c r="I1135" s="234"/>
    </row>
    <row r="1136" customFormat="false" ht="13.8" hidden="false" customHeight="false" outlineLevel="0" collapsed="false">
      <c r="A1136" s="208"/>
      <c r="B1136" s="208"/>
      <c r="C1136" s="208"/>
      <c r="D1136" s="208"/>
      <c r="E1136" s="208"/>
      <c r="F1136" s="208"/>
      <c r="G1136" s="208"/>
      <c r="H1136" s="208"/>
      <c r="I1136" s="234"/>
    </row>
    <row r="1137" customFormat="false" ht="13.8" hidden="false" customHeight="false" outlineLevel="0" collapsed="false">
      <c r="A1137" s="208"/>
      <c r="B1137" s="208"/>
      <c r="C1137" s="208"/>
      <c r="D1137" s="208"/>
      <c r="E1137" s="208"/>
      <c r="F1137" s="208"/>
      <c r="G1137" s="208"/>
      <c r="H1137" s="208"/>
      <c r="I1137" s="234"/>
    </row>
    <row r="1138" customFormat="false" ht="13.8" hidden="false" customHeight="false" outlineLevel="0" collapsed="false">
      <c r="A1138" s="208"/>
      <c r="B1138" s="208"/>
      <c r="C1138" s="208"/>
      <c r="D1138" s="208"/>
      <c r="E1138" s="208"/>
      <c r="F1138" s="208"/>
      <c r="G1138" s="208"/>
      <c r="H1138" s="208"/>
      <c r="I1138" s="234"/>
    </row>
    <row r="1139" customFormat="false" ht="13.8" hidden="false" customHeight="false" outlineLevel="0" collapsed="false">
      <c r="A1139" s="208"/>
      <c r="B1139" s="208"/>
      <c r="C1139" s="208"/>
      <c r="D1139" s="208"/>
      <c r="E1139" s="208"/>
      <c r="F1139" s="208"/>
      <c r="G1139" s="208"/>
      <c r="H1139" s="208"/>
      <c r="I1139" s="234"/>
    </row>
    <row r="1140" customFormat="false" ht="13.8" hidden="false" customHeight="false" outlineLevel="0" collapsed="false">
      <c r="A1140" s="208"/>
      <c r="B1140" s="208"/>
      <c r="C1140" s="208"/>
      <c r="D1140" s="208"/>
      <c r="E1140" s="208"/>
      <c r="F1140" s="208"/>
      <c r="G1140" s="208"/>
      <c r="H1140" s="208"/>
      <c r="I1140" s="234"/>
    </row>
    <row r="1141" customFormat="false" ht="13.8" hidden="false" customHeight="false" outlineLevel="0" collapsed="false">
      <c r="A1141" s="208"/>
      <c r="B1141" s="208"/>
      <c r="C1141" s="208"/>
      <c r="D1141" s="208"/>
      <c r="E1141" s="208"/>
      <c r="F1141" s="208"/>
      <c r="G1141" s="208"/>
      <c r="H1141" s="208"/>
      <c r="I1141" s="234"/>
    </row>
    <row r="1142" customFormat="false" ht="13.8" hidden="false" customHeight="false" outlineLevel="0" collapsed="false">
      <c r="A1142" s="208"/>
      <c r="B1142" s="208"/>
      <c r="C1142" s="208"/>
      <c r="D1142" s="208"/>
      <c r="E1142" s="208"/>
      <c r="F1142" s="208"/>
      <c r="G1142" s="208"/>
      <c r="H1142" s="208"/>
      <c r="I1142" s="234"/>
    </row>
    <row r="1143" customFormat="false" ht="13.8" hidden="false" customHeight="false" outlineLevel="0" collapsed="false">
      <c r="A1143" s="208"/>
      <c r="B1143" s="208"/>
      <c r="C1143" s="208"/>
      <c r="D1143" s="208"/>
      <c r="E1143" s="208"/>
      <c r="F1143" s="208"/>
      <c r="G1143" s="208"/>
      <c r="H1143" s="208"/>
      <c r="I1143" s="234"/>
    </row>
    <row r="1144" customFormat="false" ht="13.8" hidden="false" customHeight="false" outlineLevel="0" collapsed="false">
      <c r="A1144" s="208"/>
      <c r="B1144" s="208"/>
      <c r="C1144" s="208"/>
      <c r="D1144" s="208"/>
      <c r="E1144" s="208"/>
      <c r="F1144" s="208"/>
      <c r="G1144" s="208"/>
      <c r="H1144" s="208"/>
      <c r="I1144" s="234"/>
    </row>
    <row r="1145" customFormat="false" ht="13.8" hidden="false" customHeight="false" outlineLevel="0" collapsed="false">
      <c r="A1145" s="208"/>
      <c r="B1145" s="208"/>
      <c r="C1145" s="208"/>
      <c r="D1145" s="208"/>
      <c r="E1145" s="208"/>
      <c r="F1145" s="208"/>
      <c r="G1145" s="208"/>
      <c r="H1145" s="208"/>
      <c r="I1145" s="234"/>
    </row>
    <row r="1146" customFormat="false" ht="13.8" hidden="false" customHeight="false" outlineLevel="0" collapsed="false">
      <c r="A1146" s="208"/>
      <c r="B1146" s="208"/>
      <c r="C1146" s="208"/>
      <c r="D1146" s="208"/>
      <c r="E1146" s="208"/>
      <c r="F1146" s="208"/>
      <c r="G1146" s="208"/>
      <c r="H1146" s="208"/>
      <c r="I1146" s="234"/>
    </row>
    <row r="1147" customFormat="false" ht="13.8" hidden="false" customHeight="false" outlineLevel="0" collapsed="false">
      <c r="A1147" s="208"/>
      <c r="B1147" s="208"/>
      <c r="C1147" s="208"/>
      <c r="D1147" s="208"/>
      <c r="E1147" s="208"/>
      <c r="F1147" s="208"/>
      <c r="G1147" s="208"/>
      <c r="H1147" s="208"/>
      <c r="I1147" s="234"/>
    </row>
    <row r="1148" customFormat="false" ht="13.8" hidden="false" customHeight="false" outlineLevel="0" collapsed="false">
      <c r="A1148" s="208"/>
      <c r="B1148" s="208"/>
      <c r="C1148" s="208"/>
      <c r="D1148" s="208"/>
      <c r="E1148" s="208"/>
      <c r="F1148" s="208"/>
      <c r="G1148" s="208"/>
      <c r="H1148" s="208"/>
      <c r="I1148" s="234"/>
    </row>
    <row r="1149" customFormat="false" ht="13.8" hidden="false" customHeight="false" outlineLevel="0" collapsed="false">
      <c r="A1149" s="208"/>
      <c r="B1149" s="208"/>
      <c r="C1149" s="208"/>
      <c r="D1149" s="208"/>
      <c r="E1149" s="208"/>
      <c r="F1149" s="208"/>
      <c r="G1149" s="208"/>
      <c r="H1149" s="208"/>
      <c r="I1149" s="234"/>
    </row>
    <row r="1150" customFormat="false" ht="13.8" hidden="false" customHeight="false" outlineLevel="0" collapsed="false">
      <c r="A1150" s="208"/>
      <c r="B1150" s="208"/>
      <c r="C1150" s="208"/>
      <c r="D1150" s="208"/>
      <c r="E1150" s="208"/>
      <c r="F1150" s="208"/>
      <c r="G1150" s="208"/>
      <c r="H1150" s="208"/>
      <c r="I1150" s="234"/>
    </row>
    <row r="1151" customFormat="false" ht="13.8" hidden="false" customHeight="false" outlineLevel="0" collapsed="false">
      <c r="A1151" s="208"/>
      <c r="B1151" s="208"/>
      <c r="C1151" s="208"/>
      <c r="D1151" s="208"/>
      <c r="E1151" s="208"/>
      <c r="F1151" s="208"/>
      <c r="G1151" s="208"/>
      <c r="H1151" s="208"/>
      <c r="I1151" s="234"/>
    </row>
    <row r="1152" customFormat="false" ht="13.8" hidden="false" customHeight="false" outlineLevel="0" collapsed="false">
      <c r="A1152" s="208"/>
      <c r="B1152" s="208"/>
      <c r="C1152" s="208"/>
      <c r="D1152" s="208"/>
      <c r="E1152" s="208"/>
      <c r="F1152" s="208"/>
      <c r="G1152" s="208"/>
      <c r="H1152" s="208"/>
      <c r="I1152" s="234"/>
    </row>
    <row r="1153" customFormat="false" ht="13.8" hidden="false" customHeight="false" outlineLevel="0" collapsed="false">
      <c r="A1153" s="208"/>
      <c r="B1153" s="208"/>
      <c r="C1153" s="208"/>
      <c r="D1153" s="208"/>
      <c r="E1153" s="208"/>
      <c r="F1153" s="208"/>
      <c r="G1153" s="208"/>
      <c r="H1153" s="208"/>
      <c r="I1153" s="234"/>
    </row>
    <row r="1154" customFormat="false" ht="13.8" hidden="false" customHeight="false" outlineLevel="0" collapsed="false">
      <c r="A1154" s="208"/>
      <c r="B1154" s="208"/>
      <c r="C1154" s="208"/>
      <c r="D1154" s="208"/>
      <c r="E1154" s="208"/>
      <c r="F1154" s="208"/>
      <c r="G1154" s="208"/>
      <c r="H1154" s="208"/>
      <c r="I1154" s="234"/>
    </row>
    <row r="1155" customFormat="false" ht="13.8" hidden="false" customHeight="false" outlineLevel="0" collapsed="false">
      <c r="A1155" s="208"/>
      <c r="B1155" s="208"/>
      <c r="C1155" s="208"/>
      <c r="D1155" s="208"/>
      <c r="E1155" s="208"/>
      <c r="F1155" s="208"/>
      <c r="G1155" s="208"/>
      <c r="H1155" s="208"/>
      <c r="I1155" s="234"/>
    </row>
    <row r="1156" customFormat="false" ht="13.8" hidden="false" customHeight="false" outlineLevel="0" collapsed="false">
      <c r="A1156" s="208"/>
      <c r="B1156" s="208"/>
      <c r="C1156" s="208"/>
      <c r="D1156" s="208"/>
      <c r="E1156" s="208"/>
      <c r="F1156" s="208"/>
      <c r="G1156" s="208"/>
      <c r="H1156" s="208"/>
      <c r="I1156" s="234"/>
    </row>
    <row r="1157" customFormat="false" ht="13.8" hidden="false" customHeight="false" outlineLevel="0" collapsed="false">
      <c r="A1157" s="208"/>
      <c r="B1157" s="208"/>
      <c r="C1157" s="208"/>
      <c r="D1157" s="208"/>
      <c r="E1157" s="208"/>
      <c r="F1157" s="208"/>
      <c r="G1157" s="208"/>
      <c r="H1157" s="208"/>
      <c r="I1157" s="234"/>
    </row>
    <row r="1158" customFormat="false" ht="13.8" hidden="false" customHeight="false" outlineLevel="0" collapsed="false">
      <c r="A1158" s="208"/>
      <c r="B1158" s="208"/>
      <c r="C1158" s="208"/>
      <c r="D1158" s="208"/>
      <c r="E1158" s="208"/>
      <c r="F1158" s="208"/>
      <c r="G1158" s="208"/>
      <c r="H1158" s="208"/>
      <c r="I1158" s="234"/>
    </row>
    <row r="1159" customFormat="false" ht="13.8" hidden="false" customHeight="false" outlineLevel="0" collapsed="false">
      <c r="A1159" s="208"/>
      <c r="B1159" s="208"/>
      <c r="C1159" s="208"/>
      <c r="D1159" s="208"/>
      <c r="E1159" s="208"/>
      <c r="F1159" s="208"/>
      <c r="G1159" s="208"/>
      <c r="H1159" s="208"/>
      <c r="I1159" s="234"/>
    </row>
    <row r="1160" customFormat="false" ht="13.8" hidden="false" customHeight="false" outlineLevel="0" collapsed="false">
      <c r="A1160" s="208"/>
      <c r="B1160" s="208"/>
      <c r="C1160" s="208"/>
      <c r="D1160" s="208"/>
      <c r="E1160" s="208"/>
      <c r="F1160" s="208"/>
      <c r="G1160" s="208"/>
      <c r="H1160" s="208"/>
      <c r="I1160" s="234"/>
    </row>
    <row r="1161" customFormat="false" ht="13.8" hidden="false" customHeight="false" outlineLevel="0" collapsed="false">
      <c r="A1161" s="208"/>
      <c r="B1161" s="208"/>
      <c r="C1161" s="208"/>
      <c r="D1161" s="208"/>
      <c r="E1161" s="208"/>
      <c r="F1161" s="208"/>
      <c r="G1161" s="208"/>
      <c r="H1161" s="208"/>
      <c r="I1161" s="234"/>
    </row>
    <row r="1162" customFormat="false" ht="13.8" hidden="false" customHeight="false" outlineLevel="0" collapsed="false">
      <c r="A1162" s="208"/>
      <c r="B1162" s="208"/>
      <c r="C1162" s="208"/>
      <c r="D1162" s="208"/>
      <c r="E1162" s="208"/>
      <c r="F1162" s="208"/>
      <c r="G1162" s="208"/>
      <c r="H1162" s="208"/>
      <c r="I1162" s="234"/>
    </row>
    <row r="1163" customFormat="false" ht="13.8" hidden="false" customHeight="false" outlineLevel="0" collapsed="false">
      <c r="A1163" s="208"/>
      <c r="B1163" s="208"/>
      <c r="C1163" s="208"/>
      <c r="D1163" s="208"/>
      <c r="E1163" s="208"/>
      <c r="F1163" s="208"/>
      <c r="G1163" s="208"/>
      <c r="H1163" s="208"/>
      <c r="I1163" s="234"/>
    </row>
    <row r="1164" customFormat="false" ht="13.8" hidden="false" customHeight="false" outlineLevel="0" collapsed="false">
      <c r="A1164" s="208"/>
      <c r="B1164" s="208"/>
      <c r="C1164" s="208"/>
      <c r="D1164" s="208"/>
      <c r="E1164" s="208"/>
      <c r="F1164" s="208"/>
      <c r="G1164" s="208"/>
      <c r="H1164" s="208"/>
      <c r="I1164" s="234"/>
    </row>
    <row r="1165" customFormat="false" ht="13.8" hidden="false" customHeight="false" outlineLevel="0" collapsed="false">
      <c r="A1165" s="208"/>
      <c r="B1165" s="208"/>
      <c r="C1165" s="208"/>
      <c r="D1165" s="208"/>
      <c r="E1165" s="208"/>
      <c r="F1165" s="208"/>
      <c r="G1165" s="208"/>
      <c r="H1165" s="208"/>
      <c r="I1165" s="234"/>
    </row>
    <row r="1166" customFormat="false" ht="13.8" hidden="false" customHeight="false" outlineLevel="0" collapsed="false">
      <c r="A1166" s="208"/>
      <c r="B1166" s="208"/>
      <c r="C1166" s="208"/>
      <c r="D1166" s="208"/>
      <c r="E1166" s="208"/>
      <c r="F1166" s="208"/>
      <c r="G1166" s="208"/>
      <c r="H1166" s="208"/>
      <c r="I1166" s="234"/>
    </row>
    <row r="1167" customFormat="false" ht="13.8" hidden="false" customHeight="false" outlineLevel="0" collapsed="false">
      <c r="A1167" s="208"/>
      <c r="B1167" s="208"/>
      <c r="C1167" s="208"/>
      <c r="D1167" s="208"/>
      <c r="E1167" s="208"/>
      <c r="F1167" s="208"/>
      <c r="G1167" s="208"/>
      <c r="H1167" s="208"/>
      <c r="I1167" s="234"/>
    </row>
  </sheetData>
  <mergeCells count="184">
    <mergeCell ref="A1:I1"/>
    <mergeCell ref="A2:E2"/>
    <mergeCell ref="F2:I2"/>
    <mergeCell ref="A3:I3"/>
    <mergeCell ref="A4:I4"/>
    <mergeCell ref="B5:G5"/>
    <mergeCell ref="H5:I5"/>
    <mergeCell ref="B6:G6"/>
    <mergeCell ref="H6:I6"/>
    <mergeCell ref="B7:G7"/>
    <mergeCell ref="H7:I7"/>
    <mergeCell ref="B8:G8"/>
    <mergeCell ref="H8:I8"/>
    <mergeCell ref="A9:I9"/>
    <mergeCell ref="A10:I10"/>
    <mergeCell ref="B11:G11"/>
    <mergeCell ref="H11:I11"/>
    <mergeCell ref="B12:G12"/>
    <mergeCell ref="H12:I12"/>
    <mergeCell ref="B13:G13"/>
    <mergeCell ref="H13:I13"/>
    <mergeCell ref="B14:G14"/>
    <mergeCell ref="H14:I14"/>
    <mergeCell ref="B15:G15"/>
    <mergeCell ref="H15:I15"/>
    <mergeCell ref="B16:G16"/>
    <mergeCell ref="H16:I16"/>
    <mergeCell ref="B17:G17"/>
    <mergeCell ref="H17:I17"/>
    <mergeCell ref="B18:G18"/>
    <mergeCell ref="H18:I18"/>
    <mergeCell ref="B19:G19"/>
    <mergeCell ref="H19:I19"/>
    <mergeCell ref="A20:I20"/>
    <mergeCell ref="A21:I21"/>
    <mergeCell ref="B22:D22"/>
    <mergeCell ref="B23:D23"/>
    <mergeCell ref="B24:G24"/>
    <mergeCell ref="B25:G25"/>
    <mergeCell ref="B26:G26"/>
    <mergeCell ref="B27:G27"/>
    <mergeCell ref="B28:G28"/>
    <mergeCell ref="A29:H29"/>
    <mergeCell ref="A30:I30"/>
    <mergeCell ref="A31:I31"/>
    <mergeCell ref="A32:E32"/>
    <mergeCell ref="A33:I33"/>
    <mergeCell ref="A34:I34"/>
    <mergeCell ref="B35:G35"/>
    <mergeCell ref="B36:G36"/>
    <mergeCell ref="B37:G37"/>
    <mergeCell ref="A38:G38"/>
    <mergeCell ref="A39:I39"/>
    <mergeCell ref="A40:I40"/>
    <mergeCell ref="A41:I41"/>
    <mergeCell ref="B42:G42"/>
    <mergeCell ref="B43:G43"/>
    <mergeCell ref="B44:G44"/>
    <mergeCell ref="B45:G45"/>
    <mergeCell ref="B46:G46"/>
    <mergeCell ref="B47:G47"/>
    <mergeCell ref="B48:G48"/>
    <mergeCell ref="B49:C49"/>
    <mergeCell ref="B50:G50"/>
    <mergeCell ref="A51:G51"/>
    <mergeCell ref="A52:I52"/>
    <mergeCell ref="A53:I53"/>
    <mergeCell ref="A54:I54"/>
    <mergeCell ref="A55:I55"/>
    <mergeCell ref="A56:I56"/>
    <mergeCell ref="A57:I57"/>
    <mergeCell ref="B58:G58"/>
    <mergeCell ref="B59:G59"/>
    <mergeCell ref="B60:G60"/>
    <mergeCell ref="B61:G61"/>
    <mergeCell ref="B62:G62"/>
    <mergeCell ref="B63:G63"/>
    <mergeCell ref="B64:G64"/>
    <mergeCell ref="B65:G65"/>
    <mergeCell ref="B66:G66"/>
    <mergeCell ref="B67:G67"/>
    <mergeCell ref="A68:G68"/>
    <mergeCell ref="A69:I69"/>
    <mergeCell ref="A70:I70"/>
    <mergeCell ref="A71:G71"/>
    <mergeCell ref="A72:G72"/>
    <mergeCell ref="A73:I73"/>
    <mergeCell ref="A74:I74"/>
    <mergeCell ref="B75:G75"/>
    <mergeCell ref="B76:G76"/>
    <mergeCell ref="B77:G77"/>
    <mergeCell ref="B78:G78"/>
    <mergeCell ref="A79:G79"/>
    <mergeCell ref="A80:I80"/>
    <mergeCell ref="B81:G81"/>
    <mergeCell ref="B82:G82"/>
    <mergeCell ref="B83:H83"/>
    <mergeCell ref="B84:H84"/>
    <mergeCell ref="B85:H85"/>
    <mergeCell ref="B86:H86"/>
    <mergeCell ref="B87:H87"/>
    <mergeCell ref="A88:G88"/>
    <mergeCell ref="A89:G89"/>
    <mergeCell ref="A90:I90"/>
    <mergeCell ref="A91:I91"/>
    <mergeCell ref="B92:G92"/>
    <mergeCell ref="B93:H93"/>
    <mergeCell ref="B94:H94"/>
    <mergeCell ref="B95:H95"/>
    <mergeCell ref="B96:H96"/>
    <mergeCell ref="B97:H97"/>
    <mergeCell ref="B98:H98"/>
    <mergeCell ref="A99:G99"/>
    <mergeCell ref="B100:H100"/>
    <mergeCell ref="A101:G101"/>
    <mergeCell ref="A102:I102"/>
    <mergeCell ref="A103:G103"/>
    <mergeCell ref="A104:G104"/>
    <mergeCell ref="A105:G105"/>
    <mergeCell ref="A106:G106"/>
    <mergeCell ref="A107:I107"/>
    <mergeCell ref="B108:G108"/>
    <mergeCell ref="B109:H109"/>
    <mergeCell ref="B110:H110"/>
    <mergeCell ref="B111:H111"/>
    <mergeCell ref="B112:H112"/>
    <mergeCell ref="A113:G113"/>
    <mergeCell ref="A114:G114"/>
    <mergeCell ref="A115:I115"/>
    <mergeCell ref="B116:G116"/>
    <mergeCell ref="B117:H117"/>
    <mergeCell ref="A118:G118"/>
    <mergeCell ref="A119:I119"/>
    <mergeCell ref="A120:I120"/>
    <mergeCell ref="B121:G121"/>
    <mergeCell ref="B122:H122"/>
    <mergeCell ref="B123:H123"/>
    <mergeCell ref="B124:H124"/>
    <mergeCell ref="A125:G125"/>
    <mergeCell ref="B126:H126"/>
    <mergeCell ref="A127:G127"/>
    <mergeCell ref="A128:I128"/>
    <mergeCell ref="B129:G129"/>
    <mergeCell ref="B130:G130"/>
    <mergeCell ref="B131:G131"/>
    <mergeCell ref="B132:G132"/>
    <mergeCell ref="A133:H133"/>
    <mergeCell ref="A134:I134"/>
    <mergeCell ref="B135:G135"/>
    <mergeCell ref="A136:G136"/>
    <mergeCell ref="B137:G137"/>
    <mergeCell ref="A138:G138"/>
    <mergeCell ref="B139:G139"/>
    <mergeCell ref="A140:G140"/>
    <mergeCell ref="B141:G141"/>
    <mergeCell ref="B142:G142"/>
    <mergeCell ref="B143:G143"/>
    <mergeCell ref="B144:G144"/>
    <mergeCell ref="B147:G147"/>
    <mergeCell ref="B148:G148"/>
    <mergeCell ref="B149:G149"/>
    <mergeCell ref="A150:G150"/>
    <mergeCell ref="A152:G152"/>
    <mergeCell ref="A153:I153"/>
    <mergeCell ref="A154:H154"/>
    <mergeCell ref="B155:H155"/>
    <mergeCell ref="B156:H156"/>
    <mergeCell ref="B157:H157"/>
    <mergeCell ref="B158:H158"/>
    <mergeCell ref="B159:H159"/>
    <mergeCell ref="A160:G160"/>
    <mergeCell ref="B161:H161"/>
    <mergeCell ref="A162:G162"/>
    <mergeCell ref="A163:I163"/>
    <mergeCell ref="A164:I164"/>
    <mergeCell ref="A165:B165"/>
    <mergeCell ref="E165:F165"/>
    <mergeCell ref="H165:I165"/>
    <mergeCell ref="A166:B166"/>
    <mergeCell ref="E166:F166"/>
    <mergeCell ref="H166:I166"/>
    <mergeCell ref="A167:B167"/>
    <mergeCell ref="E167:F167"/>
    <mergeCell ref="H167:I167"/>
  </mergeCells>
  <dataValidations count="10">
    <dataValidation allowBlank="false" errorStyle="stop" operator="equal" showDropDown="false" showErrorMessage="true" showInputMessage="false" sqref="D49 F49" type="none">
      <formula1>0</formula1>
      <formula2>0</formula2>
    </dataValidation>
    <dataValidation allowBlank="false" errorStyle="stop" operator="equal" showDropDown="false" showErrorMessage="true" showInputMessage="false" sqref="H13 H25:H26" type="none">
      <formula1>0</formula1>
      <formula2>0</formula2>
    </dataValidation>
    <dataValidation allowBlank="false" errorStyle="stop" operator="equal" showDropDown="false" showErrorMessage="true" showInputMessage="false" sqref="F2" type="list">
      <formula1>"LUCRO REAL,LUCRO PRESUMIDO,SIMPLES NACIONAL"</formula1>
      <formula2>0</formula2>
    </dataValidation>
    <dataValidation allowBlank="false" errorStyle="stop" operator="equal" showDropDown="false" showErrorMessage="true" showInputMessage="false" sqref="E49" type="list">
      <mc:AlternateContent xmlns:x12ac="http://schemas.microsoft.com/office/spreadsheetml/2011/1/ac" xmlns:mc="http://schemas.openxmlformats.org/markup-compatibility/2006">
        <mc:Choice Requires="x12ac">
          <x12ac:list>"0,01","0,02","0,03"</x12ac:list>
        </mc:Choice>
        <mc:Fallback>
          <formula1>"0,01,0,02,0,03"</formula1>
        </mc:Fallback>
      </mc:AlternateContent>
      <formula2>0</formula2>
    </dataValidation>
    <dataValidation allowBlank="false" errorStyle="stop" operator="equal" showDropDown="false" showErrorMessage="true" showInputMessage="false" sqref="G49" type="none">
      <formula1>0</formula1>
      <formula2>0</formula2>
    </dataValidation>
    <dataValidation allowBlank="false" errorStyle="stop" operator="equal" showDropDown="false" showErrorMessage="true" showInputMessage="false" sqref="H24" type="list">
      <mc:AlternateContent xmlns:x12ac="http://schemas.microsoft.com/office/spreadsheetml/2011/1/ac" xmlns:mc="http://schemas.openxmlformats.org/markup-compatibility/2006">
        <mc:Choice Requires="x12ac">
          <x12ac:list>0,"0,1","0,2","0,4"</x12ac:list>
        </mc:Choice>
        <mc:Fallback>
          <formula1>"0,0,1,0,2,0,4"</formula1>
        </mc:Fallback>
      </mc:AlternateContent>
      <formula2>0</formula2>
    </dataValidation>
    <dataValidation allowBlank="false" errorStyle="stop" operator="equal" showDropDown="false" showErrorMessage="true" showInputMessage="false" sqref="H11" type="list">
      <mc:AlternateContent xmlns:x12ac="http://schemas.microsoft.com/office/spreadsheetml/2011/1/ac" xmlns:mc="http://schemas.openxmlformats.org/markup-compatibility/2006">
        <mc:Choice Requires="x12ac">
          <x12ac:list>"Item 03 - Médico-Veterinário, Tipo II, RT",Item 04 - Encarregado Operacional,Item 05 - Auxiliar de Veterinária,Item 06 - Auxiliar de Farmácia,Item 07 - Tratador de Animais,Item 08 - Recepcionista,Item 09 - Assistente Administrativo,Item 10 - Auxiliar de Limpeza,Item 11 - Auxiliar de Manutenção</x12ac:list>
        </mc:Choice>
        <mc:Fallback>
          <formula1>"Item 03 - Médico-Veterinário, Tipo II, RT,Item 04 - Encarregado Operacional,Item 05 - Auxiliar de Veterinária,Item 06 - Auxiliar de Farmácia,Item 07 - Tratador de Animais,Item 08 - Recepcionista,Item 09 - Assistente Administrativo,Item 10 - Auxiliar de Li"</formula1>
        </mc:Fallback>
      </mc:AlternateContent>
      <formula2>0</formula2>
    </dataValidation>
    <dataValidation allowBlank="false" errorStyle="stop" operator="equal" showDropDown="false" showErrorMessage="true" showInputMessage="false" sqref="H15" type="list">
      <formula1>"Sim,Não"</formula1>
      <formula2>0</formula2>
    </dataValidation>
    <dataValidation allowBlank="false" errorStyle="stop" operator="equal" showDropDown="false" showErrorMessage="true" showInputMessage="false" sqref="H16" type="none">
      <formula1>0</formula1>
      <formula2>0</formula2>
    </dataValidation>
    <dataValidation allowBlank="false" errorStyle="stop" operator="equal" showDropDown="false" showErrorMessage="true" showInputMessage="false" sqref="H12" type="list">
      <formula1>"2233-05,1412-05,5193-05,5211-30,6230-20,4221-05,4110-10,5143-20,5143-10"</formula1>
      <formula2>0</formula2>
    </dataValidation>
  </dataValidations>
  <printOptions headings="false" gridLines="false" gridLinesSet="true" horizontalCentered="true" verticalCentered="true"/>
  <pageMargins left="0.39375" right="0.39375" top="0.39375" bottom="0.865972222222222" header="0.511811023622047" footer="0.39375"/>
  <pageSetup paperSize="9" scale="100" fitToWidth="1" fitToHeight="0" pageOrder="downThenOver" orientation="portrait" blackAndWhite="false" draft="false" cellComments="none" horizontalDpi="300" verticalDpi="300" copies="1"/>
  <headerFooter differentFirst="false" differentOddEven="false">
    <oddHeader/>
    <oddFooter>&amp;L&amp;A&amp;CPág. &amp;P de &amp;N&amp;RSMBEA</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BF1DE"/>
    <pageSetUpPr fitToPage="true"/>
  </sheetPr>
  <dimension ref="A1:AMD1048576"/>
  <sheetViews>
    <sheetView showFormulas="false" showGridLines="true" showRowColHeaders="true" showZeros="true" rightToLeft="false" tabSelected="false" showOutlineSymbols="true" defaultGridColor="true" view="normal" topLeftCell="A40" colorId="64" zoomScale="100" zoomScaleNormal="100" zoomScalePageLayoutView="100" workbookViewId="0">
      <selection pane="topLeft" activeCell="H63" activeCellId="0" sqref="H63"/>
    </sheetView>
  </sheetViews>
  <sheetFormatPr defaultColWidth="9.13671875" defaultRowHeight="13.8" customHeight="true" zeroHeight="false" outlineLevelRow="0" outlineLevelCol="0"/>
  <cols>
    <col collapsed="false" customWidth="true" hidden="false" outlineLevel="0" max="1" min="1" style="234" width="5.57"/>
    <col collapsed="false" customWidth="true" hidden="false" outlineLevel="0" max="2" min="2" style="234" width="17.13"/>
    <col collapsed="false" customWidth="true" hidden="false" outlineLevel="0" max="3" min="3" style="234" width="13.29"/>
    <col collapsed="false" customWidth="true" hidden="false" outlineLevel="0" max="4" min="4" style="234" width="14.15"/>
    <col collapsed="false" customWidth="true" hidden="false" outlineLevel="0" max="5" min="5" style="234" width="12.42"/>
    <col collapsed="false" customWidth="true" hidden="false" outlineLevel="0" max="6" min="6" style="234" width="11.3"/>
    <col collapsed="false" customWidth="true" hidden="false" outlineLevel="0" max="7" min="7" style="234" width="9.85"/>
    <col collapsed="false" customWidth="true" hidden="false" outlineLevel="0" max="8" min="8" style="234" width="14.28"/>
    <col collapsed="false" customWidth="true" hidden="false" outlineLevel="0" max="9" min="9" style="235" width="12.55"/>
    <col collapsed="false" customWidth="false" hidden="false" outlineLevel="0" max="1018" min="10" style="208" width="9.13"/>
    <col collapsed="false" customWidth="true" hidden="false" outlineLevel="0" max="1024" min="1019" style="162" width="11.52"/>
  </cols>
  <sheetData>
    <row r="1" customFormat="false" ht="46.6" hidden="false" customHeight="true" outlineLevel="0" collapsed="false">
      <c r="A1" s="236" t="s">
        <v>1184</v>
      </c>
      <c r="B1" s="236"/>
      <c r="C1" s="236"/>
      <c r="D1" s="236"/>
      <c r="E1" s="236"/>
      <c r="F1" s="236"/>
      <c r="G1" s="236"/>
      <c r="H1" s="236"/>
      <c r="I1" s="236"/>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2"/>
      <c r="IK1" s="162"/>
      <c r="IL1" s="162"/>
      <c r="IM1" s="162"/>
      <c r="IN1" s="162"/>
      <c r="IO1" s="162"/>
      <c r="IP1" s="162"/>
      <c r="IQ1" s="162"/>
      <c r="IR1" s="162"/>
      <c r="IS1" s="162"/>
      <c r="IT1" s="162"/>
      <c r="IU1" s="162"/>
      <c r="IV1" s="162"/>
      <c r="IW1" s="162"/>
      <c r="IX1" s="162"/>
      <c r="IY1" s="162"/>
      <c r="IZ1" s="162"/>
      <c r="JA1" s="162"/>
      <c r="JB1" s="162"/>
      <c r="JC1" s="162"/>
      <c r="JD1" s="162"/>
      <c r="JE1" s="162"/>
      <c r="JF1" s="162"/>
      <c r="JG1" s="162"/>
      <c r="JH1" s="162"/>
      <c r="JI1" s="162"/>
      <c r="JJ1" s="162"/>
      <c r="JK1" s="162"/>
      <c r="JL1" s="162"/>
      <c r="JM1" s="162"/>
      <c r="JN1" s="162"/>
      <c r="JO1" s="162"/>
      <c r="JP1" s="162"/>
      <c r="JQ1" s="162"/>
      <c r="JR1" s="162"/>
      <c r="JS1" s="162"/>
      <c r="JT1" s="162"/>
      <c r="JU1" s="162"/>
      <c r="JV1" s="162"/>
      <c r="JW1" s="162"/>
      <c r="JX1" s="162"/>
      <c r="JY1" s="162"/>
      <c r="JZ1" s="162"/>
      <c r="KA1" s="162"/>
      <c r="KB1" s="162"/>
      <c r="KC1" s="162"/>
      <c r="KD1" s="162"/>
      <c r="KE1" s="162"/>
      <c r="KF1" s="162"/>
      <c r="KG1" s="162"/>
      <c r="KH1" s="162"/>
      <c r="KI1" s="162"/>
      <c r="KJ1" s="162"/>
      <c r="KK1" s="162"/>
      <c r="KL1" s="162"/>
      <c r="KM1" s="162"/>
      <c r="KN1" s="162"/>
      <c r="KO1" s="162"/>
      <c r="KP1" s="162"/>
      <c r="KQ1" s="162"/>
      <c r="KR1" s="162"/>
      <c r="KS1" s="162"/>
      <c r="KT1" s="162"/>
      <c r="KU1" s="162"/>
      <c r="KV1" s="162"/>
      <c r="KW1" s="162"/>
      <c r="KX1" s="162"/>
      <c r="KY1" s="162"/>
      <c r="KZ1" s="162"/>
      <c r="LA1" s="162"/>
      <c r="LB1" s="162"/>
      <c r="LC1" s="162"/>
      <c r="LD1" s="162"/>
      <c r="LE1" s="162"/>
      <c r="LF1" s="162"/>
      <c r="LG1" s="162"/>
      <c r="LH1" s="162"/>
      <c r="LI1" s="162"/>
      <c r="LJ1" s="162"/>
      <c r="LK1" s="162"/>
      <c r="LL1" s="162"/>
      <c r="LM1" s="162"/>
      <c r="LN1" s="162"/>
      <c r="LO1" s="162"/>
      <c r="LP1" s="162"/>
      <c r="LQ1" s="162"/>
      <c r="LR1" s="162"/>
      <c r="LS1" s="162"/>
      <c r="LT1" s="162"/>
      <c r="LU1" s="162"/>
      <c r="LV1" s="162"/>
      <c r="LW1" s="162"/>
      <c r="LX1" s="162"/>
      <c r="LY1" s="162"/>
      <c r="LZ1" s="162"/>
      <c r="MA1" s="162"/>
      <c r="MB1" s="162"/>
      <c r="MC1" s="162"/>
      <c r="MD1" s="162"/>
      <c r="ME1" s="162"/>
      <c r="MF1" s="162"/>
      <c r="MG1" s="162"/>
      <c r="MH1" s="162"/>
      <c r="MI1" s="162"/>
      <c r="MJ1" s="162"/>
      <c r="MK1" s="162"/>
      <c r="ML1" s="162"/>
      <c r="MM1" s="162"/>
      <c r="MN1" s="162"/>
      <c r="MO1" s="162"/>
      <c r="MP1" s="162"/>
      <c r="MQ1" s="162"/>
      <c r="MR1" s="162"/>
      <c r="MS1" s="162"/>
      <c r="MT1" s="162"/>
      <c r="MU1" s="162"/>
      <c r="MV1" s="162"/>
      <c r="MW1" s="162"/>
      <c r="MX1" s="162"/>
      <c r="MY1" s="162"/>
      <c r="MZ1" s="162"/>
      <c r="NA1" s="162"/>
      <c r="NB1" s="162"/>
      <c r="NC1" s="162"/>
      <c r="ND1" s="162"/>
      <c r="NE1" s="162"/>
      <c r="NF1" s="162"/>
      <c r="NG1" s="162"/>
      <c r="NH1" s="162"/>
      <c r="NI1" s="162"/>
      <c r="NJ1" s="162"/>
      <c r="NK1" s="162"/>
      <c r="NL1" s="162"/>
      <c r="NM1" s="162"/>
      <c r="NN1" s="162"/>
      <c r="NO1" s="162"/>
      <c r="NP1" s="162"/>
      <c r="NQ1" s="162"/>
      <c r="NR1" s="162"/>
      <c r="NS1" s="162"/>
      <c r="NT1" s="162"/>
      <c r="NU1" s="162"/>
      <c r="NV1" s="162"/>
      <c r="NW1" s="162"/>
      <c r="NX1" s="162"/>
      <c r="NY1" s="162"/>
      <c r="NZ1" s="162"/>
      <c r="OA1" s="162"/>
      <c r="OB1" s="162"/>
      <c r="OC1" s="162"/>
      <c r="OD1" s="162"/>
      <c r="OE1" s="162"/>
      <c r="OF1" s="162"/>
      <c r="OG1" s="162"/>
      <c r="OH1" s="162"/>
      <c r="OI1" s="162"/>
      <c r="OJ1" s="162"/>
      <c r="OK1" s="162"/>
      <c r="OL1" s="162"/>
      <c r="OM1" s="162"/>
      <c r="ON1" s="162"/>
      <c r="OO1" s="162"/>
      <c r="OP1" s="162"/>
      <c r="OQ1" s="162"/>
      <c r="OR1" s="162"/>
      <c r="OS1" s="162"/>
      <c r="OT1" s="162"/>
      <c r="OU1" s="162"/>
      <c r="OV1" s="162"/>
      <c r="OW1" s="162"/>
      <c r="OX1" s="162"/>
      <c r="OY1" s="162"/>
      <c r="OZ1" s="162"/>
      <c r="PA1" s="162"/>
      <c r="PB1" s="162"/>
      <c r="PC1" s="162"/>
      <c r="PD1" s="162"/>
      <c r="PE1" s="162"/>
      <c r="PF1" s="162"/>
      <c r="PG1" s="162"/>
      <c r="PH1" s="162"/>
      <c r="PI1" s="162"/>
      <c r="PJ1" s="162"/>
      <c r="PK1" s="162"/>
      <c r="PL1" s="162"/>
      <c r="PM1" s="162"/>
      <c r="PN1" s="162"/>
      <c r="PO1" s="162"/>
      <c r="PP1" s="162"/>
      <c r="PQ1" s="162"/>
      <c r="PR1" s="162"/>
      <c r="PS1" s="162"/>
      <c r="PT1" s="162"/>
      <c r="PU1" s="162"/>
      <c r="PV1" s="162"/>
      <c r="PW1" s="162"/>
      <c r="PX1" s="162"/>
      <c r="PY1" s="162"/>
      <c r="PZ1" s="162"/>
      <c r="QA1" s="162"/>
      <c r="QB1" s="162"/>
      <c r="QC1" s="162"/>
      <c r="QD1" s="162"/>
      <c r="QE1" s="162"/>
      <c r="QF1" s="162"/>
      <c r="QG1" s="162"/>
      <c r="QH1" s="162"/>
      <c r="QI1" s="162"/>
      <c r="QJ1" s="162"/>
      <c r="QK1" s="162"/>
      <c r="QL1" s="162"/>
      <c r="QM1" s="162"/>
      <c r="QN1" s="162"/>
      <c r="QO1" s="162"/>
      <c r="QP1" s="162"/>
      <c r="QQ1" s="162"/>
      <c r="QR1" s="162"/>
      <c r="QS1" s="162"/>
      <c r="QT1" s="162"/>
      <c r="QU1" s="162"/>
      <c r="QV1" s="162"/>
      <c r="QW1" s="162"/>
      <c r="QX1" s="162"/>
      <c r="QY1" s="162"/>
      <c r="QZ1" s="162"/>
      <c r="RA1" s="162"/>
      <c r="RB1" s="162"/>
      <c r="RC1" s="162"/>
      <c r="RD1" s="162"/>
      <c r="RE1" s="162"/>
      <c r="RF1" s="162"/>
      <c r="RG1" s="162"/>
      <c r="RH1" s="162"/>
      <c r="RI1" s="162"/>
      <c r="RJ1" s="162"/>
      <c r="RK1" s="162"/>
      <c r="RL1" s="162"/>
      <c r="RM1" s="162"/>
      <c r="RN1" s="162"/>
      <c r="RO1" s="162"/>
      <c r="RP1" s="162"/>
      <c r="RQ1" s="162"/>
      <c r="RR1" s="162"/>
      <c r="RS1" s="162"/>
      <c r="RT1" s="162"/>
      <c r="RU1" s="162"/>
      <c r="RV1" s="162"/>
      <c r="RW1" s="162"/>
      <c r="RX1" s="162"/>
      <c r="RY1" s="162"/>
      <c r="RZ1" s="162"/>
      <c r="SA1" s="162"/>
      <c r="SB1" s="162"/>
      <c r="SC1" s="162"/>
      <c r="SD1" s="162"/>
      <c r="SE1" s="162"/>
      <c r="SF1" s="162"/>
      <c r="SG1" s="162"/>
      <c r="SH1" s="162"/>
      <c r="SI1" s="162"/>
      <c r="SJ1" s="162"/>
      <c r="SK1" s="162"/>
      <c r="SL1" s="162"/>
      <c r="SM1" s="162"/>
      <c r="SN1" s="162"/>
      <c r="SO1" s="162"/>
      <c r="SP1" s="162"/>
      <c r="SQ1" s="162"/>
      <c r="SR1" s="162"/>
      <c r="SS1" s="162"/>
      <c r="ST1" s="162"/>
      <c r="SU1" s="162"/>
      <c r="SV1" s="162"/>
      <c r="SW1" s="162"/>
      <c r="SX1" s="162"/>
      <c r="SY1" s="162"/>
      <c r="SZ1" s="162"/>
      <c r="TA1" s="162"/>
      <c r="TB1" s="162"/>
      <c r="TC1" s="162"/>
      <c r="TD1" s="162"/>
      <c r="TE1" s="162"/>
      <c r="TF1" s="162"/>
      <c r="TG1" s="162"/>
      <c r="TH1" s="162"/>
      <c r="TI1" s="162"/>
      <c r="TJ1" s="162"/>
      <c r="TK1" s="162"/>
      <c r="TL1" s="162"/>
      <c r="TM1" s="162"/>
      <c r="TN1" s="162"/>
      <c r="TO1" s="162"/>
      <c r="TP1" s="162"/>
      <c r="TQ1" s="162"/>
      <c r="TR1" s="162"/>
      <c r="TS1" s="162"/>
      <c r="TT1" s="162"/>
      <c r="TU1" s="162"/>
      <c r="TV1" s="162"/>
      <c r="TW1" s="162"/>
      <c r="TX1" s="162"/>
      <c r="TY1" s="162"/>
      <c r="TZ1" s="162"/>
      <c r="UA1" s="162"/>
      <c r="UB1" s="162"/>
      <c r="UC1" s="162"/>
      <c r="UD1" s="162"/>
      <c r="UE1" s="162"/>
      <c r="UF1" s="162"/>
      <c r="UG1" s="162"/>
      <c r="UH1" s="162"/>
      <c r="UI1" s="162"/>
      <c r="UJ1" s="162"/>
      <c r="UK1" s="162"/>
      <c r="UL1" s="162"/>
      <c r="UM1" s="162"/>
      <c r="UN1" s="162"/>
      <c r="UO1" s="162"/>
      <c r="UP1" s="162"/>
      <c r="UQ1" s="162"/>
      <c r="UR1" s="162"/>
      <c r="US1" s="162"/>
      <c r="UT1" s="162"/>
      <c r="UU1" s="162"/>
      <c r="UV1" s="162"/>
      <c r="UW1" s="162"/>
      <c r="UX1" s="162"/>
      <c r="UY1" s="162"/>
      <c r="UZ1" s="162"/>
      <c r="VA1" s="162"/>
      <c r="VB1" s="162"/>
      <c r="VC1" s="162"/>
      <c r="VD1" s="162"/>
      <c r="VE1" s="162"/>
      <c r="VF1" s="162"/>
      <c r="VG1" s="162"/>
      <c r="VH1" s="162"/>
      <c r="VI1" s="162"/>
      <c r="VJ1" s="162"/>
      <c r="VK1" s="162"/>
      <c r="VL1" s="162"/>
      <c r="VM1" s="162"/>
      <c r="VN1" s="162"/>
      <c r="VO1" s="162"/>
      <c r="VP1" s="162"/>
      <c r="VQ1" s="162"/>
      <c r="VR1" s="162"/>
      <c r="VS1" s="162"/>
      <c r="VT1" s="162"/>
      <c r="VU1" s="162"/>
      <c r="VV1" s="162"/>
      <c r="VW1" s="162"/>
      <c r="VX1" s="162"/>
      <c r="VY1" s="162"/>
      <c r="VZ1" s="162"/>
      <c r="WA1" s="162"/>
      <c r="WB1" s="162"/>
      <c r="WC1" s="162"/>
      <c r="WD1" s="162"/>
      <c r="WE1" s="162"/>
      <c r="WF1" s="162"/>
      <c r="WG1" s="162"/>
      <c r="WH1" s="162"/>
      <c r="WI1" s="162"/>
      <c r="WJ1" s="162"/>
      <c r="WK1" s="162"/>
      <c r="WL1" s="162"/>
      <c r="WM1" s="162"/>
      <c r="WN1" s="162"/>
      <c r="WO1" s="162"/>
      <c r="WP1" s="162"/>
      <c r="WQ1" s="162"/>
      <c r="WR1" s="162"/>
      <c r="WS1" s="162"/>
      <c r="WT1" s="162"/>
      <c r="WU1" s="162"/>
      <c r="WV1" s="162"/>
      <c r="WW1" s="162"/>
      <c r="WX1" s="162"/>
      <c r="WY1" s="162"/>
      <c r="WZ1" s="162"/>
      <c r="XA1" s="162"/>
      <c r="XB1" s="162"/>
      <c r="XC1" s="162"/>
      <c r="XD1" s="162"/>
      <c r="XE1" s="162"/>
      <c r="XF1" s="162"/>
      <c r="XG1" s="162"/>
      <c r="XH1" s="162"/>
      <c r="XI1" s="162"/>
      <c r="XJ1" s="162"/>
      <c r="XK1" s="162"/>
      <c r="XL1" s="162"/>
      <c r="XM1" s="162"/>
      <c r="XN1" s="162"/>
      <c r="XO1" s="162"/>
      <c r="XP1" s="162"/>
      <c r="XQ1" s="162"/>
      <c r="XR1" s="162"/>
      <c r="XS1" s="162"/>
      <c r="XT1" s="162"/>
      <c r="XU1" s="162"/>
      <c r="XV1" s="162"/>
      <c r="XW1" s="162"/>
      <c r="XX1" s="162"/>
      <c r="XY1" s="162"/>
      <c r="XZ1" s="162"/>
      <c r="YA1" s="162"/>
      <c r="YB1" s="162"/>
      <c r="YC1" s="162"/>
      <c r="YD1" s="162"/>
      <c r="YE1" s="162"/>
      <c r="YF1" s="162"/>
      <c r="YG1" s="162"/>
      <c r="YH1" s="162"/>
      <c r="YI1" s="162"/>
      <c r="YJ1" s="162"/>
      <c r="YK1" s="162"/>
      <c r="YL1" s="162"/>
      <c r="YM1" s="162"/>
      <c r="YN1" s="162"/>
      <c r="YO1" s="162"/>
      <c r="YP1" s="162"/>
      <c r="YQ1" s="162"/>
      <c r="YR1" s="162"/>
      <c r="YS1" s="162"/>
      <c r="YT1" s="162"/>
      <c r="YU1" s="162"/>
      <c r="YV1" s="162"/>
      <c r="YW1" s="162"/>
      <c r="YX1" s="162"/>
      <c r="YY1" s="162"/>
      <c r="YZ1" s="162"/>
      <c r="ZA1" s="162"/>
      <c r="ZB1" s="162"/>
      <c r="ZC1" s="162"/>
      <c r="ZD1" s="162"/>
      <c r="ZE1" s="162"/>
      <c r="ZF1" s="162"/>
      <c r="ZG1" s="162"/>
      <c r="ZH1" s="162"/>
      <c r="ZI1" s="162"/>
      <c r="ZJ1" s="162"/>
      <c r="ZK1" s="162"/>
      <c r="ZL1" s="162"/>
      <c r="ZM1" s="162"/>
      <c r="ZN1" s="162"/>
      <c r="ZO1" s="162"/>
      <c r="ZP1" s="162"/>
      <c r="ZQ1" s="162"/>
      <c r="ZR1" s="162"/>
      <c r="ZS1" s="162"/>
      <c r="ZT1" s="162"/>
      <c r="ZU1" s="162"/>
      <c r="ZV1" s="162"/>
      <c r="ZW1" s="162"/>
      <c r="ZX1" s="162"/>
      <c r="ZY1" s="162"/>
      <c r="ZZ1" s="162"/>
      <c r="AAA1" s="162"/>
      <c r="AAB1" s="162"/>
      <c r="AAC1" s="162"/>
      <c r="AAD1" s="162"/>
      <c r="AAE1" s="162"/>
      <c r="AAF1" s="162"/>
      <c r="AAG1" s="162"/>
      <c r="AAH1" s="162"/>
      <c r="AAI1" s="162"/>
      <c r="AAJ1" s="162"/>
      <c r="AAK1" s="162"/>
      <c r="AAL1" s="162"/>
      <c r="AAM1" s="162"/>
      <c r="AAN1" s="162"/>
      <c r="AAO1" s="162"/>
      <c r="AAP1" s="162"/>
      <c r="AAQ1" s="162"/>
      <c r="AAR1" s="162"/>
      <c r="AAS1" s="162"/>
      <c r="AAT1" s="162"/>
      <c r="AAU1" s="162"/>
      <c r="AAV1" s="162"/>
      <c r="AAW1" s="162"/>
      <c r="AAX1" s="162"/>
      <c r="AAY1" s="162"/>
      <c r="AAZ1" s="162"/>
      <c r="ABA1" s="162"/>
      <c r="ABB1" s="162"/>
      <c r="ABC1" s="162"/>
      <c r="ABD1" s="162"/>
      <c r="ABE1" s="162"/>
      <c r="ABF1" s="162"/>
      <c r="ABG1" s="162"/>
      <c r="ABH1" s="162"/>
      <c r="ABI1" s="162"/>
      <c r="ABJ1" s="162"/>
      <c r="ABK1" s="162"/>
      <c r="ABL1" s="162"/>
      <c r="ABM1" s="162"/>
      <c r="ABN1" s="162"/>
      <c r="ABO1" s="162"/>
      <c r="ABP1" s="162"/>
      <c r="ABQ1" s="162"/>
      <c r="ABR1" s="162"/>
      <c r="ABS1" s="162"/>
      <c r="ABT1" s="162"/>
      <c r="ABU1" s="162"/>
      <c r="ABV1" s="162"/>
      <c r="ABW1" s="162"/>
      <c r="ABX1" s="162"/>
      <c r="ABY1" s="162"/>
      <c r="ABZ1" s="162"/>
      <c r="ACA1" s="162"/>
      <c r="ACB1" s="162"/>
      <c r="ACC1" s="162"/>
      <c r="ACD1" s="162"/>
      <c r="ACE1" s="162"/>
      <c r="ACF1" s="162"/>
      <c r="ACG1" s="162"/>
      <c r="ACH1" s="162"/>
      <c r="ACI1" s="162"/>
      <c r="ACJ1" s="162"/>
      <c r="ACK1" s="162"/>
      <c r="ACL1" s="162"/>
      <c r="ACM1" s="162"/>
      <c r="ACN1" s="162"/>
      <c r="ACO1" s="162"/>
      <c r="ACP1" s="162"/>
      <c r="ACQ1" s="162"/>
      <c r="ACR1" s="162"/>
      <c r="ACS1" s="162"/>
      <c r="ACT1" s="162"/>
      <c r="ACU1" s="162"/>
      <c r="ACV1" s="162"/>
      <c r="ACW1" s="162"/>
      <c r="ACX1" s="162"/>
      <c r="ACY1" s="162"/>
      <c r="ACZ1" s="162"/>
      <c r="ADA1" s="162"/>
      <c r="ADB1" s="162"/>
      <c r="ADC1" s="162"/>
      <c r="ADD1" s="162"/>
      <c r="ADE1" s="162"/>
      <c r="ADF1" s="162"/>
      <c r="ADG1" s="162"/>
      <c r="ADH1" s="162"/>
      <c r="ADI1" s="162"/>
      <c r="ADJ1" s="162"/>
      <c r="ADK1" s="162"/>
      <c r="ADL1" s="162"/>
      <c r="ADM1" s="162"/>
      <c r="ADN1" s="162"/>
      <c r="ADO1" s="162"/>
      <c r="ADP1" s="162"/>
      <c r="ADQ1" s="162"/>
      <c r="ADR1" s="162"/>
      <c r="ADS1" s="162"/>
      <c r="ADT1" s="162"/>
      <c r="ADU1" s="162"/>
      <c r="ADV1" s="162"/>
      <c r="ADW1" s="162"/>
      <c r="ADX1" s="162"/>
      <c r="ADY1" s="162"/>
      <c r="ADZ1" s="162"/>
      <c r="AEA1" s="162"/>
      <c r="AEB1" s="162"/>
      <c r="AEC1" s="162"/>
      <c r="AED1" s="162"/>
      <c r="AEE1" s="162"/>
      <c r="AEF1" s="162"/>
      <c r="AEG1" s="162"/>
      <c r="AEH1" s="162"/>
      <c r="AEI1" s="162"/>
      <c r="AEJ1" s="162"/>
      <c r="AEK1" s="162"/>
      <c r="AEL1" s="162"/>
      <c r="AEM1" s="162"/>
      <c r="AEN1" s="162"/>
      <c r="AEO1" s="162"/>
      <c r="AEP1" s="162"/>
      <c r="AEQ1" s="162"/>
      <c r="AER1" s="162"/>
      <c r="AES1" s="162"/>
      <c r="AET1" s="162"/>
      <c r="AEU1" s="162"/>
      <c r="AEV1" s="162"/>
      <c r="AEW1" s="162"/>
      <c r="AEX1" s="162"/>
      <c r="AEY1" s="162"/>
      <c r="AEZ1" s="162"/>
      <c r="AFA1" s="162"/>
      <c r="AFB1" s="162"/>
      <c r="AFC1" s="162"/>
      <c r="AFD1" s="162"/>
      <c r="AFE1" s="162"/>
      <c r="AFF1" s="162"/>
      <c r="AFG1" s="162"/>
      <c r="AFH1" s="162"/>
      <c r="AFI1" s="162"/>
      <c r="AFJ1" s="162"/>
      <c r="AFK1" s="162"/>
      <c r="AFL1" s="162"/>
      <c r="AFM1" s="162"/>
      <c r="AFN1" s="162"/>
      <c r="AFO1" s="162"/>
      <c r="AFP1" s="162"/>
      <c r="AFQ1" s="162"/>
      <c r="AFR1" s="162"/>
      <c r="AFS1" s="162"/>
      <c r="AFT1" s="162"/>
      <c r="AFU1" s="162"/>
      <c r="AFV1" s="162"/>
      <c r="AFW1" s="162"/>
      <c r="AFX1" s="162"/>
      <c r="AFY1" s="162"/>
      <c r="AFZ1" s="162"/>
      <c r="AGA1" s="162"/>
      <c r="AGB1" s="162"/>
      <c r="AGC1" s="162"/>
      <c r="AGD1" s="162"/>
      <c r="AGE1" s="162"/>
      <c r="AGF1" s="162"/>
      <c r="AGG1" s="162"/>
      <c r="AGH1" s="162"/>
      <c r="AGI1" s="162"/>
      <c r="AGJ1" s="162"/>
      <c r="AGK1" s="162"/>
      <c r="AGL1" s="162"/>
      <c r="AGM1" s="162"/>
      <c r="AGN1" s="162"/>
      <c r="AGO1" s="162"/>
      <c r="AGP1" s="162"/>
      <c r="AGQ1" s="162"/>
      <c r="AGR1" s="162"/>
      <c r="AGS1" s="162"/>
      <c r="AGT1" s="162"/>
      <c r="AGU1" s="162"/>
      <c r="AGV1" s="162"/>
      <c r="AGW1" s="162"/>
      <c r="AGX1" s="162"/>
      <c r="AGY1" s="162"/>
      <c r="AGZ1" s="162"/>
      <c r="AHA1" s="162"/>
      <c r="AHB1" s="162"/>
      <c r="AHC1" s="162"/>
      <c r="AHD1" s="162"/>
      <c r="AHE1" s="162"/>
      <c r="AHF1" s="162"/>
      <c r="AHG1" s="162"/>
      <c r="AHH1" s="162"/>
      <c r="AHI1" s="162"/>
      <c r="AHJ1" s="162"/>
      <c r="AHK1" s="162"/>
      <c r="AHL1" s="162"/>
      <c r="AHM1" s="162"/>
      <c r="AHN1" s="162"/>
      <c r="AHO1" s="162"/>
      <c r="AHP1" s="162"/>
      <c r="AHQ1" s="162"/>
      <c r="AHR1" s="162"/>
      <c r="AHS1" s="162"/>
      <c r="AHT1" s="162"/>
      <c r="AHU1" s="162"/>
      <c r="AHV1" s="162"/>
      <c r="AHW1" s="162"/>
      <c r="AHX1" s="162"/>
      <c r="AHY1" s="162"/>
      <c r="AHZ1" s="162"/>
      <c r="AIA1" s="162"/>
      <c r="AIB1" s="162"/>
      <c r="AIC1" s="162"/>
      <c r="AID1" s="162"/>
      <c r="AIE1" s="162"/>
      <c r="AIF1" s="162"/>
      <c r="AIG1" s="162"/>
      <c r="AIH1" s="162"/>
      <c r="AII1" s="162"/>
      <c r="AIJ1" s="162"/>
      <c r="AIK1" s="162"/>
      <c r="AIL1" s="162"/>
      <c r="AIM1" s="162"/>
      <c r="AIN1" s="162"/>
      <c r="AIO1" s="162"/>
      <c r="AIP1" s="162"/>
      <c r="AIQ1" s="162"/>
      <c r="AIR1" s="162"/>
      <c r="AIS1" s="162"/>
      <c r="AIT1" s="162"/>
      <c r="AIU1" s="162"/>
      <c r="AIV1" s="162"/>
      <c r="AIW1" s="162"/>
      <c r="AIX1" s="162"/>
      <c r="AIY1" s="162"/>
      <c r="AIZ1" s="162"/>
      <c r="AJA1" s="162"/>
      <c r="AJB1" s="162"/>
      <c r="AJC1" s="162"/>
      <c r="AJD1" s="162"/>
      <c r="AJE1" s="162"/>
      <c r="AJF1" s="162"/>
      <c r="AJG1" s="162"/>
      <c r="AJH1" s="162"/>
      <c r="AJI1" s="162"/>
      <c r="AJJ1" s="162"/>
      <c r="AJK1" s="162"/>
      <c r="AJL1" s="162"/>
      <c r="AJM1" s="162"/>
      <c r="AJN1" s="162"/>
      <c r="AJO1" s="162"/>
      <c r="AJP1" s="162"/>
      <c r="AJQ1" s="162"/>
      <c r="AJR1" s="162"/>
      <c r="AJS1" s="162"/>
      <c r="AJT1" s="162"/>
      <c r="AJU1" s="162"/>
      <c r="AJV1" s="162"/>
      <c r="AJW1" s="162"/>
      <c r="AJX1" s="162"/>
      <c r="AJY1" s="162"/>
      <c r="AJZ1" s="162"/>
      <c r="AKA1" s="162"/>
      <c r="AKB1" s="162"/>
      <c r="AKC1" s="162"/>
      <c r="AKD1" s="162"/>
      <c r="AKE1" s="162"/>
      <c r="AKF1" s="162"/>
      <c r="AKG1" s="162"/>
      <c r="AKH1" s="162"/>
      <c r="AKI1" s="162"/>
      <c r="AKJ1" s="162"/>
      <c r="AKK1" s="162"/>
      <c r="AKL1" s="162"/>
      <c r="AKM1" s="162"/>
      <c r="AKN1" s="162"/>
      <c r="AKO1" s="162"/>
      <c r="AKP1" s="162"/>
      <c r="AKQ1" s="162"/>
      <c r="AKR1" s="162"/>
      <c r="AKS1" s="162"/>
      <c r="AKT1" s="162"/>
      <c r="AKU1" s="162"/>
      <c r="AKV1" s="162"/>
      <c r="AKW1" s="162"/>
      <c r="AKX1" s="162"/>
      <c r="AKY1" s="162"/>
      <c r="AKZ1" s="162"/>
      <c r="ALA1" s="162"/>
      <c r="ALB1" s="162"/>
      <c r="ALC1" s="162"/>
      <c r="ALD1" s="162"/>
      <c r="ALE1" s="162"/>
      <c r="ALF1" s="162"/>
      <c r="ALG1" s="162"/>
      <c r="ALH1" s="162"/>
      <c r="ALI1" s="162"/>
      <c r="ALJ1" s="162"/>
      <c r="ALK1" s="162"/>
      <c r="ALL1" s="162"/>
      <c r="ALM1" s="162"/>
      <c r="ALN1" s="162"/>
      <c r="ALO1" s="162"/>
      <c r="ALP1" s="162"/>
      <c r="ALQ1" s="162"/>
      <c r="ALR1" s="162"/>
      <c r="ALS1" s="162"/>
      <c r="ALT1" s="162"/>
      <c r="ALU1" s="162"/>
      <c r="ALV1" s="162"/>
      <c r="ALW1" s="162"/>
      <c r="ALX1" s="162"/>
      <c r="ALY1" s="162"/>
      <c r="ALZ1" s="162"/>
      <c r="AMA1" s="162"/>
      <c r="AMB1" s="162"/>
      <c r="AMC1" s="162"/>
      <c r="AMD1" s="162"/>
    </row>
    <row r="2" customFormat="false" ht="22.05" hidden="false" customHeight="true" outlineLevel="0" collapsed="false">
      <c r="A2" s="237" t="s">
        <v>1277</v>
      </c>
      <c r="B2" s="237"/>
      <c r="C2" s="237"/>
      <c r="D2" s="237"/>
      <c r="E2" s="237"/>
      <c r="F2" s="238"/>
      <c r="G2" s="238"/>
      <c r="H2" s="238"/>
      <c r="I2" s="238"/>
    </row>
    <row r="3" customFormat="false" ht="75.55" hidden="false" customHeight="true" outlineLevel="0" collapsed="false">
      <c r="A3" s="239" t="s">
        <v>1278</v>
      </c>
      <c r="B3" s="239"/>
      <c r="C3" s="239"/>
      <c r="D3" s="239"/>
      <c r="E3" s="239"/>
      <c r="F3" s="239"/>
      <c r="G3" s="239"/>
      <c r="H3" s="239"/>
      <c r="I3" s="239"/>
    </row>
    <row r="4" customFormat="false" ht="13.8" hidden="false" customHeight="true" outlineLevel="0" collapsed="false">
      <c r="A4" s="240" t="s">
        <v>919</v>
      </c>
      <c r="B4" s="240"/>
      <c r="C4" s="240"/>
      <c r="D4" s="240"/>
      <c r="E4" s="240"/>
      <c r="F4" s="240"/>
      <c r="G4" s="240"/>
      <c r="H4" s="240"/>
      <c r="I4" s="240"/>
    </row>
    <row r="5" customFormat="false" ht="13.8" hidden="false" customHeight="true" outlineLevel="0" collapsed="false">
      <c r="A5" s="241" t="s">
        <v>887</v>
      </c>
      <c r="B5" s="242" t="s">
        <v>920</v>
      </c>
      <c r="C5" s="242"/>
      <c r="D5" s="242"/>
      <c r="E5" s="242"/>
      <c r="F5" s="242"/>
      <c r="G5" s="242"/>
      <c r="H5" s="243" t="s">
        <v>1279</v>
      </c>
      <c r="I5" s="243"/>
    </row>
    <row r="6" customFormat="false" ht="13.8" hidden="false" customHeight="true" outlineLevel="0" collapsed="false">
      <c r="A6" s="241" t="s">
        <v>890</v>
      </c>
      <c r="B6" s="242" t="s">
        <v>1280</v>
      </c>
      <c r="C6" s="242"/>
      <c r="D6" s="242"/>
      <c r="E6" s="242"/>
      <c r="F6" s="242"/>
      <c r="G6" s="242"/>
      <c r="H6" s="244" t="s">
        <v>1281</v>
      </c>
      <c r="I6" s="244"/>
    </row>
    <row r="7" customFormat="false" ht="13.8" hidden="false" customHeight="true" outlineLevel="0" collapsed="false">
      <c r="A7" s="241" t="s">
        <v>893</v>
      </c>
      <c r="B7" s="242" t="s">
        <v>1282</v>
      </c>
      <c r="C7" s="242"/>
      <c r="D7" s="242"/>
      <c r="E7" s="242"/>
      <c r="F7" s="242"/>
      <c r="G7" s="242"/>
      <c r="H7" s="245" t="s">
        <v>1283</v>
      </c>
      <c r="I7" s="245"/>
    </row>
    <row r="8" customFormat="false" ht="13.8" hidden="false" customHeight="true" outlineLevel="0" collapsed="false">
      <c r="A8" s="241" t="s">
        <v>926</v>
      </c>
      <c r="B8" s="242" t="s">
        <v>927</v>
      </c>
      <c r="C8" s="242"/>
      <c r="D8" s="242"/>
      <c r="E8" s="242"/>
      <c r="F8" s="242"/>
      <c r="G8" s="242"/>
      <c r="H8" s="244" t="n">
        <v>12</v>
      </c>
      <c r="I8" s="244"/>
    </row>
    <row r="9" customFormat="false" ht="13.8" hidden="false" customHeight="false" outlineLevel="0" collapsed="false">
      <c r="A9" s="246"/>
      <c r="B9" s="246"/>
      <c r="C9" s="246"/>
      <c r="D9" s="246"/>
      <c r="E9" s="246"/>
      <c r="F9" s="246"/>
      <c r="G9" s="246"/>
      <c r="H9" s="246"/>
      <c r="I9" s="246"/>
    </row>
    <row r="10" customFormat="false" ht="13.8" hidden="false" customHeight="true" outlineLevel="0" collapsed="false">
      <c r="A10" s="240" t="s">
        <v>929</v>
      </c>
      <c r="B10" s="240"/>
      <c r="C10" s="240"/>
      <c r="D10" s="240"/>
      <c r="E10" s="240"/>
      <c r="F10" s="240"/>
      <c r="G10" s="240"/>
      <c r="H10" s="240"/>
      <c r="I10" s="240"/>
    </row>
    <row r="11" customFormat="false" ht="13.8" hidden="false" customHeight="true" outlineLevel="0" collapsed="false">
      <c r="A11" s="241" t="s">
        <v>1284</v>
      </c>
      <c r="B11" s="242" t="s">
        <v>1285</v>
      </c>
      <c r="C11" s="242"/>
      <c r="D11" s="242"/>
      <c r="E11" s="242"/>
      <c r="F11" s="242"/>
      <c r="G11" s="242"/>
      <c r="H11" s="247" t="s">
        <v>1391</v>
      </c>
      <c r="I11" s="247"/>
    </row>
    <row r="12" customFormat="false" ht="13.8" hidden="false" customHeight="true" outlineLevel="0" collapsed="false">
      <c r="A12" s="241" t="s">
        <v>1287</v>
      </c>
      <c r="B12" s="242" t="s">
        <v>1288</v>
      </c>
      <c r="C12" s="242"/>
      <c r="D12" s="242"/>
      <c r="E12" s="242"/>
      <c r="F12" s="242"/>
      <c r="G12" s="242"/>
      <c r="H12" s="248" t="s">
        <v>1392</v>
      </c>
      <c r="I12" s="248"/>
    </row>
    <row r="13" customFormat="false" ht="13.8" hidden="false" customHeight="true" outlineLevel="0" collapsed="false">
      <c r="A13" s="241" t="s">
        <v>1290</v>
      </c>
      <c r="B13" s="242" t="s">
        <v>1386</v>
      </c>
      <c r="C13" s="242"/>
      <c r="D13" s="242"/>
      <c r="E13" s="242"/>
      <c r="F13" s="242"/>
      <c r="G13" s="242"/>
      <c r="H13" s="249"/>
      <c r="I13" s="249"/>
    </row>
    <row r="14" customFormat="false" ht="13.8" hidden="false" customHeight="true" outlineLevel="0" collapsed="false">
      <c r="A14" s="241" t="s">
        <v>1292</v>
      </c>
      <c r="B14" s="242" t="s">
        <v>1293</v>
      </c>
      <c r="C14" s="242"/>
      <c r="D14" s="242"/>
      <c r="E14" s="242"/>
      <c r="F14" s="242"/>
      <c r="G14" s="242"/>
      <c r="H14" s="250"/>
      <c r="I14" s="250"/>
    </row>
    <row r="15" customFormat="false" ht="13.8" hidden="false" customHeight="true" outlineLevel="0" collapsed="false">
      <c r="A15" s="241" t="s">
        <v>1294</v>
      </c>
      <c r="B15" s="242" t="s">
        <v>1295</v>
      </c>
      <c r="C15" s="242"/>
      <c r="D15" s="242"/>
      <c r="E15" s="242"/>
      <c r="F15" s="242"/>
      <c r="G15" s="242"/>
      <c r="H15" s="249"/>
      <c r="I15" s="249"/>
    </row>
    <row r="16" customFormat="false" ht="38.2" hidden="false" customHeight="true" outlineLevel="0" collapsed="false">
      <c r="A16" s="241" t="s">
        <v>1296</v>
      </c>
      <c r="B16" s="242" t="s">
        <v>1297</v>
      </c>
      <c r="C16" s="242"/>
      <c r="D16" s="242"/>
      <c r="E16" s="242"/>
      <c r="F16" s="242"/>
      <c r="G16" s="242"/>
      <c r="H16" s="251"/>
      <c r="I16" s="251"/>
    </row>
    <row r="17" customFormat="false" ht="13.8" hidden="false" customHeight="true" outlineLevel="0" collapsed="false">
      <c r="A17" s="241" t="s">
        <v>1298</v>
      </c>
      <c r="B17" s="242" t="s">
        <v>1387</v>
      </c>
      <c r="C17" s="242"/>
      <c r="D17" s="242"/>
      <c r="E17" s="242"/>
      <c r="F17" s="242"/>
      <c r="G17" s="242"/>
      <c r="H17" s="250"/>
      <c r="I17" s="250"/>
    </row>
    <row r="18" customFormat="false" ht="13.8" hidden="false" customHeight="true" outlineLevel="0" collapsed="false">
      <c r="A18" s="241" t="s">
        <v>1300</v>
      </c>
      <c r="B18" s="242" t="s">
        <v>1301</v>
      </c>
      <c r="C18" s="242"/>
      <c r="D18" s="242"/>
      <c r="E18" s="242"/>
      <c r="F18" s="242"/>
      <c r="G18" s="242"/>
      <c r="H18" s="252" t="s">
        <v>23</v>
      </c>
      <c r="I18" s="252"/>
    </row>
    <row r="19" customFormat="false" ht="13.8" hidden="false" customHeight="true" outlineLevel="0" collapsed="false">
      <c r="A19" s="241" t="s">
        <v>1302</v>
      </c>
      <c r="B19" s="242" t="s">
        <v>1303</v>
      </c>
      <c r="C19" s="242"/>
      <c r="D19" s="242"/>
      <c r="E19" s="242"/>
      <c r="F19" s="242"/>
      <c r="G19" s="242"/>
      <c r="H19" s="253" t="n">
        <v>8</v>
      </c>
      <c r="I19" s="253"/>
    </row>
    <row r="20" customFormat="false" ht="13.8" hidden="false" customHeight="false" outlineLevel="0" collapsed="false">
      <c r="A20" s="254"/>
      <c r="B20" s="254"/>
      <c r="C20" s="254"/>
      <c r="D20" s="254"/>
      <c r="E20" s="254"/>
      <c r="F20" s="254"/>
      <c r="G20" s="254"/>
      <c r="H20" s="254"/>
      <c r="I20" s="254"/>
    </row>
    <row r="21" customFormat="false" ht="13.8" hidden="false" customHeight="true" outlineLevel="0" collapsed="false">
      <c r="A21" s="255" t="s">
        <v>1304</v>
      </c>
      <c r="B21" s="255"/>
      <c r="C21" s="255"/>
      <c r="D21" s="255"/>
      <c r="E21" s="255"/>
      <c r="F21" s="255"/>
      <c r="G21" s="255"/>
      <c r="H21" s="255"/>
      <c r="I21" s="255"/>
    </row>
    <row r="22" customFormat="false" ht="22.35" hidden="false" customHeight="true" outlineLevel="0" collapsed="false">
      <c r="A22" s="256" t="n">
        <v>1</v>
      </c>
      <c r="B22" s="257" t="s">
        <v>938</v>
      </c>
      <c r="C22" s="257"/>
      <c r="D22" s="257"/>
      <c r="E22" s="258" t="s">
        <v>939</v>
      </c>
      <c r="F22" s="258"/>
      <c r="G22" s="258" t="s">
        <v>941</v>
      </c>
      <c r="H22" s="259" t="s">
        <v>942</v>
      </c>
      <c r="I22" s="260" t="s">
        <v>943</v>
      </c>
    </row>
    <row r="23" customFormat="false" ht="13.8" hidden="false" customHeight="true" outlineLevel="0" collapsed="false">
      <c r="A23" s="261" t="s">
        <v>887</v>
      </c>
      <c r="B23" s="262" t="s">
        <v>1305</v>
      </c>
      <c r="C23" s="262"/>
      <c r="D23" s="262"/>
      <c r="E23" s="263" t="n">
        <v>21</v>
      </c>
      <c r="F23" s="264"/>
      <c r="G23" s="263" t="n">
        <v>220</v>
      </c>
      <c r="H23" s="265"/>
      <c r="I23" s="266" t="n">
        <f aca="false">ROUND(H13/G23*G23,2)</f>
        <v>0</v>
      </c>
    </row>
    <row r="24" customFormat="false" ht="13.8" hidden="false" customHeight="true" outlineLevel="0" collapsed="false">
      <c r="A24" s="261" t="s">
        <v>890</v>
      </c>
      <c r="B24" s="267" t="s">
        <v>1306</v>
      </c>
      <c r="C24" s="267"/>
      <c r="D24" s="267"/>
      <c r="E24" s="267"/>
      <c r="F24" s="267"/>
      <c r="G24" s="267"/>
      <c r="H24" s="268"/>
      <c r="I24" s="266" t="n">
        <f aca="false">IF(H15="Sim",(I23*H24),(I32*H24))</f>
        <v>0</v>
      </c>
      <c r="J24" s="269"/>
      <c r="K24" s="269"/>
      <c r="L24" s="269"/>
      <c r="M24" s="269"/>
      <c r="N24" s="269"/>
      <c r="O24" s="269"/>
      <c r="P24" s="269"/>
      <c r="Q24" s="269"/>
      <c r="R24" s="269"/>
      <c r="S24" s="269"/>
      <c r="T24" s="269"/>
      <c r="U24" s="269"/>
      <c r="V24" s="269"/>
      <c r="W24" s="269"/>
      <c r="X24" s="269"/>
      <c r="Y24" s="269"/>
      <c r="Z24" s="269"/>
      <c r="AA24" s="269"/>
      <c r="AB24" s="269"/>
      <c r="AC24" s="269"/>
      <c r="AD24" s="269"/>
      <c r="AE24" s="269"/>
      <c r="AF24" s="269"/>
      <c r="AG24" s="269"/>
      <c r="AH24" s="269"/>
      <c r="AI24" s="269"/>
      <c r="AJ24" s="269"/>
      <c r="AK24" s="269"/>
      <c r="AL24" s="269"/>
      <c r="AM24" s="269"/>
      <c r="AN24" s="269"/>
      <c r="AO24" s="269"/>
      <c r="AP24" s="269"/>
      <c r="AQ24" s="269"/>
      <c r="AR24" s="269"/>
      <c r="AS24" s="269"/>
      <c r="AT24" s="269"/>
      <c r="AU24" s="269"/>
      <c r="AV24" s="269"/>
      <c r="AW24" s="269"/>
      <c r="AX24" s="269"/>
      <c r="AY24" s="269"/>
      <c r="AZ24" s="269"/>
      <c r="BA24" s="269"/>
      <c r="BB24" s="269"/>
      <c r="BC24" s="269"/>
      <c r="BD24" s="269"/>
      <c r="BE24" s="269"/>
      <c r="BF24" s="269"/>
      <c r="BG24" s="269"/>
      <c r="BH24" s="269"/>
      <c r="BI24" s="269"/>
      <c r="BJ24" s="269"/>
      <c r="BK24" s="269"/>
      <c r="BL24" s="269"/>
      <c r="BM24" s="269"/>
      <c r="BN24" s="269"/>
      <c r="BO24" s="269"/>
      <c r="BP24" s="269"/>
      <c r="BQ24" s="269"/>
      <c r="BR24" s="269"/>
      <c r="BS24" s="269"/>
      <c r="BT24" s="269"/>
      <c r="BU24" s="269"/>
      <c r="BV24" s="269"/>
      <c r="BW24" s="269"/>
      <c r="BX24" s="269"/>
      <c r="BY24" s="269"/>
      <c r="BZ24" s="269"/>
      <c r="CA24" s="269"/>
      <c r="CB24" s="269"/>
      <c r="CC24" s="269"/>
      <c r="CD24" s="269"/>
      <c r="CE24" s="269"/>
      <c r="CF24" s="269"/>
      <c r="CG24" s="269"/>
      <c r="CH24" s="269"/>
      <c r="CI24" s="269"/>
      <c r="CJ24" s="269"/>
      <c r="CK24" s="269"/>
      <c r="CL24" s="269"/>
      <c r="CM24" s="269"/>
      <c r="CN24" s="269"/>
      <c r="CO24" s="269"/>
      <c r="CP24" s="269"/>
      <c r="CQ24" s="269"/>
      <c r="CR24" s="269"/>
      <c r="CS24" s="269"/>
      <c r="CT24" s="269"/>
      <c r="CU24" s="269"/>
      <c r="CV24" s="269"/>
      <c r="CW24" s="269"/>
      <c r="CX24" s="269"/>
      <c r="CY24" s="269"/>
      <c r="CZ24" s="269"/>
      <c r="DA24" s="269"/>
      <c r="DB24" s="269"/>
      <c r="DC24" s="269"/>
      <c r="DD24" s="269"/>
      <c r="DE24" s="269"/>
      <c r="DF24" s="269"/>
      <c r="DG24" s="269"/>
      <c r="DH24" s="269"/>
      <c r="DI24" s="269"/>
      <c r="DJ24" s="269"/>
      <c r="DK24" s="269"/>
      <c r="DL24" s="269"/>
      <c r="DM24" s="269"/>
      <c r="DN24" s="269"/>
      <c r="DO24" s="269"/>
      <c r="DP24" s="269"/>
      <c r="DQ24" s="269"/>
      <c r="DR24" s="269"/>
      <c r="DS24" s="269"/>
      <c r="DT24" s="269"/>
      <c r="DU24" s="269"/>
      <c r="DV24" s="269"/>
      <c r="DW24" s="269"/>
      <c r="DX24" s="269"/>
      <c r="DY24" s="269"/>
      <c r="DZ24" s="269"/>
      <c r="EA24" s="269"/>
      <c r="EB24" s="269"/>
      <c r="EC24" s="269"/>
      <c r="ED24" s="269"/>
      <c r="EE24" s="269"/>
      <c r="EF24" s="269"/>
      <c r="EG24" s="269"/>
      <c r="EH24" s="269"/>
      <c r="EI24" s="269"/>
      <c r="EJ24" s="269"/>
      <c r="EK24" s="269"/>
      <c r="EL24" s="269"/>
      <c r="EM24" s="269"/>
      <c r="EN24" s="269"/>
      <c r="EO24" s="269"/>
      <c r="EP24" s="269"/>
      <c r="EQ24" s="269"/>
      <c r="ER24" s="269"/>
      <c r="ES24" s="269"/>
      <c r="ET24" s="269"/>
      <c r="EU24" s="269"/>
      <c r="EV24" s="269"/>
      <c r="EW24" s="269"/>
      <c r="EX24" s="269"/>
      <c r="EY24" s="269"/>
      <c r="EZ24" s="269"/>
      <c r="FA24" s="269"/>
      <c r="FB24" s="269"/>
      <c r="FC24" s="269"/>
      <c r="FD24" s="269"/>
      <c r="FE24" s="269"/>
      <c r="FF24" s="269"/>
      <c r="FG24" s="269"/>
      <c r="FH24" s="269"/>
      <c r="FI24" s="269"/>
      <c r="FJ24" s="269"/>
      <c r="FK24" s="269"/>
      <c r="FL24" s="269"/>
      <c r="FM24" s="269"/>
      <c r="FN24" s="269"/>
      <c r="FO24" s="269"/>
      <c r="FP24" s="269"/>
      <c r="FQ24" s="269"/>
      <c r="FR24" s="269"/>
      <c r="FS24" s="269"/>
      <c r="FT24" s="269"/>
      <c r="FU24" s="269"/>
      <c r="FV24" s="269"/>
      <c r="FW24" s="269"/>
      <c r="FX24" s="269"/>
      <c r="FY24" s="269"/>
      <c r="FZ24" s="269"/>
      <c r="GA24" s="269"/>
      <c r="GB24" s="269"/>
      <c r="GC24" s="269"/>
      <c r="GD24" s="269"/>
      <c r="GE24" s="269"/>
      <c r="GF24" s="269"/>
      <c r="GG24" s="269"/>
      <c r="GH24" s="269"/>
      <c r="GI24" s="269"/>
      <c r="GJ24" s="269"/>
      <c r="GK24" s="269"/>
      <c r="GL24" s="269"/>
      <c r="GM24" s="269"/>
      <c r="GN24" s="269"/>
      <c r="GO24" s="269"/>
      <c r="GP24" s="269"/>
      <c r="GQ24" s="269"/>
      <c r="GR24" s="269"/>
      <c r="GS24" s="269"/>
      <c r="GT24" s="269"/>
      <c r="GU24" s="269"/>
      <c r="GV24" s="269"/>
      <c r="GW24" s="269"/>
      <c r="GX24" s="269"/>
      <c r="GY24" s="269"/>
      <c r="GZ24" s="269"/>
      <c r="HA24" s="269"/>
      <c r="HB24" s="269"/>
      <c r="HC24" s="269"/>
      <c r="HD24" s="269"/>
      <c r="HE24" s="269"/>
      <c r="HF24" s="269"/>
      <c r="HG24" s="269"/>
      <c r="HH24" s="269"/>
      <c r="HI24" s="269"/>
      <c r="HJ24" s="269"/>
      <c r="HK24" s="269"/>
      <c r="HL24" s="269"/>
      <c r="HM24" s="269"/>
      <c r="HN24" s="269"/>
      <c r="HO24" s="269"/>
      <c r="HP24" s="269"/>
      <c r="HQ24" s="269"/>
      <c r="HR24" s="269"/>
      <c r="HS24" s="269"/>
      <c r="HT24" s="269"/>
      <c r="HU24" s="269"/>
      <c r="HV24" s="269"/>
      <c r="HW24" s="269"/>
      <c r="HX24" s="269"/>
      <c r="HY24" s="269"/>
      <c r="HZ24" s="269"/>
      <c r="IA24" s="269"/>
      <c r="IB24" s="269"/>
      <c r="IC24" s="269"/>
      <c r="ID24" s="269"/>
      <c r="IE24" s="269"/>
      <c r="IF24" s="269"/>
      <c r="IG24" s="269"/>
      <c r="IH24" s="269"/>
      <c r="II24" s="269"/>
      <c r="IJ24" s="269"/>
      <c r="IK24" s="269"/>
      <c r="IL24" s="269"/>
      <c r="IM24" s="269"/>
      <c r="IN24" s="269"/>
      <c r="IO24" s="269"/>
      <c r="IP24" s="269"/>
      <c r="IQ24" s="269"/>
      <c r="IR24" s="269"/>
      <c r="IS24" s="269"/>
      <c r="IT24" s="269"/>
      <c r="IU24" s="269"/>
      <c r="IV24" s="269"/>
      <c r="IW24" s="269"/>
      <c r="IX24" s="269"/>
      <c r="IY24" s="269"/>
      <c r="IZ24" s="269"/>
      <c r="JA24" s="269"/>
      <c r="JB24" s="269"/>
      <c r="JC24" s="269"/>
      <c r="JD24" s="269"/>
      <c r="JE24" s="269"/>
      <c r="JF24" s="269"/>
      <c r="JG24" s="269"/>
      <c r="JH24" s="269"/>
      <c r="JI24" s="269"/>
      <c r="JJ24" s="269"/>
      <c r="JK24" s="269"/>
      <c r="JL24" s="269"/>
      <c r="JM24" s="269"/>
      <c r="JN24" s="269"/>
      <c r="JO24" s="269"/>
      <c r="JP24" s="269"/>
      <c r="JQ24" s="269"/>
      <c r="JR24" s="269"/>
      <c r="JS24" s="269"/>
      <c r="JT24" s="269"/>
      <c r="JU24" s="269"/>
      <c r="JV24" s="269"/>
      <c r="JW24" s="269"/>
      <c r="JX24" s="269"/>
      <c r="JY24" s="269"/>
      <c r="JZ24" s="269"/>
      <c r="KA24" s="269"/>
      <c r="KB24" s="269"/>
      <c r="KC24" s="269"/>
      <c r="KD24" s="269"/>
      <c r="KE24" s="269"/>
      <c r="KF24" s="269"/>
      <c r="KG24" s="269"/>
      <c r="KH24" s="269"/>
      <c r="KI24" s="269"/>
      <c r="KJ24" s="269"/>
      <c r="KK24" s="269"/>
      <c r="KL24" s="269"/>
      <c r="KM24" s="269"/>
      <c r="KN24" s="269"/>
      <c r="KO24" s="269"/>
      <c r="KP24" s="269"/>
      <c r="KQ24" s="269"/>
      <c r="KR24" s="269"/>
      <c r="KS24" s="269"/>
      <c r="KT24" s="269"/>
      <c r="KU24" s="269"/>
      <c r="KV24" s="269"/>
      <c r="KW24" s="269"/>
      <c r="KX24" s="269"/>
      <c r="KY24" s="269"/>
      <c r="KZ24" s="269"/>
      <c r="LA24" s="269"/>
      <c r="LB24" s="269"/>
      <c r="LC24" s="269"/>
      <c r="LD24" s="269"/>
      <c r="LE24" s="269"/>
      <c r="LF24" s="269"/>
      <c r="LG24" s="269"/>
      <c r="LH24" s="269"/>
      <c r="LI24" s="269"/>
      <c r="LJ24" s="269"/>
      <c r="LK24" s="269"/>
      <c r="LL24" s="269"/>
      <c r="LM24" s="269"/>
      <c r="LN24" s="269"/>
      <c r="LO24" s="269"/>
      <c r="LP24" s="269"/>
      <c r="LQ24" s="269"/>
      <c r="LR24" s="269"/>
      <c r="LS24" s="269"/>
      <c r="LT24" s="269"/>
      <c r="LU24" s="269"/>
      <c r="LV24" s="269"/>
      <c r="LW24" s="269"/>
      <c r="LX24" s="269"/>
      <c r="LY24" s="269"/>
      <c r="LZ24" s="269"/>
      <c r="MA24" s="269"/>
      <c r="MB24" s="269"/>
      <c r="MC24" s="269"/>
      <c r="MD24" s="269"/>
      <c r="ME24" s="269"/>
      <c r="MF24" s="269"/>
      <c r="MG24" s="269"/>
      <c r="MH24" s="269"/>
      <c r="MI24" s="269"/>
      <c r="MJ24" s="269"/>
      <c r="MK24" s="269"/>
      <c r="ML24" s="269"/>
      <c r="MM24" s="269"/>
      <c r="MN24" s="269"/>
      <c r="MO24" s="269"/>
      <c r="MP24" s="269"/>
      <c r="MQ24" s="269"/>
      <c r="MR24" s="269"/>
      <c r="MS24" s="269"/>
      <c r="MT24" s="269"/>
      <c r="MU24" s="269"/>
      <c r="MV24" s="269"/>
      <c r="MW24" s="269"/>
      <c r="MX24" s="269"/>
      <c r="MY24" s="269"/>
      <c r="MZ24" s="269"/>
      <c r="NA24" s="269"/>
      <c r="NB24" s="269"/>
      <c r="NC24" s="269"/>
      <c r="ND24" s="269"/>
      <c r="NE24" s="269"/>
      <c r="NF24" s="269"/>
      <c r="NG24" s="269"/>
      <c r="NH24" s="269"/>
      <c r="NI24" s="269"/>
      <c r="NJ24" s="269"/>
      <c r="NK24" s="269"/>
      <c r="NL24" s="269"/>
      <c r="NM24" s="269"/>
      <c r="NN24" s="269"/>
      <c r="NO24" s="269"/>
      <c r="NP24" s="269"/>
      <c r="NQ24" s="269"/>
      <c r="NR24" s="269"/>
      <c r="NS24" s="269"/>
      <c r="NT24" s="269"/>
      <c r="NU24" s="269"/>
      <c r="NV24" s="269"/>
      <c r="NW24" s="269"/>
      <c r="NX24" s="269"/>
      <c r="NY24" s="269"/>
      <c r="NZ24" s="269"/>
      <c r="OA24" s="269"/>
      <c r="OB24" s="269"/>
      <c r="OC24" s="269"/>
      <c r="OD24" s="269"/>
      <c r="OE24" s="269"/>
      <c r="OF24" s="269"/>
      <c r="OG24" s="269"/>
      <c r="OH24" s="269"/>
      <c r="OI24" s="269"/>
      <c r="OJ24" s="269"/>
      <c r="OK24" s="269"/>
      <c r="OL24" s="269"/>
      <c r="OM24" s="269"/>
      <c r="ON24" s="269"/>
      <c r="OO24" s="269"/>
      <c r="OP24" s="269"/>
      <c r="OQ24" s="269"/>
      <c r="OR24" s="269"/>
      <c r="OS24" s="269"/>
      <c r="OT24" s="269"/>
      <c r="OU24" s="269"/>
      <c r="OV24" s="269"/>
      <c r="OW24" s="269"/>
      <c r="OX24" s="269"/>
      <c r="OY24" s="269"/>
      <c r="OZ24" s="269"/>
      <c r="PA24" s="269"/>
      <c r="PB24" s="269"/>
      <c r="PC24" s="269"/>
      <c r="PD24" s="269"/>
      <c r="PE24" s="269"/>
      <c r="PF24" s="269"/>
      <c r="PG24" s="269"/>
      <c r="PH24" s="269"/>
      <c r="PI24" s="269"/>
      <c r="PJ24" s="269"/>
      <c r="PK24" s="269"/>
      <c r="PL24" s="269"/>
      <c r="PM24" s="269"/>
      <c r="PN24" s="269"/>
      <c r="PO24" s="269"/>
      <c r="PP24" s="269"/>
      <c r="PQ24" s="269"/>
      <c r="PR24" s="269"/>
      <c r="PS24" s="269"/>
      <c r="PT24" s="269"/>
      <c r="PU24" s="269"/>
      <c r="PV24" s="269"/>
      <c r="PW24" s="269"/>
      <c r="PX24" s="269"/>
      <c r="PY24" s="269"/>
      <c r="PZ24" s="269"/>
      <c r="QA24" s="269"/>
      <c r="QB24" s="269"/>
      <c r="QC24" s="269"/>
      <c r="QD24" s="269"/>
      <c r="QE24" s="269"/>
      <c r="QF24" s="269"/>
      <c r="QG24" s="269"/>
      <c r="QH24" s="269"/>
      <c r="QI24" s="269"/>
      <c r="QJ24" s="269"/>
      <c r="QK24" s="269"/>
      <c r="QL24" s="269"/>
      <c r="QM24" s="269"/>
      <c r="QN24" s="269"/>
      <c r="QO24" s="269"/>
      <c r="QP24" s="269"/>
      <c r="QQ24" s="269"/>
      <c r="QR24" s="269"/>
      <c r="QS24" s="269"/>
      <c r="QT24" s="269"/>
      <c r="QU24" s="269"/>
      <c r="QV24" s="269"/>
      <c r="QW24" s="269"/>
      <c r="QX24" s="269"/>
      <c r="QY24" s="269"/>
      <c r="QZ24" s="269"/>
      <c r="RA24" s="269"/>
      <c r="RB24" s="269"/>
      <c r="RC24" s="269"/>
      <c r="RD24" s="269"/>
      <c r="RE24" s="269"/>
      <c r="RF24" s="269"/>
      <c r="RG24" s="269"/>
      <c r="RH24" s="269"/>
      <c r="RI24" s="269"/>
      <c r="RJ24" s="269"/>
      <c r="RK24" s="269"/>
      <c r="RL24" s="269"/>
      <c r="RM24" s="269"/>
      <c r="RN24" s="269"/>
      <c r="RO24" s="269"/>
      <c r="RP24" s="269"/>
      <c r="RQ24" s="269"/>
      <c r="RR24" s="269"/>
      <c r="RS24" s="269"/>
      <c r="RT24" s="269"/>
      <c r="RU24" s="269"/>
      <c r="RV24" s="269"/>
      <c r="RW24" s="269"/>
      <c r="RX24" s="269"/>
      <c r="RY24" s="269"/>
      <c r="RZ24" s="269"/>
      <c r="SA24" s="269"/>
      <c r="SB24" s="269"/>
      <c r="SC24" s="269"/>
      <c r="SD24" s="269"/>
      <c r="SE24" s="269"/>
      <c r="SF24" s="269"/>
      <c r="SG24" s="269"/>
      <c r="SH24" s="269"/>
      <c r="SI24" s="269"/>
      <c r="SJ24" s="269"/>
      <c r="SK24" s="269"/>
      <c r="SL24" s="269"/>
      <c r="SM24" s="269"/>
      <c r="SN24" s="269"/>
      <c r="SO24" s="269"/>
      <c r="SP24" s="269"/>
      <c r="SQ24" s="269"/>
      <c r="SR24" s="269"/>
      <c r="SS24" s="269"/>
      <c r="ST24" s="269"/>
      <c r="SU24" s="269"/>
      <c r="SV24" s="269"/>
      <c r="SW24" s="269"/>
      <c r="SX24" s="269"/>
      <c r="SY24" s="269"/>
      <c r="SZ24" s="269"/>
      <c r="TA24" s="269"/>
      <c r="TB24" s="269"/>
      <c r="TC24" s="269"/>
      <c r="TD24" s="269"/>
      <c r="TE24" s="269"/>
      <c r="TF24" s="269"/>
      <c r="TG24" s="269"/>
      <c r="TH24" s="269"/>
      <c r="TI24" s="269"/>
      <c r="TJ24" s="269"/>
      <c r="TK24" s="269"/>
      <c r="TL24" s="269"/>
      <c r="TM24" s="269"/>
      <c r="TN24" s="269"/>
      <c r="TO24" s="269"/>
      <c r="TP24" s="269"/>
      <c r="TQ24" s="269"/>
      <c r="TR24" s="269"/>
      <c r="TS24" s="269"/>
      <c r="TT24" s="269"/>
      <c r="TU24" s="269"/>
      <c r="TV24" s="269"/>
      <c r="TW24" s="269"/>
      <c r="TX24" s="269"/>
      <c r="TY24" s="269"/>
      <c r="TZ24" s="269"/>
      <c r="UA24" s="269"/>
      <c r="UB24" s="269"/>
      <c r="UC24" s="269"/>
      <c r="UD24" s="269"/>
      <c r="UE24" s="269"/>
      <c r="UF24" s="269"/>
      <c r="UG24" s="269"/>
      <c r="UH24" s="269"/>
      <c r="UI24" s="269"/>
      <c r="UJ24" s="269"/>
      <c r="UK24" s="269"/>
      <c r="UL24" s="269"/>
      <c r="UM24" s="269"/>
      <c r="UN24" s="269"/>
      <c r="UO24" s="269"/>
      <c r="UP24" s="269"/>
      <c r="UQ24" s="269"/>
      <c r="UR24" s="269"/>
      <c r="US24" s="269"/>
      <c r="UT24" s="269"/>
      <c r="UU24" s="269"/>
      <c r="UV24" s="269"/>
      <c r="UW24" s="269"/>
      <c r="UX24" s="269"/>
      <c r="UY24" s="269"/>
      <c r="UZ24" s="269"/>
      <c r="VA24" s="269"/>
      <c r="VB24" s="269"/>
      <c r="VC24" s="269"/>
      <c r="VD24" s="269"/>
      <c r="VE24" s="269"/>
      <c r="VF24" s="269"/>
      <c r="VG24" s="269"/>
      <c r="VH24" s="269"/>
      <c r="VI24" s="269"/>
      <c r="VJ24" s="269"/>
      <c r="VK24" s="269"/>
      <c r="VL24" s="269"/>
      <c r="VM24" s="269"/>
      <c r="VN24" s="269"/>
      <c r="VO24" s="269"/>
      <c r="VP24" s="269"/>
      <c r="VQ24" s="269"/>
      <c r="VR24" s="269"/>
      <c r="VS24" s="269"/>
      <c r="VT24" s="269"/>
      <c r="VU24" s="269"/>
      <c r="VV24" s="269"/>
      <c r="VW24" s="269"/>
      <c r="VX24" s="269"/>
      <c r="VY24" s="269"/>
      <c r="VZ24" s="269"/>
      <c r="WA24" s="269"/>
      <c r="WB24" s="269"/>
      <c r="WC24" s="269"/>
      <c r="WD24" s="269"/>
      <c r="WE24" s="269"/>
      <c r="WF24" s="269"/>
      <c r="WG24" s="269"/>
      <c r="WH24" s="269"/>
      <c r="WI24" s="269"/>
      <c r="WJ24" s="269"/>
      <c r="WK24" s="269"/>
      <c r="WL24" s="269"/>
      <c r="WM24" s="269"/>
      <c r="WN24" s="269"/>
      <c r="WO24" s="269"/>
      <c r="WP24" s="269"/>
      <c r="WQ24" s="269"/>
      <c r="WR24" s="269"/>
      <c r="WS24" s="269"/>
      <c r="WT24" s="269"/>
      <c r="WU24" s="269"/>
      <c r="WV24" s="269"/>
      <c r="WW24" s="269"/>
      <c r="WX24" s="269"/>
      <c r="WY24" s="269"/>
      <c r="WZ24" s="269"/>
      <c r="XA24" s="269"/>
      <c r="XB24" s="269"/>
      <c r="XC24" s="269"/>
      <c r="XD24" s="269"/>
      <c r="XE24" s="269"/>
      <c r="XF24" s="269"/>
      <c r="XG24" s="269"/>
      <c r="XH24" s="269"/>
      <c r="XI24" s="269"/>
      <c r="XJ24" s="269"/>
      <c r="XK24" s="269"/>
      <c r="XL24" s="269"/>
      <c r="XM24" s="269"/>
      <c r="XN24" s="269"/>
      <c r="XO24" s="269"/>
      <c r="XP24" s="269"/>
      <c r="XQ24" s="269"/>
      <c r="XR24" s="269"/>
      <c r="XS24" s="269"/>
      <c r="XT24" s="269"/>
      <c r="XU24" s="269"/>
      <c r="XV24" s="269"/>
      <c r="XW24" s="269"/>
      <c r="XX24" s="269"/>
      <c r="XY24" s="269"/>
      <c r="XZ24" s="269"/>
      <c r="YA24" s="269"/>
      <c r="YB24" s="269"/>
      <c r="YC24" s="269"/>
      <c r="YD24" s="269"/>
      <c r="YE24" s="269"/>
      <c r="YF24" s="269"/>
      <c r="YG24" s="269"/>
      <c r="YH24" s="269"/>
      <c r="YI24" s="269"/>
      <c r="YJ24" s="269"/>
      <c r="YK24" s="269"/>
      <c r="YL24" s="269"/>
      <c r="YM24" s="269"/>
      <c r="YN24" s="269"/>
      <c r="YO24" s="269"/>
      <c r="YP24" s="269"/>
      <c r="YQ24" s="269"/>
      <c r="YR24" s="269"/>
      <c r="YS24" s="269"/>
      <c r="YT24" s="269"/>
      <c r="YU24" s="269"/>
      <c r="YV24" s="269"/>
      <c r="YW24" s="269"/>
      <c r="YX24" s="269"/>
      <c r="YY24" s="269"/>
      <c r="YZ24" s="269"/>
      <c r="ZA24" s="269"/>
      <c r="ZB24" s="269"/>
      <c r="ZC24" s="269"/>
      <c r="ZD24" s="269"/>
      <c r="ZE24" s="269"/>
      <c r="ZF24" s="269"/>
      <c r="ZG24" s="269"/>
      <c r="ZH24" s="269"/>
      <c r="ZI24" s="269"/>
      <c r="ZJ24" s="269"/>
      <c r="ZK24" s="269"/>
      <c r="ZL24" s="269"/>
      <c r="ZM24" s="269"/>
      <c r="ZN24" s="269"/>
      <c r="ZO24" s="269"/>
      <c r="ZP24" s="269"/>
      <c r="ZQ24" s="269"/>
      <c r="ZR24" s="269"/>
      <c r="ZS24" s="269"/>
      <c r="ZT24" s="269"/>
      <c r="ZU24" s="269"/>
      <c r="ZV24" s="269"/>
      <c r="ZW24" s="269"/>
      <c r="ZX24" s="269"/>
      <c r="ZY24" s="269"/>
      <c r="ZZ24" s="269"/>
      <c r="AAA24" s="269"/>
      <c r="AAB24" s="269"/>
      <c r="AAC24" s="269"/>
      <c r="AAD24" s="269"/>
      <c r="AAE24" s="269"/>
      <c r="AAF24" s="269"/>
      <c r="AAG24" s="269"/>
      <c r="AAH24" s="269"/>
      <c r="AAI24" s="269"/>
      <c r="AAJ24" s="269"/>
      <c r="AAK24" s="269"/>
      <c r="AAL24" s="269"/>
      <c r="AAM24" s="269"/>
      <c r="AAN24" s="269"/>
      <c r="AAO24" s="269"/>
      <c r="AAP24" s="269"/>
      <c r="AAQ24" s="269"/>
      <c r="AAR24" s="269"/>
      <c r="AAS24" s="269"/>
      <c r="AAT24" s="269"/>
      <c r="AAU24" s="269"/>
      <c r="AAV24" s="269"/>
      <c r="AAW24" s="269"/>
      <c r="AAX24" s="269"/>
      <c r="AAY24" s="269"/>
      <c r="AAZ24" s="269"/>
      <c r="ABA24" s="269"/>
      <c r="ABB24" s="269"/>
      <c r="ABC24" s="269"/>
      <c r="ABD24" s="269"/>
      <c r="ABE24" s="269"/>
      <c r="ABF24" s="269"/>
      <c r="ABG24" s="269"/>
      <c r="ABH24" s="269"/>
      <c r="ABI24" s="269"/>
      <c r="ABJ24" s="269"/>
      <c r="ABK24" s="269"/>
      <c r="ABL24" s="269"/>
      <c r="ABM24" s="269"/>
      <c r="ABN24" s="269"/>
      <c r="ABO24" s="269"/>
      <c r="ABP24" s="269"/>
      <c r="ABQ24" s="269"/>
      <c r="ABR24" s="269"/>
      <c r="ABS24" s="269"/>
      <c r="ABT24" s="269"/>
      <c r="ABU24" s="269"/>
      <c r="ABV24" s="269"/>
      <c r="ABW24" s="269"/>
      <c r="ABX24" s="269"/>
      <c r="ABY24" s="269"/>
      <c r="ABZ24" s="269"/>
      <c r="ACA24" s="269"/>
      <c r="ACB24" s="269"/>
      <c r="ACC24" s="269"/>
      <c r="ACD24" s="269"/>
      <c r="ACE24" s="269"/>
      <c r="ACF24" s="269"/>
      <c r="ACG24" s="269"/>
      <c r="ACH24" s="269"/>
      <c r="ACI24" s="269"/>
      <c r="ACJ24" s="269"/>
      <c r="ACK24" s="269"/>
      <c r="ACL24" s="269"/>
      <c r="ACM24" s="269"/>
      <c r="ACN24" s="269"/>
      <c r="ACO24" s="269"/>
      <c r="ACP24" s="269"/>
      <c r="ACQ24" s="269"/>
      <c r="ACR24" s="269"/>
      <c r="ACS24" s="269"/>
      <c r="ACT24" s="269"/>
      <c r="ACU24" s="269"/>
      <c r="ACV24" s="269"/>
      <c r="ACW24" s="269"/>
      <c r="ACX24" s="269"/>
      <c r="ACY24" s="269"/>
      <c r="ACZ24" s="269"/>
      <c r="ADA24" s="269"/>
      <c r="ADB24" s="269"/>
      <c r="ADC24" s="269"/>
      <c r="ADD24" s="269"/>
      <c r="ADE24" s="269"/>
      <c r="ADF24" s="269"/>
      <c r="ADG24" s="269"/>
      <c r="ADH24" s="269"/>
      <c r="ADI24" s="269"/>
      <c r="ADJ24" s="269"/>
      <c r="ADK24" s="269"/>
      <c r="ADL24" s="269"/>
      <c r="ADM24" s="269"/>
      <c r="ADN24" s="269"/>
      <c r="ADO24" s="269"/>
      <c r="ADP24" s="269"/>
      <c r="ADQ24" s="269"/>
      <c r="ADR24" s="269"/>
      <c r="ADS24" s="269"/>
      <c r="ADT24" s="269"/>
      <c r="ADU24" s="269"/>
      <c r="ADV24" s="269"/>
      <c r="ADW24" s="269"/>
      <c r="ADX24" s="269"/>
      <c r="ADY24" s="269"/>
      <c r="ADZ24" s="269"/>
      <c r="AEA24" s="269"/>
      <c r="AEB24" s="269"/>
      <c r="AEC24" s="269"/>
      <c r="AED24" s="269"/>
      <c r="AEE24" s="269"/>
      <c r="AEF24" s="269"/>
      <c r="AEG24" s="269"/>
      <c r="AEH24" s="269"/>
      <c r="AEI24" s="269"/>
      <c r="AEJ24" s="269"/>
      <c r="AEK24" s="269"/>
      <c r="AEL24" s="269"/>
      <c r="AEM24" s="269"/>
      <c r="AEN24" s="269"/>
      <c r="AEO24" s="269"/>
      <c r="AEP24" s="269"/>
      <c r="AEQ24" s="269"/>
      <c r="AER24" s="269"/>
      <c r="AES24" s="269"/>
      <c r="AET24" s="269"/>
      <c r="AEU24" s="269"/>
      <c r="AEV24" s="269"/>
      <c r="AEW24" s="269"/>
      <c r="AEX24" s="269"/>
      <c r="AEY24" s="269"/>
      <c r="AEZ24" s="269"/>
      <c r="AFA24" s="269"/>
      <c r="AFB24" s="269"/>
      <c r="AFC24" s="269"/>
      <c r="AFD24" s="269"/>
      <c r="AFE24" s="269"/>
      <c r="AFF24" s="269"/>
      <c r="AFG24" s="269"/>
      <c r="AFH24" s="269"/>
      <c r="AFI24" s="269"/>
      <c r="AFJ24" s="269"/>
      <c r="AFK24" s="269"/>
      <c r="AFL24" s="269"/>
      <c r="AFM24" s="269"/>
      <c r="AFN24" s="269"/>
      <c r="AFO24" s="269"/>
      <c r="AFP24" s="269"/>
      <c r="AFQ24" s="269"/>
      <c r="AFR24" s="269"/>
      <c r="AFS24" s="269"/>
      <c r="AFT24" s="269"/>
      <c r="AFU24" s="269"/>
      <c r="AFV24" s="269"/>
      <c r="AFW24" s="269"/>
      <c r="AFX24" s="269"/>
      <c r="AFY24" s="269"/>
      <c r="AFZ24" s="269"/>
      <c r="AGA24" s="269"/>
      <c r="AGB24" s="269"/>
      <c r="AGC24" s="269"/>
      <c r="AGD24" s="269"/>
      <c r="AGE24" s="269"/>
      <c r="AGF24" s="269"/>
      <c r="AGG24" s="269"/>
      <c r="AGH24" s="269"/>
      <c r="AGI24" s="269"/>
      <c r="AGJ24" s="269"/>
      <c r="AGK24" s="269"/>
      <c r="AGL24" s="269"/>
      <c r="AGM24" s="269"/>
      <c r="AGN24" s="269"/>
      <c r="AGO24" s="269"/>
      <c r="AGP24" s="269"/>
      <c r="AGQ24" s="269"/>
      <c r="AGR24" s="269"/>
      <c r="AGS24" s="269"/>
      <c r="AGT24" s="269"/>
      <c r="AGU24" s="269"/>
      <c r="AGV24" s="269"/>
      <c r="AGW24" s="269"/>
      <c r="AGX24" s="269"/>
      <c r="AGY24" s="269"/>
      <c r="AGZ24" s="269"/>
      <c r="AHA24" s="269"/>
      <c r="AHB24" s="269"/>
      <c r="AHC24" s="269"/>
      <c r="AHD24" s="269"/>
      <c r="AHE24" s="269"/>
      <c r="AHF24" s="269"/>
      <c r="AHG24" s="269"/>
      <c r="AHH24" s="269"/>
      <c r="AHI24" s="269"/>
      <c r="AHJ24" s="269"/>
      <c r="AHK24" s="269"/>
      <c r="AHL24" s="269"/>
      <c r="AHM24" s="269"/>
      <c r="AHN24" s="269"/>
      <c r="AHO24" s="269"/>
      <c r="AHP24" s="269"/>
      <c r="AHQ24" s="269"/>
      <c r="AHR24" s="269"/>
      <c r="AHS24" s="269"/>
      <c r="AHT24" s="269"/>
      <c r="AHU24" s="269"/>
      <c r="AHV24" s="269"/>
      <c r="AHW24" s="269"/>
      <c r="AHX24" s="269"/>
      <c r="AHY24" s="269"/>
      <c r="AHZ24" s="269"/>
      <c r="AIA24" s="269"/>
      <c r="AIB24" s="269"/>
      <c r="AIC24" s="269"/>
      <c r="AID24" s="269"/>
      <c r="AIE24" s="269"/>
      <c r="AIF24" s="269"/>
      <c r="AIG24" s="269"/>
      <c r="AIH24" s="269"/>
      <c r="AII24" s="269"/>
      <c r="AIJ24" s="269"/>
      <c r="AIK24" s="269"/>
      <c r="AIL24" s="269"/>
      <c r="AIM24" s="269"/>
      <c r="AIN24" s="269"/>
      <c r="AIO24" s="269"/>
      <c r="AIP24" s="269"/>
      <c r="AIQ24" s="269"/>
      <c r="AIR24" s="269"/>
      <c r="AIS24" s="269"/>
      <c r="AIT24" s="269"/>
      <c r="AIU24" s="269"/>
      <c r="AIV24" s="269"/>
      <c r="AIW24" s="269"/>
      <c r="AIX24" s="269"/>
      <c r="AIY24" s="269"/>
      <c r="AIZ24" s="269"/>
      <c r="AJA24" s="269"/>
      <c r="AJB24" s="269"/>
      <c r="AJC24" s="269"/>
      <c r="AJD24" s="269"/>
      <c r="AJE24" s="269"/>
      <c r="AJF24" s="269"/>
      <c r="AJG24" s="269"/>
      <c r="AJH24" s="269"/>
      <c r="AJI24" s="269"/>
      <c r="AJJ24" s="269"/>
      <c r="AJK24" s="269"/>
      <c r="AJL24" s="269"/>
      <c r="AJM24" s="269"/>
      <c r="AJN24" s="269"/>
      <c r="AJO24" s="269"/>
      <c r="AJP24" s="269"/>
      <c r="AJQ24" s="269"/>
      <c r="AJR24" s="269"/>
      <c r="AJS24" s="269"/>
      <c r="AJT24" s="269"/>
      <c r="AJU24" s="269"/>
      <c r="AJV24" s="269"/>
      <c r="AJW24" s="269"/>
      <c r="AJX24" s="269"/>
      <c r="AJY24" s="269"/>
      <c r="AJZ24" s="269"/>
      <c r="AKA24" s="269"/>
      <c r="AKB24" s="269"/>
      <c r="AKC24" s="269"/>
      <c r="AKD24" s="269"/>
      <c r="AKE24" s="269"/>
      <c r="AKF24" s="269"/>
      <c r="AKG24" s="269"/>
      <c r="AKH24" s="269"/>
      <c r="AKI24" s="269"/>
      <c r="AKJ24" s="269"/>
      <c r="AKK24" s="269"/>
      <c r="AKL24" s="269"/>
      <c r="AKM24" s="269"/>
      <c r="AKN24" s="269"/>
      <c r="AKO24" s="269"/>
      <c r="AKP24" s="269"/>
      <c r="AKQ24" s="269"/>
      <c r="AKR24" s="269"/>
      <c r="AKS24" s="269"/>
      <c r="AKT24" s="269"/>
      <c r="AKU24" s="269"/>
      <c r="AKV24" s="269"/>
      <c r="AKW24" s="269"/>
      <c r="AKX24" s="269"/>
      <c r="AKY24" s="269"/>
      <c r="AKZ24" s="269"/>
      <c r="ALA24" s="269"/>
      <c r="ALB24" s="269"/>
      <c r="ALC24" s="269"/>
      <c r="ALD24" s="269"/>
      <c r="ALE24" s="269"/>
      <c r="ALF24" s="269"/>
      <c r="ALG24" s="269"/>
      <c r="ALH24" s="269"/>
      <c r="ALI24" s="269"/>
      <c r="ALJ24" s="269"/>
      <c r="ALK24" s="269"/>
      <c r="ALL24" s="269"/>
      <c r="ALM24" s="269"/>
      <c r="ALN24" s="269"/>
      <c r="ALO24" s="269"/>
      <c r="ALP24" s="269"/>
      <c r="ALQ24" s="269"/>
      <c r="ALR24" s="269"/>
      <c r="ALS24" s="269"/>
      <c r="ALT24" s="269"/>
      <c r="ALU24" s="269"/>
      <c r="ALV24" s="269"/>
      <c r="ALW24" s="269"/>
      <c r="ALX24" s="269"/>
      <c r="ALY24" s="269"/>
      <c r="ALZ24" s="269"/>
      <c r="AMA24" s="269"/>
      <c r="AMB24" s="269"/>
      <c r="AMC24" s="269"/>
      <c r="AMD24" s="269"/>
    </row>
    <row r="25" customFormat="false" ht="13.8" hidden="false" customHeight="true" outlineLevel="0" collapsed="false">
      <c r="A25" s="261" t="s">
        <v>893</v>
      </c>
      <c r="B25" s="267" t="s">
        <v>1307</v>
      </c>
      <c r="C25" s="267"/>
      <c r="D25" s="267"/>
      <c r="E25" s="267"/>
      <c r="F25" s="267"/>
      <c r="G25" s="267"/>
      <c r="H25" s="268"/>
      <c r="I25" s="266" t="n">
        <f aca="false">I23*H25</f>
        <v>0</v>
      </c>
      <c r="J25" s="270"/>
      <c r="K25" s="270"/>
      <c r="L25" s="270"/>
      <c r="M25" s="270"/>
      <c r="N25" s="270"/>
      <c r="O25" s="270"/>
      <c r="P25" s="270"/>
      <c r="Q25" s="270"/>
      <c r="R25" s="270"/>
      <c r="S25" s="270"/>
      <c r="T25" s="270"/>
      <c r="U25" s="270"/>
      <c r="V25" s="270"/>
      <c r="W25" s="270"/>
      <c r="X25" s="270"/>
      <c r="Y25" s="270"/>
      <c r="Z25" s="270"/>
      <c r="AA25" s="270"/>
      <c r="AB25" s="270"/>
      <c r="AC25" s="270"/>
      <c r="AD25" s="270"/>
      <c r="AE25" s="270"/>
      <c r="AF25" s="270"/>
      <c r="AG25" s="270"/>
      <c r="AH25" s="270"/>
      <c r="AI25" s="270"/>
      <c r="AJ25" s="270"/>
      <c r="AK25" s="270"/>
      <c r="AL25" s="270"/>
      <c r="AM25" s="270"/>
      <c r="AN25" s="270"/>
      <c r="AO25" s="270"/>
      <c r="AP25" s="270"/>
      <c r="AQ25" s="270"/>
      <c r="AR25" s="270"/>
      <c r="AS25" s="270"/>
      <c r="AT25" s="270"/>
      <c r="AU25" s="270"/>
      <c r="AV25" s="270"/>
      <c r="AW25" s="270"/>
      <c r="AX25" s="270"/>
      <c r="AY25" s="270"/>
      <c r="AZ25" s="270"/>
      <c r="BA25" s="270"/>
      <c r="BB25" s="270"/>
      <c r="BC25" s="270"/>
      <c r="BD25" s="270"/>
      <c r="BE25" s="270"/>
      <c r="BF25" s="270"/>
      <c r="BG25" s="270"/>
      <c r="BH25" s="270"/>
      <c r="BI25" s="270"/>
      <c r="BJ25" s="270"/>
      <c r="BK25" s="270"/>
      <c r="BL25" s="270"/>
      <c r="BM25" s="270"/>
      <c r="BN25" s="270"/>
      <c r="BO25" s="270"/>
      <c r="BP25" s="270"/>
      <c r="BQ25" s="270"/>
      <c r="BR25" s="270"/>
      <c r="BS25" s="270"/>
      <c r="BT25" s="270"/>
      <c r="BU25" s="270"/>
      <c r="BV25" s="270"/>
      <c r="BW25" s="270"/>
      <c r="BX25" s="270"/>
      <c r="BY25" s="270"/>
      <c r="BZ25" s="270"/>
      <c r="CA25" s="270"/>
      <c r="CB25" s="270"/>
      <c r="CC25" s="270"/>
      <c r="CD25" s="270"/>
      <c r="CE25" s="270"/>
      <c r="CF25" s="270"/>
      <c r="CG25" s="270"/>
      <c r="CH25" s="270"/>
      <c r="CI25" s="270"/>
      <c r="CJ25" s="270"/>
      <c r="CK25" s="270"/>
      <c r="CL25" s="270"/>
      <c r="CM25" s="270"/>
      <c r="CN25" s="270"/>
      <c r="CO25" s="270"/>
      <c r="CP25" s="270"/>
      <c r="CQ25" s="270"/>
      <c r="CR25" s="270"/>
      <c r="CS25" s="270"/>
      <c r="CT25" s="270"/>
      <c r="CU25" s="270"/>
      <c r="CV25" s="270"/>
      <c r="CW25" s="270"/>
      <c r="CX25" s="270"/>
      <c r="CY25" s="270"/>
      <c r="CZ25" s="270"/>
      <c r="DA25" s="270"/>
      <c r="DB25" s="270"/>
      <c r="DC25" s="270"/>
      <c r="DD25" s="270"/>
      <c r="DE25" s="270"/>
      <c r="DF25" s="270"/>
      <c r="DG25" s="270"/>
      <c r="DH25" s="270"/>
      <c r="DI25" s="270"/>
      <c r="DJ25" s="270"/>
      <c r="DK25" s="270"/>
      <c r="DL25" s="270"/>
      <c r="DM25" s="270"/>
      <c r="DN25" s="270"/>
      <c r="DO25" s="270"/>
      <c r="DP25" s="270"/>
      <c r="DQ25" s="270"/>
      <c r="DR25" s="270"/>
      <c r="DS25" s="270"/>
      <c r="DT25" s="270"/>
      <c r="DU25" s="270"/>
      <c r="DV25" s="270"/>
      <c r="DW25" s="270"/>
      <c r="DX25" s="270"/>
      <c r="DY25" s="270"/>
      <c r="DZ25" s="270"/>
      <c r="EA25" s="270"/>
      <c r="EB25" s="270"/>
      <c r="EC25" s="270"/>
      <c r="ED25" s="270"/>
      <c r="EE25" s="270"/>
      <c r="EF25" s="270"/>
      <c r="EG25" s="270"/>
      <c r="EH25" s="270"/>
      <c r="EI25" s="270"/>
      <c r="EJ25" s="270"/>
      <c r="EK25" s="270"/>
      <c r="EL25" s="270"/>
      <c r="EM25" s="270"/>
      <c r="EN25" s="270"/>
      <c r="EO25" s="270"/>
      <c r="EP25" s="270"/>
      <c r="EQ25" s="270"/>
      <c r="ER25" s="270"/>
      <c r="ES25" s="270"/>
      <c r="ET25" s="270"/>
      <c r="EU25" s="270"/>
      <c r="EV25" s="270"/>
      <c r="EW25" s="270"/>
      <c r="EX25" s="270"/>
      <c r="EY25" s="270"/>
      <c r="EZ25" s="270"/>
      <c r="FA25" s="270"/>
      <c r="FB25" s="270"/>
      <c r="FC25" s="270"/>
      <c r="FD25" s="270"/>
      <c r="FE25" s="270"/>
      <c r="FF25" s="270"/>
      <c r="FG25" s="270"/>
      <c r="FH25" s="270"/>
      <c r="FI25" s="270"/>
      <c r="FJ25" s="270"/>
      <c r="FK25" s="270"/>
      <c r="FL25" s="270"/>
      <c r="FM25" s="270"/>
      <c r="FN25" s="270"/>
      <c r="FO25" s="270"/>
      <c r="FP25" s="270"/>
      <c r="FQ25" s="270"/>
      <c r="FR25" s="270"/>
      <c r="FS25" s="270"/>
      <c r="FT25" s="270"/>
      <c r="FU25" s="270"/>
      <c r="FV25" s="270"/>
      <c r="FW25" s="270"/>
      <c r="FX25" s="270"/>
      <c r="FY25" s="270"/>
      <c r="FZ25" s="270"/>
      <c r="GA25" s="270"/>
      <c r="GB25" s="270"/>
      <c r="GC25" s="270"/>
      <c r="GD25" s="270"/>
      <c r="GE25" s="270"/>
      <c r="GF25" s="270"/>
      <c r="GG25" s="270"/>
      <c r="GH25" s="270"/>
      <c r="GI25" s="270"/>
      <c r="GJ25" s="270"/>
      <c r="GK25" s="270"/>
      <c r="GL25" s="270"/>
      <c r="GM25" s="270"/>
      <c r="GN25" s="270"/>
      <c r="GO25" s="270"/>
      <c r="GP25" s="270"/>
      <c r="GQ25" s="270"/>
      <c r="GR25" s="270"/>
      <c r="GS25" s="270"/>
      <c r="GT25" s="270"/>
      <c r="GU25" s="270"/>
      <c r="GV25" s="270"/>
      <c r="GW25" s="270"/>
      <c r="GX25" s="270"/>
      <c r="GY25" s="270"/>
      <c r="GZ25" s="270"/>
      <c r="HA25" s="270"/>
      <c r="HB25" s="270"/>
      <c r="HC25" s="270"/>
      <c r="HD25" s="270"/>
      <c r="HE25" s="270"/>
      <c r="HF25" s="270"/>
      <c r="HG25" s="270"/>
      <c r="HH25" s="270"/>
      <c r="HI25" s="270"/>
      <c r="HJ25" s="270"/>
      <c r="HK25" s="270"/>
      <c r="HL25" s="270"/>
      <c r="HM25" s="270"/>
      <c r="HN25" s="270"/>
      <c r="HO25" s="270"/>
      <c r="HP25" s="270"/>
      <c r="HQ25" s="270"/>
      <c r="HR25" s="270"/>
      <c r="HS25" s="270"/>
      <c r="HT25" s="270"/>
      <c r="HU25" s="270"/>
      <c r="HV25" s="270"/>
      <c r="HW25" s="270"/>
      <c r="HX25" s="270"/>
      <c r="HY25" s="270"/>
      <c r="HZ25" s="270"/>
      <c r="IA25" s="270"/>
      <c r="IB25" s="270"/>
      <c r="IC25" s="270"/>
      <c r="ID25" s="270"/>
      <c r="IE25" s="270"/>
      <c r="IF25" s="270"/>
      <c r="IG25" s="270"/>
      <c r="IH25" s="270"/>
      <c r="II25" s="270"/>
      <c r="IJ25" s="270"/>
      <c r="IK25" s="270"/>
      <c r="IL25" s="270"/>
      <c r="IM25" s="270"/>
      <c r="IN25" s="270"/>
      <c r="IO25" s="270"/>
      <c r="IP25" s="270"/>
      <c r="IQ25" s="270"/>
      <c r="IR25" s="270"/>
      <c r="IS25" s="270"/>
      <c r="IT25" s="270"/>
      <c r="IU25" s="270"/>
      <c r="IV25" s="270"/>
      <c r="IW25" s="270"/>
      <c r="IX25" s="270"/>
      <c r="IY25" s="270"/>
      <c r="IZ25" s="270"/>
      <c r="JA25" s="270"/>
      <c r="JB25" s="270"/>
      <c r="JC25" s="270"/>
      <c r="JD25" s="270"/>
      <c r="JE25" s="270"/>
      <c r="JF25" s="270"/>
      <c r="JG25" s="270"/>
      <c r="JH25" s="270"/>
      <c r="JI25" s="270"/>
      <c r="JJ25" s="270"/>
      <c r="JK25" s="270"/>
      <c r="JL25" s="270"/>
      <c r="JM25" s="270"/>
      <c r="JN25" s="270"/>
      <c r="JO25" s="270"/>
      <c r="JP25" s="270"/>
      <c r="JQ25" s="270"/>
      <c r="JR25" s="270"/>
      <c r="JS25" s="270"/>
      <c r="JT25" s="270"/>
      <c r="JU25" s="270"/>
      <c r="JV25" s="270"/>
      <c r="JW25" s="270"/>
      <c r="JX25" s="270"/>
      <c r="JY25" s="270"/>
      <c r="JZ25" s="270"/>
      <c r="KA25" s="270"/>
      <c r="KB25" s="270"/>
      <c r="KC25" s="270"/>
      <c r="KD25" s="270"/>
      <c r="KE25" s="270"/>
      <c r="KF25" s="270"/>
      <c r="KG25" s="270"/>
      <c r="KH25" s="270"/>
      <c r="KI25" s="270"/>
      <c r="KJ25" s="270"/>
      <c r="KK25" s="270"/>
      <c r="KL25" s="270"/>
      <c r="KM25" s="270"/>
      <c r="KN25" s="270"/>
      <c r="KO25" s="270"/>
      <c r="KP25" s="270"/>
      <c r="KQ25" s="270"/>
      <c r="KR25" s="270"/>
      <c r="KS25" s="270"/>
      <c r="KT25" s="270"/>
      <c r="KU25" s="270"/>
      <c r="KV25" s="270"/>
      <c r="KW25" s="270"/>
      <c r="KX25" s="270"/>
      <c r="KY25" s="270"/>
      <c r="KZ25" s="270"/>
      <c r="LA25" s="270"/>
      <c r="LB25" s="270"/>
      <c r="LC25" s="270"/>
      <c r="LD25" s="270"/>
      <c r="LE25" s="270"/>
      <c r="LF25" s="270"/>
      <c r="LG25" s="270"/>
      <c r="LH25" s="270"/>
      <c r="LI25" s="270"/>
      <c r="LJ25" s="270"/>
      <c r="LK25" s="270"/>
      <c r="LL25" s="270"/>
      <c r="LM25" s="270"/>
      <c r="LN25" s="270"/>
      <c r="LO25" s="270"/>
      <c r="LP25" s="270"/>
      <c r="LQ25" s="270"/>
      <c r="LR25" s="270"/>
      <c r="LS25" s="270"/>
      <c r="LT25" s="270"/>
      <c r="LU25" s="270"/>
      <c r="LV25" s="270"/>
      <c r="LW25" s="270"/>
      <c r="LX25" s="270"/>
      <c r="LY25" s="270"/>
      <c r="LZ25" s="270"/>
      <c r="MA25" s="270"/>
      <c r="MB25" s="270"/>
      <c r="MC25" s="270"/>
      <c r="MD25" s="270"/>
      <c r="ME25" s="270"/>
      <c r="MF25" s="270"/>
      <c r="MG25" s="270"/>
      <c r="MH25" s="270"/>
      <c r="MI25" s="270"/>
      <c r="MJ25" s="270"/>
      <c r="MK25" s="270"/>
      <c r="ML25" s="270"/>
      <c r="MM25" s="270"/>
      <c r="MN25" s="270"/>
      <c r="MO25" s="270"/>
      <c r="MP25" s="270"/>
      <c r="MQ25" s="270"/>
      <c r="MR25" s="270"/>
      <c r="MS25" s="270"/>
      <c r="MT25" s="270"/>
      <c r="MU25" s="270"/>
      <c r="MV25" s="270"/>
      <c r="MW25" s="270"/>
      <c r="MX25" s="270"/>
      <c r="MY25" s="270"/>
      <c r="MZ25" s="270"/>
      <c r="NA25" s="270"/>
      <c r="NB25" s="270"/>
      <c r="NC25" s="270"/>
      <c r="ND25" s="270"/>
      <c r="NE25" s="270"/>
      <c r="NF25" s="270"/>
      <c r="NG25" s="270"/>
      <c r="NH25" s="270"/>
      <c r="NI25" s="270"/>
      <c r="NJ25" s="270"/>
      <c r="NK25" s="270"/>
      <c r="NL25" s="270"/>
      <c r="NM25" s="270"/>
      <c r="NN25" s="270"/>
      <c r="NO25" s="270"/>
      <c r="NP25" s="270"/>
      <c r="NQ25" s="270"/>
      <c r="NR25" s="270"/>
      <c r="NS25" s="270"/>
      <c r="NT25" s="270"/>
      <c r="NU25" s="270"/>
      <c r="NV25" s="270"/>
      <c r="NW25" s="270"/>
      <c r="NX25" s="270"/>
      <c r="NY25" s="270"/>
      <c r="NZ25" s="270"/>
      <c r="OA25" s="270"/>
      <c r="OB25" s="270"/>
      <c r="OC25" s="270"/>
      <c r="OD25" s="270"/>
      <c r="OE25" s="270"/>
      <c r="OF25" s="270"/>
      <c r="OG25" s="270"/>
      <c r="OH25" s="270"/>
      <c r="OI25" s="270"/>
      <c r="OJ25" s="270"/>
      <c r="OK25" s="270"/>
      <c r="OL25" s="270"/>
      <c r="OM25" s="270"/>
      <c r="ON25" s="270"/>
      <c r="OO25" s="270"/>
      <c r="OP25" s="270"/>
      <c r="OQ25" s="270"/>
      <c r="OR25" s="270"/>
      <c r="OS25" s="270"/>
      <c r="OT25" s="270"/>
      <c r="OU25" s="270"/>
      <c r="OV25" s="270"/>
      <c r="OW25" s="270"/>
      <c r="OX25" s="270"/>
      <c r="OY25" s="270"/>
      <c r="OZ25" s="270"/>
      <c r="PA25" s="270"/>
      <c r="PB25" s="270"/>
      <c r="PC25" s="270"/>
      <c r="PD25" s="270"/>
      <c r="PE25" s="270"/>
      <c r="PF25" s="270"/>
      <c r="PG25" s="270"/>
      <c r="PH25" s="270"/>
      <c r="PI25" s="270"/>
      <c r="PJ25" s="270"/>
      <c r="PK25" s="270"/>
      <c r="PL25" s="270"/>
      <c r="PM25" s="270"/>
      <c r="PN25" s="270"/>
      <c r="PO25" s="270"/>
      <c r="PP25" s="270"/>
      <c r="PQ25" s="270"/>
      <c r="PR25" s="270"/>
      <c r="PS25" s="270"/>
      <c r="PT25" s="270"/>
      <c r="PU25" s="270"/>
      <c r="PV25" s="270"/>
      <c r="PW25" s="270"/>
      <c r="PX25" s="270"/>
      <c r="PY25" s="270"/>
      <c r="PZ25" s="270"/>
      <c r="QA25" s="270"/>
      <c r="QB25" s="270"/>
      <c r="QC25" s="270"/>
      <c r="QD25" s="270"/>
      <c r="QE25" s="270"/>
      <c r="QF25" s="270"/>
      <c r="QG25" s="270"/>
      <c r="QH25" s="270"/>
      <c r="QI25" s="270"/>
      <c r="QJ25" s="270"/>
      <c r="QK25" s="270"/>
      <c r="QL25" s="270"/>
      <c r="QM25" s="270"/>
      <c r="QN25" s="270"/>
      <c r="QO25" s="270"/>
      <c r="QP25" s="270"/>
      <c r="QQ25" s="270"/>
      <c r="QR25" s="270"/>
      <c r="QS25" s="270"/>
      <c r="QT25" s="270"/>
      <c r="QU25" s="270"/>
      <c r="QV25" s="270"/>
      <c r="QW25" s="270"/>
      <c r="QX25" s="270"/>
      <c r="QY25" s="270"/>
      <c r="QZ25" s="270"/>
      <c r="RA25" s="270"/>
      <c r="RB25" s="270"/>
      <c r="RC25" s="270"/>
      <c r="RD25" s="270"/>
      <c r="RE25" s="270"/>
      <c r="RF25" s="270"/>
      <c r="RG25" s="270"/>
      <c r="RH25" s="270"/>
      <c r="RI25" s="270"/>
      <c r="RJ25" s="270"/>
      <c r="RK25" s="270"/>
      <c r="RL25" s="270"/>
      <c r="RM25" s="270"/>
      <c r="RN25" s="270"/>
      <c r="RO25" s="270"/>
      <c r="RP25" s="270"/>
      <c r="RQ25" s="270"/>
      <c r="RR25" s="270"/>
      <c r="RS25" s="270"/>
      <c r="RT25" s="270"/>
      <c r="RU25" s="270"/>
      <c r="RV25" s="270"/>
      <c r="RW25" s="270"/>
      <c r="RX25" s="270"/>
      <c r="RY25" s="270"/>
      <c r="RZ25" s="270"/>
      <c r="SA25" s="270"/>
      <c r="SB25" s="270"/>
      <c r="SC25" s="270"/>
      <c r="SD25" s="270"/>
      <c r="SE25" s="270"/>
      <c r="SF25" s="270"/>
      <c r="SG25" s="270"/>
      <c r="SH25" s="270"/>
      <c r="SI25" s="270"/>
      <c r="SJ25" s="270"/>
      <c r="SK25" s="270"/>
      <c r="SL25" s="270"/>
      <c r="SM25" s="270"/>
      <c r="SN25" s="270"/>
      <c r="SO25" s="270"/>
      <c r="SP25" s="270"/>
      <c r="SQ25" s="270"/>
      <c r="SR25" s="270"/>
      <c r="SS25" s="270"/>
      <c r="ST25" s="270"/>
      <c r="SU25" s="270"/>
      <c r="SV25" s="270"/>
      <c r="SW25" s="270"/>
      <c r="SX25" s="270"/>
      <c r="SY25" s="270"/>
      <c r="SZ25" s="270"/>
      <c r="TA25" s="270"/>
      <c r="TB25" s="270"/>
      <c r="TC25" s="270"/>
      <c r="TD25" s="270"/>
      <c r="TE25" s="270"/>
      <c r="TF25" s="270"/>
      <c r="TG25" s="270"/>
      <c r="TH25" s="270"/>
      <c r="TI25" s="270"/>
      <c r="TJ25" s="270"/>
      <c r="TK25" s="270"/>
      <c r="TL25" s="270"/>
      <c r="TM25" s="270"/>
      <c r="TN25" s="270"/>
      <c r="TO25" s="270"/>
      <c r="TP25" s="270"/>
      <c r="TQ25" s="270"/>
      <c r="TR25" s="270"/>
      <c r="TS25" s="270"/>
      <c r="TT25" s="270"/>
      <c r="TU25" s="270"/>
      <c r="TV25" s="270"/>
      <c r="TW25" s="270"/>
      <c r="TX25" s="270"/>
      <c r="TY25" s="270"/>
      <c r="TZ25" s="270"/>
      <c r="UA25" s="270"/>
      <c r="UB25" s="270"/>
      <c r="UC25" s="270"/>
      <c r="UD25" s="270"/>
      <c r="UE25" s="270"/>
      <c r="UF25" s="270"/>
      <c r="UG25" s="270"/>
      <c r="UH25" s="270"/>
      <c r="UI25" s="270"/>
      <c r="UJ25" s="270"/>
      <c r="UK25" s="270"/>
      <c r="UL25" s="270"/>
      <c r="UM25" s="270"/>
      <c r="UN25" s="270"/>
      <c r="UO25" s="270"/>
      <c r="UP25" s="270"/>
      <c r="UQ25" s="270"/>
      <c r="UR25" s="270"/>
      <c r="US25" s="270"/>
      <c r="UT25" s="270"/>
      <c r="UU25" s="270"/>
      <c r="UV25" s="270"/>
      <c r="UW25" s="270"/>
      <c r="UX25" s="270"/>
      <c r="UY25" s="270"/>
      <c r="UZ25" s="270"/>
      <c r="VA25" s="270"/>
      <c r="VB25" s="270"/>
      <c r="VC25" s="270"/>
      <c r="VD25" s="270"/>
      <c r="VE25" s="270"/>
      <c r="VF25" s="270"/>
      <c r="VG25" s="270"/>
      <c r="VH25" s="270"/>
      <c r="VI25" s="270"/>
      <c r="VJ25" s="270"/>
      <c r="VK25" s="270"/>
      <c r="VL25" s="270"/>
      <c r="VM25" s="270"/>
      <c r="VN25" s="270"/>
      <c r="VO25" s="270"/>
      <c r="VP25" s="270"/>
      <c r="VQ25" s="270"/>
      <c r="VR25" s="270"/>
      <c r="VS25" s="270"/>
      <c r="VT25" s="270"/>
      <c r="VU25" s="270"/>
      <c r="VV25" s="270"/>
      <c r="VW25" s="270"/>
      <c r="VX25" s="270"/>
      <c r="VY25" s="270"/>
      <c r="VZ25" s="270"/>
      <c r="WA25" s="270"/>
      <c r="WB25" s="270"/>
      <c r="WC25" s="270"/>
      <c r="WD25" s="270"/>
      <c r="WE25" s="270"/>
      <c r="WF25" s="270"/>
      <c r="WG25" s="270"/>
      <c r="WH25" s="270"/>
      <c r="WI25" s="270"/>
      <c r="WJ25" s="270"/>
      <c r="WK25" s="270"/>
      <c r="WL25" s="270"/>
      <c r="WM25" s="270"/>
      <c r="WN25" s="270"/>
      <c r="WO25" s="270"/>
      <c r="WP25" s="270"/>
      <c r="WQ25" s="270"/>
      <c r="WR25" s="270"/>
      <c r="WS25" s="270"/>
      <c r="WT25" s="270"/>
      <c r="WU25" s="270"/>
      <c r="WV25" s="270"/>
      <c r="WW25" s="270"/>
      <c r="WX25" s="270"/>
      <c r="WY25" s="270"/>
      <c r="WZ25" s="270"/>
      <c r="XA25" s="270"/>
      <c r="XB25" s="270"/>
      <c r="XC25" s="270"/>
      <c r="XD25" s="270"/>
      <c r="XE25" s="270"/>
      <c r="XF25" s="270"/>
      <c r="XG25" s="270"/>
      <c r="XH25" s="270"/>
      <c r="XI25" s="270"/>
      <c r="XJ25" s="270"/>
      <c r="XK25" s="270"/>
      <c r="XL25" s="270"/>
      <c r="XM25" s="270"/>
      <c r="XN25" s="270"/>
      <c r="XO25" s="270"/>
      <c r="XP25" s="270"/>
      <c r="XQ25" s="270"/>
      <c r="XR25" s="270"/>
      <c r="XS25" s="270"/>
      <c r="XT25" s="270"/>
      <c r="XU25" s="270"/>
      <c r="XV25" s="270"/>
      <c r="XW25" s="270"/>
      <c r="XX25" s="270"/>
      <c r="XY25" s="270"/>
      <c r="XZ25" s="270"/>
      <c r="YA25" s="270"/>
      <c r="YB25" s="270"/>
      <c r="YC25" s="270"/>
      <c r="YD25" s="270"/>
      <c r="YE25" s="270"/>
      <c r="YF25" s="270"/>
      <c r="YG25" s="270"/>
      <c r="YH25" s="270"/>
      <c r="YI25" s="270"/>
      <c r="YJ25" s="270"/>
      <c r="YK25" s="270"/>
      <c r="YL25" s="270"/>
      <c r="YM25" s="270"/>
      <c r="YN25" s="270"/>
      <c r="YO25" s="270"/>
      <c r="YP25" s="270"/>
      <c r="YQ25" s="270"/>
      <c r="YR25" s="270"/>
      <c r="YS25" s="270"/>
      <c r="YT25" s="270"/>
      <c r="YU25" s="270"/>
      <c r="YV25" s="270"/>
      <c r="YW25" s="270"/>
      <c r="YX25" s="270"/>
      <c r="YY25" s="270"/>
      <c r="YZ25" s="270"/>
      <c r="ZA25" s="270"/>
      <c r="ZB25" s="270"/>
      <c r="ZC25" s="270"/>
      <c r="ZD25" s="270"/>
      <c r="ZE25" s="270"/>
      <c r="ZF25" s="270"/>
      <c r="ZG25" s="270"/>
      <c r="ZH25" s="270"/>
      <c r="ZI25" s="270"/>
      <c r="ZJ25" s="270"/>
      <c r="ZK25" s="270"/>
      <c r="ZL25" s="270"/>
      <c r="ZM25" s="270"/>
      <c r="ZN25" s="270"/>
      <c r="ZO25" s="270"/>
      <c r="ZP25" s="270"/>
      <c r="ZQ25" s="270"/>
      <c r="ZR25" s="270"/>
      <c r="ZS25" s="270"/>
      <c r="ZT25" s="270"/>
      <c r="ZU25" s="270"/>
      <c r="ZV25" s="270"/>
      <c r="ZW25" s="270"/>
      <c r="ZX25" s="270"/>
      <c r="ZY25" s="270"/>
      <c r="ZZ25" s="270"/>
      <c r="AAA25" s="270"/>
      <c r="AAB25" s="270"/>
      <c r="AAC25" s="270"/>
      <c r="AAD25" s="270"/>
      <c r="AAE25" s="270"/>
      <c r="AAF25" s="270"/>
      <c r="AAG25" s="270"/>
      <c r="AAH25" s="270"/>
      <c r="AAI25" s="270"/>
      <c r="AAJ25" s="270"/>
      <c r="AAK25" s="270"/>
      <c r="AAL25" s="270"/>
      <c r="AAM25" s="270"/>
      <c r="AAN25" s="270"/>
      <c r="AAO25" s="270"/>
      <c r="AAP25" s="270"/>
      <c r="AAQ25" s="270"/>
      <c r="AAR25" s="270"/>
      <c r="AAS25" s="270"/>
      <c r="AAT25" s="270"/>
      <c r="AAU25" s="270"/>
      <c r="AAV25" s="270"/>
      <c r="AAW25" s="270"/>
      <c r="AAX25" s="270"/>
      <c r="AAY25" s="270"/>
      <c r="AAZ25" s="270"/>
      <c r="ABA25" s="270"/>
      <c r="ABB25" s="270"/>
      <c r="ABC25" s="270"/>
      <c r="ABD25" s="270"/>
      <c r="ABE25" s="270"/>
      <c r="ABF25" s="270"/>
      <c r="ABG25" s="270"/>
      <c r="ABH25" s="270"/>
      <c r="ABI25" s="270"/>
      <c r="ABJ25" s="270"/>
      <c r="ABK25" s="270"/>
      <c r="ABL25" s="270"/>
      <c r="ABM25" s="270"/>
      <c r="ABN25" s="270"/>
      <c r="ABO25" s="270"/>
      <c r="ABP25" s="270"/>
      <c r="ABQ25" s="270"/>
      <c r="ABR25" s="270"/>
      <c r="ABS25" s="270"/>
      <c r="ABT25" s="270"/>
      <c r="ABU25" s="270"/>
      <c r="ABV25" s="270"/>
      <c r="ABW25" s="270"/>
      <c r="ABX25" s="270"/>
      <c r="ABY25" s="270"/>
      <c r="ABZ25" s="270"/>
      <c r="ACA25" s="270"/>
      <c r="ACB25" s="270"/>
      <c r="ACC25" s="270"/>
      <c r="ACD25" s="270"/>
      <c r="ACE25" s="270"/>
      <c r="ACF25" s="270"/>
      <c r="ACG25" s="270"/>
      <c r="ACH25" s="270"/>
      <c r="ACI25" s="270"/>
      <c r="ACJ25" s="270"/>
      <c r="ACK25" s="270"/>
      <c r="ACL25" s="270"/>
      <c r="ACM25" s="270"/>
      <c r="ACN25" s="270"/>
      <c r="ACO25" s="270"/>
      <c r="ACP25" s="270"/>
      <c r="ACQ25" s="270"/>
      <c r="ACR25" s="270"/>
      <c r="ACS25" s="270"/>
      <c r="ACT25" s="270"/>
      <c r="ACU25" s="270"/>
      <c r="ACV25" s="270"/>
      <c r="ACW25" s="270"/>
      <c r="ACX25" s="270"/>
      <c r="ACY25" s="270"/>
      <c r="ACZ25" s="270"/>
      <c r="ADA25" s="270"/>
      <c r="ADB25" s="270"/>
      <c r="ADC25" s="270"/>
      <c r="ADD25" s="270"/>
      <c r="ADE25" s="270"/>
      <c r="ADF25" s="270"/>
      <c r="ADG25" s="270"/>
      <c r="ADH25" s="270"/>
      <c r="ADI25" s="270"/>
      <c r="ADJ25" s="270"/>
      <c r="ADK25" s="270"/>
      <c r="ADL25" s="270"/>
      <c r="ADM25" s="270"/>
      <c r="ADN25" s="270"/>
      <c r="ADO25" s="270"/>
      <c r="ADP25" s="270"/>
      <c r="ADQ25" s="270"/>
      <c r="ADR25" s="270"/>
      <c r="ADS25" s="270"/>
      <c r="ADT25" s="270"/>
      <c r="ADU25" s="270"/>
      <c r="ADV25" s="270"/>
      <c r="ADW25" s="270"/>
      <c r="ADX25" s="270"/>
      <c r="ADY25" s="270"/>
      <c r="ADZ25" s="270"/>
      <c r="AEA25" s="270"/>
      <c r="AEB25" s="270"/>
      <c r="AEC25" s="270"/>
      <c r="AED25" s="270"/>
      <c r="AEE25" s="270"/>
      <c r="AEF25" s="270"/>
      <c r="AEG25" s="270"/>
      <c r="AEH25" s="270"/>
      <c r="AEI25" s="270"/>
      <c r="AEJ25" s="270"/>
      <c r="AEK25" s="270"/>
      <c r="AEL25" s="270"/>
      <c r="AEM25" s="270"/>
      <c r="AEN25" s="270"/>
      <c r="AEO25" s="270"/>
      <c r="AEP25" s="270"/>
      <c r="AEQ25" s="270"/>
      <c r="AER25" s="270"/>
      <c r="AES25" s="270"/>
      <c r="AET25" s="270"/>
      <c r="AEU25" s="270"/>
      <c r="AEV25" s="270"/>
      <c r="AEW25" s="270"/>
      <c r="AEX25" s="270"/>
      <c r="AEY25" s="270"/>
      <c r="AEZ25" s="270"/>
      <c r="AFA25" s="270"/>
      <c r="AFB25" s="270"/>
      <c r="AFC25" s="270"/>
      <c r="AFD25" s="270"/>
      <c r="AFE25" s="270"/>
      <c r="AFF25" s="270"/>
      <c r="AFG25" s="270"/>
      <c r="AFH25" s="270"/>
      <c r="AFI25" s="270"/>
      <c r="AFJ25" s="270"/>
      <c r="AFK25" s="270"/>
      <c r="AFL25" s="270"/>
      <c r="AFM25" s="270"/>
      <c r="AFN25" s="270"/>
      <c r="AFO25" s="270"/>
      <c r="AFP25" s="270"/>
      <c r="AFQ25" s="270"/>
      <c r="AFR25" s="270"/>
      <c r="AFS25" s="270"/>
      <c r="AFT25" s="270"/>
      <c r="AFU25" s="270"/>
      <c r="AFV25" s="270"/>
      <c r="AFW25" s="270"/>
      <c r="AFX25" s="270"/>
      <c r="AFY25" s="270"/>
      <c r="AFZ25" s="270"/>
      <c r="AGA25" s="270"/>
      <c r="AGB25" s="270"/>
      <c r="AGC25" s="270"/>
      <c r="AGD25" s="270"/>
      <c r="AGE25" s="270"/>
      <c r="AGF25" s="270"/>
      <c r="AGG25" s="270"/>
      <c r="AGH25" s="270"/>
      <c r="AGI25" s="270"/>
      <c r="AGJ25" s="270"/>
      <c r="AGK25" s="270"/>
      <c r="AGL25" s="270"/>
      <c r="AGM25" s="270"/>
      <c r="AGN25" s="270"/>
      <c r="AGO25" s="270"/>
      <c r="AGP25" s="270"/>
      <c r="AGQ25" s="270"/>
      <c r="AGR25" s="270"/>
      <c r="AGS25" s="270"/>
      <c r="AGT25" s="270"/>
      <c r="AGU25" s="270"/>
      <c r="AGV25" s="270"/>
      <c r="AGW25" s="270"/>
      <c r="AGX25" s="270"/>
      <c r="AGY25" s="270"/>
      <c r="AGZ25" s="270"/>
      <c r="AHA25" s="270"/>
      <c r="AHB25" s="270"/>
      <c r="AHC25" s="270"/>
      <c r="AHD25" s="270"/>
      <c r="AHE25" s="270"/>
      <c r="AHF25" s="270"/>
      <c r="AHG25" s="270"/>
      <c r="AHH25" s="270"/>
      <c r="AHI25" s="270"/>
      <c r="AHJ25" s="270"/>
      <c r="AHK25" s="270"/>
      <c r="AHL25" s="270"/>
      <c r="AHM25" s="270"/>
      <c r="AHN25" s="270"/>
      <c r="AHO25" s="270"/>
      <c r="AHP25" s="270"/>
      <c r="AHQ25" s="270"/>
      <c r="AHR25" s="270"/>
      <c r="AHS25" s="270"/>
      <c r="AHT25" s="270"/>
      <c r="AHU25" s="270"/>
      <c r="AHV25" s="270"/>
      <c r="AHW25" s="270"/>
      <c r="AHX25" s="270"/>
      <c r="AHY25" s="270"/>
      <c r="AHZ25" s="270"/>
      <c r="AIA25" s="270"/>
      <c r="AIB25" s="270"/>
      <c r="AIC25" s="270"/>
      <c r="AID25" s="270"/>
      <c r="AIE25" s="270"/>
      <c r="AIF25" s="270"/>
      <c r="AIG25" s="270"/>
      <c r="AIH25" s="270"/>
      <c r="AII25" s="270"/>
      <c r="AIJ25" s="270"/>
      <c r="AIK25" s="270"/>
      <c r="AIL25" s="270"/>
      <c r="AIM25" s="270"/>
      <c r="AIN25" s="270"/>
      <c r="AIO25" s="270"/>
      <c r="AIP25" s="270"/>
      <c r="AIQ25" s="270"/>
      <c r="AIR25" s="270"/>
      <c r="AIS25" s="270"/>
      <c r="AIT25" s="270"/>
      <c r="AIU25" s="270"/>
      <c r="AIV25" s="270"/>
      <c r="AIW25" s="270"/>
      <c r="AIX25" s="270"/>
      <c r="AIY25" s="270"/>
      <c r="AIZ25" s="270"/>
      <c r="AJA25" s="270"/>
      <c r="AJB25" s="270"/>
      <c r="AJC25" s="270"/>
      <c r="AJD25" s="270"/>
      <c r="AJE25" s="270"/>
      <c r="AJF25" s="270"/>
      <c r="AJG25" s="270"/>
      <c r="AJH25" s="270"/>
      <c r="AJI25" s="270"/>
      <c r="AJJ25" s="270"/>
      <c r="AJK25" s="270"/>
      <c r="AJL25" s="270"/>
      <c r="AJM25" s="270"/>
      <c r="AJN25" s="270"/>
      <c r="AJO25" s="270"/>
      <c r="AJP25" s="270"/>
      <c r="AJQ25" s="270"/>
      <c r="AJR25" s="270"/>
      <c r="AJS25" s="270"/>
      <c r="AJT25" s="270"/>
      <c r="AJU25" s="270"/>
      <c r="AJV25" s="270"/>
      <c r="AJW25" s="270"/>
      <c r="AJX25" s="270"/>
      <c r="AJY25" s="270"/>
      <c r="AJZ25" s="270"/>
      <c r="AKA25" s="270"/>
      <c r="AKB25" s="270"/>
      <c r="AKC25" s="270"/>
      <c r="AKD25" s="270"/>
      <c r="AKE25" s="270"/>
      <c r="AKF25" s="270"/>
      <c r="AKG25" s="270"/>
      <c r="AKH25" s="270"/>
      <c r="AKI25" s="270"/>
      <c r="AKJ25" s="270"/>
      <c r="AKK25" s="270"/>
      <c r="AKL25" s="270"/>
      <c r="AKM25" s="270"/>
      <c r="AKN25" s="270"/>
      <c r="AKO25" s="270"/>
      <c r="AKP25" s="270"/>
      <c r="AKQ25" s="270"/>
      <c r="AKR25" s="270"/>
      <c r="AKS25" s="270"/>
      <c r="AKT25" s="270"/>
      <c r="AKU25" s="270"/>
      <c r="AKV25" s="270"/>
      <c r="AKW25" s="270"/>
      <c r="AKX25" s="270"/>
      <c r="AKY25" s="270"/>
      <c r="AKZ25" s="270"/>
      <c r="ALA25" s="270"/>
      <c r="ALB25" s="270"/>
      <c r="ALC25" s="270"/>
      <c r="ALD25" s="270"/>
      <c r="ALE25" s="270"/>
      <c r="ALF25" s="270"/>
      <c r="ALG25" s="270"/>
      <c r="ALH25" s="270"/>
      <c r="ALI25" s="270"/>
      <c r="ALJ25" s="270"/>
      <c r="ALK25" s="270"/>
      <c r="ALL25" s="270"/>
      <c r="ALM25" s="270"/>
      <c r="ALN25" s="270"/>
      <c r="ALO25" s="270"/>
      <c r="ALP25" s="270"/>
      <c r="ALQ25" s="270"/>
      <c r="ALR25" s="270"/>
      <c r="ALS25" s="270"/>
      <c r="ALT25" s="270"/>
      <c r="ALU25" s="270"/>
      <c r="ALV25" s="270"/>
      <c r="ALW25" s="270"/>
      <c r="ALX25" s="270"/>
      <c r="ALY25" s="270"/>
      <c r="ALZ25" s="270"/>
      <c r="AMA25" s="270"/>
      <c r="AMB25" s="270"/>
      <c r="AMC25" s="270"/>
      <c r="AMD25" s="270"/>
    </row>
    <row r="26" customFormat="false" ht="13.8" hidden="false" customHeight="true" outlineLevel="0" collapsed="false">
      <c r="A26" s="261" t="s">
        <v>926</v>
      </c>
      <c r="B26" s="267" t="s">
        <v>1308</v>
      </c>
      <c r="C26" s="267"/>
      <c r="D26" s="267"/>
      <c r="E26" s="267"/>
      <c r="F26" s="267"/>
      <c r="G26" s="267"/>
      <c r="H26" s="268"/>
      <c r="I26" s="266" t="n">
        <f aca="false">I23*H26</f>
        <v>0</v>
      </c>
      <c r="J26" s="270"/>
      <c r="K26" s="270"/>
      <c r="L26" s="270"/>
      <c r="M26" s="270"/>
      <c r="N26" s="270"/>
      <c r="O26" s="270"/>
      <c r="P26" s="270"/>
      <c r="Q26" s="270"/>
      <c r="R26" s="270"/>
      <c r="S26" s="270"/>
      <c r="T26" s="270"/>
      <c r="U26" s="270"/>
      <c r="V26" s="270"/>
      <c r="W26" s="270"/>
      <c r="X26" s="270"/>
      <c r="Y26" s="270"/>
      <c r="Z26" s="270"/>
      <c r="AA26" s="270"/>
      <c r="AB26" s="270"/>
      <c r="AC26" s="270"/>
      <c r="AD26" s="270"/>
      <c r="AE26" s="270"/>
      <c r="AF26" s="270"/>
      <c r="AG26" s="270"/>
      <c r="AH26" s="270"/>
      <c r="AI26" s="270"/>
      <c r="AJ26" s="270"/>
      <c r="AK26" s="270"/>
      <c r="AL26" s="270"/>
      <c r="AM26" s="270"/>
      <c r="AN26" s="270"/>
      <c r="AO26" s="270"/>
      <c r="AP26" s="270"/>
      <c r="AQ26" s="270"/>
      <c r="AR26" s="270"/>
      <c r="AS26" s="270"/>
      <c r="AT26" s="270"/>
      <c r="AU26" s="270"/>
      <c r="AV26" s="270"/>
      <c r="AW26" s="270"/>
      <c r="AX26" s="270"/>
      <c r="AY26" s="270"/>
      <c r="AZ26" s="270"/>
      <c r="BA26" s="270"/>
      <c r="BB26" s="270"/>
      <c r="BC26" s="270"/>
      <c r="BD26" s="270"/>
      <c r="BE26" s="270"/>
      <c r="BF26" s="270"/>
      <c r="BG26" s="270"/>
      <c r="BH26" s="270"/>
      <c r="BI26" s="270"/>
      <c r="BJ26" s="270"/>
      <c r="BK26" s="270"/>
      <c r="BL26" s="270"/>
      <c r="BM26" s="270"/>
      <c r="BN26" s="270"/>
      <c r="BO26" s="270"/>
      <c r="BP26" s="270"/>
      <c r="BQ26" s="270"/>
      <c r="BR26" s="270"/>
      <c r="BS26" s="270"/>
      <c r="BT26" s="270"/>
      <c r="BU26" s="270"/>
      <c r="BV26" s="270"/>
      <c r="BW26" s="270"/>
      <c r="BX26" s="270"/>
      <c r="BY26" s="270"/>
      <c r="BZ26" s="270"/>
      <c r="CA26" s="270"/>
      <c r="CB26" s="270"/>
      <c r="CC26" s="270"/>
      <c r="CD26" s="270"/>
      <c r="CE26" s="270"/>
      <c r="CF26" s="270"/>
      <c r="CG26" s="270"/>
      <c r="CH26" s="270"/>
      <c r="CI26" s="270"/>
      <c r="CJ26" s="270"/>
      <c r="CK26" s="270"/>
      <c r="CL26" s="270"/>
      <c r="CM26" s="270"/>
      <c r="CN26" s="270"/>
      <c r="CO26" s="270"/>
      <c r="CP26" s="270"/>
      <c r="CQ26" s="270"/>
      <c r="CR26" s="270"/>
      <c r="CS26" s="270"/>
      <c r="CT26" s="270"/>
      <c r="CU26" s="270"/>
      <c r="CV26" s="270"/>
      <c r="CW26" s="270"/>
      <c r="CX26" s="270"/>
      <c r="CY26" s="270"/>
      <c r="CZ26" s="270"/>
      <c r="DA26" s="270"/>
      <c r="DB26" s="270"/>
      <c r="DC26" s="270"/>
      <c r="DD26" s="270"/>
      <c r="DE26" s="270"/>
      <c r="DF26" s="270"/>
      <c r="DG26" s="270"/>
      <c r="DH26" s="270"/>
      <c r="DI26" s="270"/>
      <c r="DJ26" s="270"/>
      <c r="DK26" s="270"/>
      <c r="DL26" s="270"/>
      <c r="DM26" s="270"/>
      <c r="DN26" s="270"/>
      <c r="DO26" s="270"/>
      <c r="DP26" s="270"/>
      <c r="DQ26" s="270"/>
      <c r="DR26" s="270"/>
      <c r="DS26" s="270"/>
      <c r="DT26" s="270"/>
      <c r="DU26" s="270"/>
      <c r="DV26" s="270"/>
      <c r="DW26" s="270"/>
      <c r="DX26" s="270"/>
      <c r="DY26" s="270"/>
      <c r="DZ26" s="270"/>
      <c r="EA26" s="270"/>
      <c r="EB26" s="270"/>
      <c r="EC26" s="270"/>
      <c r="ED26" s="270"/>
      <c r="EE26" s="270"/>
      <c r="EF26" s="270"/>
      <c r="EG26" s="270"/>
      <c r="EH26" s="270"/>
      <c r="EI26" s="270"/>
      <c r="EJ26" s="270"/>
      <c r="EK26" s="270"/>
      <c r="EL26" s="270"/>
      <c r="EM26" s="270"/>
      <c r="EN26" s="270"/>
      <c r="EO26" s="270"/>
      <c r="EP26" s="270"/>
      <c r="EQ26" s="270"/>
      <c r="ER26" s="270"/>
      <c r="ES26" s="270"/>
      <c r="ET26" s="270"/>
      <c r="EU26" s="270"/>
      <c r="EV26" s="270"/>
      <c r="EW26" s="270"/>
      <c r="EX26" s="270"/>
      <c r="EY26" s="270"/>
      <c r="EZ26" s="270"/>
      <c r="FA26" s="270"/>
      <c r="FB26" s="270"/>
      <c r="FC26" s="270"/>
      <c r="FD26" s="270"/>
      <c r="FE26" s="270"/>
      <c r="FF26" s="270"/>
      <c r="FG26" s="270"/>
      <c r="FH26" s="270"/>
      <c r="FI26" s="270"/>
      <c r="FJ26" s="270"/>
      <c r="FK26" s="270"/>
      <c r="FL26" s="270"/>
      <c r="FM26" s="270"/>
      <c r="FN26" s="270"/>
      <c r="FO26" s="270"/>
      <c r="FP26" s="270"/>
      <c r="FQ26" s="270"/>
      <c r="FR26" s="270"/>
      <c r="FS26" s="270"/>
      <c r="FT26" s="270"/>
      <c r="FU26" s="270"/>
      <c r="FV26" s="270"/>
      <c r="FW26" s="270"/>
      <c r="FX26" s="270"/>
      <c r="FY26" s="270"/>
      <c r="FZ26" s="270"/>
      <c r="GA26" s="270"/>
      <c r="GB26" s="270"/>
      <c r="GC26" s="270"/>
      <c r="GD26" s="270"/>
      <c r="GE26" s="270"/>
      <c r="GF26" s="270"/>
      <c r="GG26" s="270"/>
      <c r="GH26" s="270"/>
      <c r="GI26" s="270"/>
      <c r="GJ26" s="270"/>
      <c r="GK26" s="270"/>
      <c r="GL26" s="270"/>
      <c r="GM26" s="270"/>
      <c r="GN26" s="270"/>
      <c r="GO26" s="270"/>
      <c r="GP26" s="270"/>
      <c r="GQ26" s="270"/>
      <c r="GR26" s="270"/>
      <c r="GS26" s="270"/>
      <c r="GT26" s="270"/>
      <c r="GU26" s="270"/>
      <c r="GV26" s="270"/>
      <c r="GW26" s="270"/>
      <c r="GX26" s="270"/>
      <c r="GY26" s="270"/>
      <c r="GZ26" s="270"/>
      <c r="HA26" s="270"/>
      <c r="HB26" s="270"/>
      <c r="HC26" s="270"/>
      <c r="HD26" s="270"/>
      <c r="HE26" s="270"/>
      <c r="HF26" s="270"/>
      <c r="HG26" s="270"/>
      <c r="HH26" s="270"/>
      <c r="HI26" s="270"/>
      <c r="HJ26" s="270"/>
      <c r="HK26" s="270"/>
      <c r="HL26" s="270"/>
      <c r="HM26" s="270"/>
      <c r="HN26" s="270"/>
      <c r="HO26" s="270"/>
      <c r="HP26" s="270"/>
      <c r="HQ26" s="270"/>
      <c r="HR26" s="270"/>
      <c r="HS26" s="270"/>
      <c r="HT26" s="270"/>
      <c r="HU26" s="270"/>
      <c r="HV26" s="270"/>
      <c r="HW26" s="270"/>
      <c r="HX26" s="270"/>
      <c r="HY26" s="270"/>
      <c r="HZ26" s="270"/>
      <c r="IA26" s="270"/>
      <c r="IB26" s="270"/>
      <c r="IC26" s="270"/>
      <c r="ID26" s="270"/>
      <c r="IE26" s="270"/>
      <c r="IF26" s="270"/>
      <c r="IG26" s="270"/>
      <c r="IH26" s="270"/>
      <c r="II26" s="270"/>
      <c r="IJ26" s="270"/>
      <c r="IK26" s="270"/>
      <c r="IL26" s="270"/>
      <c r="IM26" s="270"/>
      <c r="IN26" s="270"/>
      <c r="IO26" s="270"/>
      <c r="IP26" s="270"/>
      <c r="IQ26" s="270"/>
      <c r="IR26" s="270"/>
      <c r="IS26" s="270"/>
      <c r="IT26" s="270"/>
      <c r="IU26" s="270"/>
      <c r="IV26" s="270"/>
      <c r="IW26" s="270"/>
      <c r="IX26" s="270"/>
      <c r="IY26" s="270"/>
      <c r="IZ26" s="270"/>
      <c r="JA26" s="270"/>
      <c r="JB26" s="270"/>
      <c r="JC26" s="270"/>
      <c r="JD26" s="270"/>
      <c r="JE26" s="270"/>
      <c r="JF26" s="270"/>
      <c r="JG26" s="270"/>
      <c r="JH26" s="270"/>
      <c r="JI26" s="270"/>
      <c r="JJ26" s="270"/>
      <c r="JK26" s="270"/>
      <c r="JL26" s="270"/>
      <c r="JM26" s="270"/>
      <c r="JN26" s="270"/>
      <c r="JO26" s="270"/>
      <c r="JP26" s="270"/>
      <c r="JQ26" s="270"/>
      <c r="JR26" s="270"/>
      <c r="JS26" s="270"/>
      <c r="JT26" s="270"/>
      <c r="JU26" s="270"/>
      <c r="JV26" s="270"/>
      <c r="JW26" s="270"/>
      <c r="JX26" s="270"/>
      <c r="JY26" s="270"/>
      <c r="JZ26" s="270"/>
      <c r="KA26" s="270"/>
      <c r="KB26" s="270"/>
      <c r="KC26" s="270"/>
      <c r="KD26" s="270"/>
      <c r="KE26" s="270"/>
      <c r="KF26" s="270"/>
      <c r="KG26" s="270"/>
      <c r="KH26" s="270"/>
      <c r="KI26" s="270"/>
      <c r="KJ26" s="270"/>
      <c r="KK26" s="270"/>
      <c r="KL26" s="270"/>
      <c r="KM26" s="270"/>
      <c r="KN26" s="270"/>
      <c r="KO26" s="270"/>
      <c r="KP26" s="270"/>
      <c r="KQ26" s="270"/>
      <c r="KR26" s="270"/>
      <c r="KS26" s="270"/>
      <c r="KT26" s="270"/>
      <c r="KU26" s="270"/>
      <c r="KV26" s="270"/>
      <c r="KW26" s="270"/>
      <c r="KX26" s="270"/>
      <c r="KY26" s="270"/>
      <c r="KZ26" s="270"/>
      <c r="LA26" s="270"/>
      <c r="LB26" s="270"/>
      <c r="LC26" s="270"/>
      <c r="LD26" s="270"/>
      <c r="LE26" s="270"/>
      <c r="LF26" s="270"/>
      <c r="LG26" s="270"/>
      <c r="LH26" s="270"/>
      <c r="LI26" s="270"/>
      <c r="LJ26" s="270"/>
      <c r="LK26" s="270"/>
      <c r="LL26" s="270"/>
      <c r="LM26" s="270"/>
      <c r="LN26" s="270"/>
      <c r="LO26" s="270"/>
      <c r="LP26" s="270"/>
      <c r="LQ26" s="270"/>
      <c r="LR26" s="270"/>
      <c r="LS26" s="270"/>
      <c r="LT26" s="270"/>
      <c r="LU26" s="270"/>
      <c r="LV26" s="270"/>
      <c r="LW26" s="270"/>
      <c r="LX26" s="270"/>
      <c r="LY26" s="270"/>
      <c r="LZ26" s="270"/>
      <c r="MA26" s="270"/>
      <c r="MB26" s="270"/>
      <c r="MC26" s="270"/>
      <c r="MD26" s="270"/>
      <c r="ME26" s="270"/>
      <c r="MF26" s="270"/>
      <c r="MG26" s="270"/>
      <c r="MH26" s="270"/>
      <c r="MI26" s="270"/>
      <c r="MJ26" s="270"/>
      <c r="MK26" s="270"/>
      <c r="ML26" s="270"/>
      <c r="MM26" s="270"/>
      <c r="MN26" s="270"/>
      <c r="MO26" s="270"/>
      <c r="MP26" s="270"/>
      <c r="MQ26" s="270"/>
      <c r="MR26" s="270"/>
      <c r="MS26" s="270"/>
      <c r="MT26" s="270"/>
      <c r="MU26" s="270"/>
      <c r="MV26" s="270"/>
      <c r="MW26" s="270"/>
      <c r="MX26" s="270"/>
      <c r="MY26" s="270"/>
      <c r="MZ26" s="270"/>
      <c r="NA26" s="270"/>
      <c r="NB26" s="270"/>
      <c r="NC26" s="270"/>
      <c r="ND26" s="270"/>
      <c r="NE26" s="270"/>
      <c r="NF26" s="270"/>
      <c r="NG26" s="270"/>
      <c r="NH26" s="270"/>
      <c r="NI26" s="270"/>
      <c r="NJ26" s="270"/>
      <c r="NK26" s="270"/>
      <c r="NL26" s="270"/>
      <c r="NM26" s="270"/>
      <c r="NN26" s="270"/>
      <c r="NO26" s="270"/>
      <c r="NP26" s="270"/>
      <c r="NQ26" s="270"/>
      <c r="NR26" s="270"/>
      <c r="NS26" s="270"/>
      <c r="NT26" s="270"/>
      <c r="NU26" s="270"/>
      <c r="NV26" s="270"/>
      <c r="NW26" s="270"/>
      <c r="NX26" s="270"/>
      <c r="NY26" s="270"/>
      <c r="NZ26" s="270"/>
      <c r="OA26" s="270"/>
      <c r="OB26" s="270"/>
      <c r="OC26" s="270"/>
      <c r="OD26" s="270"/>
      <c r="OE26" s="270"/>
      <c r="OF26" s="270"/>
      <c r="OG26" s="270"/>
      <c r="OH26" s="270"/>
      <c r="OI26" s="270"/>
      <c r="OJ26" s="270"/>
      <c r="OK26" s="270"/>
      <c r="OL26" s="270"/>
      <c r="OM26" s="270"/>
      <c r="ON26" s="270"/>
      <c r="OO26" s="270"/>
      <c r="OP26" s="270"/>
      <c r="OQ26" s="270"/>
      <c r="OR26" s="270"/>
      <c r="OS26" s="270"/>
      <c r="OT26" s="270"/>
      <c r="OU26" s="270"/>
      <c r="OV26" s="270"/>
      <c r="OW26" s="270"/>
      <c r="OX26" s="270"/>
      <c r="OY26" s="270"/>
      <c r="OZ26" s="270"/>
      <c r="PA26" s="270"/>
      <c r="PB26" s="270"/>
      <c r="PC26" s="270"/>
      <c r="PD26" s="270"/>
      <c r="PE26" s="270"/>
      <c r="PF26" s="270"/>
      <c r="PG26" s="270"/>
      <c r="PH26" s="270"/>
      <c r="PI26" s="270"/>
      <c r="PJ26" s="270"/>
      <c r="PK26" s="270"/>
      <c r="PL26" s="270"/>
      <c r="PM26" s="270"/>
      <c r="PN26" s="270"/>
      <c r="PO26" s="270"/>
      <c r="PP26" s="270"/>
      <c r="PQ26" s="270"/>
      <c r="PR26" s="270"/>
      <c r="PS26" s="270"/>
      <c r="PT26" s="270"/>
      <c r="PU26" s="270"/>
      <c r="PV26" s="270"/>
      <c r="PW26" s="270"/>
      <c r="PX26" s="270"/>
      <c r="PY26" s="270"/>
      <c r="PZ26" s="270"/>
      <c r="QA26" s="270"/>
      <c r="QB26" s="270"/>
      <c r="QC26" s="270"/>
      <c r="QD26" s="270"/>
      <c r="QE26" s="270"/>
      <c r="QF26" s="270"/>
      <c r="QG26" s="270"/>
      <c r="QH26" s="270"/>
      <c r="QI26" s="270"/>
      <c r="QJ26" s="270"/>
      <c r="QK26" s="270"/>
      <c r="QL26" s="270"/>
      <c r="QM26" s="270"/>
      <c r="QN26" s="270"/>
      <c r="QO26" s="270"/>
      <c r="QP26" s="270"/>
      <c r="QQ26" s="270"/>
      <c r="QR26" s="270"/>
      <c r="QS26" s="270"/>
      <c r="QT26" s="270"/>
      <c r="QU26" s="270"/>
      <c r="QV26" s="270"/>
      <c r="QW26" s="270"/>
      <c r="QX26" s="270"/>
      <c r="QY26" s="270"/>
      <c r="QZ26" s="270"/>
      <c r="RA26" s="270"/>
      <c r="RB26" s="270"/>
      <c r="RC26" s="270"/>
      <c r="RD26" s="270"/>
      <c r="RE26" s="270"/>
      <c r="RF26" s="270"/>
      <c r="RG26" s="270"/>
      <c r="RH26" s="270"/>
      <c r="RI26" s="270"/>
      <c r="RJ26" s="270"/>
      <c r="RK26" s="270"/>
      <c r="RL26" s="270"/>
      <c r="RM26" s="270"/>
      <c r="RN26" s="270"/>
      <c r="RO26" s="270"/>
      <c r="RP26" s="270"/>
      <c r="RQ26" s="270"/>
      <c r="RR26" s="270"/>
      <c r="RS26" s="270"/>
      <c r="RT26" s="270"/>
      <c r="RU26" s="270"/>
      <c r="RV26" s="270"/>
      <c r="RW26" s="270"/>
      <c r="RX26" s="270"/>
      <c r="RY26" s="270"/>
      <c r="RZ26" s="270"/>
      <c r="SA26" s="270"/>
      <c r="SB26" s="270"/>
      <c r="SC26" s="270"/>
      <c r="SD26" s="270"/>
      <c r="SE26" s="270"/>
      <c r="SF26" s="270"/>
      <c r="SG26" s="270"/>
      <c r="SH26" s="270"/>
      <c r="SI26" s="270"/>
      <c r="SJ26" s="270"/>
      <c r="SK26" s="270"/>
      <c r="SL26" s="270"/>
      <c r="SM26" s="270"/>
      <c r="SN26" s="270"/>
      <c r="SO26" s="270"/>
      <c r="SP26" s="270"/>
      <c r="SQ26" s="270"/>
      <c r="SR26" s="270"/>
      <c r="SS26" s="270"/>
      <c r="ST26" s="270"/>
      <c r="SU26" s="270"/>
      <c r="SV26" s="270"/>
      <c r="SW26" s="270"/>
      <c r="SX26" s="270"/>
      <c r="SY26" s="270"/>
      <c r="SZ26" s="270"/>
      <c r="TA26" s="270"/>
      <c r="TB26" s="270"/>
      <c r="TC26" s="270"/>
      <c r="TD26" s="270"/>
      <c r="TE26" s="270"/>
      <c r="TF26" s="270"/>
      <c r="TG26" s="270"/>
      <c r="TH26" s="270"/>
      <c r="TI26" s="270"/>
      <c r="TJ26" s="270"/>
      <c r="TK26" s="270"/>
      <c r="TL26" s="270"/>
      <c r="TM26" s="270"/>
      <c r="TN26" s="270"/>
      <c r="TO26" s="270"/>
      <c r="TP26" s="270"/>
      <c r="TQ26" s="270"/>
      <c r="TR26" s="270"/>
      <c r="TS26" s="270"/>
      <c r="TT26" s="270"/>
      <c r="TU26" s="270"/>
      <c r="TV26" s="270"/>
      <c r="TW26" s="270"/>
      <c r="TX26" s="270"/>
      <c r="TY26" s="270"/>
      <c r="TZ26" s="270"/>
      <c r="UA26" s="270"/>
      <c r="UB26" s="270"/>
      <c r="UC26" s="270"/>
      <c r="UD26" s="270"/>
      <c r="UE26" s="270"/>
      <c r="UF26" s="270"/>
      <c r="UG26" s="270"/>
      <c r="UH26" s="270"/>
      <c r="UI26" s="270"/>
      <c r="UJ26" s="270"/>
      <c r="UK26" s="270"/>
      <c r="UL26" s="270"/>
      <c r="UM26" s="270"/>
      <c r="UN26" s="270"/>
      <c r="UO26" s="270"/>
      <c r="UP26" s="270"/>
      <c r="UQ26" s="270"/>
      <c r="UR26" s="270"/>
      <c r="US26" s="270"/>
      <c r="UT26" s="270"/>
      <c r="UU26" s="270"/>
      <c r="UV26" s="270"/>
      <c r="UW26" s="270"/>
      <c r="UX26" s="270"/>
      <c r="UY26" s="270"/>
      <c r="UZ26" s="270"/>
      <c r="VA26" s="270"/>
      <c r="VB26" s="270"/>
      <c r="VC26" s="270"/>
      <c r="VD26" s="270"/>
      <c r="VE26" s="270"/>
      <c r="VF26" s="270"/>
      <c r="VG26" s="270"/>
      <c r="VH26" s="270"/>
      <c r="VI26" s="270"/>
      <c r="VJ26" s="270"/>
      <c r="VK26" s="270"/>
      <c r="VL26" s="270"/>
      <c r="VM26" s="270"/>
      <c r="VN26" s="270"/>
      <c r="VO26" s="270"/>
      <c r="VP26" s="270"/>
      <c r="VQ26" s="270"/>
      <c r="VR26" s="270"/>
      <c r="VS26" s="270"/>
      <c r="VT26" s="270"/>
      <c r="VU26" s="270"/>
      <c r="VV26" s="270"/>
      <c r="VW26" s="270"/>
      <c r="VX26" s="270"/>
      <c r="VY26" s="270"/>
      <c r="VZ26" s="270"/>
      <c r="WA26" s="270"/>
      <c r="WB26" s="270"/>
      <c r="WC26" s="270"/>
      <c r="WD26" s="270"/>
      <c r="WE26" s="270"/>
      <c r="WF26" s="270"/>
      <c r="WG26" s="270"/>
      <c r="WH26" s="270"/>
      <c r="WI26" s="270"/>
      <c r="WJ26" s="270"/>
      <c r="WK26" s="270"/>
      <c r="WL26" s="270"/>
      <c r="WM26" s="270"/>
      <c r="WN26" s="270"/>
      <c r="WO26" s="270"/>
      <c r="WP26" s="270"/>
      <c r="WQ26" s="270"/>
      <c r="WR26" s="270"/>
      <c r="WS26" s="270"/>
      <c r="WT26" s="270"/>
      <c r="WU26" s="270"/>
      <c r="WV26" s="270"/>
      <c r="WW26" s="270"/>
      <c r="WX26" s="270"/>
      <c r="WY26" s="270"/>
      <c r="WZ26" s="270"/>
      <c r="XA26" s="270"/>
      <c r="XB26" s="270"/>
      <c r="XC26" s="270"/>
      <c r="XD26" s="270"/>
      <c r="XE26" s="270"/>
      <c r="XF26" s="270"/>
      <c r="XG26" s="270"/>
      <c r="XH26" s="270"/>
      <c r="XI26" s="270"/>
      <c r="XJ26" s="270"/>
      <c r="XK26" s="270"/>
      <c r="XL26" s="270"/>
      <c r="XM26" s="270"/>
      <c r="XN26" s="270"/>
      <c r="XO26" s="270"/>
      <c r="XP26" s="270"/>
      <c r="XQ26" s="270"/>
      <c r="XR26" s="270"/>
      <c r="XS26" s="270"/>
      <c r="XT26" s="270"/>
      <c r="XU26" s="270"/>
      <c r="XV26" s="270"/>
      <c r="XW26" s="270"/>
      <c r="XX26" s="270"/>
      <c r="XY26" s="270"/>
      <c r="XZ26" s="270"/>
      <c r="YA26" s="270"/>
      <c r="YB26" s="270"/>
      <c r="YC26" s="270"/>
      <c r="YD26" s="270"/>
      <c r="YE26" s="270"/>
      <c r="YF26" s="270"/>
      <c r="YG26" s="270"/>
      <c r="YH26" s="270"/>
      <c r="YI26" s="270"/>
      <c r="YJ26" s="270"/>
      <c r="YK26" s="270"/>
      <c r="YL26" s="270"/>
      <c r="YM26" s="270"/>
      <c r="YN26" s="270"/>
      <c r="YO26" s="270"/>
      <c r="YP26" s="270"/>
      <c r="YQ26" s="270"/>
      <c r="YR26" s="270"/>
      <c r="YS26" s="270"/>
      <c r="YT26" s="270"/>
      <c r="YU26" s="270"/>
      <c r="YV26" s="270"/>
      <c r="YW26" s="270"/>
      <c r="YX26" s="270"/>
      <c r="YY26" s="270"/>
      <c r="YZ26" s="270"/>
      <c r="ZA26" s="270"/>
      <c r="ZB26" s="270"/>
      <c r="ZC26" s="270"/>
      <c r="ZD26" s="270"/>
      <c r="ZE26" s="270"/>
      <c r="ZF26" s="270"/>
      <c r="ZG26" s="270"/>
      <c r="ZH26" s="270"/>
      <c r="ZI26" s="270"/>
      <c r="ZJ26" s="270"/>
      <c r="ZK26" s="270"/>
      <c r="ZL26" s="270"/>
      <c r="ZM26" s="270"/>
      <c r="ZN26" s="270"/>
      <c r="ZO26" s="270"/>
      <c r="ZP26" s="270"/>
      <c r="ZQ26" s="270"/>
      <c r="ZR26" s="270"/>
      <c r="ZS26" s="270"/>
      <c r="ZT26" s="270"/>
      <c r="ZU26" s="270"/>
      <c r="ZV26" s="270"/>
      <c r="ZW26" s="270"/>
      <c r="ZX26" s="270"/>
      <c r="ZY26" s="270"/>
      <c r="ZZ26" s="270"/>
      <c r="AAA26" s="270"/>
      <c r="AAB26" s="270"/>
      <c r="AAC26" s="270"/>
      <c r="AAD26" s="270"/>
      <c r="AAE26" s="270"/>
      <c r="AAF26" s="270"/>
      <c r="AAG26" s="270"/>
      <c r="AAH26" s="270"/>
      <c r="AAI26" s="270"/>
      <c r="AAJ26" s="270"/>
      <c r="AAK26" s="270"/>
      <c r="AAL26" s="270"/>
      <c r="AAM26" s="270"/>
      <c r="AAN26" s="270"/>
      <c r="AAO26" s="270"/>
      <c r="AAP26" s="270"/>
      <c r="AAQ26" s="270"/>
      <c r="AAR26" s="270"/>
      <c r="AAS26" s="270"/>
      <c r="AAT26" s="270"/>
      <c r="AAU26" s="270"/>
      <c r="AAV26" s="270"/>
      <c r="AAW26" s="270"/>
      <c r="AAX26" s="270"/>
      <c r="AAY26" s="270"/>
      <c r="AAZ26" s="270"/>
      <c r="ABA26" s="270"/>
      <c r="ABB26" s="270"/>
      <c r="ABC26" s="270"/>
      <c r="ABD26" s="270"/>
      <c r="ABE26" s="270"/>
      <c r="ABF26" s="270"/>
      <c r="ABG26" s="270"/>
      <c r="ABH26" s="270"/>
      <c r="ABI26" s="270"/>
      <c r="ABJ26" s="270"/>
      <c r="ABK26" s="270"/>
      <c r="ABL26" s="270"/>
      <c r="ABM26" s="270"/>
      <c r="ABN26" s="270"/>
      <c r="ABO26" s="270"/>
      <c r="ABP26" s="270"/>
      <c r="ABQ26" s="270"/>
      <c r="ABR26" s="270"/>
      <c r="ABS26" s="270"/>
      <c r="ABT26" s="270"/>
      <c r="ABU26" s="270"/>
      <c r="ABV26" s="270"/>
      <c r="ABW26" s="270"/>
      <c r="ABX26" s="270"/>
      <c r="ABY26" s="270"/>
      <c r="ABZ26" s="270"/>
      <c r="ACA26" s="270"/>
      <c r="ACB26" s="270"/>
      <c r="ACC26" s="270"/>
      <c r="ACD26" s="270"/>
      <c r="ACE26" s="270"/>
      <c r="ACF26" s="270"/>
      <c r="ACG26" s="270"/>
      <c r="ACH26" s="270"/>
      <c r="ACI26" s="270"/>
      <c r="ACJ26" s="270"/>
      <c r="ACK26" s="270"/>
      <c r="ACL26" s="270"/>
      <c r="ACM26" s="270"/>
      <c r="ACN26" s="270"/>
      <c r="ACO26" s="270"/>
      <c r="ACP26" s="270"/>
      <c r="ACQ26" s="270"/>
      <c r="ACR26" s="270"/>
      <c r="ACS26" s="270"/>
      <c r="ACT26" s="270"/>
      <c r="ACU26" s="270"/>
      <c r="ACV26" s="270"/>
      <c r="ACW26" s="270"/>
      <c r="ACX26" s="270"/>
      <c r="ACY26" s="270"/>
      <c r="ACZ26" s="270"/>
      <c r="ADA26" s="270"/>
      <c r="ADB26" s="270"/>
      <c r="ADC26" s="270"/>
      <c r="ADD26" s="270"/>
      <c r="ADE26" s="270"/>
      <c r="ADF26" s="270"/>
      <c r="ADG26" s="270"/>
      <c r="ADH26" s="270"/>
      <c r="ADI26" s="270"/>
      <c r="ADJ26" s="270"/>
      <c r="ADK26" s="270"/>
      <c r="ADL26" s="270"/>
      <c r="ADM26" s="270"/>
      <c r="ADN26" s="270"/>
      <c r="ADO26" s="270"/>
      <c r="ADP26" s="270"/>
      <c r="ADQ26" s="270"/>
      <c r="ADR26" s="270"/>
      <c r="ADS26" s="270"/>
      <c r="ADT26" s="270"/>
      <c r="ADU26" s="270"/>
      <c r="ADV26" s="270"/>
      <c r="ADW26" s="270"/>
      <c r="ADX26" s="270"/>
      <c r="ADY26" s="270"/>
      <c r="ADZ26" s="270"/>
      <c r="AEA26" s="270"/>
      <c r="AEB26" s="270"/>
      <c r="AEC26" s="270"/>
      <c r="AED26" s="270"/>
      <c r="AEE26" s="270"/>
      <c r="AEF26" s="270"/>
      <c r="AEG26" s="270"/>
      <c r="AEH26" s="270"/>
      <c r="AEI26" s="270"/>
      <c r="AEJ26" s="270"/>
      <c r="AEK26" s="270"/>
      <c r="AEL26" s="270"/>
      <c r="AEM26" s="270"/>
      <c r="AEN26" s="270"/>
      <c r="AEO26" s="270"/>
      <c r="AEP26" s="270"/>
      <c r="AEQ26" s="270"/>
      <c r="AER26" s="270"/>
      <c r="AES26" s="270"/>
      <c r="AET26" s="270"/>
      <c r="AEU26" s="270"/>
      <c r="AEV26" s="270"/>
      <c r="AEW26" s="270"/>
      <c r="AEX26" s="270"/>
      <c r="AEY26" s="270"/>
      <c r="AEZ26" s="270"/>
      <c r="AFA26" s="270"/>
      <c r="AFB26" s="270"/>
      <c r="AFC26" s="270"/>
      <c r="AFD26" s="270"/>
      <c r="AFE26" s="270"/>
      <c r="AFF26" s="270"/>
      <c r="AFG26" s="270"/>
      <c r="AFH26" s="270"/>
      <c r="AFI26" s="270"/>
      <c r="AFJ26" s="270"/>
      <c r="AFK26" s="270"/>
      <c r="AFL26" s="270"/>
      <c r="AFM26" s="270"/>
      <c r="AFN26" s="270"/>
      <c r="AFO26" s="270"/>
      <c r="AFP26" s="270"/>
      <c r="AFQ26" s="270"/>
      <c r="AFR26" s="270"/>
      <c r="AFS26" s="270"/>
      <c r="AFT26" s="270"/>
      <c r="AFU26" s="270"/>
      <c r="AFV26" s="270"/>
      <c r="AFW26" s="270"/>
      <c r="AFX26" s="270"/>
      <c r="AFY26" s="270"/>
      <c r="AFZ26" s="270"/>
      <c r="AGA26" s="270"/>
      <c r="AGB26" s="270"/>
      <c r="AGC26" s="270"/>
      <c r="AGD26" s="270"/>
      <c r="AGE26" s="270"/>
      <c r="AGF26" s="270"/>
      <c r="AGG26" s="270"/>
      <c r="AGH26" s="270"/>
      <c r="AGI26" s="270"/>
      <c r="AGJ26" s="270"/>
      <c r="AGK26" s="270"/>
      <c r="AGL26" s="270"/>
      <c r="AGM26" s="270"/>
      <c r="AGN26" s="270"/>
      <c r="AGO26" s="270"/>
      <c r="AGP26" s="270"/>
      <c r="AGQ26" s="270"/>
      <c r="AGR26" s="270"/>
      <c r="AGS26" s="270"/>
      <c r="AGT26" s="270"/>
      <c r="AGU26" s="270"/>
      <c r="AGV26" s="270"/>
      <c r="AGW26" s="270"/>
      <c r="AGX26" s="270"/>
      <c r="AGY26" s="270"/>
      <c r="AGZ26" s="270"/>
      <c r="AHA26" s="270"/>
      <c r="AHB26" s="270"/>
      <c r="AHC26" s="270"/>
      <c r="AHD26" s="270"/>
      <c r="AHE26" s="270"/>
      <c r="AHF26" s="270"/>
      <c r="AHG26" s="270"/>
      <c r="AHH26" s="270"/>
      <c r="AHI26" s="270"/>
      <c r="AHJ26" s="270"/>
      <c r="AHK26" s="270"/>
      <c r="AHL26" s="270"/>
      <c r="AHM26" s="270"/>
      <c r="AHN26" s="270"/>
      <c r="AHO26" s="270"/>
      <c r="AHP26" s="270"/>
      <c r="AHQ26" s="270"/>
      <c r="AHR26" s="270"/>
      <c r="AHS26" s="270"/>
      <c r="AHT26" s="270"/>
      <c r="AHU26" s="270"/>
      <c r="AHV26" s="270"/>
      <c r="AHW26" s="270"/>
      <c r="AHX26" s="270"/>
      <c r="AHY26" s="270"/>
      <c r="AHZ26" s="270"/>
      <c r="AIA26" s="270"/>
      <c r="AIB26" s="270"/>
      <c r="AIC26" s="270"/>
      <c r="AID26" s="270"/>
      <c r="AIE26" s="270"/>
      <c r="AIF26" s="270"/>
      <c r="AIG26" s="270"/>
      <c r="AIH26" s="270"/>
      <c r="AII26" s="270"/>
      <c r="AIJ26" s="270"/>
      <c r="AIK26" s="270"/>
      <c r="AIL26" s="270"/>
      <c r="AIM26" s="270"/>
      <c r="AIN26" s="270"/>
      <c r="AIO26" s="270"/>
      <c r="AIP26" s="270"/>
      <c r="AIQ26" s="270"/>
      <c r="AIR26" s="270"/>
      <c r="AIS26" s="270"/>
      <c r="AIT26" s="270"/>
      <c r="AIU26" s="270"/>
      <c r="AIV26" s="270"/>
      <c r="AIW26" s="270"/>
      <c r="AIX26" s="270"/>
      <c r="AIY26" s="270"/>
      <c r="AIZ26" s="270"/>
      <c r="AJA26" s="270"/>
      <c r="AJB26" s="270"/>
      <c r="AJC26" s="270"/>
      <c r="AJD26" s="270"/>
      <c r="AJE26" s="270"/>
      <c r="AJF26" s="270"/>
      <c r="AJG26" s="270"/>
      <c r="AJH26" s="270"/>
      <c r="AJI26" s="270"/>
      <c r="AJJ26" s="270"/>
      <c r="AJK26" s="270"/>
      <c r="AJL26" s="270"/>
      <c r="AJM26" s="270"/>
      <c r="AJN26" s="270"/>
      <c r="AJO26" s="270"/>
      <c r="AJP26" s="270"/>
      <c r="AJQ26" s="270"/>
      <c r="AJR26" s="270"/>
      <c r="AJS26" s="270"/>
      <c r="AJT26" s="270"/>
      <c r="AJU26" s="270"/>
      <c r="AJV26" s="270"/>
      <c r="AJW26" s="270"/>
      <c r="AJX26" s="270"/>
      <c r="AJY26" s="270"/>
      <c r="AJZ26" s="270"/>
      <c r="AKA26" s="270"/>
      <c r="AKB26" s="270"/>
      <c r="AKC26" s="270"/>
      <c r="AKD26" s="270"/>
      <c r="AKE26" s="270"/>
      <c r="AKF26" s="270"/>
      <c r="AKG26" s="270"/>
      <c r="AKH26" s="270"/>
      <c r="AKI26" s="270"/>
      <c r="AKJ26" s="270"/>
      <c r="AKK26" s="270"/>
      <c r="AKL26" s="270"/>
      <c r="AKM26" s="270"/>
      <c r="AKN26" s="270"/>
      <c r="AKO26" s="270"/>
      <c r="AKP26" s="270"/>
      <c r="AKQ26" s="270"/>
      <c r="AKR26" s="270"/>
      <c r="AKS26" s="270"/>
      <c r="AKT26" s="270"/>
      <c r="AKU26" s="270"/>
      <c r="AKV26" s="270"/>
      <c r="AKW26" s="270"/>
      <c r="AKX26" s="270"/>
      <c r="AKY26" s="270"/>
      <c r="AKZ26" s="270"/>
      <c r="ALA26" s="270"/>
      <c r="ALB26" s="270"/>
      <c r="ALC26" s="270"/>
      <c r="ALD26" s="270"/>
      <c r="ALE26" s="270"/>
      <c r="ALF26" s="270"/>
      <c r="ALG26" s="270"/>
      <c r="ALH26" s="270"/>
      <c r="ALI26" s="270"/>
      <c r="ALJ26" s="270"/>
      <c r="ALK26" s="270"/>
      <c r="ALL26" s="270"/>
      <c r="ALM26" s="270"/>
      <c r="ALN26" s="270"/>
      <c r="ALO26" s="270"/>
      <c r="ALP26" s="270"/>
      <c r="ALQ26" s="270"/>
      <c r="ALR26" s="270"/>
      <c r="ALS26" s="270"/>
      <c r="ALT26" s="270"/>
      <c r="ALU26" s="270"/>
      <c r="ALV26" s="270"/>
      <c r="ALW26" s="270"/>
      <c r="ALX26" s="270"/>
      <c r="ALY26" s="270"/>
      <c r="ALZ26" s="270"/>
      <c r="AMA26" s="270"/>
      <c r="AMB26" s="270"/>
      <c r="AMC26" s="270"/>
      <c r="AMD26" s="270"/>
    </row>
    <row r="27" customFormat="false" ht="13.8" hidden="false" customHeight="true" outlineLevel="0" collapsed="false">
      <c r="A27" s="261" t="s">
        <v>966</v>
      </c>
      <c r="B27" s="267" t="s">
        <v>1309</v>
      </c>
      <c r="C27" s="267"/>
      <c r="D27" s="267"/>
      <c r="E27" s="267"/>
      <c r="F27" s="267"/>
      <c r="G27" s="267"/>
      <c r="H27" s="271"/>
      <c r="I27" s="266" t="n">
        <f aca="false">I23*H27</f>
        <v>0</v>
      </c>
      <c r="J27" s="270"/>
      <c r="K27" s="270"/>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70"/>
      <c r="AL27" s="270"/>
      <c r="AM27" s="270"/>
      <c r="AN27" s="270"/>
      <c r="AO27" s="270"/>
      <c r="AP27" s="270"/>
      <c r="AQ27" s="270"/>
      <c r="AR27" s="270"/>
      <c r="AS27" s="270"/>
      <c r="AT27" s="270"/>
      <c r="AU27" s="270"/>
      <c r="AV27" s="270"/>
      <c r="AW27" s="270"/>
      <c r="AX27" s="270"/>
      <c r="AY27" s="270"/>
      <c r="AZ27" s="270"/>
      <c r="BA27" s="270"/>
      <c r="BB27" s="270"/>
      <c r="BC27" s="270"/>
      <c r="BD27" s="270"/>
      <c r="BE27" s="270"/>
      <c r="BF27" s="270"/>
      <c r="BG27" s="270"/>
      <c r="BH27" s="270"/>
      <c r="BI27" s="270"/>
      <c r="BJ27" s="270"/>
      <c r="BK27" s="270"/>
      <c r="BL27" s="270"/>
      <c r="BM27" s="270"/>
      <c r="BN27" s="270"/>
      <c r="BO27" s="270"/>
      <c r="BP27" s="270"/>
      <c r="BQ27" s="270"/>
      <c r="BR27" s="270"/>
      <c r="BS27" s="270"/>
      <c r="BT27" s="270"/>
      <c r="BU27" s="270"/>
      <c r="BV27" s="270"/>
      <c r="BW27" s="270"/>
      <c r="BX27" s="270"/>
      <c r="BY27" s="270"/>
      <c r="BZ27" s="270"/>
      <c r="CA27" s="270"/>
      <c r="CB27" s="270"/>
      <c r="CC27" s="270"/>
      <c r="CD27" s="270"/>
      <c r="CE27" s="270"/>
      <c r="CF27" s="270"/>
      <c r="CG27" s="270"/>
      <c r="CH27" s="270"/>
      <c r="CI27" s="270"/>
      <c r="CJ27" s="270"/>
      <c r="CK27" s="270"/>
      <c r="CL27" s="270"/>
      <c r="CM27" s="270"/>
      <c r="CN27" s="270"/>
      <c r="CO27" s="270"/>
      <c r="CP27" s="270"/>
      <c r="CQ27" s="270"/>
      <c r="CR27" s="270"/>
      <c r="CS27" s="270"/>
      <c r="CT27" s="270"/>
      <c r="CU27" s="270"/>
      <c r="CV27" s="270"/>
      <c r="CW27" s="270"/>
      <c r="CX27" s="270"/>
      <c r="CY27" s="270"/>
      <c r="CZ27" s="270"/>
      <c r="DA27" s="270"/>
      <c r="DB27" s="270"/>
      <c r="DC27" s="270"/>
      <c r="DD27" s="270"/>
      <c r="DE27" s="270"/>
      <c r="DF27" s="270"/>
      <c r="DG27" s="270"/>
      <c r="DH27" s="270"/>
      <c r="DI27" s="270"/>
      <c r="DJ27" s="270"/>
      <c r="DK27" s="270"/>
      <c r="DL27" s="270"/>
      <c r="DM27" s="270"/>
      <c r="DN27" s="270"/>
      <c r="DO27" s="270"/>
      <c r="DP27" s="270"/>
      <c r="DQ27" s="270"/>
      <c r="DR27" s="270"/>
      <c r="DS27" s="270"/>
      <c r="DT27" s="270"/>
      <c r="DU27" s="270"/>
      <c r="DV27" s="270"/>
      <c r="DW27" s="270"/>
      <c r="DX27" s="270"/>
      <c r="DY27" s="270"/>
      <c r="DZ27" s="270"/>
      <c r="EA27" s="270"/>
      <c r="EB27" s="270"/>
      <c r="EC27" s="270"/>
      <c r="ED27" s="270"/>
      <c r="EE27" s="270"/>
      <c r="EF27" s="270"/>
      <c r="EG27" s="270"/>
      <c r="EH27" s="270"/>
      <c r="EI27" s="270"/>
      <c r="EJ27" s="270"/>
      <c r="EK27" s="270"/>
      <c r="EL27" s="270"/>
      <c r="EM27" s="270"/>
      <c r="EN27" s="270"/>
      <c r="EO27" s="270"/>
      <c r="EP27" s="270"/>
      <c r="EQ27" s="270"/>
      <c r="ER27" s="270"/>
      <c r="ES27" s="270"/>
      <c r="ET27" s="270"/>
      <c r="EU27" s="270"/>
      <c r="EV27" s="270"/>
      <c r="EW27" s="270"/>
      <c r="EX27" s="270"/>
      <c r="EY27" s="270"/>
      <c r="EZ27" s="270"/>
      <c r="FA27" s="270"/>
      <c r="FB27" s="270"/>
      <c r="FC27" s="270"/>
      <c r="FD27" s="270"/>
      <c r="FE27" s="270"/>
      <c r="FF27" s="270"/>
      <c r="FG27" s="270"/>
      <c r="FH27" s="270"/>
      <c r="FI27" s="270"/>
      <c r="FJ27" s="270"/>
      <c r="FK27" s="270"/>
      <c r="FL27" s="270"/>
      <c r="FM27" s="270"/>
      <c r="FN27" s="270"/>
      <c r="FO27" s="270"/>
      <c r="FP27" s="270"/>
      <c r="FQ27" s="270"/>
      <c r="FR27" s="270"/>
      <c r="FS27" s="270"/>
      <c r="FT27" s="270"/>
      <c r="FU27" s="270"/>
      <c r="FV27" s="270"/>
      <c r="FW27" s="270"/>
      <c r="FX27" s="270"/>
      <c r="FY27" s="270"/>
      <c r="FZ27" s="270"/>
      <c r="GA27" s="270"/>
      <c r="GB27" s="270"/>
      <c r="GC27" s="270"/>
      <c r="GD27" s="270"/>
      <c r="GE27" s="270"/>
      <c r="GF27" s="270"/>
      <c r="GG27" s="270"/>
      <c r="GH27" s="270"/>
      <c r="GI27" s="270"/>
      <c r="GJ27" s="270"/>
      <c r="GK27" s="270"/>
      <c r="GL27" s="270"/>
      <c r="GM27" s="270"/>
      <c r="GN27" s="270"/>
      <c r="GO27" s="270"/>
      <c r="GP27" s="270"/>
      <c r="GQ27" s="270"/>
      <c r="GR27" s="270"/>
      <c r="GS27" s="270"/>
      <c r="GT27" s="270"/>
      <c r="GU27" s="270"/>
      <c r="GV27" s="270"/>
      <c r="GW27" s="270"/>
      <c r="GX27" s="270"/>
      <c r="GY27" s="270"/>
      <c r="GZ27" s="270"/>
      <c r="HA27" s="270"/>
      <c r="HB27" s="270"/>
      <c r="HC27" s="270"/>
      <c r="HD27" s="270"/>
      <c r="HE27" s="270"/>
      <c r="HF27" s="270"/>
      <c r="HG27" s="270"/>
      <c r="HH27" s="270"/>
      <c r="HI27" s="270"/>
      <c r="HJ27" s="270"/>
      <c r="HK27" s="270"/>
      <c r="HL27" s="270"/>
      <c r="HM27" s="270"/>
      <c r="HN27" s="270"/>
      <c r="HO27" s="270"/>
      <c r="HP27" s="270"/>
      <c r="HQ27" s="270"/>
      <c r="HR27" s="270"/>
      <c r="HS27" s="270"/>
      <c r="HT27" s="270"/>
      <c r="HU27" s="270"/>
      <c r="HV27" s="270"/>
      <c r="HW27" s="270"/>
      <c r="HX27" s="270"/>
      <c r="HY27" s="270"/>
      <c r="HZ27" s="270"/>
      <c r="IA27" s="270"/>
      <c r="IB27" s="270"/>
      <c r="IC27" s="270"/>
      <c r="ID27" s="270"/>
      <c r="IE27" s="270"/>
      <c r="IF27" s="270"/>
      <c r="IG27" s="270"/>
      <c r="IH27" s="270"/>
      <c r="II27" s="270"/>
      <c r="IJ27" s="270"/>
      <c r="IK27" s="270"/>
      <c r="IL27" s="270"/>
      <c r="IM27" s="270"/>
      <c r="IN27" s="270"/>
      <c r="IO27" s="270"/>
      <c r="IP27" s="270"/>
      <c r="IQ27" s="270"/>
      <c r="IR27" s="270"/>
      <c r="IS27" s="270"/>
      <c r="IT27" s="270"/>
      <c r="IU27" s="270"/>
      <c r="IV27" s="270"/>
      <c r="IW27" s="270"/>
      <c r="IX27" s="270"/>
      <c r="IY27" s="270"/>
      <c r="IZ27" s="270"/>
      <c r="JA27" s="270"/>
      <c r="JB27" s="270"/>
      <c r="JC27" s="270"/>
      <c r="JD27" s="270"/>
      <c r="JE27" s="270"/>
      <c r="JF27" s="270"/>
      <c r="JG27" s="270"/>
      <c r="JH27" s="270"/>
      <c r="JI27" s="270"/>
      <c r="JJ27" s="270"/>
      <c r="JK27" s="270"/>
      <c r="JL27" s="270"/>
      <c r="JM27" s="270"/>
      <c r="JN27" s="270"/>
      <c r="JO27" s="270"/>
      <c r="JP27" s="270"/>
      <c r="JQ27" s="270"/>
      <c r="JR27" s="270"/>
      <c r="JS27" s="270"/>
      <c r="JT27" s="270"/>
      <c r="JU27" s="270"/>
      <c r="JV27" s="270"/>
      <c r="JW27" s="270"/>
      <c r="JX27" s="270"/>
      <c r="JY27" s="270"/>
      <c r="JZ27" s="270"/>
      <c r="KA27" s="270"/>
      <c r="KB27" s="270"/>
      <c r="KC27" s="270"/>
      <c r="KD27" s="270"/>
      <c r="KE27" s="270"/>
      <c r="KF27" s="270"/>
      <c r="KG27" s="270"/>
      <c r="KH27" s="270"/>
      <c r="KI27" s="270"/>
      <c r="KJ27" s="270"/>
      <c r="KK27" s="270"/>
      <c r="KL27" s="270"/>
      <c r="KM27" s="270"/>
      <c r="KN27" s="270"/>
      <c r="KO27" s="270"/>
      <c r="KP27" s="270"/>
      <c r="KQ27" s="270"/>
      <c r="KR27" s="270"/>
      <c r="KS27" s="270"/>
      <c r="KT27" s="270"/>
      <c r="KU27" s="270"/>
      <c r="KV27" s="270"/>
      <c r="KW27" s="270"/>
      <c r="KX27" s="270"/>
      <c r="KY27" s="270"/>
      <c r="KZ27" s="270"/>
      <c r="LA27" s="270"/>
      <c r="LB27" s="270"/>
      <c r="LC27" s="270"/>
      <c r="LD27" s="270"/>
      <c r="LE27" s="270"/>
      <c r="LF27" s="270"/>
      <c r="LG27" s="270"/>
      <c r="LH27" s="270"/>
      <c r="LI27" s="270"/>
      <c r="LJ27" s="270"/>
      <c r="LK27" s="270"/>
      <c r="LL27" s="270"/>
      <c r="LM27" s="270"/>
      <c r="LN27" s="270"/>
      <c r="LO27" s="270"/>
      <c r="LP27" s="270"/>
      <c r="LQ27" s="270"/>
      <c r="LR27" s="270"/>
      <c r="LS27" s="270"/>
      <c r="LT27" s="270"/>
      <c r="LU27" s="270"/>
      <c r="LV27" s="270"/>
      <c r="LW27" s="270"/>
      <c r="LX27" s="270"/>
      <c r="LY27" s="270"/>
      <c r="LZ27" s="270"/>
      <c r="MA27" s="270"/>
      <c r="MB27" s="270"/>
      <c r="MC27" s="270"/>
      <c r="MD27" s="270"/>
      <c r="ME27" s="270"/>
      <c r="MF27" s="270"/>
      <c r="MG27" s="270"/>
      <c r="MH27" s="270"/>
      <c r="MI27" s="270"/>
      <c r="MJ27" s="270"/>
      <c r="MK27" s="270"/>
      <c r="ML27" s="270"/>
      <c r="MM27" s="270"/>
      <c r="MN27" s="270"/>
      <c r="MO27" s="270"/>
      <c r="MP27" s="270"/>
      <c r="MQ27" s="270"/>
      <c r="MR27" s="270"/>
      <c r="MS27" s="270"/>
      <c r="MT27" s="270"/>
      <c r="MU27" s="270"/>
      <c r="MV27" s="270"/>
      <c r="MW27" s="270"/>
      <c r="MX27" s="270"/>
      <c r="MY27" s="270"/>
      <c r="MZ27" s="270"/>
      <c r="NA27" s="270"/>
      <c r="NB27" s="270"/>
      <c r="NC27" s="270"/>
      <c r="ND27" s="270"/>
      <c r="NE27" s="270"/>
      <c r="NF27" s="270"/>
      <c r="NG27" s="270"/>
      <c r="NH27" s="270"/>
      <c r="NI27" s="270"/>
      <c r="NJ27" s="270"/>
      <c r="NK27" s="270"/>
      <c r="NL27" s="270"/>
      <c r="NM27" s="270"/>
      <c r="NN27" s="270"/>
      <c r="NO27" s="270"/>
      <c r="NP27" s="270"/>
      <c r="NQ27" s="270"/>
      <c r="NR27" s="270"/>
      <c r="NS27" s="270"/>
      <c r="NT27" s="270"/>
      <c r="NU27" s="270"/>
      <c r="NV27" s="270"/>
      <c r="NW27" s="270"/>
      <c r="NX27" s="270"/>
      <c r="NY27" s="270"/>
      <c r="NZ27" s="270"/>
      <c r="OA27" s="270"/>
      <c r="OB27" s="270"/>
      <c r="OC27" s="270"/>
      <c r="OD27" s="270"/>
      <c r="OE27" s="270"/>
      <c r="OF27" s="270"/>
      <c r="OG27" s="270"/>
      <c r="OH27" s="270"/>
      <c r="OI27" s="270"/>
      <c r="OJ27" s="270"/>
      <c r="OK27" s="270"/>
      <c r="OL27" s="270"/>
      <c r="OM27" s="270"/>
      <c r="ON27" s="270"/>
      <c r="OO27" s="270"/>
      <c r="OP27" s="270"/>
      <c r="OQ27" s="270"/>
      <c r="OR27" s="270"/>
      <c r="OS27" s="270"/>
      <c r="OT27" s="270"/>
      <c r="OU27" s="270"/>
      <c r="OV27" s="270"/>
      <c r="OW27" s="270"/>
      <c r="OX27" s="270"/>
      <c r="OY27" s="270"/>
      <c r="OZ27" s="270"/>
      <c r="PA27" s="270"/>
      <c r="PB27" s="270"/>
      <c r="PC27" s="270"/>
      <c r="PD27" s="270"/>
      <c r="PE27" s="270"/>
      <c r="PF27" s="270"/>
      <c r="PG27" s="270"/>
      <c r="PH27" s="270"/>
      <c r="PI27" s="270"/>
      <c r="PJ27" s="270"/>
      <c r="PK27" s="270"/>
      <c r="PL27" s="270"/>
      <c r="PM27" s="270"/>
      <c r="PN27" s="270"/>
      <c r="PO27" s="270"/>
      <c r="PP27" s="270"/>
      <c r="PQ27" s="270"/>
      <c r="PR27" s="270"/>
      <c r="PS27" s="270"/>
      <c r="PT27" s="270"/>
      <c r="PU27" s="270"/>
      <c r="PV27" s="270"/>
      <c r="PW27" s="270"/>
      <c r="PX27" s="270"/>
      <c r="PY27" s="270"/>
      <c r="PZ27" s="270"/>
      <c r="QA27" s="270"/>
      <c r="QB27" s="270"/>
      <c r="QC27" s="270"/>
      <c r="QD27" s="270"/>
      <c r="QE27" s="270"/>
      <c r="QF27" s="270"/>
      <c r="QG27" s="270"/>
      <c r="QH27" s="270"/>
      <c r="QI27" s="270"/>
      <c r="QJ27" s="270"/>
      <c r="QK27" s="270"/>
      <c r="QL27" s="270"/>
      <c r="QM27" s="270"/>
      <c r="QN27" s="270"/>
      <c r="QO27" s="270"/>
      <c r="QP27" s="270"/>
      <c r="QQ27" s="270"/>
      <c r="QR27" s="270"/>
      <c r="QS27" s="270"/>
      <c r="QT27" s="270"/>
      <c r="QU27" s="270"/>
      <c r="QV27" s="270"/>
      <c r="QW27" s="270"/>
      <c r="QX27" s="270"/>
      <c r="QY27" s="270"/>
      <c r="QZ27" s="270"/>
      <c r="RA27" s="270"/>
      <c r="RB27" s="270"/>
      <c r="RC27" s="270"/>
      <c r="RD27" s="270"/>
      <c r="RE27" s="270"/>
      <c r="RF27" s="270"/>
      <c r="RG27" s="270"/>
      <c r="RH27" s="270"/>
      <c r="RI27" s="270"/>
      <c r="RJ27" s="270"/>
      <c r="RK27" s="270"/>
      <c r="RL27" s="270"/>
      <c r="RM27" s="270"/>
      <c r="RN27" s="270"/>
      <c r="RO27" s="270"/>
      <c r="RP27" s="270"/>
      <c r="RQ27" s="270"/>
      <c r="RR27" s="270"/>
      <c r="RS27" s="270"/>
      <c r="RT27" s="270"/>
      <c r="RU27" s="270"/>
      <c r="RV27" s="270"/>
      <c r="RW27" s="270"/>
      <c r="RX27" s="270"/>
      <c r="RY27" s="270"/>
      <c r="RZ27" s="270"/>
      <c r="SA27" s="270"/>
      <c r="SB27" s="270"/>
      <c r="SC27" s="270"/>
      <c r="SD27" s="270"/>
      <c r="SE27" s="270"/>
      <c r="SF27" s="270"/>
      <c r="SG27" s="270"/>
      <c r="SH27" s="270"/>
      <c r="SI27" s="270"/>
      <c r="SJ27" s="270"/>
      <c r="SK27" s="270"/>
      <c r="SL27" s="270"/>
      <c r="SM27" s="270"/>
      <c r="SN27" s="270"/>
      <c r="SO27" s="270"/>
      <c r="SP27" s="270"/>
      <c r="SQ27" s="270"/>
      <c r="SR27" s="270"/>
      <c r="SS27" s="270"/>
      <c r="ST27" s="270"/>
      <c r="SU27" s="270"/>
      <c r="SV27" s="270"/>
      <c r="SW27" s="270"/>
      <c r="SX27" s="270"/>
      <c r="SY27" s="270"/>
      <c r="SZ27" s="270"/>
      <c r="TA27" s="270"/>
      <c r="TB27" s="270"/>
      <c r="TC27" s="270"/>
      <c r="TD27" s="270"/>
      <c r="TE27" s="270"/>
      <c r="TF27" s="270"/>
      <c r="TG27" s="270"/>
      <c r="TH27" s="270"/>
      <c r="TI27" s="270"/>
      <c r="TJ27" s="270"/>
      <c r="TK27" s="270"/>
      <c r="TL27" s="270"/>
      <c r="TM27" s="270"/>
      <c r="TN27" s="270"/>
      <c r="TO27" s="270"/>
      <c r="TP27" s="270"/>
      <c r="TQ27" s="270"/>
      <c r="TR27" s="270"/>
      <c r="TS27" s="270"/>
      <c r="TT27" s="270"/>
      <c r="TU27" s="270"/>
      <c r="TV27" s="270"/>
      <c r="TW27" s="270"/>
      <c r="TX27" s="270"/>
      <c r="TY27" s="270"/>
      <c r="TZ27" s="270"/>
      <c r="UA27" s="270"/>
      <c r="UB27" s="270"/>
      <c r="UC27" s="270"/>
      <c r="UD27" s="270"/>
      <c r="UE27" s="270"/>
      <c r="UF27" s="270"/>
      <c r="UG27" s="270"/>
      <c r="UH27" s="270"/>
      <c r="UI27" s="270"/>
      <c r="UJ27" s="270"/>
      <c r="UK27" s="270"/>
      <c r="UL27" s="270"/>
      <c r="UM27" s="270"/>
      <c r="UN27" s="270"/>
      <c r="UO27" s="270"/>
      <c r="UP27" s="270"/>
      <c r="UQ27" s="270"/>
      <c r="UR27" s="270"/>
      <c r="US27" s="270"/>
      <c r="UT27" s="270"/>
      <c r="UU27" s="270"/>
      <c r="UV27" s="270"/>
      <c r="UW27" s="270"/>
      <c r="UX27" s="270"/>
      <c r="UY27" s="270"/>
      <c r="UZ27" s="270"/>
      <c r="VA27" s="270"/>
      <c r="VB27" s="270"/>
      <c r="VC27" s="270"/>
      <c r="VD27" s="270"/>
      <c r="VE27" s="270"/>
      <c r="VF27" s="270"/>
      <c r="VG27" s="270"/>
      <c r="VH27" s="270"/>
      <c r="VI27" s="270"/>
      <c r="VJ27" s="270"/>
      <c r="VK27" s="270"/>
      <c r="VL27" s="270"/>
      <c r="VM27" s="270"/>
      <c r="VN27" s="270"/>
      <c r="VO27" s="270"/>
      <c r="VP27" s="270"/>
      <c r="VQ27" s="270"/>
      <c r="VR27" s="270"/>
      <c r="VS27" s="270"/>
      <c r="VT27" s="270"/>
      <c r="VU27" s="270"/>
      <c r="VV27" s="270"/>
      <c r="VW27" s="270"/>
      <c r="VX27" s="270"/>
      <c r="VY27" s="270"/>
      <c r="VZ27" s="270"/>
      <c r="WA27" s="270"/>
      <c r="WB27" s="270"/>
      <c r="WC27" s="270"/>
      <c r="WD27" s="270"/>
      <c r="WE27" s="270"/>
      <c r="WF27" s="270"/>
      <c r="WG27" s="270"/>
      <c r="WH27" s="270"/>
      <c r="WI27" s="270"/>
      <c r="WJ27" s="270"/>
      <c r="WK27" s="270"/>
      <c r="WL27" s="270"/>
      <c r="WM27" s="270"/>
      <c r="WN27" s="270"/>
      <c r="WO27" s="270"/>
      <c r="WP27" s="270"/>
      <c r="WQ27" s="270"/>
      <c r="WR27" s="270"/>
      <c r="WS27" s="270"/>
      <c r="WT27" s="270"/>
      <c r="WU27" s="270"/>
      <c r="WV27" s="270"/>
      <c r="WW27" s="270"/>
      <c r="WX27" s="270"/>
      <c r="WY27" s="270"/>
      <c r="WZ27" s="270"/>
      <c r="XA27" s="270"/>
      <c r="XB27" s="270"/>
      <c r="XC27" s="270"/>
      <c r="XD27" s="270"/>
      <c r="XE27" s="270"/>
      <c r="XF27" s="270"/>
      <c r="XG27" s="270"/>
      <c r="XH27" s="270"/>
      <c r="XI27" s="270"/>
      <c r="XJ27" s="270"/>
      <c r="XK27" s="270"/>
      <c r="XL27" s="270"/>
      <c r="XM27" s="270"/>
      <c r="XN27" s="270"/>
      <c r="XO27" s="270"/>
      <c r="XP27" s="270"/>
      <c r="XQ27" s="270"/>
      <c r="XR27" s="270"/>
      <c r="XS27" s="270"/>
      <c r="XT27" s="270"/>
      <c r="XU27" s="270"/>
      <c r="XV27" s="270"/>
      <c r="XW27" s="270"/>
      <c r="XX27" s="270"/>
      <c r="XY27" s="270"/>
      <c r="XZ27" s="270"/>
      <c r="YA27" s="270"/>
      <c r="YB27" s="270"/>
      <c r="YC27" s="270"/>
      <c r="YD27" s="270"/>
      <c r="YE27" s="270"/>
      <c r="YF27" s="270"/>
      <c r="YG27" s="270"/>
      <c r="YH27" s="270"/>
      <c r="YI27" s="270"/>
      <c r="YJ27" s="270"/>
      <c r="YK27" s="270"/>
      <c r="YL27" s="270"/>
      <c r="YM27" s="270"/>
      <c r="YN27" s="270"/>
      <c r="YO27" s="270"/>
      <c r="YP27" s="270"/>
      <c r="YQ27" s="270"/>
      <c r="YR27" s="270"/>
      <c r="YS27" s="270"/>
      <c r="YT27" s="270"/>
      <c r="YU27" s="270"/>
      <c r="YV27" s="270"/>
      <c r="YW27" s="270"/>
      <c r="YX27" s="270"/>
      <c r="YY27" s="270"/>
      <c r="YZ27" s="270"/>
      <c r="ZA27" s="270"/>
      <c r="ZB27" s="270"/>
      <c r="ZC27" s="270"/>
      <c r="ZD27" s="270"/>
      <c r="ZE27" s="270"/>
      <c r="ZF27" s="270"/>
      <c r="ZG27" s="270"/>
      <c r="ZH27" s="270"/>
      <c r="ZI27" s="270"/>
      <c r="ZJ27" s="270"/>
      <c r="ZK27" s="270"/>
      <c r="ZL27" s="270"/>
      <c r="ZM27" s="270"/>
      <c r="ZN27" s="270"/>
      <c r="ZO27" s="270"/>
      <c r="ZP27" s="270"/>
      <c r="ZQ27" s="270"/>
      <c r="ZR27" s="270"/>
      <c r="ZS27" s="270"/>
      <c r="ZT27" s="270"/>
      <c r="ZU27" s="270"/>
      <c r="ZV27" s="270"/>
      <c r="ZW27" s="270"/>
      <c r="ZX27" s="270"/>
      <c r="ZY27" s="270"/>
      <c r="ZZ27" s="270"/>
      <c r="AAA27" s="270"/>
      <c r="AAB27" s="270"/>
      <c r="AAC27" s="270"/>
      <c r="AAD27" s="270"/>
      <c r="AAE27" s="270"/>
      <c r="AAF27" s="270"/>
      <c r="AAG27" s="270"/>
      <c r="AAH27" s="270"/>
      <c r="AAI27" s="270"/>
      <c r="AAJ27" s="270"/>
      <c r="AAK27" s="270"/>
      <c r="AAL27" s="270"/>
      <c r="AAM27" s="270"/>
      <c r="AAN27" s="270"/>
      <c r="AAO27" s="270"/>
      <c r="AAP27" s="270"/>
      <c r="AAQ27" s="270"/>
      <c r="AAR27" s="270"/>
      <c r="AAS27" s="270"/>
      <c r="AAT27" s="270"/>
      <c r="AAU27" s="270"/>
      <c r="AAV27" s="270"/>
      <c r="AAW27" s="270"/>
      <c r="AAX27" s="270"/>
      <c r="AAY27" s="270"/>
      <c r="AAZ27" s="270"/>
      <c r="ABA27" s="270"/>
      <c r="ABB27" s="270"/>
      <c r="ABC27" s="270"/>
      <c r="ABD27" s="270"/>
      <c r="ABE27" s="270"/>
      <c r="ABF27" s="270"/>
      <c r="ABG27" s="270"/>
      <c r="ABH27" s="270"/>
      <c r="ABI27" s="270"/>
      <c r="ABJ27" s="270"/>
      <c r="ABK27" s="270"/>
      <c r="ABL27" s="270"/>
      <c r="ABM27" s="270"/>
      <c r="ABN27" s="270"/>
      <c r="ABO27" s="270"/>
      <c r="ABP27" s="270"/>
      <c r="ABQ27" s="270"/>
      <c r="ABR27" s="270"/>
      <c r="ABS27" s="270"/>
      <c r="ABT27" s="270"/>
      <c r="ABU27" s="270"/>
      <c r="ABV27" s="270"/>
      <c r="ABW27" s="270"/>
      <c r="ABX27" s="270"/>
      <c r="ABY27" s="270"/>
      <c r="ABZ27" s="270"/>
      <c r="ACA27" s="270"/>
      <c r="ACB27" s="270"/>
      <c r="ACC27" s="270"/>
      <c r="ACD27" s="270"/>
      <c r="ACE27" s="270"/>
      <c r="ACF27" s="270"/>
      <c r="ACG27" s="270"/>
      <c r="ACH27" s="270"/>
      <c r="ACI27" s="270"/>
      <c r="ACJ27" s="270"/>
      <c r="ACK27" s="270"/>
      <c r="ACL27" s="270"/>
      <c r="ACM27" s="270"/>
      <c r="ACN27" s="270"/>
      <c r="ACO27" s="270"/>
      <c r="ACP27" s="270"/>
      <c r="ACQ27" s="270"/>
      <c r="ACR27" s="270"/>
      <c r="ACS27" s="270"/>
      <c r="ACT27" s="270"/>
      <c r="ACU27" s="270"/>
      <c r="ACV27" s="270"/>
      <c r="ACW27" s="270"/>
      <c r="ACX27" s="270"/>
      <c r="ACY27" s="270"/>
      <c r="ACZ27" s="270"/>
      <c r="ADA27" s="270"/>
      <c r="ADB27" s="270"/>
      <c r="ADC27" s="270"/>
      <c r="ADD27" s="270"/>
      <c r="ADE27" s="270"/>
      <c r="ADF27" s="270"/>
      <c r="ADG27" s="270"/>
      <c r="ADH27" s="270"/>
      <c r="ADI27" s="270"/>
      <c r="ADJ27" s="270"/>
      <c r="ADK27" s="270"/>
      <c r="ADL27" s="270"/>
      <c r="ADM27" s="270"/>
      <c r="ADN27" s="270"/>
      <c r="ADO27" s="270"/>
      <c r="ADP27" s="270"/>
      <c r="ADQ27" s="270"/>
      <c r="ADR27" s="270"/>
      <c r="ADS27" s="270"/>
      <c r="ADT27" s="270"/>
      <c r="ADU27" s="270"/>
      <c r="ADV27" s="270"/>
      <c r="ADW27" s="270"/>
      <c r="ADX27" s="270"/>
      <c r="ADY27" s="270"/>
      <c r="ADZ27" s="270"/>
      <c r="AEA27" s="270"/>
      <c r="AEB27" s="270"/>
      <c r="AEC27" s="270"/>
      <c r="AED27" s="270"/>
      <c r="AEE27" s="270"/>
      <c r="AEF27" s="270"/>
      <c r="AEG27" s="270"/>
      <c r="AEH27" s="270"/>
      <c r="AEI27" s="270"/>
      <c r="AEJ27" s="270"/>
      <c r="AEK27" s="270"/>
      <c r="AEL27" s="270"/>
      <c r="AEM27" s="270"/>
      <c r="AEN27" s="270"/>
      <c r="AEO27" s="270"/>
      <c r="AEP27" s="270"/>
      <c r="AEQ27" s="270"/>
      <c r="AER27" s="270"/>
      <c r="AES27" s="270"/>
      <c r="AET27" s="270"/>
      <c r="AEU27" s="270"/>
      <c r="AEV27" s="270"/>
      <c r="AEW27" s="270"/>
      <c r="AEX27" s="270"/>
      <c r="AEY27" s="270"/>
      <c r="AEZ27" s="270"/>
      <c r="AFA27" s="270"/>
      <c r="AFB27" s="270"/>
      <c r="AFC27" s="270"/>
      <c r="AFD27" s="270"/>
      <c r="AFE27" s="270"/>
      <c r="AFF27" s="270"/>
      <c r="AFG27" s="270"/>
      <c r="AFH27" s="270"/>
      <c r="AFI27" s="270"/>
      <c r="AFJ27" s="270"/>
      <c r="AFK27" s="270"/>
      <c r="AFL27" s="270"/>
      <c r="AFM27" s="270"/>
      <c r="AFN27" s="270"/>
      <c r="AFO27" s="270"/>
      <c r="AFP27" s="270"/>
      <c r="AFQ27" s="270"/>
      <c r="AFR27" s="270"/>
      <c r="AFS27" s="270"/>
      <c r="AFT27" s="270"/>
      <c r="AFU27" s="270"/>
      <c r="AFV27" s="270"/>
      <c r="AFW27" s="270"/>
      <c r="AFX27" s="270"/>
      <c r="AFY27" s="270"/>
      <c r="AFZ27" s="270"/>
      <c r="AGA27" s="270"/>
      <c r="AGB27" s="270"/>
      <c r="AGC27" s="270"/>
      <c r="AGD27" s="270"/>
      <c r="AGE27" s="270"/>
      <c r="AGF27" s="270"/>
      <c r="AGG27" s="270"/>
      <c r="AGH27" s="270"/>
      <c r="AGI27" s="270"/>
      <c r="AGJ27" s="270"/>
      <c r="AGK27" s="270"/>
      <c r="AGL27" s="270"/>
      <c r="AGM27" s="270"/>
      <c r="AGN27" s="270"/>
      <c r="AGO27" s="270"/>
      <c r="AGP27" s="270"/>
      <c r="AGQ27" s="270"/>
      <c r="AGR27" s="270"/>
      <c r="AGS27" s="270"/>
      <c r="AGT27" s="270"/>
      <c r="AGU27" s="270"/>
      <c r="AGV27" s="270"/>
      <c r="AGW27" s="270"/>
      <c r="AGX27" s="270"/>
      <c r="AGY27" s="270"/>
      <c r="AGZ27" s="270"/>
      <c r="AHA27" s="270"/>
      <c r="AHB27" s="270"/>
      <c r="AHC27" s="270"/>
      <c r="AHD27" s="270"/>
      <c r="AHE27" s="270"/>
      <c r="AHF27" s="270"/>
      <c r="AHG27" s="270"/>
      <c r="AHH27" s="270"/>
      <c r="AHI27" s="270"/>
      <c r="AHJ27" s="270"/>
      <c r="AHK27" s="270"/>
      <c r="AHL27" s="270"/>
      <c r="AHM27" s="270"/>
      <c r="AHN27" s="270"/>
      <c r="AHO27" s="270"/>
      <c r="AHP27" s="270"/>
      <c r="AHQ27" s="270"/>
      <c r="AHR27" s="270"/>
      <c r="AHS27" s="270"/>
      <c r="AHT27" s="270"/>
      <c r="AHU27" s="270"/>
      <c r="AHV27" s="270"/>
      <c r="AHW27" s="270"/>
      <c r="AHX27" s="270"/>
      <c r="AHY27" s="270"/>
      <c r="AHZ27" s="270"/>
      <c r="AIA27" s="270"/>
      <c r="AIB27" s="270"/>
      <c r="AIC27" s="270"/>
      <c r="AID27" s="270"/>
      <c r="AIE27" s="270"/>
      <c r="AIF27" s="270"/>
      <c r="AIG27" s="270"/>
      <c r="AIH27" s="270"/>
      <c r="AII27" s="270"/>
      <c r="AIJ27" s="270"/>
      <c r="AIK27" s="270"/>
      <c r="AIL27" s="270"/>
      <c r="AIM27" s="270"/>
      <c r="AIN27" s="270"/>
      <c r="AIO27" s="270"/>
      <c r="AIP27" s="270"/>
      <c r="AIQ27" s="270"/>
      <c r="AIR27" s="270"/>
      <c r="AIS27" s="270"/>
      <c r="AIT27" s="270"/>
      <c r="AIU27" s="270"/>
      <c r="AIV27" s="270"/>
      <c r="AIW27" s="270"/>
      <c r="AIX27" s="270"/>
      <c r="AIY27" s="270"/>
      <c r="AIZ27" s="270"/>
      <c r="AJA27" s="270"/>
      <c r="AJB27" s="270"/>
      <c r="AJC27" s="270"/>
      <c r="AJD27" s="270"/>
      <c r="AJE27" s="270"/>
      <c r="AJF27" s="270"/>
      <c r="AJG27" s="270"/>
      <c r="AJH27" s="270"/>
      <c r="AJI27" s="270"/>
      <c r="AJJ27" s="270"/>
      <c r="AJK27" s="270"/>
      <c r="AJL27" s="270"/>
      <c r="AJM27" s="270"/>
      <c r="AJN27" s="270"/>
      <c r="AJO27" s="270"/>
      <c r="AJP27" s="270"/>
      <c r="AJQ27" s="270"/>
      <c r="AJR27" s="270"/>
      <c r="AJS27" s="270"/>
      <c r="AJT27" s="270"/>
      <c r="AJU27" s="270"/>
      <c r="AJV27" s="270"/>
      <c r="AJW27" s="270"/>
      <c r="AJX27" s="270"/>
      <c r="AJY27" s="270"/>
      <c r="AJZ27" s="270"/>
      <c r="AKA27" s="270"/>
      <c r="AKB27" s="270"/>
      <c r="AKC27" s="270"/>
      <c r="AKD27" s="270"/>
      <c r="AKE27" s="270"/>
      <c r="AKF27" s="270"/>
      <c r="AKG27" s="270"/>
      <c r="AKH27" s="270"/>
      <c r="AKI27" s="270"/>
      <c r="AKJ27" s="270"/>
      <c r="AKK27" s="270"/>
      <c r="AKL27" s="270"/>
      <c r="AKM27" s="270"/>
      <c r="AKN27" s="270"/>
      <c r="AKO27" s="270"/>
      <c r="AKP27" s="270"/>
      <c r="AKQ27" s="270"/>
      <c r="AKR27" s="270"/>
      <c r="AKS27" s="270"/>
      <c r="AKT27" s="270"/>
      <c r="AKU27" s="270"/>
      <c r="AKV27" s="270"/>
      <c r="AKW27" s="270"/>
      <c r="AKX27" s="270"/>
      <c r="AKY27" s="270"/>
      <c r="AKZ27" s="270"/>
      <c r="ALA27" s="270"/>
      <c r="ALB27" s="270"/>
      <c r="ALC27" s="270"/>
      <c r="ALD27" s="270"/>
      <c r="ALE27" s="270"/>
      <c r="ALF27" s="270"/>
      <c r="ALG27" s="270"/>
      <c r="ALH27" s="270"/>
      <c r="ALI27" s="270"/>
      <c r="ALJ27" s="270"/>
      <c r="ALK27" s="270"/>
      <c r="ALL27" s="270"/>
      <c r="ALM27" s="270"/>
      <c r="ALN27" s="270"/>
      <c r="ALO27" s="270"/>
      <c r="ALP27" s="270"/>
      <c r="ALQ27" s="270"/>
      <c r="ALR27" s="270"/>
      <c r="ALS27" s="270"/>
      <c r="ALT27" s="270"/>
      <c r="ALU27" s="270"/>
      <c r="ALV27" s="270"/>
      <c r="ALW27" s="270"/>
      <c r="ALX27" s="270"/>
      <c r="ALY27" s="270"/>
      <c r="ALZ27" s="270"/>
      <c r="AMA27" s="270"/>
      <c r="AMB27" s="270"/>
      <c r="AMC27" s="270"/>
      <c r="AMD27" s="270"/>
    </row>
    <row r="28" customFormat="false" ht="13.8" hidden="false" customHeight="true" outlineLevel="0" collapsed="false">
      <c r="A28" s="261" t="s">
        <v>968</v>
      </c>
      <c r="B28" s="272" t="s">
        <v>1393</v>
      </c>
      <c r="C28" s="272"/>
      <c r="D28" s="272"/>
      <c r="E28" s="272"/>
      <c r="F28" s="272"/>
      <c r="G28" s="272"/>
      <c r="H28" s="271"/>
      <c r="I28" s="266" t="n">
        <f aca="false">I23*H28</f>
        <v>0</v>
      </c>
      <c r="J28" s="270"/>
      <c r="K28" s="270"/>
      <c r="L28" s="270"/>
      <c r="M28" s="270"/>
      <c r="N28" s="270"/>
      <c r="O28" s="270"/>
      <c r="P28" s="270"/>
      <c r="Q28" s="270"/>
      <c r="R28" s="270"/>
      <c r="S28" s="270"/>
      <c r="T28" s="270"/>
      <c r="U28" s="270"/>
      <c r="V28" s="270"/>
      <c r="W28" s="270"/>
      <c r="X28" s="270"/>
      <c r="Y28" s="270"/>
      <c r="Z28" s="270"/>
      <c r="AA28" s="270"/>
      <c r="AB28" s="270"/>
      <c r="AC28" s="270"/>
      <c r="AD28" s="270"/>
      <c r="AE28" s="270"/>
      <c r="AF28" s="270"/>
      <c r="AG28" s="270"/>
      <c r="AH28" s="270"/>
      <c r="AI28" s="270"/>
      <c r="AJ28" s="270"/>
      <c r="AK28" s="270"/>
      <c r="AL28" s="270"/>
      <c r="AM28" s="270"/>
      <c r="AN28" s="270"/>
      <c r="AO28" s="270"/>
      <c r="AP28" s="270"/>
      <c r="AQ28" s="270"/>
      <c r="AR28" s="270"/>
      <c r="AS28" s="270"/>
      <c r="AT28" s="270"/>
      <c r="AU28" s="270"/>
      <c r="AV28" s="270"/>
      <c r="AW28" s="270"/>
      <c r="AX28" s="270"/>
      <c r="AY28" s="270"/>
      <c r="AZ28" s="270"/>
      <c r="BA28" s="270"/>
      <c r="BB28" s="270"/>
      <c r="BC28" s="270"/>
      <c r="BD28" s="270"/>
      <c r="BE28" s="270"/>
      <c r="BF28" s="270"/>
      <c r="BG28" s="270"/>
      <c r="BH28" s="270"/>
      <c r="BI28" s="270"/>
      <c r="BJ28" s="270"/>
      <c r="BK28" s="270"/>
      <c r="BL28" s="270"/>
      <c r="BM28" s="270"/>
      <c r="BN28" s="270"/>
      <c r="BO28" s="270"/>
      <c r="BP28" s="270"/>
      <c r="BQ28" s="270"/>
      <c r="BR28" s="270"/>
      <c r="BS28" s="270"/>
      <c r="BT28" s="270"/>
      <c r="BU28" s="270"/>
      <c r="BV28" s="270"/>
      <c r="BW28" s="270"/>
      <c r="BX28" s="270"/>
      <c r="BY28" s="270"/>
      <c r="BZ28" s="270"/>
      <c r="CA28" s="270"/>
      <c r="CB28" s="270"/>
      <c r="CC28" s="270"/>
      <c r="CD28" s="270"/>
      <c r="CE28" s="270"/>
      <c r="CF28" s="270"/>
      <c r="CG28" s="270"/>
      <c r="CH28" s="270"/>
      <c r="CI28" s="270"/>
      <c r="CJ28" s="270"/>
      <c r="CK28" s="270"/>
      <c r="CL28" s="270"/>
      <c r="CM28" s="270"/>
      <c r="CN28" s="270"/>
      <c r="CO28" s="270"/>
      <c r="CP28" s="270"/>
      <c r="CQ28" s="270"/>
      <c r="CR28" s="270"/>
      <c r="CS28" s="270"/>
      <c r="CT28" s="270"/>
      <c r="CU28" s="270"/>
      <c r="CV28" s="270"/>
      <c r="CW28" s="270"/>
      <c r="CX28" s="270"/>
      <c r="CY28" s="270"/>
      <c r="CZ28" s="270"/>
      <c r="DA28" s="270"/>
      <c r="DB28" s="270"/>
      <c r="DC28" s="270"/>
      <c r="DD28" s="270"/>
      <c r="DE28" s="270"/>
      <c r="DF28" s="270"/>
      <c r="DG28" s="270"/>
      <c r="DH28" s="270"/>
      <c r="DI28" s="270"/>
      <c r="DJ28" s="270"/>
      <c r="DK28" s="270"/>
      <c r="DL28" s="270"/>
      <c r="DM28" s="270"/>
      <c r="DN28" s="270"/>
      <c r="DO28" s="270"/>
      <c r="DP28" s="270"/>
      <c r="DQ28" s="270"/>
      <c r="DR28" s="270"/>
      <c r="DS28" s="270"/>
      <c r="DT28" s="270"/>
      <c r="DU28" s="270"/>
      <c r="DV28" s="270"/>
      <c r="DW28" s="270"/>
      <c r="DX28" s="270"/>
      <c r="DY28" s="270"/>
      <c r="DZ28" s="270"/>
      <c r="EA28" s="270"/>
      <c r="EB28" s="270"/>
      <c r="EC28" s="270"/>
      <c r="ED28" s="270"/>
      <c r="EE28" s="270"/>
      <c r="EF28" s="270"/>
      <c r="EG28" s="270"/>
      <c r="EH28" s="270"/>
      <c r="EI28" s="270"/>
      <c r="EJ28" s="270"/>
      <c r="EK28" s="270"/>
      <c r="EL28" s="270"/>
      <c r="EM28" s="270"/>
      <c r="EN28" s="270"/>
      <c r="EO28" s="270"/>
      <c r="EP28" s="270"/>
      <c r="EQ28" s="270"/>
      <c r="ER28" s="270"/>
      <c r="ES28" s="270"/>
      <c r="ET28" s="270"/>
      <c r="EU28" s="270"/>
      <c r="EV28" s="270"/>
      <c r="EW28" s="270"/>
      <c r="EX28" s="270"/>
      <c r="EY28" s="270"/>
      <c r="EZ28" s="270"/>
      <c r="FA28" s="270"/>
      <c r="FB28" s="270"/>
      <c r="FC28" s="270"/>
      <c r="FD28" s="270"/>
      <c r="FE28" s="270"/>
      <c r="FF28" s="270"/>
      <c r="FG28" s="270"/>
      <c r="FH28" s="270"/>
      <c r="FI28" s="270"/>
      <c r="FJ28" s="270"/>
      <c r="FK28" s="270"/>
      <c r="FL28" s="270"/>
      <c r="FM28" s="270"/>
      <c r="FN28" s="270"/>
      <c r="FO28" s="270"/>
      <c r="FP28" s="270"/>
      <c r="FQ28" s="270"/>
      <c r="FR28" s="270"/>
      <c r="FS28" s="270"/>
      <c r="FT28" s="270"/>
      <c r="FU28" s="270"/>
      <c r="FV28" s="270"/>
      <c r="FW28" s="270"/>
      <c r="FX28" s="270"/>
      <c r="FY28" s="270"/>
      <c r="FZ28" s="270"/>
      <c r="GA28" s="270"/>
      <c r="GB28" s="270"/>
      <c r="GC28" s="270"/>
      <c r="GD28" s="270"/>
      <c r="GE28" s="270"/>
      <c r="GF28" s="270"/>
      <c r="GG28" s="270"/>
      <c r="GH28" s="270"/>
      <c r="GI28" s="270"/>
      <c r="GJ28" s="270"/>
      <c r="GK28" s="270"/>
      <c r="GL28" s="270"/>
      <c r="GM28" s="270"/>
      <c r="GN28" s="270"/>
      <c r="GO28" s="270"/>
      <c r="GP28" s="270"/>
      <c r="GQ28" s="270"/>
      <c r="GR28" s="270"/>
      <c r="GS28" s="270"/>
      <c r="GT28" s="270"/>
      <c r="GU28" s="270"/>
      <c r="GV28" s="270"/>
      <c r="GW28" s="270"/>
      <c r="GX28" s="270"/>
      <c r="GY28" s="270"/>
      <c r="GZ28" s="270"/>
      <c r="HA28" s="270"/>
      <c r="HB28" s="270"/>
      <c r="HC28" s="270"/>
      <c r="HD28" s="270"/>
      <c r="HE28" s="270"/>
      <c r="HF28" s="270"/>
      <c r="HG28" s="270"/>
      <c r="HH28" s="270"/>
      <c r="HI28" s="270"/>
      <c r="HJ28" s="270"/>
      <c r="HK28" s="270"/>
      <c r="HL28" s="270"/>
      <c r="HM28" s="270"/>
      <c r="HN28" s="270"/>
      <c r="HO28" s="270"/>
      <c r="HP28" s="270"/>
      <c r="HQ28" s="270"/>
      <c r="HR28" s="270"/>
      <c r="HS28" s="270"/>
      <c r="HT28" s="270"/>
      <c r="HU28" s="270"/>
      <c r="HV28" s="270"/>
      <c r="HW28" s="270"/>
      <c r="HX28" s="270"/>
      <c r="HY28" s="270"/>
      <c r="HZ28" s="270"/>
      <c r="IA28" s="270"/>
      <c r="IB28" s="270"/>
      <c r="IC28" s="270"/>
      <c r="ID28" s="270"/>
      <c r="IE28" s="270"/>
      <c r="IF28" s="270"/>
      <c r="IG28" s="270"/>
      <c r="IH28" s="270"/>
      <c r="II28" s="270"/>
      <c r="IJ28" s="270"/>
      <c r="IK28" s="270"/>
      <c r="IL28" s="270"/>
      <c r="IM28" s="270"/>
      <c r="IN28" s="270"/>
      <c r="IO28" s="270"/>
      <c r="IP28" s="270"/>
      <c r="IQ28" s="270"/>
      <c r="IR28" s="270"/>
      <c r="IS28" s="270"/>
      <c r="IT28" s="270"/>
      <c r="IU28" s="270"/>
      <c r="IV28" s="270"/>
      <c r="IW28" s="270"/>
      <c r="IX28" s="270"/>
      <c r="IY28" s="270"/>
      <c r="IZ28" s="270"/>
      <c r="JA28" s="270"/>
      <c r="JB28" s="270"/>
      <c r="JC28" s="270"/>
      <c r="JD28" s="270"/>
      <c r="JE28" s="270"/>
      <c r="JF28" s="270"/>
      <c r="JG28" s="270"/>
      <c r="JH28" s="270"/>
      <c r="JI28" s="270"/>
      <c r="JJ28" s="270"/>
      <c r="JK28" s="270"/>
      <c r="JL28" s="270"/>
      <c r="JM28" s="270"/>
      <c r="JN28" s="270"/>
      <c r="JO28" s="270"/>
      <c r="JP28" s="270"/>
      <c r="JQ28" s="270"/>
      <c r="JR28" s="270"/>
      <c r="JS28" s="270"/>
      <c r="JT28" s="270"/>
      <c r="JU28" s="270"/>
      <c r="JV28" s="270"/>
      <c r="JW28" s="270"/>
      <c r="JX28" s="270"/>
      <c r="JY28" s="270"/>
      <c r="JZ28" s="270"/>
      <c r="KA28" s="270"/>
      <c r="KB28" s="270"/>
      <c r="KC28" s="270"/>
      <c r="KD28" s="270"/>
      <c r="KE28" s="270"/>
      <c r="KF28" s="270"/>
      <c r="KG28" s="270"/>
      <c r="KH28" s="270"/>
      <c r="KI28" s="270"/>
      <c r="KJ28" s="270"/>
      <c r="KK28" s="270"/>
      <c r="KL28" s="270"/>
      <c r="KM28" s="270"/>
      <c r="KN28" s="270"/>
      <c r="KO28" s="270"/>
      <c r="KP28" s="270"/>
      <c r="KQ28" s="270"/>
      <c r="KR28" s="270"/>
      <c r="KS28" s="270"/>
      <c r="KT28" s="270"/>
      <c r="KU28" s="270"/>
      <c r="KV28" s="270"/>
      <c r="KW28" s="270"/>
      <c r="KX28" s="270"/>
      <c r="KY28" s="270"/>
      <c r="KZ28" s="270"/>
      <c r="LA28" s="270"/>
      <c r="LB28" s="270"/>
      <c r="LC28" s="270"/>
      <c r="LD28" s="270"/>
      <c r="LE28" s="270"/>
      <c r="LF28" s="270"/>
      <c r="LG28" s="270"/>
      <c r="LH28" s="270"/>
      <c r="LI28" s="270"/>
      <c r="LJ28" s="270"/>
      <c r="LK28" s="270"/>
      <c r="LL28" s="270"/>
      <c r="LM28" s="270"/>
      <c r="LN28" s="270"/>
      <c r="LO28" s="270"/>
      <c r="LP28" s="270"/>
      <c r="LQ28" s="270"/>
      <c r="LR28" s="270"/>
      <c r="LS28" s="270"/>
      <c r="LT28" s="270"/>
      <c r="LU28" s="270"/>
      <c r="LV28" s="270"/>
      <c r="LW28" s="270"/>
      <c r="LX28" s="270"/>
      <c r="LY28" s="270"/>
      <c r="LZ28" s="270"/>
      <c r="MA28" s="270"/>
      <c r="MB28" s="270"/>
      <c r="MC28" s="270"/>
      <c r="MD28" s="270"/>
      <c r="ME28" s="270"/>
      <c r="MF28" s="270"/>
      <c r="MG28" s="270"/>
      <c r="MH28" s="270"/>
      <c r="MI28" s="270"/>
      <c r="MJ28" s="270"/>
      <c r="MK28" s="270"/>
      <c r="ML28" s="270"/>
      <c r="MM28" s="270"/>
      <c r="MN28" s="270"/>
      <c r="MO28" s="270"/>
      <c r="MP28" s="270"/>
      <c r="MQ28" s="270"/>
      <c r="MR28" s="270"/>
      <c r="MS28" s="270"/>
      <c r="MT28" s="270"/>
      <c r="MU28" s="270"/>
      <c r="MV28" s="270"/>
      <c r="MW28" s="270"/>
      <c r="MX28" s="270"/>
      <c r="MY28" s="270"/>
      <c r="MZ28" s="270"/>
      <c r="NA28" s="270"/>
      <c r="NB28" s="270"/>
      <c r="NC28" s="270"/>
      <c r="ND28" s="270"/>
      <c r="NE28" s="270"/>
      <c r="NF28" s="270"/>
      <c r="NG28" s="270"/>
      <c r="NH28" s="270"/>
      <c r="NI28" s="270"/>
      <c r="NJ28" s="270"/>
      <c r="NK28" s="270"/>
      <c r="NL28" s="270"/>
      <c r="NM28" s="270"/>
      <c r="NN28" s="270"/>
      <c r="NO28" s="270"/>
      <c r="NP28" s="270"/>
      <c r="NQ28" s="270"/>
      <c r="NR28" s="270"/>
      <c r="NS28" s="270"/>
      <c r="NT28" s="270"/>
      <c r="NU28" s="270"/>
      <c r="NV28" s="270"/>
      <c r="NW28" s="270"/>
      <c r="NX28" s="270"/>
      <c r="NY28" s="270"/>
      <c r="NZ28" s="270"/>
      <c r="OA28" s="270"/>
      <c r="OB28" s="270"/>
      <c r="OC28" s="270"/>
      <c r="OD28" s="270"/>
      <c r="OE28" s="270"/>
      <c r="OF28" s="270"/>
      <c r="OG28" s="270"/>
      <c r="OH28" s="270"/>
      <c r="OI28" s="270"/>
      <c r="OJ28" s="270"/>
      <c r="OK28" s="270"/>
      <c r="OL28" s="270"/>
      <c r="OM28" s="270"/>
      <c r="ON28" s="270"/>
      <c r="OO28" s="270"/>
      <c r="OP28" s="270"/>
      <c r="OQ28" s="270"/>
      <c r="OR28" s="270"/>
      <c r="OS28" s="270"/>
      <c r="OT28" s="270"/>
      <c r="OU28" s="270"/>
      <c r="OV28" s="270"/>
      <c r="OW28" s="270"/>
      <c r="OX28" s="270"/>
      <c r="OY28" s="270"/>
      <c r="OZ28" s="270"/>
      <c r="PA28" s="270"/>
      <c r="PB28" s="270"/>
      <c r="PC28" s="270"/>
      <c r="PD28" s="270"/>
      <c r="PE28" s="270"/>
      <c r="PF28" s="270"/>
      <c r="PG28" s="270"/>
      <c r="PH28" s="270"/>
      <c r="PI28" s="270"/>
      <c r="PJ28" s="270"/>
      <c r="PK28" s="270"/>
      <c r="PL28" s="270"/>
      <c r="PM28" s="270"/>
      <c r="PN28" s="270"/>
      <c r="PO28" s="270"/>
      <c r="PP28" s="270"/>
      <c r="PQ28" s="270"/>
      <c r="PR28" s="270"/>
      <c r="PS28" s="270"/>
      <c r="PT28" s="270"/>
      <c r="PU28" s="270"/>
      <c r="PV28" s="270"/>
      <c r="PW28" s="270"/>
      <c r="PX28" s="270"/>
      <c r="PY28" s="270"/>
      <c r="PZ28" s="270"/>
      <c r="QA28" s="270"/>
      <c r="QB28" s="270"/>
      <c r="QC28" s="270"/>
      <c r="QD28" s="270"/>
      <c r="QE28" s="270"/>
      <c r="QF28" s="270"/>
      <c r="QG28" s="270"/>
      <c r="QH28" s="270"/>
      <c r="QI28" s="270"/>
      <c r="QJ28" s="270"/>
      <c r="QK28" s="270"/>
      <c r="QL28" s="270"/>
      <c r="QM28" s="270"/>
      <c r="QN28" s="270"/>
      <c r="QO28" s="270"/>
      <c r="QP28" s="270"/>
      <c r="QQ28" s="270"/>
      <c r="QR28" s="270"/>
      <c r="QS28" s="270"/>
      <c r="QT28" s="270"/>
      <c r="QU28" s="270"/>
      <c r="QV28" s="270"/>
      <c r="QW28" s="270"/>
      <c r="QX28" s="270"/>
      <c r="QY28" s="270"/>
      <c r="QZ28" s="270"/>
      <c r="RA28" s="270"/>
      <c r="RB28" s="270"/>
      <c r="RC28" s="270"/>
      <c r="RD28" s="270"/>
      <c r="RE28" s="270"/>
      <c r="RF28" s="270"/>
      <c r="RG28" s="270"/>
      <c r="RH28" s="270"/>
      <c r="RI28" s="270"/>
      <c r="RJ28" s="270"/>
      <c r="RK28" s="270"/>
      <c r="RL28" s="270"/>
      <c r="RM28" s="270"/>
      <c r="RN28" s="270"/>
      <c r="RO28" s="270"/>
      <c r="RP28" s="270"/>
      <c r="RQ28" s="270"/>
      <c r="RR28" s="270"/>
      <c r="RS28" s="270"/>
      <c r="RT28" s="270"/>
      <c r="RU28" s="270"/>
      <c r="RV28" s="270"/>
      <c r="RW28" s="270"/>
      <c r="RX28" s="270"/>
      <c r="RY28" s="270"/>
      <c r="RZ28" s="270"/>
      <c r="SA28" s="270"/>
      <c r="SB28" s="270"/>
      <c r="SC28" s="270"/>
      <c r="SD28" s="270"/>
      <c r="SE28" s="270"/>
      <c r="SF28" s="270"/>
      <c r="SG28" s="270"/>
      <c r="SH28" s="270"/>
      <c r="SI28" s="270"/>
      <c r="SJ28" s="270"/>
      <c r="SK28" s="270"/>
      <c r="SL28" s="270"/>
      <c r="SM28" s="270"/>
      <c r="SN28" s="270"/>
      <c r="SO28" s="270"/>
      <c r="SP28" s="270"/>
      <c r="SQ28" s="270"/>
      <c r="SR28" s="270"/>
      <c r="SS28" s="270"/>
      <c r="ST28" s="270"/>
      <c r="SU28" s="270"/>
      <c r="SV28" s="270"/>
      <c r="SW28" s="270"/>
      <c r="SX28" s="270"/>
      <c r="SY28" s="270"/>
      <c r="SZ28" s="270"/>
      <c r="TA28" s="270"/>
      <c r="TB28" s="270"/>
      <c r="TC28" s="270"/>
      <c r="TD28" s="270"/>
      <c r="TE28" s="270"/>
      <c r="TF28" s="270"/>
      <c r="TG28" s="270"/>
      <c r="TH28" s="270"/>
      <c r="TI28" s="270"/>
      <c r="TJ28" s="270"/>
      <c r="TK28" s="270"/>
      <c r="TL28" s="270"/>
      <c r="TM28" s="270"/>
      <c r="TN28" s="270"/>
      <c r="TO28" s="270"/>
      <c r="TP28" s="270"/>
      <c r="TQ28" s="270"/>
      <c r="TR28" s="270"/>
      <c r="TS28" s="270"/>
      <c r="TT28" s="270"/>
      <c r="TU28" s="270"/>
      <c r="TV28" s="270"/>
      <c r="TW28" s="270"/>
      <c r="TX28" s="270"/>
      <c r="TY28" s="270"/>
      <c r="TZ28" s="270"/>
      <c r="UA28" s="270"/>
      <c r="UB28" s="270"/>
      <c r="UC28" s="270"/>
      <c r="UD28" s="270"/>
      <c r="UE28" s="270"/>
      <c r="UF28" s="270"/>
      <c r="UG28" s="270"/>
      <c r="UH28" s="270"/>
      <c r="UI28" s="270"/>
      <c r="UJ28" s="270"/>
      <c r="UK28" s="270"/>
      <c r="UL28" s="270"/>
      <c r="UM28" s="270"/>
      <c r="UN28" s="270"/>
      <c r="UO28" s="270"/>
      <c r="UP28" s="270"/>
      <c r="UQ28" s="270"/>
      <c r="UR28" s="270"/>
      <c r="US28" s="270"/>
      <c r="UT28" s="270"/>
      <c r="UU28" s="270"/>
      <c r="UV28" s="270"/>
      <c r="UW28" s="270"/>
      <c r="UX28" s="270"/>
      <c r="UY28" s="270"/>
      <c r="UZ28" s="270"/>
      <c r="VA28" s="270"/>
      <c r="VB28" s="270"/>
      <c r="VC28" s="270"/>
      <c r="VD28" s="270"/>
      <c r="VE28" s="270"/>
      <c r="VF28" s="270"/>
      <c r="VG28" s="270"/>
      <c r="VH28" s="270"/>
      <c r="VI28" s="270"/>
      <c r="VJ28" s="270"/>
      <c r="VK28" s="270"/>
      <c r="VL28" s="270"/>
      <c r="VM28" s="270"/>
      <c r="VN28" s="270"/>
      <c r="VO28" s="270"/>
      <c r="VP28" s="270"/>
      <c r="VQ28" s="270"/>
      <c r="VR28" s="270"/>
      <c r="VS28" s="270"/>
      <c r="VT28" s="270"/>
      <c r="VU28" s="270"/>
      <c r="VV28" s="270"/>
      <c r="VW28" s="270"/>
      <c r="VX28" s="270"/>
      <c r="VY28" s="270"/>
      <c r="VZ28" s="270"/>
      <c r="WA28" s="270"/>
      <c r="WB28" s="270"/>
      <c r="WC28" s="270"/>
      <c r="WD28" s="270"/>
      <c r="WE28" s="270"/>
      <c r="WF28" s="270"/>
      <c r="WG28" s="270"/>
      <c r="WH28" s="270"/>
      <c r="WI28" s="270"/>
      <c r="WJ28" s="270"/>
      <c r="WK28" s="270"/>
      <c r="WL28" s="270"/>
      <c r="WM28" s="270"/>
      <c r="WN28" s="270"/>
      <c r="WO28" s="270"/>
      <c r="WP28" s="270"/>
      <c r="WQ28" s="270"/>
      <c r="WR28" s="270"/>
      <c r="WS28" s="270"/>
      <c r="WT28" s="270"/>
      <c r="WU28" s="270"/>
      <c r="WV28" s="270"/>
      <c r="WW28" s="270"/>
      <c r="WX28" s="270"/>
      <c r="WY28" s="270"/>
      <c r="WZ28" s="270"/>
      <c r="XA28" s="270"/>
      <c r="XB28" s="270"/>
      <c r="XC28" s="270"/>
      <c r="XD28" s="270"/>
      <c r="XE28" s="270"/>
      <c r="XF28" s="270"/>
      <c r="XG28" s="270"/>
      <c r="XH28" s="270"/>
      <c r="XI28" s="270"/>
      <c r="XJ28" s="270"/>
      <c r="XK28" s="270"/>
      <c r="XL28" s="270"/>
      <c r="XM28" s="270"/>
      <c r="XN28" s="270"/>
      <c r="XO28" s="270"/>
      <c r="XP28" s="270"/>
      <c r="XQ28" s="270"/>
      <c r="XR28" s="270"/>
      <c r="XS28" s="270"/>
      <c r="XT28" s="270"/>
      <c r="XU28" s="270"/>
      <c r="XV28" s="270"/>
      <c r="XW28" s="270"/>
      <c r="XX28" s="270"/>
      <c r="XY28" s="270"/>
      <c r="XZ28" s="270"/>
      <c r="YA28" s="270"/>
      <c r="YB28" s="270"/>
      <c r="YC28" s="270"/>
      <c r="YD28" s="270"/>
      <c r="YE28" s="270"/>
      <c r="YF28" s="270"/>
      <c r="YG28" s="270"/>
      <c r="YH28" s="270"/>
      <c r="YI28" s="270"/>
      <c r="YJ28" s="270"/>
      <c r="YK28" s="270"/>
      <c r="YL28" s="270"/>
      <c r="YM28" s="270"/>
      <c r="YN28" s="270"/>
      <c r="YO28" s="270"/>
      <c r="YP28" s="270"/>
      <c r="YQ28" s="270"/>
      <c r="YR28" s="270"/>
      <c r="YS28" s="270"/>
      <c r="YT28" s="270"/>
      <c r="YU28" s="270"/>
      <c r="YV28" s="270"/>
      <c r="YW28" s="270"/>
      <c r="YX28" s="270"/>
      <c r="YY28" s="270"/>
      <c r="YZ28" s="270"/>
      <c r="ZA28" s="270"/>
      <c r="ZB28" s="270"/>
      <c r="ZC28" s="270"/>
      <c r="ZD28" s="270"/>
      <c r="ZE28" s="270"/>
      <c r="ZF28" s="270"/>
      <c r="ZG28" s="270"/>
      <c r="ZH28" s="270"/>
      <c r="ZI28" s="270"/>
      <c r="ZJ28" s="270"/>
      <c r="ZK28" s="270"/>
      <c r="ZL28" s="270"/>
      <c r="ZM28" s="270"/>
      <c r="ZN28" s="270"/>
      <c r="ZO28" s="270"/>
      <c r="ZP28" s="270"/>
      <c r="ZQ28" s="270"/>
      <c r="ZR28" s="270"/>
      <c r="ZS28" s="270"/>
      <c r="ZT28" s="270"/>
      <c r="ZU28" s="270"/>
      <c r="ZV28" s="270"/>
      <c r="ZW28" s="270"/>
      <c r="ZX28" s="270"/>
      <c r="ZY28" s="270"/>
      <c r="ZZ28" s="270"/>
      <c r="AAA28" s="270"/>
      <c r="AAB28" s="270"/>
      <c r="AAC28" s="270"/>
      <c r="AAD28" s="270"/>
      <c r="AAE28" s="270"/>
      <c r="AAF28" s="270"/>
      <c r="AAG28" s="270"/>
      <c r="AAH28" s="270"/>
      <c r="AAI28" s="270"/>
      <c r="AAJ28" s="270"/>
      <c r="AAK28" s="270"/>
      <c r="AAL28" s="270"/>
      <c r="AAM28" s="270"/>
      <c r="AAN28" s="270"/>
      <c r="AAO28" s="270"/>
      <c r="AAP28" s="270"/>
      <c r="AAQ28" s="270"/>
      <c r="AAR28" s="270"/>
      <c r="AAS28" s="270"/>
      <c r="AAT28" s="270"/>
      <c r="AAU28" s="270"/>
      <c r="AAV28" s="270"/>
      <c r="AAW28" s="270"/>
      <c r="AAX28" s="270"/>
      <c r="AAY28" s="270"/>
      <c r="AAZ28" s="270"/>
      <c r="ABA28" s="270"/>
      <c r="ABB28" s="270"/>
      <c r="ABC28" s="270"/>
      <c r="ABD28" s="270"/>
      <c r="ABE28" s="270"/>
      <c r="ABF28" s="270"/>
      <c r="ABG28" s="270"/>
      <c r="ABH28" s="270"/>
      <c r="ABI28" s="270"/>
      <c r="ABJ28" s="270"/>
      <c r="ABK28" s="270"/>
      <c r="ABL28" s="270"/>
      <c r="ABM28" s="270"/>
      <c r="ABN28" s="270"/>
      <c r="ABO28" s="270"/>
      <c r="ABP28" s="270"/>
      <c r="ABQ28" s="270"/>
      <c r="ABR28" s="270"/>
      <c r="ABS28" s="270"/>
      <c r="ABT28" s="270"/>
      <c r="ABU28" s="270"/>
      <c r="ABV28" s="270"/>
      <c r="ABW28" s="270"/>
      <c r="ABX28" s="270"/>
      <c r="ABY28" s="270"/>
      <c r="ABZ28" s="270"/>
      <c r="ACA28" s="270"/>
      <c r="ACB28" s="270"/>
      <c r="ACC28" s="270"/>
      <c r="ACD28" s="270"/>
      <c r="ACE28" s="270"/>
      <c r="ACF28" s="270"/>
      <c r="ACG28" s="270"/>
      <c r="ACH28" s="270"/>
      <c r="ACI28" s="270"/>
      <c r="ACJ28" s="270"/>
      <c r="ACK28" s="270"/>
      <c r="ACL28" s="270"/>
      <c r="ACM28" s="270"/>
      <c r="ACN28" s="270"/>
      <c r="ACO28" s="270"/>
      <c r="ACP28" s="270"/>
      <c r="ACQ28" s="270"/>
      <c r="ACR28" s="270"/>
      <c r="ACS28" s="270"/>
      <c r="ACT28" s="270"/>
      <c r="ACU28" s="270"/>
      <c r="ACV28" s="270"/>
      <c r="ACW28" s="270"/>
      <c r="ACX28" s="270"/>
      <c r="ACY28" s="270"/>
      <c r="ACZ28" s="270"/>
      <c r="ADA28" s="270"/>
      <c r="ADB28" s="270"/>
      <c r="ADC28" s="270"/>
      <c r="ADD28" s="270"/>
      <c r="ADE28" s="270"/>
      <c r="ADF28" s="270"/>
      <c r="ADG28" s="270"/>
      <c r="ADH28" s="270"/>
      <c r="ADI28" s="270"/>
      <c r="ADJ28" s="270"/>
      <c r="ADK28" s="270"/>
      <c r="ADL28" s="270"/>
      <c r="ADM28" s="270"/>
      <c r="ADN28" s="270"/>
      <c r="ADO28" s="270"/>
      <c r="ADP28" s="270"/>
      <c r="ADQ28" s="270"/>
      <c r="ADR28" s="270"/>
      <c r="ADS28" s="270"/>
      <c r="ADT28" s="270"/>
      <c r="ADU28" s="270"/>
      <c r="ADV28" s="270"/>
      <c r="ADW28" s="270"/>
      <c r="ADX28" s="270"/>
      <c r="ADY28" s="270"/>
      <c r="ADZ28" s="270"/>
      <c r="AEA28" s="270"/>
      <c r="AEB28" s="270"/>
      <c r="AEC28" s="270"/>
      <c r="AED28" s="270"/>
      <c r="AEE28" s="270"/>
      <c r="AEF28" s="270"/>
      <c r="AEG28" s="270"/>
      <c r="AEH28" s="270"/>
      <c r="AEI28" s="270"/>
      <c r="AEJ28" s="270"/>
      <c r="AEK28" s="270"/>
      <c r="AEL28" s="270"/>
      <c r="AEM28" s="270"/>
      <c r="AEN28" s="270"/>
      <c r="AEO28" s="270"/>
      <c r="AEP28" s="270"/>
      <c r="AEQ28" s="270"/>
      <c r="AER28" s="270"/>
      <c r="AES28" s="270"/>
      <c r="AET28" s="270"/>
      <c r="AEU28" s="270"/>
      <c r="AEV28" s="270"/>
      <c r="AEW28" s="270"/>
      <c r="AEX28" s="270"/>
      <c r="AEY28" s="270"/>
      <c r="AEZ28" s="270"/>
      <c r="AFA28" s="270"/>
      <c r="AFB28" s="270"/>
      <c r="AFC28" s="270"/>
      <c r="AFD28" s="270"/>
      <c r="AFE28" s="270"/>
      <c r="AFF28" s="270"/>
      <c r="AFG28" s="270"/>
      <c r="AFH28" s="270"/>
      <c r="AFI28" s="270"/>
      <c r="AFJ28" s="270"/>
      <c r="AFK28" s="270"/>
      <c r="AFL28" s="270"/>
      <c r="AFM28" s="270"/>
      <c r="AFN28" s="270"/>
      <c r="AFO28" s="270"/>
      <c r="AFP28" s="270"/>
      <c r="AFQ28" s="270"/>
      <c r="AFR28" s="270"/>
      <c r="AFS28" s="270"/>
      <c r="AFT28" s="270"/>
      <c r="AFU28" s="270"/>
      <c r="AFV28" s="270"/>
      <c r="AFW28" s="270"/>
      <c r="AFX28" s="270"/>
      <c r="AFY28" s="270"/>
      <c r="AFZ28" s="270"/>
      <c r="AGA28" s="270"/>
      <c r="AGB28" s="270"/>
      <c r="AGC28" s="270"/>
      <c r="AGD28" s="270"/>
      <c r="AGE28" s="270"/>
      <c r="AGF28" s="270"/>
      <c r="AGG28" s="270"/>
      <c r="AGH28" s="270"/>
      <c r="AGI28" s="270"/>
      <c r="AGJ28" s="270"/>
      <c r="AGK28" s="270"/>
      <c r="AGL28" s="270"/>
      <c r="AGM28" s="270"/>
      <c r="AGN28" s="270"/>
      <c r="AGO28" s="270"/>
      <c r="AGP28" s="270"/>
      <c r="AGQ28" s="270"/>
      <c r="AGR28" s="270"/>
      <c r="AGS28" s="270"/>
      <c r="AGT28" s="270"/>
      <c r="AGU28" s="270"/>
      <c r="AGV28" s="270"/>
      <c r="AGW28" s="270"/>
      <c r="AGX28" s="270"/>
      <c r="AGY28" s="270"/>
      <c r="AGZ28" s="270"/>
      <c r="AHA28" s="270"/>
      <c r="AHB28" s="270"/>
      <c r="AHC28" s="270"/>
      <c r="AHD28" s="270"/>
      <c r="AHE28" s="270"/>
      <c r="AHF28" s="270"/>
      <c r="AHG28" s="270"/>
      <c r="AHH28" s="270"/>
      <c r="AHI28" s="270"/>
      <c r="AHJ28" s="270"/>
      <c r="AHK28" s="270"/>
      <c r="AHL28" s="270"/>
      <c r="AHM28" s="270"/>
      <c r="AHN28" s="270"/>
      <c r="AHO28" s="270"/>
      <c r="AHP28" s="270"/>
      <c r="AHQ28" s="270"/>
      <c r="AHR28" s="270"/>
      <c r="AHS28" s="270"/>
      <c r="AHT28" s="270"/>
      <c r="AHU28" s="270"/>
      <c r="AHV28" s="270"/>
      <c r="AHW28" s="270"/>
      <c r="AHX28" s="270"/>
      <c r="AHY28" s="270"/>
      <c r="AHZ28" s="270"/>
      <c r="AIA28" s="270"/>
      <c r="AIB28" s="270"/>
      <c r="AIC28" s="270"/>
      <c r="AID28" s="270"/>
      <c r="AIE28" s="270"/>
      <c r="AIF28" s="270"/>
      <c r="AIG28" s="270"/>
      <c r="AIH28" s="270"/>
      <c r="AII28" s="270"/>
      <c r="AIJ28" s="270"/>
      <c r="AIK28" s="270"/>
      <c r="AIL28" s="270"/>
      <c r="AIM28" s="270"/>
      <c r="AIN28" s="270"/>
      <c r="AIO28" s="270"/>
      <c r="AIP28" s="270"/>
      <c r="AIQ28" s="270"/>
      <c r="AIR28" s="270"/>
      <c r="AIS28" s="270"/>
      <c r="AIT28" s="270"/>
      <c r="AIU28" s="270"/>
      <c r="AIV28" s="270"/>
      <c r="AIW28" s="270"/>
      <c r="AIX28" s="270"/>
      <c r="AIY28" s="270"/>
      <c r="AIZ28" s="270"/>
      <c r="AJA28" s="270"/>
      <c r="AJB28" s="270"/>
      <c r="AJC28" s="270"/>
      <c r="AJD28" s="270"/>
      <c r="AJE28" s="270"/>
      <c r="AJF28" s="270"/>
      <c r="AJG28" s="270"/>
      <c r="AJH28" s="270"/>
      <c r="AJI28" s="270"/>
      <c r="AJJ28" s="270"/>
      <c r="AJK28" s="270"/>
      <c r="AJL28" s="270"/>
      <c r="AJM28" s="270"/>
      <c r="AJN28" s="270"/>
      <c r="AJO28" s="270"/>
      <c r="AJP28" s="270"/>
      <c r="AJQ28" s="270"/>
      <c r="AJR28" s="270"/>
      <c r="AJS28" s="270"/>
      <c r="AJT28" s="270"/>
      <c r="AJU28" s="270"/>
      <c r="AJV28" s="270"/>
      <c r="AJW28" s="270"/>
      <c r="AJX28" s="270"/>
      <c r="AJY28" s="270"/>
      <c r="AJZ28" s="270"/>
      <c r="AKA28" s="270"/>
      <c r="AKB28" s="270"/>
      <c r="AKC28" s="270"/>
      <c r="AKD28" s="270"/>
      <c r="AKE28" s="270"/>
      <c r="AKF28" s="270"/>
      <c r="AKG28" s="270"/>
      <c r="AKH28" s="270"/>
      <c r="AKI28" s="270"/>
      <c r="AKJ28" s="270"/>
      <c r="AKK28" s="270"/>
      <c r="AKL28" s="270"/>
      <c r="AKM28" s="270"/>
      <c r="AKN28" s="270"/>
      <c r="AKO28" s="270"/>
      <c r="AKP28" s="270"/>
      <c r="AKQ28" s="270"/>
      <c r="AKR28" s="270"/>
      <c r="AKS28" s="270"/>
      <c r="AKT28" s="270"/>
      <c r="AKU28" s="270"/>
      <c r="AKV28" s="270"/>
      <c r="AKW28" s="270"/>
      <c r="AKX28" s="270"/>
      <c r="AKY28" s="270"/>
      <c r="AKZ28" s="270"/>
      <c r="ALA28" s="270"/>
      <c r="ALB28" s="270"/>
      <c r="ALC28" s="270"/>
      <c r="ALD28" s="270"/>
      <c r="ALE28" s="270"/>
      <c r="ALF28" s="270"/>
      <c r="ALG28" s="270"/>
      <c r="ALH28" s="270"/>
      <c r="ALI28" s="270"/>
      <c r="ALJ28" s="270"/>
      <c r="ALK28" s="270"/>
      <c r="ALL28" s="270"/>
      <c r="ALM28" s="270"/>
      <c r="ALN28" s="270"/>
      <c r="ALO28" s="270"/>
      <c r="ALP28" s="270"/>
      <c r="ALQ28" s="270"/>
      <c r="ALR28" s="270"/>
      <c r="ALS28" s="270"/>
      <c r="ALT28" s="270"/>
      <c r="ALU28" s="270"/>
      <c r="ALV28" s="270"/>
      <c r="ALW28" s="270"/>
      <c r="ALX28" s="270"/>
      <c r="ALY28" s="270"/>
      <c r="ALZ28" s="270"/>
      <c r="AMA28" s="270"/>
      <c r="AMB28" s="270"/>
      <c r="AMC28" s="270"/>
      <c r="AMD28" s="270"/>
    </row>
    <row r="29" customFormat="false" ht="13.8" hidden="false" customHeight="true" outlineLevel="0" collapsed="false">
      <c r="A29" s="273" t="s">
        <v>947</v>
      </c>
      <c r="B29" s="273"/>
      <c r="C29" s="273"/>
      <c r="D29" s="273"/>
      <c r="E29" s="273"/>
      <c r="F29" s="273"/>
      <c r="G29" s="273"/>
      <c r="H29" s="273"/>
      <c r="I29" s="274" t="n">
        <f aca="false">SUM(I23:I28)</f>
        <v>0</v>
      </c>
      <c r="J29" s="270"/>
      <c r="K29" s="270"/>
      <c r="L29" s="270"/>
      <c r="M29" s="270"/>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270"/>
      <c r="AL29" s="270"/>
      <c r="AM29" s="270"/>
      <c r="AN29" s="270"/>
      <c r="AO29" s="270"/>
      <c r="AP29" s="270"/>
      <c r="AQ29" s="270"/>
      <c r="AR29" s="270"/>
      <c r="AS29" s="270"/>
      <c r="AT29" s="270"/>
      <c r="AU29" s="270"/>
      <c r="AV29" s="270"/>
      <c r="AW29" s="270"/>
      <c r="AX29" s="270"/>
      <c r="AY29" s="270"/>
      <c r="AZ29" s="270"/>
      <c r="BA29" s="270"/>
      <c r="BB29" s="270"/>
      <c r="BC29" s="270"/>
      <c r="BD29" s="270"/>
      <c r="BE29" s="270"/>
      <c r="BF29" s="270"/>
      <c r="BG29" s="270"/>
      <c r="BH29" s="270"/>
      <c r="BI29" s="270"/>
      <c r="BJ29" s="270"/>
      <c r="BK29" s="270"/>
      <c r="BL29" s="270"/>
      <c r="BM29" s="270"/>
      <c r="BN29" s="270"/>
      <c r="BO29" s="270"/>
      <c r="BP29" s="270"/>
      <c r="BQ29" s="270"/>
      <c r="BR29" s="270"/>
      <c r="BS29" s="270"/>
      <c r="BT29" s="270"/>
      <c r="BU29" s="270"/>
      <c r="BV29" s="270"/>
      <c r="BW29" s="270"/>
      <c r="BX29" s="270"/>
      <c r="BY29" s="270"/>
      <c r="BZ29" s="270"/>
      <c r="CA29" s="270"/>
      <c r="CB29" s="270"/>
      <c r="CC29" s="270"/>
      <c r="CD29" s="270"/>
      <c r="CE29" s="270"/>
      <c r="CF29" s="270"/>
      <c r="CG29" s="270"/>
      <c r="CH29" s="270"/>
      <c r="CI29" s="270"/>
      <c r="CJ29" s="270"/>
      <c r="CK29" s="270"/>
      <c r="CL29" s="270"/>
      <c r="CM29" s="270"/>
      <c r="CN29" s="270"/>
      <c r="CO29" s="270"/>
      <c r="CP29" s="270"/>
      <c r="CQ29" s="270"/>
      <c r="CR29" s="270"/>
      <c r="CS29" s="270"/>
      <c r="CT29" s="270"/>
      <c r="CU29" s="270"/>
      <c r="CV29" s="270"/>
      <c r="CW29" s="270"/>
      <c r="CX29" s="270"/>
      <c r="CY29" s="270"/>
      <c r="CZ29" s="270"/>
      <c r="DA29" s="270"/>
      <c r="DB29" s="270"/>
      <c r="DC29" s="270"/>
      <c r="DD29" s="270"/>
      <c r="DE29" s="270"/>
      <c r="DF29" s="270"/>
      <c r="DG29" s="270"/>
      <c r="DH29" s="270"/>
      <c r="DI29" s="270"/>
      <c r="DJ29" s="270"/>
      <c r="DK29" s="270"/>
      <c r="DL29" s="270"/>
      <c r="DM29" s="270"/>
      <c r="DN29" s="270"/>
      <c r="DO29" s="270"/>
      <c r="DP29" s="270"/>
      <c r="DQ29" s="270"/>
      <c r="DR29" s="270"/>
      <c r="DS29" s="270"/>
      <c r="DT29" s="270"/>
      <c r="DU29" s="270"/>
      <c r="DV29" s="270"/>
      <c r="DW29" s="270"/>
      <c r="DX29" s="270"/>
      <c r="DY29" s="270"/>
      <c r="DZ29" s="270"/>
      <c r="EA29" s="270"/>
      <c r="EB29" s="270"/>
      <c r="EC29" s="270"/>
      <c r="ED29" s="270"/>
      <c r="EE29" s="270"/>
      <c r="EF29" s="270"/>
      <c r="EG29" s="270"/>
      <c r="EH29" s="270"/>
      <c r="EI29" s="270"/>
      <c r="EJ29" s="270"/>
      <c r="EK29" s="270"/>
      <c r="EL29" s="270"/>
      <c r="EM29" s="270"/>
      <c r="EN29" s="270"/>
      <c r="EO29" s="270"/>
      <c r="EP29" s="270"/>
      <c r="EQ29" s="270"/>
      <c r="ER29" s="270"/>
      <c r="ES29" s="270"/>
      <c r="ET29" s="270"/>
      <c r="EU29" s="270"/>
      <c r="EV29" s="270"/>
      <c r="EW29" s="270"/>
      <c r="EX29" s="270"/>
      <c r="EY29" s="270"/>
      <c r="EZ29" s="270"/>
      <c r="FA29" s="270"/>
      <c r="FB29" s="270"/>
      <c r="FC29" s="270"/>
      <c r="FD29" s="270"/>
      <c r="FE29" s="270"/>
      <c r="FF29" s="270"/>
      <c r="FG29" s="270"/>
      <c r="FH29" s="270"/>
      <c r="FI29" s="270"/>
      <c r="FJ29" s="270"/>
      <c r="FK29" s="270"/>
      <c r="FL29" s="270"/>
      <c r="FM29" s="270"/>
      <c r="FN29" s="270"/>
      <c r="FO29" s="270"/>
      <c r="FP29" s="270"/>
      <c r="FQ29" s="270"/>
      <c r="FR29" s="270"/>
      <c r="FS29" s="270"/>
      <c r="FT29" s="270"/>
      <c r="FU29" s="270"/>
      <c r="FV29" s="270"/>
      <c r="FW29" s="270"/>
      <c r="FX29" s="270"/>
      <c r="FY29" s="270"/>
      <c r="FZ29" s="270"/>
      <c r="GA29" s="270"/>
      <c r="GB29" s="270"/>
      <c r="GC29" s="270"/>
      <c r="GD29" s="270"/>
      <c r="GE29" s="270"/>
      <c r="GF29" s="270"/>
      <c r="GG29" s="270"/>
      <c r="GH29" s="270"/>
      <c r="GI29" s="270"/>
      <c r="GJ29" s="270"/>
      <c r="GK29" s="270"/>
      <c r="GL29" s="270"/>
      <c r="GM29" s="270"/>
      <c r="GN29" s="270"/>
      <c r="GO29" s="270"/>
      <c r="GP29" s="270"/>
      <c r="GQ29" s="270"/>
      <c r="GR29" s="270"/>
      <c r="GS29" s="270"/>
      <c r="GT29" s="270"/>
      <c r="GU29" s="270"/>
      <c r="GV29" s="270"/>
      <c r="GW29" s="270"/>
      <c r="GX29" s="270"/>
      <c r="GY29" s="270"/>
      <c r="GZ29" s="270"/>
      <c r="HA29" s="270"/>
      <c r="HB29" s="270"/>
      <c r="HC29" s="270"/>
      <c r="HD29" s="270"/>
      <c r="HE29" s="270"/>
      <c r="HF29" s="270"/>
      <c r="HG29" s="270"/>
      <c r="HH29" s="270"/>
      <c r="HI29" s="270"/>
      <c r="HJ29" s="270"/>
      <c r="HK29" s="270"/>
      <c r="HL29" s="270"/>
      <c r="HM29" s="270"/>
      <c r="HN29" s="270"/>
      <c r="HO29" s="270"/>
      <c r="HP29" s="270"/>
      <c r="HQ29" s="270"/>
      <c r="HR29" s="270"/>
      <c r="HS29" s="270"/>
      <c r="HT29" s="270"/>
      <c r="HU29" s="270"/>
      <c r="HV29" s="270"/>
      <c r="HW29" s="270"/>
      <c r="HX29" s="270"/>
      <c r="HY29" s="270"/>
      <c r="HZ29" s="270"/>
      <c r="IA29" s="270"/>
      <c r="IB29" s="270"/>
      <c r="IC29" s="270"/>
      <c r="ID29" s="270"/>
      <c r="IE29" s="270"/>
      <c r="IF29" s="270"/>
      <c r="IG29" s="270"/>
      <c r="IH29" s="270"/>
      <c r="II29" s="270"/>
      <c r="IJ29" s="270"/>
      <c r="IK29" s="270"/>
      <c r="IL29" s="270"/>
      <c r="IM29" s="270"/>
      <c r="IN29" s="270"/>
      <c r="IO29" s="270"/>
      <c r="IP29" s="270"/>
      <c r="IQ29" s="270"/>
      <c r="IR29" s="270"/>
      <c r="IS29" s="270"/>
      <c r="IT29" s="270"/>
      <c r="IU29" s="270"/>
      <c r="IV29" s="270"/>
      <c r="IW29" s="270"/>
      <c r="IX29" s="270"/>
      <c r="IY29" s="270"/>
      <c r="IZ29" s="270"/>
      <c r="JA29" s="270"/>
      <c r="JB29" s="270"/>
      <c r="JC29" s="270"/>
      <c r="JD29" s="270"/>
      <c r="JE29" s="270"/>
      <c r="JF29" s="270"/>
      <c r="JG29" s="270"/>
      <c r="JH29" s="270"/>
      <c r="JI29" s="270"/>
      <c r="JJ29" s="270"/>
      <c r="JK29" s="270"/>
      <c r="JL29" s="270"/>
      <c r="JM29" s="270"/>
      <c r="JN29" s="270"/>
      <c r="JO29" s="270"/>
      <c r="JP29" s="270"/>
      <c r="JQ29" s="270"/>
      <c r="JR29" s="270"/>
      <c r="JS29" s="270"/>
      <c r="JT29" s="270"/>
      <c r="JU29" s="270"/>
      <c r="JV29" s="270"/>
      <c r="JW29" s="270"/>
      <c r="JX29" s="270"/>
      <c r="JY29" s="270"/>
      <c r="JZ29" s="270"/>
      <c r="KA29" s="270"/>
      <c r="KB29" s="270"/>
      <c r="KC29" s="270"/>
      <c r="KD29" s="270"/>
      <c r="KE29" s="270"/>
      <c r="KF29" s="270"/>
      <c r="KG29" s="270"/>
      <c r="KH29" s="270"/>
      <c r="KI29" s="270"/>
      <c r="KJ29" s="270"/>
      <c r="KK29" s="270"/>
      <c r="KL29" s="270"/>
      <c r="KM29" s="270"/>
      <c r="KN29" s="270"/>
      <c r="KO29" s="270"/>
      <c r="KP29" s="270"/>
      <c r="KQ29" s="270"/>
      <c r="KR29" s="270"/>
      <c r="KS29" s="270"/>
      <c r="KT29" s="270"/>
      <c r="KU29" s="270"/>
      <c r="KV29" s="270"/>
      <c r="KW29" s="270"/>
      <c r="KX29" s="270"/>
      <c r="KY29" s="270"/>
      <c r="KZ29" s="270"/>
      <c r="LA29" s="270"/>
      <c r="LB29" s="270"/>
      <c r="LC29" s="270"/>
      <c r="LD29" s="270"/>
      <c r="LE29" s="270"/>
      <c r="LF29" s="270"/>
      <c r="LG29" s="270"/>
      <c r="LH29" s="270"/>
      <c r="LI29" s="270"/>
      <c r="LJ29" s="270"/>
      <c r="LK29" s="270"/>
      <c r="LL29" s="270"/>
      <c r="LM29" s="270"/>
      <c r="LN29" s="270"/>
      <c r="LO29" s="270"/>
      <c r="LP29" s="270"/>
      <c r="LQ29" s="270"/>
      <c r="LR29" s="270"/>
      <c r="LS29" s="270"/>
      <c r="LT29" s="270"/>
      <c r="LU29" s="270"/>
      <c r="LV29" s="270"/>
      <c r="LW29" s="270"/>
      <c r="LX29" s="270"/>
      <c r="LY29" s="270"/>
      <c r="LZ29" s="270"/>
      <c r="MA29" s="270"/>
      <c r="MB29" s="270"/>
      <c r="MC29" s="270"/>
      <c r="MD29" s="270"/>
      <c r="ME29" s="270"/>
      <c r="MF29" s="270"/>
      <c r="MG29" s="270"/>
      <c r="MH29" s="270"/>
      <c r="MI29" s="270"/>
      <c r="MJ29" s="270"/>
      <c r="MK29" s="270"/>
      <c r="ML29" s="270"/>
      <c r="MM29" s="270"/>
      <c r="MN29" s="270"/>
      <c r="MO29" s="270"/>
      <c r="MP29" s="270"/>
      <c r="MQ29" s="270"/>
      <c r="MR29" s="270"/>
      <c r="MS29" s="270"/>
      <c r="MT29" s="270"/>
      <c r="MU29" s="270"/>
      <c r="MV29" s="270"/>
      <c r="MW29" s="270"/>
      <c r="MX29" s="270"/>
      <c r="MY29" s="270"/>
      <c r="MZ29" s="270"/>
      <c r="NA29" s="270"/>
      <c r="NB29" s="270"/>
      <c r="NC29" s="270"/>
      <c r="ND29" s="270"/>
      <c r="NE29" s="270"/>
      <c r="NF29" s="270"/>
      <c r="NG29" s="270"/>
      <c r="NH29" s="270"/>
      <c r="NI29" s="270"/>
      <c r="NJ29" s="270"/>
      <c r="NK29" s="270"/>
      <c r="NL29" s="270"/>
      <c r="NM29" s="270"/>
      <c r="NN29" s="270"/>
      <c r="NO29" s="270"/>
      <c r="NP29" s="270"/>
      <c r="NQ29" s="270"/>
      <c r="NR29" s="270"/>
      <c r="NS29" s="270"/>
      <c r="NT29" s="270"/>
      <c r="NU29" s="270"/>
      <c r="NV29" s="270"/>
      <c r="NW29" s="270"/>
      <c r="NX29" s="270"/>
      <c r="NY29" s="270"/>
      <c r="NZ29" s="270"/>
      <c r="OA29" s="270"/>
      <c r="OB29" s="270"/>
      <c r="OC29" s="270"/>
      <c r="OD29" s="270"/>
      <c r="OE29" s="270"/>
      <c r="OF29" s="270"/>
      <c r="OG29" s="270"/>
      <c r="OH29" s="270"/>
      <c r="OI29" s="270"/>
      <c r="OJ29" s="270"/>
      <c r="OK29" s="270"/>
      <c r="OL29" s="270"/>
      <c r="OM29" s="270"/>
      <c r="ON29" s="270"/>
      <c r="OO29" s="270"/>
      <c r="OP29" s="270"/>
      <c r="OQ29" s="270"/>
      <c r="OR29" s="270"/>
      <c r="OS29" s="270"/>
      <c r="OT29" s="270"/>
      <c r="OU29" s="270"/>
      <c r="OV29" s="270"/>
      <c r="OW29" s="270"/>
      <c r="OX29" s="270"/>
      <c r="OY29" s="270"/>
      <c r="OZ29" s="270"/>
      <c r="PA29" s="270"/>
      <c r="PB29" s="270"/>
      <c r="PC29" s="270"/>
      <c r="PD29" s="270"/>
      <c r="PE29" s="270"/>
      <c r="PF29" s="270"/>
      <c r="PG29" s="270"/>
      <c r="PH29" s="270"/>
      <c r="PI29" s="270"/>
      <c r="PJ29" s="270"/>
      <c r="PK29" s="270"/>
      <c r="PL29" s="270"/>
      <c r="PM29" s="270"/>
      <c r="PN29" s="270"/>
      <c r="PO29" s="270"/>
      <c r="PP29" s="270"/>
      <c r="PQ29" s="270"/>
      <c r="PR29" s="270"/>
      <c r="PS29" s="270"/>
      <c r="PT29" s="270"/>
      <c r="PU29" s="270"/>
      <c r="PV29" s="270"/>
      <c r="PW29" s="270"/>
      <c r="PX29" s="270"/>
      <c r="PY29" s="270"/>
      <c r="PZ29" s="270"/>
      <c r="QA29" s="270"/>
      <c r="QB29" s="270"/>
      <c r="QC29" s="270"/>
      <c r="QD29" s="270"/>
      <c r="QE29" s="270"/>
      <c r="QF29" s="270"/>
      <c r="QG29" s="270"/>
      <c r="QH29" s="270"/>
      <c r="QI29" s="270"/>
      <c r="QJ29" s="270"/>
      <c r="QK29" s="270"/>
      <c r="QL29" s="270"/>
      <c r="QM29" s="270"/>
      <c r="QN29" s="270"/>
      <c r="QO29" s="270"/>
      <c r="QP29" s="270"/>
      <c r="QQ29" s="270"/>
      <c r="QR29" s="270"/>
      <c r="QS29" s="270"/>
      <c r="QT29" s="270"/>
      <c r="QU29" s="270"/>
      <c r="QV29" s="270"/>
      <c r="QW29" s="270"/>
      <c r="QX29" s="270"/>
      <c r="QY29" s="270"/>
      <c r="QZ29" s="270"/>
      <c r="RA29" s="270"/>
      <c r="RB29" s="270"/>
      <c r="RC29" s="270"/>
      <c r="RD29" s="270"/>
      <c r="RE29" s="270"/>
      <c r="RF29" s="270"/>
      <c r="RG29" s="270"/>
      <c r="RH29" s="270"/>
      <c r="RI29" s="270"/>
      <c r="RJ29" s="270"/>
      <c r="RK29" s="270"/>
      <c r="RL29" s="270"/>
      <c r="RM29" s="270"/>
      <c r="RN29" s="270"/>
      <c r="RO29" s="270"/>
      <c r="RP29" s="270"/>
      <c r="RQ29" s="270"/>
      <c r="RR29" s="270"/>
      <c r="RS29" s="270"/>
      <c r="RT29" s="270"/>
      <c r="RU29" s="270"/>
      <c r="RV29" s="270"/>
      <c r="RW29" s="270"/>
      <c r="RX29" s="270"/>
      <c r="RY29" s="270"/>
      <c r="RZ29" s="270"/>
      <c r="SA29" s="270"/>
      <c r="SB29" s="270"/>
      <c r="SC29" s="270"/>
      <c r="SD29" s="270"/>
      <c r="SE29" s="270"/>
      <c r="SF29" s="270"/>
      <c r="SG29" s="270"/>
      <c r="SH29" s="270"/>
      <c r="SI29" s="270"/>
      <c r="SJ29" s="270"/>
      <c r="SK29" s="270"/>
      <c r="SL29" s="270"/>
      <c r="SM29" s="270"/>
      <c r="SN29" s="270"/>
      <c r="SO29" s="270"/>
      <c r="SP29" s="270"/>
      <c r="SQ29" s="270"/>
      <c r="SR29" s="270"/>
      <c r="SS29" s="270"/>
      <c r="ST29" s="270"/>
      <c r="SU29" s="270"/>
      <c r="SV29" s="270"/>
      <c r="SW29" s="270"/>
      <c r="SX29" s="270"/>
      <c r="SY29" s="270"/>
      <c r="SZ29" s="270"/>
      <c r="TA29" s="270"/>
      <c r="TB29" s="270"/>
      <c r="TC29" s="270"/>
      <c r="TD29" s="270"/>
      <c r="TE29" s="270"/>
      <c r="TF29" s="270"/>
      <c r="TG29" s="270"/>
      <c r="TH29" s="270"/>
      <c r="TI29" s="270"/>
      <c r="TJ29" s="270"/>
      <c r="TK29" s="270"/>
      <c r="TL29" s="270"/>
      <c r="TM29" s="270"/>
      <c r="TN29" s="270"/>
      <c r="TO29" s="270"/>
      <c r="TP29" s="270"/>
      <c r="TQ29" s="270"/>
      <c r="TR29" s="270"/>
      <c r="TS29" s="270"/>
      <c r="TT29" s="270"/>
      <c r="TU29" s="270"/>
      <c r="TV29" s="270"/>
      <c r="TW29" s="270"/>
      <c r="TX29" s="270"/>
      <c r="TY29" s="270"/>
      <c r="TZ29" s="270"/>
      <c r="UA29" s="270"/>
      <c r="UB29" s="270"/>
      <c r="UC29" s="270"/>
      <c r="UD29" s="270"/>
      <c r="UE29" s="270"/>
      <c r="UF29" s="270"/>
      <c r="UG29" s="270"/>
      <c r="UH29" s="270"/>
      <c r="UI29" s="270"/>
      <c r="UJ29" s="270"/>
      <c r="UK29" s="270"/>
      <c r="UL29" s="270"/>
      <c r="UM29" s="270"/>
      <c r="UN29" s="270"/>
      <c r="UO29" s="270"/>
      <c r="UP29" s="270"/>
      <c r="UQ29" s="270"/>
      <c r="UR29" s="270"/>
      <c r="US29" s="270"/>
      <c r="UT29" s="270"/>
      <c r="UU29" s="270"/>
      <c r="UV29" s="270"/>
      <c r="UW29" s="270"/>
      <c r="UX29" s="270"/>
      <c r="UY29" s="270"/>
      <c r="UZ29" s="270"/>
      <c r="VA29" s="270"/>
      <c r="VB29" s="270"/>
      <c r="VC29" s="270"/>
      <c r="VD29" s="270"/>
      <c r="VE29" s="270"/>
      <c r="VF29" s="270"/>
      <c r="VG29" s="270"/>
      <c r="VH29" s="270"/>
      <c r="VI29" s="270"/>
      <c r="VJ29" s="270"/>
      <c r="VK29" s="270"/>
      <c r="VL29" s="270"/>
      <c r="VM29" s="270"/>
      <c r="VN29" s="270"/>
      <c r="VO29" s="270"/>
      <c r="VP29" s="270"/>
      <c r="VQ29" s="270"/>
      <c r="VR29" s="270"/>
      <c r="VS29" s="270"/>
      <c r="VT29" s="270"/>
      <c r="VU29" s="270"/>
      <c r="VV29" s="270"/>
      <c r="VW29" s="270"/>
      <c r="VX29" s="270"/>
      <c r="VY29" s="270"/>
      <c r="VZ29" s="270"/>
      <c r="WA29" s="270"/>
      <c r="WB29" s="270"/>
      <c r="WC29" s="270"/>
      <c r="WD29" s="270"/>
      <c r="WE29" s="270"/>
      <c r="WF29" s="270"/>
      <c r="WG29" s="270"/>
      <c r="WH29" s="270"/>
      <c r="WI29" s="270"/>
      <c r="WJ29" s="270"/>
      <c r="WK29" s="270"/>
      <c r="WL29" s="270"/>
      <c r="WM29" s="270"/>
      <c r="WN29" s="270"/>
      <c r="WO29" s="270"/>
      <c r="WP29" s="270"/>
      <c r="WQ29" s="270"/>
      <c r="WR29" s="270"/>
      <c r="WS29" s="270"/>
      <c r="WT29" s="270"/>
      <c r="WU29" s="270"/>
      <c r="WV29" s="270"/>
      <c r="WW29" s="270"/>
      <c r="WX29" s="270"/>
      <c r="WY29" s="270"/>
      <c r="WZ29" s="270"/>
      <c r="XA29" s="270"/>
      <c r="XB29" s="270"/>
      <c r="XC29" s="270"/>
      <c r="XD29" s="270"/>
      <c r="XE29" s="270"/>
      <c r="XF29" s="270"/>
      <c r="XG29" s="270"/>
      <c r="XH29" s="270"/>
      <c r="XI29" s="270"/>
      <c r="XJ29" s="270"/>
      <c r="XK29" s="270"/>
      <c r="XL29" s="270"/>
      <c r="XM29" s="270"/>
      <c r="XN29" s="270"/>
      <c r="XO29" s="270"/>
      <c r="XP29" s="270"/>
      <c r="XQ29" s="270"/>
      <c r="XR29" s="270"/>
      <c r="XS29" s="270"/>
      <c r="XT29" s="270"/>
      <c r="XU29" s="270"/>
      <c r="XV29" s="270"/>
      <c r="XW29" s="270"/>
      <c r="XX29" s="270"/>
      <c r="XY29" s="270"/>
      <c r="XZ29" s="270"/>
      <c r="YA29" s="270"/>
      <c r="YB29" s="270"/>
      <c r="YC29" s="270"/>
      <c r="YD29" s="270"/>
      <c r="YE29" s="270"/>
      <c r="YF29" s="270"/>
      <c r="YG29" s="270"/>
      <c r="YH29" s="270"/>
      <c r="YI29" s="270"/>
      <c r="YJ29" s="270"/>
      <c r="YK29" s="270"/>
      <c r="YL29" s="270"/>
      <c r="YM29" s="270"/>
      <c r="YN29" s="270"/>
      <c r="YO29" s="270"/>
      <c r="YP29" s="270"/>
      <c r="YQ29" s="270"/>
      <c r="YR29" s="270"/>
      <c r="YS29" s="270"/>
      <c r="YT29" s="270"/>
      <c r="YU29" s="270"/>
      <c r="YV29" s="270"/>
      <c r="YW29" s="270"/>
      <c r="YX29" s="270"/>
      <c r="YY29" s="270"/>
      <c r="YZ29" s="270"/>
      <c r="ZA29" s="270"/>
      <c r="ZB29" s="270"/>
      <c r="ZC29" s="270"/>
      <c r="ZD29" s="270"/>
      <c r="ZE29" s="270"/>
      <c r="ZF29" s="270"/>
      <c r="ZG29" s="270"/>
      <c r="ZH29" s="270"/>
      <c r="ZI29" s="270"/>
      <c r="ZJ29" s="270"/>
      <c r="ZK29" s="270"/>
      <c r="ZL29" s="270"/>
      <c r="ZM29" s="270"/>
      <c r="ZN29" s="270"/>
      <c r="ZO29" s="270"/>
      <c r="ZP29" s="270"/>
      <c r="ZQ29" s="270"/>
      <c r="ZR29" s="270"/>
      <c r="ZS29" s="270"/>
      <c r="ZT29" s="270"/>
      <c r="ZU29" s="270"/>
      <c r="ZV29" s="270"/>
      <c r="ZW29" s="270"/>
      <c r="ZX29" s="270"/>
      <c r="ZY29" s="270"/>
      <c r="ZZ29" s="270"/>
      <c r="AAA29" s="270"/>
      <c r="AAB29" s="270"/>
      <c r="AAC29" s="270"/>
      <c r="AAD29" s="270"/>
      <c r="AAE29" s="270"/>
      <c r="AAF29" s="270"/>
      <c r="AAG29" s="270"/>
      <c r="AAH29" s="270"/>
      <c r="AAI29" s="270"/>
      <c r="AAJ29" s="270"/>
      <c r="AAK29" s="270"/>
      <c r="AAL29" s="270"/>
      <c r="AAM29" s="270"/>
      <c r="AAN29" s="270"/>
      <c r="AAO29" s="270"/>
      <c r="AAP29" s="270"/>
      <c r="AAQ29" s="270"/>
      <c r="AAR29" s="270"/>
      <c r="AAS29" s="270"/>
      <c r="AAT29" s="270"/>
      <c r="AAU29" s="270"/>
      <c r="AAV29" s="270"/>
      <c r="AAW29" s="270"/>
      <c r="AAX29" s="270"/>
      <c r="AAY29" s="270"/>
      <c r="AAZ29" s="270"/>
      <c r="ABA29" s="270"/>
      <c r="ABB29" s="270"/>
      <c r="ABC29" s="270"/>
      <c r="ABD29" s="270"/>
      <c r="ABE29" s="270"/>
      <c r="ABF29" s="270"/>
      <c r="ABG29" s="270"/>
      <c r="ABH29" s="270"/>
      <c r="ABI29" s="270"/>
      <c r="ABJ29" s="270"/>
      <c r="ABK29" s="270"/>
      <c r="ABL29" s="270"/>
      <c r="ABM29" s="270"/>
      <c r="ABN29" s="270"/>
      <c r="ABO29" s="270"/>
      <c r="ABP29" s="270"/>
      <c r="ABQ29" s="270"/>
      <c r="ABR29" s="270"/>
      <c r="ABS29" s="270"/>
      <c r="ABT29" s="270"/>
      <c r="ABU29" s="270"/>
      <c r="ABV29" s="270"/>
      <c r="ABW29" s="270"/>
      <c r="ABX29" s="270"/>
      <c r="ABY29" s="270"/>
      <c r="ABZ29" s="270"/>
      <c r="ACA29" s="270"/>
      <c r="ACB29" s="270"/>
      <c r="ACC29" s="270"/>
      <c r="ACD29" s="270"/>
      <c r="ACE29" s="270"/>
      <c r="ACF29" s="270"/>
      <c r="ACG29" s="270"/>
      <c r="ACH29" s="270"/>
      <c r="ACI29" s="270"/>
      <c r="ACJ29" s="270"/>
      <c r="ACK29" s="270"/>
      <c r="ACL29" s="270"/>
      <c r="ACM29" s="270"/>
      <c r="ACN29" s="270"/>
      <c r="ACO29" s="270"/>
      <c r="ACP29" s="270"/>
      <c r="ACQ29" s="270"/>
      <c r="ACR29" s="270"/>
      <c r="ACS29" s="270"/>
      <c r="ACT29" s="270"/>
      <c r="ACU29" s="270"/>
      <c r="ACV29" s="270"/>
      <c r="ACW29" s="270"/>
      <c r="ACX29" s="270"/>
      <c r="ACY29" s="270"/>
      <c r="ACZ29" s="270"/>
      <c r="ADA29" s="270"/>
      <c r="ADB29" s="270"/>
      <c r="ADC29" s="270"/>
      <c r="ADD29" s="270"/>
      <c r="ADE29" s="270"/>
      <c r="ADF29" s="270"/>
      <c r="ADG29" s="270"/>
      <c r="ADH29" s="270"/>
      <c r="ADI29" s="270"/>
      <c r="ADJ29" s="270"/>
      <c r="ADK29" s="270"/>
      <c r="ADL29" s="270"/>
      <c r="ADM29" s="270"/>
      <c r="ADN29" s="270"/>
      <c r="ADO29" s="270"/>
      <c r="ADP29" s="270"/>
      <c r="ADQ29" s="270"/>
      <c r="ADR29" s="270"/>
      <c r="ADS29" s="270"/>
      <c r="ADT29" s="270"/>
      <c r="ADU29" s="270"/>
      <c r="ADV29" s="270"/>
      <c r="ADW29" s="270"/>
      <c r="ADX29" s="270"/>
      <c r="ADY29" s="270"/>
      <c r="ADZ29" s="270"/>
      <c r="AEA29" s="270"/>
      <c r="AEB29" s="270"/>
      <c r="AEC29" s="270"/>
      <c r="AED29" s="270"/>
      <c r="AEE29" s="270"/>
      <c r="AEF29" s="270"/>
      <c r="AEG29" s="270"/>
      <c r="AEH29" s="270"/>
      <c r="AEI29" s="270"/>
      <c r="AEJ29" s="270"/>
      <c r="AEK29" s="270"/>
      <c r="AEL29" s="270"/>
      <c r="AEM29" s="270"/>
      <c r="AEN29" s="270"/>
      <c r="AEO29" s="270"/>
      <c r="AEP29" s="270"/>
      <c r="AEQ29" s="270"/>
      <c r="AER29" s="270"/>
      <c r="AES29" s="270"/>
      <c r="AET29" s="270"/>
      <c r="AEU29" s="270"/>
      <c r="AEV29" s="270"/>
      <c r="AEW29" s="270"/>
      <c r="AEX29" s="270"/>
      <c r="AEY29" s="270"/>
      <c r="AEZ29" s="270"/>
      <c r="AFA29" s="270"/>
      <c r="AFB29" s="270"/>
      <c r="AFC29" s="270"/>
      <c r="AFD29" s="270"/>
      <c r="AFE29" s="270"/>
      <c r="AFF29" s="270"/>
      <c r="AFG29" s="270"/>
      <c r="AFH29" s="270"/>
      <c r="AFI29" s="270"/>
      <c r="AFJ29" s="270"/>
      <c r="AFK29" s="270"/>
      <c r="AFL29" s="270"/>
      <c r="AFM29" s="270"/>
      <c r="AFN29" s="270"/>
      <c r="AFO29" s="270"/>
      <c r="AFP29" s="270"/>
      <c r="AFQ29" s="270"/>
      <c r="AFR29" s="270"/>
      <c r="AFS29" s="270"/>
      <c r="AFT29" s="270"/>
      <c r="AFU29" s="270"/>
      <c r="AFV29" s="270"/>
      <c r="AFW29" s="270"/>
      <c r="AFX29" s="270"/>
      <c r="AFY29" s="270"/>
      <c r="AFZ29" s="270"/>
      <c r="AGA29" s="270"/>
      <c r="AGB29" s="270"/>
      <c r="AGC29" s="270"/>
      <c r="AGD29" s="270"/>
      <c r="AGE29" s="270"/>
      <c r="AGF29" s="270"/>
      <c r="AGG29" s="270"/>
      <c r="AGH29" s="270"/>
      <c r="AGI29" s="270"/>
      <c r="AGJ29" s="270"/>
      <c r="AGK29" s="270"/>
      <c r="AGL29" s="270"/>
      <c r="AGM29" s="270"/>
      <c r="AGN29" s="270"/>
      <c r="AGO29" s="270"/>
      <c r="AGP29" s="270"/>
      <c r="AGQ29" s="270"/>
      <c r="AGR29" s="270"/>
      <c r="AGS29" s="270"/>
      <c r="AGT29" s="270"/>
      <c r="AGU29" s="270"/>
      <c r="AGV29" s="270"/>
      <c r="AGW29" s="270"/>
      <c r="AGX29" s="270"/>
      <c r="AGY29" s="270"/>
      <c r="AGZ29" s="270"/>
      <c r="AHA29" s="270"/>
      <c r="AHB29" s="270"/>
      <c r="AHC29" s="270"/>
      <c r="AHD29" s="270"/>
      <c r="AHE29" s="270"/>
      <c r="AHF29" s="270"/>
      <c r="AHG29" s="270"/>
      <c r="AHH29" s="270"/>
      <c r="AHI29" s="270"/>
      <c r="AHJ29" s="270"/>
      <c r="AHK29" s="270"/>
      <c r="AHL29" s="270"/>
      <c r="AHM29" s="270"/>
      <c r="AHN29" s="270"/>
      <c r="AHO29" s="270"/>
      <c r="AHP29" s="270"/>
      <c r="AHQ29" s="270"/>
      <c r="AHR29" s="270"/>
      <c r="AHS29" s="270"/>
      <c r="AHT29" s="270"/>
      <c r="AHU29" s="270"/>
      <c r="AHV29" s="270"/>
      <c r="AHW29" s="270"/>
      <c r="AHX29" s="270"/>
      <c r="AHY29" s="270"/>
      <c r="AHZ29" s="270"/>
      <c r="AIA29" s="270"/>
      <c r="AIB29" s="270"/>
      <c r="AIC29" s="270"/>
      <c r="AID29" s="270"/>
      <c r="AIE29" s="270"/>
      <c r="AIF29" s="270"/>
      <c r="AIG29" s="270"/>
      <c r="AIH29" s="270"/>
      <c r="AII29" s="270"/>
      <c r="AIJ29" s="270"/>
      <c r="AIK29" s="270"/>
      <c r="AIL29" s="270"/>
      <c r="AIM29" s="270"/>
      <c r="AIN29" s="270"/>
      <c r="AIO29" s="270"/>
      <c r="AIP29" s="270"/>
      <c r="AIQ29" s="270"/>
      <c r="AIR29" s="270"/>
      <c r="AIS29" s="270"/>
      <c r="AIT29" s="270"/>
      <c r="AIU29" s="270"/>
      <c r="AIV29" s="270"/>
      <c r="AIW29" s="270"/>
      <c r="AIX29" s="270"/>
      <c r="AIY29" s="270"/>
      <c r="AIZ29" s="270"/>
      <c r="AJA29" s="270"/>
      <c r="AJB29" s="270"/>
      <c r="AJC29" s="270"/>
      <c r="AJD29" s="270"/>
      <c r="AJE29" s="270"/>
      <c r="AJF29" s="270"/>
      <c r="AJG29" s="270"/>
      <c r="AJH29" s="270"/>
      <c r="AJI29" s="270"/>
      <c r="AJJ29" s="270"/>
      <c r="AJK29" s="270"/>
      <c r="AJL29" s="270"/>
      <c r="AJM29" s="270"/>
      <c r="AJN29" s="270"/>
      <c r="AJO29" s="270"/>
      <c r="AJP29" s="270"/>
      <c r="AJQ29" s="270"/>
      <c r="AJR29" s="270"/>
      <c r="AJS29" s="270"/>
      <c r="AJT29" s="270"/>
      <c r="AJU29" s="270"/>
      <c r="AJV29" s="270"/>
      <c r="AJW29" s="270"/>
      <c r="AJX29" s="270"/>
      <c r="AJY29" s="270"/>
      <c r="AJZ29" s="270"/>
      <c r="AKA29" s="270"/>
      <c r="AKB29" s="270"/>
      <c r="AKC29" s="270"/>
      <c r="AKD29" s="270"/>
      <c r="AKE29" s="270"/>
      <c r="AKF29" s="270"/>
      <c r="AKG29" s="270"/>
      <c r="AKH29" s="270"/>
      <c r="AKI29" s="270"/>
      <c r="AKJ29" s="270"/>
      <c r="AKK29" s="270"/>
      <c r="AKL29" s="270"/>
      <c r="AKM29" s="270"/>
      <c r="AKN29" s="270"/>
      <c r="AKO29" s="270"/>
      <c r="AKP29" s="270"/>
      <c r="AKQ29" s="270"/>
      <c r="AKR29" s="270"/>
      <c r="AKS29" s="270"/>
      <c r="AKT29" s="270"/>
      <c r="AKU29" s="270"/>
      <c r="AKV29" s="270"/>
      <c r="AKW29" s="270"/>
      <c r="AKX29" s="270"/>
      <c r="AKY29" s="270"/>
      <c r="AKZ29" s="270"/>
      <c r="ALA29" s="270"/>
      <c r="ALB29" s="270"/>
      <c r="ALC29" s="270"/>
      <c r="ALD29" s="270"/>
      <c r="ALE29" s="270"/>
      <c r="ALF29" s="270"/>
      <c r="ALG29" s="270"/>
      <c r="ALH29" s="270"/>
      <c r="ALI29" s="270"/>
      <c r="ALJ29" s="270"/>
      <c r="ALK29" s="270"/>
      <c r="ALL29" s="270"/>
      <c r="ALM29" s="270"/>
      <c r="ALN29" s="270"/>
      <c r="ALO29" s="270"/>
      <c r="ALP29" s="270"/>
      <c r="ALQ29" s="270"/>
      <c r="ALR29" s="270"/>
      <c r="ALS29" s="270"/>
      <c r="ALT29" s="270"/>
      <c r="ALU29" s="270"/>
      <c r="ALV29" s="270"/>
      <c r="ALW29" s="270"/>
      <c r="ALX29" s="270"/>
      <c r="ALY29" s="270"/>
      <c r="ALZ29" s="270"/>
      <c r="AMA29" s="270"/>
      <c r="AMB29" s="270"/>
      <c r="AMC29" s="270"/>
      <c r="AMD29" s="270"/>
    </row>
    <row r="30" customFormat="false" ht="13.8" hidden="false" customHeight="true" outlineLevel="0" collapsed="false">
      <c r="A30" s="275" t="s">
        <v>1311</v>
      </c>
      <c r="B30" s="275"/>
      <c r="C30" s="275"/>
      <c r="D30" s="275"/>
      <c r="E30" s="275"/>
      <c r="F30" s="275"/>
      <c r="G30" s="275"/>
      <c r="H30" s="275"/>
      <c r="I30" s="275"/>
    </row>
    <row r="31" customFormat="false" ht="18.65" hidden="false" customHeight="true" outlineLevel="0" collapsed="false">
      <c r="A31" s="254" t="s">
        <v>949</v>
      </c>
      <c r="B31" s="254"/>
      <c r="C31" s="254"/>
      <c r="D31" s="254"/>
      <c r="E31" s="254"/>
      <c r="F31" s="254"/>
      <c r="G31" s="254"/>
      <c r="H31" s="254"/>
      <c r="I31" s="254"/>
    </row>
    <row r="32" customFormat="false" ht="27.05" hidden="false" customHeight="true" outlineLevel="0" collapsed="false">
      <c r="A32" s="254" t="s">
        <v>1312</v>
      </c>
      <c r="B32" s="254"/>
      <c r="C32" s="254"/>
      <c r="D32" s="254"/>
      <c r="E32" s="254"/>
      <c r="F32" s="254" t="s">
        <v>1313</v>
      </c>
      <c r="G32" s="276" t="n">
        <v>2026</v>
      </c>
      <c r="H32" s="254" t="s">
        <v>1314</v>
      </c>
      <c r="I32" s="277" t="n">
        <v>1621</v>
      </c>
    </row>
    <row r="33" customFormat="false" ht="13.8" hidden="false" customHeight="true" outlineLevel="0" collapsed="false">
      <c r="A33" s="255" t="s">
        <v>950</v>
      </c>
      <c r="B33" s="255"/>
      <c r="C33" s="255"/>
      <c r="D33" s="255"/>
      <c r="E33" s="255"/>
      <c r="F33" s="255"/>
      <c r="G33" s="255"/>
      <c r="H33" s="255"/>
      <c r="I33" s="255"/>
    </row>
    <row r="34" customFormat="false" ht="13.8" hidden="false" customHeight="true" outlineLevel="0" collapsed="false">
      <c r="A34" s="278" t="s">
        <v>951</v>
      </c>
      <c r="B34" s="278"/>
      <c r="C34" s="278"/>
      <c r="D34" s="278"/>
      <c r="E34" s="278"/>
      <c r="F34" s="278"/>
      <c r="G34" s="278"/>
      <c r="H34" s="278"/>
      <c r="I34" s="278"/>
    </row>
    <row r="35" customFormat="false" ht="13.8" hidden="false" customHeight="true" outlineLevel="0" collapsed="false">
      <c r="A35" s="279" t="s">
        <v>952</v>
      </c>
      <c r="B35" s="257" t="s">
        <v>953</v>
      </c>
      <c r="C35" s="257"/>
      <c r="D35" s="257"/>
      <c r="E35" s="257"/>
      <c r="F35" s="257"/>
      <c r="G35" s="257"/>
      <c r="H35" s="258" t="s">
        <v>884</v>
      </c>
      <c r="I35" s="280" t="s">
        <v>885</v>
      </c>
    </row>
    <row r="36" customFormat="false" ht="13.8" hidden="false" customHeight="true" outlineLevel="0" collapsed="false">
      <c r="A36" s="281" t="s">
        <v>887</v>
      </c>
      <c r="B36" s="242" t="s">
        <v>954</v>
      </c>
      <c r="C36" s="242"/>
      <c r="D36" s="242"/>
      <c r="E36" s="242"/>
      <c r="F36" s="242"/>
      <c r="G36" s="242"/>
      <c r="H36" s="282" t="n">
        <v>0.083333</v>
      </c>
      <c r="I36" s="283" t="n">
        <f aca="false">ROUND($I$29*H36,2)</f>
        <v>0</v>
      </c>
    </row>
    <row r="37" customFormat="false" ht="13.8" hidden="false" customHeight="true" outlineLevel="0" collapsed="false">
      <c r="A37" s="281" t="s">
        <v>890</v>
      </c>
      <c r="B37" s="242" t="s">
        <v>955</v>
      </c>
      <c r="C37" s="242"/>
      <c r="D37" s="242"/>
      <c r="E37" s="242"/>
      <c r="F37" s="242"/>
      <c r="G37" s="242"/>
      <c r="H37" s="282" t="n">
        <v>0.111111</v>
      </c>
      <c r="I37" s="283" t="n">
        <f aca="false">ROUND($I$29*H37,2)</f>
        <v>0</v>
      </c>
    </row>
    <row r="38" customFormat="false" ht="13.8" hidden="false" customHeight="false" outlineLevel="0" collapsed="false">
      <c r="A38" s="284" t="s">
        <v>956</v>
      </c>
      <c r="B38" s="284"/>
      <c r="C38" s="284"/>
      <c r="D38" s="284"/>
      <c r="E38" s="284"/>
      <c r="F38" s="284"/>
      <c r="G38" s="284"/>
      <c r="H38" s="285" t="n">
        <f aca="false">SUM(H36:H37)</f>
        <v>0.194444</v>
      </c>
      <c r="I38" s="274" t="n">
        <f aca="false">SUM(I36:I37)</f>
        <v>0</v>
      </c>
    </row>
    <row r="39" customFormat="false" ht="17.9" hidden="false" customHeight="true" outlineLevel="0" collapsed="false">
      <c r="A39" s="275" t="s">
        <v>957</v>
      </c>
      <c r="B39" s="275"/>
      <c r="C39" s="275"/>
      <c r="D39" s="275"/>
      <c r="E39" s="275"/>
      <c r="F39" s="275"/>
      <c r="G39" s="275"/>
      <c r="H39" s="275"/>
      <c r="I39" s="275"/>
    </row>
    <row r="40" customFormat="false" ht="13.8" hidden="false" customHeight="true" outlineLevel="0" collapsed="false">
      <c r="A40" s="254" t="s">
        <v>958</v>
      </c>
      <c r="B40" s="254"/>
      <c r="C40" s="254"/>
      <c r="D40" s="254"/>
      <c r="E40" s="254"/>
      <c r="F40" s="254"/>
      <c r="G40" s="254"/>
      <c r="H40" s="254"/>
      <c r="I40" s="254"/>
    </row>
    <row r="41" customFormat="false" ht="13.8" hidden="false" customHeight="true" outlineLevel="0" collapsed="false">
      <c r="A41" s="278" t="s">
        <v>959</v>
      </c>
      <c r="B41" s="278"/>
      <c r="C41" s="278"/>
      <c r="D41" s="278"/>
      <c r="E41" s="278"/>
      <c r="F41" s="278"/>
      <c r="G41" s="278"/>
      <c r="H41" s="278"/>
      <c r="I41" s="278"/>
    </row>
    <row r="42" customFormat="false" ht="13.8" hidden="false" customHeight="true" outlineLevel="0" collapsed="false">
      <c r="A42" s="279" t="s">
        <v>960</v>
      </c>
      <c r="B42" s="257" t="s">
        <v>961</v>
      </c>
      <c r="C42" s="257"/>
      <c r="D42" s="257"/>
      <c r="E42" s="257"/>
      <c r="F42" s="257"/>
      <c r="G42" s="257"/>
      <c r="H42" s="258" t="s">
        <v>884</v>
      </c>
      <c r="I42" s="280" t="s">
        <v>885</v>
      </c>
    </row>
    <row r="43" customFormat="false" ht="13.8" hidden="false" customHeight="true" outlineLevel="0" collapsed="false">
      <c r="A43" s="281" t="s">
        <v>887</v>
      </c>
      <c r="B43" s="242" t="s">
        <v>962</v>
      </c>
      <c r="C43" s="242"/>
      <c r="D43" s="242"/>
      <c r="E43" s="242"/>
      <c r="F43" s="242"/>
      <c r="G43" s="242"/>
      <c r="H43" s="286" t="n">
        <v>0.2</v>
      </c>
      <c r="I43" s="283" t="n">
        <f aca="false">ROUND(($I$29+$I$38)*H43,2)</f>
        <v>0</v>
      </c>
    </row>
    <row r="44" customFormat="false" ht="13.8" hidden="false" customHeight="true" outlineLevel="0" collapsed="false">
      <c r="A44" s="281" t="s">
        <v>890</v>
      </c>
      <c r="B44" s="242" t="s">
        <v>963</v>
      </c>
      <c r="C44" s="242"/>
      <c r="D44" s="242"/>
      <c r="E44" s="242"/>
      <c r="F44" s="242"/>
      <c r="G44" s="242"/>
      <c r="H44" s="286" t="n">
        <v>0.015</v>
      </c>
      <c r="I44" s="283" t="n">
        <f aca="false">ROUND(($I$29+$I$38)*H44,2)</f>
        <v>0</v>
      </c>
    </row>
    <row r="45" customFormat="false" ht="13.8" hidden="false" customHeight="true" outlineLevel="0" collapsed="false">
      <c r="A45" s="281" t="s">
        <v>893</v>
      </c>
      <c r="B45" s="242" t="s">
        <v>964</v>
      </c>
      <c r="C45" s="242"/>
      <c r="D45" s="242"/>
      <c r="E45" s="242"/>
      <c r="F45" s="242"/>
      <c r="G45" s="242"/>
      <c r="H45" s="286" t="n">
        <v>0.01</v>
      </c>
      <c r="I45" s="283" t="n">
        <f aca="false">ROUND(($I$29+$I$38)*H45,2)</f>
        <v>0</v>
      </c>
    </row>
    <row r="46" customFormat="false" ht="13.8" hidden="false" customHeight="true" outlineLevel="0" collapsed="false">
      <c r="A46" s="281" t="s">
        <v>926</v>
      </c>
      <c r="B46" s="242" t="s">
        <v>965</v>
      </c>
      <c r="C46" s="242"/>
      <c r="D46" s="242"/>
      <c r="E46" s="242"/>
      <c r="F46" s="242"/>
      <c r="G46" s="242"/>
      <c r="H46" s="286" t="n">
        <v>0.002</v>
      </c>
      <c r="I46" s="283" t="n">
        <f aca="false">ROUND(($I$29+$I$38)*H46,2)</f>
        <v>0</v>
      </c>
    </row>
    <row r="47" customFormat="false" ht="13.8" hidden="false" customHeight="true" outlineLevel="0" collapsed="false">
      <c r="A47" s="281" t="s">
        <v>966</v>
      </c>
      <c r="B47" s="242" t="s">
        <v>967</v>
      </c>
      <c r="C47" s="242"/>
      <c r="D47" s="242"/>
      <c r="E47" s="242"/>
      <c r="F47" s="242"/>
      <c r="G47" s="242"/>
      <c r="H47" s="286" t="n">
        <v>0.025</v>
      </c>
      <c r="I47" s="283" t="n">
        <f aca="false">ROUND(($I$29+$I$38)*H47,2)</f>
        <v>0</v>
      </c>
    </row>
    <row r="48" customFormat="false" ht="13.8" hidden="false" customHeight="true" outlineLevel="0" collapsed="false">
      <c r="A48" s="281" t="s">
        <v>968</v>
      </c>
      <c r="B48" s="242" t="s">
        <v>969</v>
      </c>
      <c r="C48" s="242"/>
      <c r="D48" s="242"/>
      <c r="E48" s="242"/>
      <c r="F48" s="242"/>
      <c r="G48" s="242"/>
      <c r="H48" s="286" t="n">
        <v>0.08</v>
      </c>
      <c r="I48" s="283" t="n">
        <f aca="false">ROUND(($I$29+$I$38)*H48,2)</f>
        <v>0</v>
      </c>
    </row>
    <row r="49" customFormat="false" ht="53.15" hidden="false" customHeight="true" outlineLevel="0" collapsed="false">
      <c r="A49" s="281" t="s">
        <v>970</v>
      </c>
      <c r="B49" s="242" t="s">
        <v>1315</v>
      </c>
      <c r="C49" s="242"/>
      <c r="D49" s="287" t="s">
        <v>972</v>
      </c>
      <c r="E49" s="288"/>
      <c r="F49" s="287" t="s">
        <v>973</v>
      </c>
      <c r="G49" s="289"/>
      <c r="H49" s="282" t="n">
        <f aca="false">ROUND((E49*G49),6)</f>
        <v>0</v>
      </c>
      <c r="I49" s="283" t="n">
        <f aca="false">ROUND(($I$29+$I$38)*H49,2)</f>
        <v>0</v>
      </c>
    </row>
    <row r="50" customFormat="false" ht="13.8" hidden="false" customHeight="true" outlineLevel="0" collapsed="false">
      <c r="A50" s="281" t="s">
        <v>974</v>
      </c>
      <c r="B50" s="242" t="s">
        <v>975</v>
      </c>
      <c r="C50" s="242"/>
      <c r="D50" s="242"/>
      <c r="E50" s="242"/>
      <c r="F50" s="242"/>
      <c r="G50" s="242"/>
      <c r="H50" s="286" t="n">
        <v>0.006</v>
      </c>
      <c r="I50" s="283" t="n">
        <f aca="false">ROUND(($I$29+$I$38)*H50,2)</f>
        <v>0</v>
      </c>
    </row>
    <row r="51" customFormat="false" ht="13.8" hidden="false" customHeight="false" outlineLevel="0" collapsed="false">
      <c r="A51" s="284" t="s">
        <v>956</v>
      </c>
      <c r="B51" s="284"/>
      <c r="C51" s="284"/>
      <c r="D51" s="284"/>
      <c r="E51" s="284"/>
      <c r="F51" s="284"/>
      <c r="G51" s="284"/>
      <c r="H51" s="285" t="n">
        <f aca="false">SUM(H43:H50)</f>
        <v>0.338</v>
      </c>
      <c r="I51" s="274" t="n">
        <f aca="false">SUM(I43:I50)</f>
        <v>0</v>
      </c>
    </row>
    <row r="52" customFormat="false" ht="13.8" hidden="false" customHeight="true" outlineLevel="0" collapsed="false">
      <c r="A52" s="275" t="s">
        <v>976</v>
      </c>
      <c r="B52" s="275"/>
      <c r="C52" s="275"/>
      <c r="D52" s="275"/>
      <c r="E52" s="275"/>
      <c r="F52" s="275"/>
      <c r="G52" s="275"/>
      <c r="H52" s="275"/>
      <c r="I52" s="275"/>
    </row>
    <row r="53" customFormat="false" ht="13.8" hidden="false" customHeight="true" outlineLevel="0" collapsed="false">
      <c r="A53" s="290" t="s">
        <v>977</v>
      </c>
      <c r="B53" s="290"/>
      <c r="C53" s="290"/>
      <c r="D53" s="290"/>
      <c r="E53" s="290"/>
      <c r="F53" s="290"/>
      <c r="G53" s="290"/>
      <c r="H53" s="290"/>
      <c r="I53" s="290"/>
    </row>
    <row r="54" customFormat="false" ht="13.8" hidden="false" customHeight="true" outlineLevel="0" collapsed="false">
      <c r="A54" s="290" t="s">
        <v>978</v>
      </c>
      <c r="B54" s="290"/>
      <c r="C54" s="290"/>
      <c r="D54" s="290"/>
      <c r="E54" s="290"/>
      <c r="F54" s="290"/>
      <c r="G54" s="290"/>
      <c r="H54" s="290"/>
      <c r="I54" s="290"/>
    </row>
    <row r="55" customFormat="false" ht="13.8" hidden="false" customHeight="true" outlineLevel="0" collapsed="false">
      <c r="A55" s="290" t="s">
        <v>1316</v>
      </c>
      <c r="B55" s="290"/>
      <c r="C55" s="290"/>
      <c r="D55" s="290"/>
      <c r="E55" s="290"/>
      <c r="F55" s="290"/>
      <c r="G55" s="290"/>
      <c r="H55" s="290"/>
      <c r="I55" s="290"/>
    </row>
    <row r="56" customFormat="false" ht="13.8" hidden="false" customHeight="true" outlineLevel="0" collapsed="false">
      <c r="A56" s="254" t="s">
        <v>1317</v>
      </c>
      <c r="B56" s="254"/>
      <c r="C56" s="254"/>
      <c r="D56" s="254"/>
      <c r="E56" s="254"/>
      <c r="F56" s="254"/>
      <c r="G56" s="254"/>
      <c r="H56" s="254"/>
      <c r="I56" s="254"/>
    </row>
    <row r="57" customFormat="false" ht="13.8" hidden="false" customHeight="true" outlineLevel="0" collapsed="false">
      <c r="A57" s="278" t="s">
        <v>979</v>
      </c>
      <c r="B57" s="278"/>
      <c r="C57" s="278"/>
      <c r="D57" s="278"/>
      <c r="E57" s="278"/>
      <c r="F57" s="278"/>
      <c r="G57" s="278"/>
      <c r="H57" s="278"/>
      <c r="I57" s="278"/>
    </row>
    <row r="58" customFormat="false" ht="13.8" hidden="false" customHeight="true" outlineLevel="0" collapsed="false">
      <c r="A58" s="279" t="s">
        <v>980</v>
      </c>
      <c r="B58" s="257" t="s">
        <v>981</v>
      </c>
      <c r="C58" s="257"/>
      <c r="D58" s="257"/>
      <c r="E58" s="257"/>
      <c r="F58" s="257"/>
      <c r="G58" s="257"/>
      <c r="H58" s="258" t="s">
        <v>982</v>
      </c>
      <c r="I58" s="280" t="s">
        <v>885</v>
      </c>
    </row>
    <row r="59" customFormat="false" ht="13.8" hidden="false" customHeight="true" outlineLevel="0" collapsed="false">
      <c r="A59" s="281" t="s">
        <v>887</v>
      </c>
      <c r="B59" s="242" t="s">
        <v>1318</v>
      </c>
      <c r="C59" s="242"/>
      <c r="D59" s="242"/>
      <c r="E59" s="242"/>
      <c r="F59" s="242"/>
      <c r="G59" s="242"/>
      <c r="H59" s="291"/>
      <c r="I59" s="283" t="n">
        <f aca="false">ROUND(((H61*H60*E23)-(I71*I23)),2)</f>
        <v>0</v>
      </c>
    </row>
    <row r="60" customFormat="false" ht="22.35" hidden="false" customHeight="true" outlineLevel="0" collapsed="false">
      <c r="A60" s="292" t="s">
        <v>1319</v>
      </c>
      <c r="B60" s="293" t="s">
        <v>1320</v>
      </c>
      <c r="C60" s="293"/>
      <c r="D60" s="293"/>
      <c r="E60" s="293"/>
      <c r="F60" s="293"/>
      <c r="G60" s="293"/>
      <c r="H60" s="294"/>
      <c r="I60" s="295"/>
    </row>
    <row r="61" customFormat="false" ht="13.8" hidden="false" customHeight="true" outlineLevel="0" collapsed="false">
      <c r="A61" s="292" t="s">
        <v>1321</v>
      </c>
      <c r="B61" s="262" t="s">
        <v>1322</v>
      </c>
      <c r="C61" s="262"/>
      <c r="D61" s="262"/>
      <c r="E61" s="262"/>
      <c r="F61" s="262"/>
      <c r="G61" s="262"/>
      <c r="H61" s="296"/>
      <c r="I61" s="295"/>
    </row>
    <row r="62" customFormat="false" ht="22.35" hidden="false" customHeight="true" outlineLevel="0" collapsed="false">
      <c r="A62" s="292" t="s">
        <v>890</v>
      </c>
      <c r="B62" s="297" t="s">
        <v>1323</v>
      </c>
      <c r="C62" s="297"/>
      <c r="D62" s="297"/>
      <c r="E62" s="297"/>
      <c r="F62" s="297"/>
      <c r="G62" s="297"/>
      <c r="H62" s="298"/>
      <c r="I62" s="283" t="n">
        <f aca="false">ROUND(((E23*H63*(1-I72))),2)</f>
        <v>0</v>
      </c>
    </row>
    <row r="63" customFormat="false" ht="13.8" hidden="false" customHeight="true" outlineLevel="0" collapsed="false">
      <c r="A63" s="292" t="s">
        <v>1324</v>
      </c>
      <c r="B63" s="293" t="s">
        <v>1325</v>
      </c>
      <c r="C63" s="293"/>
      <c r="D63" s="293"/>
      <c r="E63" s="293"/>
      <c r="F63" s="293"/>
      <c r="G63" s="293"/>
      <c r="H63" s="294"/>
      <c r="I63" s="295"/>
    </row>
    <row r="64" customFormat="false" ht="13.8" hidden="false" customHeight="true" outlineLevel="0" collapsed="false">
      <c r="A64" s="292" t="s">
        <v>893</v>
      </c>
      <c r="B64" s="293" t="s">
        <v>1326</v>
      </c>
      <c r="C64" s="293"/>
      <c r="D64" s="293"/>
      <c r="E64" s="293"/>
      <c r="F64" s="293"/>
      <c r="G64" s="293"/>
      <c r="H64" s="299"/>
      <c r="I64" s="283" t="n">
        <f aca="false">H64</f>
        <v>0</v>
      </c>
    </row>
    <row r="65" customFormat="false" ht="13.8" hidden="false" customHeight="true" outlineLevel="0" collapsed="false">
      <c r="A65" s="292" t="s">
        <v>926</v>
      </c>
      <c r="B65" s="293" t="s">
        <v>1327</v>
      </c>
      <c r="C65" s="293"/>
      <c r="D65" s="293"/>
      <c r="E65" s="293"/>
      <c r="F65" s="293"/>
      <c r="G65" s="293"/>
      <c r="H65" s="300"/>
      <c r="I65" s="301" t="n">
        <f aca="false">H65</f>
        <v>0</v>
      </c>
    </row>
    <row r="66" customFormat="false" ht="13.8" hidden="false" customHeight="true" outlineLevel="0" collapsed="false">
      <c r="A66" s="292" t="s">
        <v>966</v>
      </c>
      <c r="B66" s="293" t="s">
        <v>1328</v>
      </c>
      <c r="C66" s="293"/>
      <c r="D66" s="293"/>
      <c r="E66" s="293"/>
      <c r="F66" s="293"/>
      <c r="G66" s="293"/>
      <c r="H66" s="300"/>
      <c r="I66" s="283" t="n">
        <f aca="false">H66</f>
        <v>0</v>
      </c>
    </row>
    <row r="67" customFormat="false" ht="13.8" hidden="false" customHeight="true" outlineLevel="0" collapsed="false">
      <c r="A67" s="292" t="s">
        <v>968</v>
      </c>
      <c r="B67" s="293" t="s">
        <v>1388</v>
      </c>
      <c r="C67" s="293"/>
      <c r="D67" s="293"/>
      <c r="E67" s="293"/>
      <c r="F67" s="293"/>
      <c r="G67" s="293"/>
      <c r="H67" s="300"/>
      <c r="I67" s="283" t="n">
        <f aca="false">H67</f>
        <v>0</v>
      </c>
    </row>
    <row r="68" customFormat="false" ht="13.8" hidden="false" customHeight="false" outlineLevel="0" collapsed="false">
      <c r="A68" s="302" t="s">
        <v>956</v>
      </c>
      <c r="B68" s="302"/>
      <c r="C68" s="302"/>
      <c r="D68" s="302"/>
      <c r="E68" s="302"/>
      <c r="F68" s="302"/>
      <c r="G68" s="302"/>
      <c r="H68" s="303"/>
      <c r="I68" s="274" t="n">
        <f aca="false">SUM(I59:I67)</f>
        <v>0</v>
      </c>
    </row>
    <row r="69" customFormat="false" ht="13.8" hidden="false" customHeight="true" outlineLevel="0" collapsed="false">
      <c r="A69" s="304" t="s">
        <v>994</v>
      </c>
      <c r="B69" s="304"/>
      <c r="C69" s="304"/>
      <c r="D69" s="304"/>
      <c r="E69" s="304"/>
      <c r="F69" s="304"/>
      <c r="G69" s="304"/>
      <c r="H69" s="304"/>
      <c r="I69" s="304"/>
    </row>
    <row r="70" customFormat="false" ht="13.8" hidden="false" customHeight="true" outlineLevel="0" collapsed="false">
      <c r="A70" s="290" t="s">
        <v>1330</v>
      </c>
      <c r="B70" s="290"/>
      <c r="C70" s="290"/>
      <c r="D70" s="290"/>
      <c r="E70" s="290"/>
      <c r="F70" s="290"/>
      <c r="G70" s="290"/>
      <c r="H70" s="290"/>
      <c r="I70" s="290"/>
    </row>
    <row r="71" customFormat="false" ht="13.8" hidden="false" customHeight="false" outlineLevel="0" collapsed="false">
      <c r="A71" s="305" t="s">
        <v>1331</v>
      </c>
      <c r="B71" s="305"/>
      <c r="C71" s="305"/>
      <c r="D71" s="305"/>
      <c r="E71" s="305"/>
      <c r="F71" s="305"/>
      <c r="G71" s="305"/>
      <c r="H71" s="306" t="s">
        <v>997</v>
      </c>
      <c r="I71" s="307" t="n">
        <v>0.06</v>
      </c>
    </row>
    <row r="72" customFormat="false" ht="18.65" hidden="false" customHeight="true" outlineLevel="0" collapsed="false">
      <c r="A72" s="308" t="s">
        <v>1332</v>
      </c>
      <c r="B72" s="308"/>
      <c r="C72" s="308"/>
      <c r="D72" s="308"/>
      <c r="E72" s="308"/>
      <c r="F72" s="308"/>
      <c r="G72" s="308"/>
      <c r="H72" s="306" t="s">
        <v>997</v>
      </c>
      <c r="I72" s="307" t="n">
        <v>0.2</v>
      </c>
    </row>
    <row r="73" customFormat="false" ht="13.8" hidden="false" customHeight="true" outlineLevel="0" collapsed="false">
      <c r="A73" s="309" t="s">
        <v>1333</v>
      </c>
      <c r="B73" s="309"/>
      <c r="C73" s="309"/>
      <c r="D73" s="309"/>
      <c r="E73" s="309"/>
      <c r="F73" s="309"/>
      <c r="G73" s="309"/>
      <c r="H73" s="309"/>
      <c r="I73" s="309"/>
    </row>
    <row r="74" customFormat="false" ht="13.8" hidden="false" customHeight="true" outlineLevel="0" collapsed="false">
      <c r="A74" s="255" t="s">
        <v>999</v>
      </c>
      <c r="B74" s="255"/>
      <c r="C74" s="255"/>
      <c r="D74" s="255"/>
      <c r="E74" s="255"/>
      <c r="F74" s="255"/>
      <c r="G74" s="255"/>
      <c r="H74" s="255"/>
      <c r="I74" s="255"/>
    </row>
    <row r="75" customFormat="false" ht="13.8" hidden="false" customHeight="true" outlineLevel="0" collapsed="false">
      <c r="A75" s="279" t="n">
        <v>2</v>
      </c>
      <c r="B75" s="310" t="s">
        <v>1000</v>
      </c>
      <c r="C75" s="310"/>
      <c r="D75" s="310"/>
      <c r="E75" s="310"/>
      <c r="F75" s="310"/>
      <c r="G75" s="310"/>
      <c r="H75" s="311"/>
      <c r="I75" s="280" t="s">
        <v>885</v>
      </c>
    </row>
    <row r="76" customFormat="false" ht="13.8" hidden="false" customHeight="true" outlineLevel="0" collapsed="false">
      <c r="A76" s="292" t="s">
        <v>952</v>
      </c>
      <c r="B76" s="293" t="s">
        <v>953</v>
      </c>
      <c r="C76" s="293"/>
      <c r="D76" s="293"/>
      <c r="E76" s="293"/>
      <c r="F76" s="293"/>
      <c r="G76" s="293"/>
      <c r="H76" s="312"/>
      <c r="I76" s="283" t="n">
        <f aca="false">+I38</f>
        <v>0</v>
      </c>
    </row>
    <row r="77" customFormat="false" ht="13.8" hidden="false" customHeight="true" outlineLevel="0" collapsed="false">
      <c r="A77" s="292" t="s">
        <v>960</v>
      </c>
      <c r="B77" s="293" t="s">
        <v>1001</v>
      </c>
      <c r="C77" s="293"/>
      <c r="D77" s="293"/>
      <c r="E77" s="293"/>
      <c r="F77" s="293"/>
      <c r="G77" s="293"/>
      <c r="H77" s="312"/>
      <c r="I77" s="283" t="n">
        <f aca="false">+I51</f>
        <v>0</v>
      </c>
    </row>
    <row r="78" customFormat="false" ht="13.8" hidden="false" customHeight="true" outlineLevel="0" collapsed="false">
      <c r="A78" s="292" t="s">
        <v>980</v>
      </c>
      <c r="B78" s="293" t="s">
        <v>981</v>
      </c>
      <c r="C78" s="293"/>
      <c r="D78" s="293"/>
      <c r="E78" s="293"/>
      <c r="F78" s="293"/>
      <c r="G78" s="293"/>
      <c r="H78" s="312"/>
      <c r="I78" s="283" t="n">
        <f aca="false">+I68</f>
        <v>0</v>
      </c>
    </row>
    <row r="79" customFormat="false" ht="13.8" hidden="false" customHeight="false" outlineLevel="0" collapsed="false">
      <c r="A79" s="302" t="s">
        <v>956</v>
      </c>
      <c r="B79" s="302"/>
      <c r="C79" s="302"/>
      <c r="D79" s="302"/>
      <c r="E79" s="302"/>
      <c r="F79" s="302"/>
      <c r="G79" s="302"/>
      <c r="H79" s="303"/>
      <c r="I79" s="274" t="n">
        <f aca="false">SUM(I76:I78)</f>
        <v>0</v>
      </c>
    </row>
    <row r="80" customFormat="false" ht="13.8" hidden="false" customHeight="true" outlineLevel="0" collapsed="false">
      <c r="A80" s="255" t="s">
        <v>1334</v>
      </c>
      <c r="B80" s="255"/>
      <c r="C80" s="255"/>
      <c r="D80" s="255"/>
      <c r="E80" s="255"/>
      <c r="F80" s="255"/>
      <c r="G80" s="255"/>
      <c r="H80" s="255"/>
      <c r="I80" s="255"/>
    </row>
    <row r="81" customFormat="false" ht="13.8" hidden="false" customHeight="true" outlineLevel="0" collapsed="false">
      <c r="A81" s="279" t="n">
        <v>3</v>
      </c>
      <c r="B81" s="310" t="s">
        <v>1335</v>
      </c>
      <c r="C81" s="310"/>
      <c r="D81" s="310"/>
      <c r="E81" s="310"/>
      <c r="F81" s="310"/>
      <c r="G81" s="310"/>
      <c r="H81" s="311"/>
      <c r="I81" s="280" t="s">
        <v>885</v>
      </c>
    </row>
    <row r="82" customFormat="false" ht="22.35" hidden="false" customHeight="true" outlineLevel="0" collapsed="false">
      <c r="A82" s="292" t="s">
        <v>887</v>
      </c>
      <c r="B82" s="313" t="s">
        <v>1336</v>
      </c>
      <c r="C82" s="313"/>
      <c r="D82" s="313"/>
      <c r="E82" s="313"/>
      <c r="F82" s="313"/>
      <c r="G82" s="313"/>
      <c r="H82" s="312"/>
      <c r="I82" s="283" t="n">
        <f aca="false">ROUND(($I$29/12)*(33/30)*I89,2)</f>
        <v>0</v>
      </c>
    </row>
    <row r="83" customFormat="false" ht="13.8" hidden="false" customHeight="false" outlineLevel="0" collapsed="false">
      <c r="A83" s="292" t="s">
        <v>890</v>
      </c>
      <c r="B83" s="314" t="s">
        <v>1005</v>
      </c>
      <c r="C83" s="314"/>
      <c r="D83" s="314"/>
      <c r="E83" s="314"/>
      <c r="F83" s="314"/>
      <c r="G83" s="314"/>
      <c r="H83" s="314"/>
      <c r="I83" s="315" t="n">
        <f aca="false">ROUND($H$48*I82,2)</f>
        <v>0</v>
      </c>
    </row>
    <row r="84" customFormat="false" ht="22.35" hidden="false" customHeight="true" outlineLevel="0" collapsed="false">
      <c r="A84" s="292" t="s">
        <v>893</v>
      </c>
      <c r="B84" s="242" t="s">
        <v>1337</v>
      </c>
      <c r="C84" s="242"/>
      <c r="D84" s="242"/>
      <c r="E84" s="242"/>
      <c r="F84" s="242"/>
      <c r="G84" s="242"/>
      <c r="H84" s="242"/>
      <c r="I84" s="315" t="n">
        <f aca="false">ROUND(($I$29+$I$38)*(40%)*8%*I89,2)</f>
        <v>0</v>
      </c>
    </row>
    <row r="85" customFormat="false" ht="22.35" hidden="false" customHeight="true" outlineLevel="0" collapsed="false">
      <c r="A85" s="292" t="s">
        <v>926</v>
      </c>
      <c r="B85" s="242" t="s">
        <v>1338</v>
      </c>
      <c r="C85" s="242"/>
      <c r="D85" s="242"/>
      <c r="E85" s="242"/>
      <c r="F85" s="242"/>
      <c r="G85" s="242"/>
      <c r="H85" s="242"/>
      <c r="I85" s="315" t="n">
        <f aca="false">ROUND(((($I$29/30)*7)/$H$8),2)</f>
        <v>0</v>
      </c>
    </row>
    <row r="86" customFormat="false" ht="13.8" hidden="false" customHeight="false" outlineLevel="0" collapsed="false">
      <c r="A86" s="292" t="s">
        <v>966</v>
      </c>
      <c r="B86" s="316" t="s">
        <v>1008</v>
      </c>
      <c r="C86" s="316"/>
      <c r="D86" s="316"/>
      <c r="E86" s="316"/>
      <c r="F86" s="316"/>
      <c r="G86" s="316"/>
      <c r="H86" s="316"/>
      <c r="I86" s="315" t="n">
        <f aca="false">ROUND($H$51*I85,2)</f>
        <v>0</v>
      </c>
    </row>
    <row r="87" customFormat="false" ht="22.35" hidden="false" customHeight="true" outlineLevel="0" collapsed="false">
      <c r="A87" s="292" t="s">
        <v>968</v>
      </c>
      <c r="B87" s="242" t="s">
        <v>1339</v>
      </c>
      <c r="C87" s="242"/>
      <c r="D87" s="242"/>
      <c r="E87" s="242"/>
      <c r="F87" s="242"/>
      <c r="G87" s="242"/>
      <c r="H87" s="242"/>
      <c r="I87" s="315" t="n">
        <f aca="false">ROUND(($I$29+$I$38)*(40%)*8%*100%,2)</f>
        <v>0</v>
      </c>
    </row>
    <row r="88" customFormat="false" ht="13.8" hidden="false" customHeight="false" outlineLevel="0" collapsed="false">
      <c r="A88" s="302" t="s">
        <v>956</v>
      </c>
      <c r="B88" s="302"/>
      <c r="C88" s="302"/>
      <c r="D88" s="302"/>
      <c r="E88" s="302"/>
      <c r="F88" s="302"/>
      <c r="G88" s="302"/>
      <c r="H88" s="303"/>
      <c r="I88" s="274" t="n">
        <f aca="false">SUM(I82:I87)</f>
        <v>0</v>
      </c>
    </row>
    <row r="89" customFormat="false" ht="18.65" hidden="false" customHeight="true" outlineLevel="0" collapsed="false">
      <c r="A89" s="317" t="s">
        <v>1340</v>
      </c>
      <c r="B89" s="317"/>
      <c r="C89" s="317"/>
      <c r="D89" s="317"/>
      <c r="E89" s="317"/>
      <c r="F89" s="317"/>
      <c r="G89" s="317"/>
      <c r="H89" s="318" t="s">
        <v>1011</v>
      </c>
      <c r="I89" s="319" t="n">
        <v>0.025</v>
      </c>
    </row>
    <row r="90" customFormat="false" ht="13.8" hidden="false" customHeight="true" outlineLevel="0" collapsed="false">
      <c r="A90" s="255" t="s">
        <v>1341</v>
      </c>
      <c r="B90" s="255"/>
      <c r="C90" s="255"/>
      <c r="D90" s="255"/>
      <c r="E90" s="255"/>
      <c r="F90" s="255"/>
      <c r="G90" s="255"/>
      <c r="H90" s="255"/>
      <c r="I90" s="255"/>
    </row>
    <row r="91" customFormat="false" ht="13.8" hidden="false" customHeight="true" outlineLevel="0" collapsed="false">
      <c r="A91" s="278" t="s">
        <v>1013</v>
      </c>
      <c r="B91" s="278"/>
      <c r="C91" s="278"/>
      <c r="D91" s="278"/>
      <c r="E91" s="278"/>
      <c r="F91" s="278"/>
      <c r="G91" s="278"/>
      <c r="H91" s="278"/>
      <c r="I91" s="278"/>
    </row>
    <row r="92" customFormat="false" ht="13.8" hidden="false" customHeight="true" outlineLevel="0" collapsed="false">
      <c r="A92" s="279" t="s">
        <v>1014</v>
      </c>
      <c r="B92" s="310" t="s">
        <v>1015</v>
      </c>
      <c r="C92" s="310"/>
      <c r="D92" s="310"/>
      <c r="E92" s="310"/>
      <c r="F92" s="310"/>
      <c r="G92" s="310"/>
      <c r="H92" s="311"/>
      <c r="I92" s="280" t="s">
        <v>885</v>
      </c>
    </row>
    <row r="93" customFormat="false" ht="13.8" hidden="false" customHeight="true" outlineLevel="0" collapsed="false">
      <c r="A93" s="292" t="s">
        <v>887</v>
      </c>
      <c r="B93" s="242" t="s">
        <v>1342</v>
      </c>
      <c r="C93" s="242"/>
      <c r="D93" s="242"/>
      <c r="E93" s="242"/>
      <c r="F93" s="242"/>
      <c r="G93" s="242"/>
      <c r="H93" s="242"/>
      <c r="I93" s="320"/>
    </row>
    <row r="94" customFormat="false" ht="13.8" hidden="false" customHeight="true" outlineLevel="0" collapsed="false">
      <c r="A94" s="292" t="s">
        <v>890</v>
      </c>
      <c r="B94" s="242" t="s">
        <v>1343</v>
      </c>
      <c r="C94" s="242"/>
      <c r="D94" s="242"/>
      <c r="E94" s="242"/>
      <c r="F94" s="242"/>
      <c r="G94" s="242"/>
      <c r="H94" s="242"/>
      <c r="I94" s="315" t="n">
        <f aca="false">ROUND((($I$29/30)*I103)/12,2)</f>
        <v>0</v>
      </c>
    </row>
    <row r="95" customFormat="false" ht="13.8" hidden="false" customHeight="true" outlineLevel="0" collapsed="false">
      <c r="A95" s="292" t="s">
        <v>893</v>
      </c>
      <c r="B95" s="242" t="s">
        <v>1344</v>
      </c>
      <c r="C95" s="242"/>
      <c r="D95" s="242"/>
      <c r="E95" s="242"/>
      <c r="F95" s="242"/>
      <c r="G95" s="242"/>
      <c r="H95" s="242"/>
      <c r="I95" s="315" t="n">
        <f aca="false">ROUND((($I$29/30)*5)/12*I104,2)</f>
        <v>0</v>
      </c>
    </row>
    <row r="96" customFormat="false" ht="13.8" hidden="false" customHeight="true" outlineLevel="0" collapsed="false">
      <c r="A96" s="292" t="s">
        <v>926</v>
      </c>
      <c r="B96" s="242" t="s">
        <v>1345</v>
      </c>
      <c r="C96" s="242"/>
      <c r="D96" s="242"/>
      <c r="E96" s="242"/>
      <c r="F96" s="242"/>
      <c r="G96" s="242"/>
      <c r="H96" s="242"/>
      <c r="I96" s="315" t="n">
        <f aca="false">ROUND(((($I$29/30)*15)/12)*I105,2)</f>
        <v>0</v>
      </c>
    </row>
    <row r="97" customFormat="false" ht="13.8" hidden="false" customHeight="true" outlineLevel="0" collapsed="false">
      <c r="A97" s="292" t="s">
        <v>966</v>
      </c>
      <c r="B97" s="242" t="s">
        <v>1346</v>
      </c>
      <c r="C97" s="242"/>
      <c r="D97" s="242"/>
      <c r="E97" s="242"/>
      <c r="F97" s="242"/>
      <c r="G97" s="242"/>
      <c r="H97" s="242"/>
      <c r="I97" s="315" t="n">
        <f aca="false">ROUND(((($I$29/30)*I106)/12),2)</f>
        <v>0</v>
      </c>
    </row>
    <row r="98" customFormat="false" ht="13.8" hidden="false" customHeight="true" outlineLevel="0" collapsed="false">
      <c r="A98" s="292" t="s">
        <v>968</v>
      </c>
      <c r="B98" s="242" t="s">
        <v>1388</v>
      </c>
      <c r="C98" s="242"/>
      <c r="D98" s="242"/>
      <c r="E98" s="242"/>
      <c r="F98" s="242"/>
      <c r="G98" s="242"/>
      <c r="H98" s="242"/>
      <c r="I98" s="321"/>
    </row>
    <row r="99" customFormat="false" ht="13.8" hidden="false" customHeight="false" outlineLevel="0" collapsed="false">
      <c r="A99" s="302" t="s">
        <v>1022</v>
      </c>
      <c r="B99" s="302"/>
      <c r="C99" s="302"/>
      <c r="D99" s="302"/>
      <c r="E99" s="302"/>
      <c r="F99" s="302"/>
      <c r="G99" s="302"/>
      <c r="H99" s="303"/>
      <c r="I99" s="274" t="n">
        <f aca="false">SUM(I93:I98)</f>
        <v>0</v>
      </c>
    </row>
    <row r="100" customFormat="false" ht="13.8" hidden="false" customHeight="true" outlineLevel="0" collapsed="false">
      <c r="A100" s="292" t="s">
        <v>970</v>
      </c>
      <c r="B100" s="242" t="s">
        <v>1023</v>
      </c>
      <c r="C100" s="242"/>
      <c r="D100" s="242"/>
      <c r="E100" s="242"/>
      <c r="F100" s="242"/>
      <c r="G100" s="242"/>
      <c r="H100" s="242"/>
      <c r="I100" s="315" t="n">
        <f aca="false">ROUND(H51*I99,2)</f>
        <v>0</v>
      </c>
    </row>
    <row r="101" customFormat="false" ht="13.8" hidden="false" customHeight="false" outlineLevel="0" collapsed="false">
      <c r="A101" s="302" t="s">
        <v>956</v>
      </c>
      <c r="B101" s="302"/>
      <c r="C101" s="302"/>
      <c r="D101" s="302"/>
      <c r="E101" s="302"/>
      <c r="F101" s="302"/>
      <c r="G101" s="302"/>
      <c r="H101" s="303"/>
      <c r="I101" s="274" t="n">
        <f aca="false">SUM(I99:I100)</f>
        <v>0</v>
      </c>
    </row>
    <row r="102" customFormat="false" ht="27.05" hidden="false" customHeight="true" outlineLevel="0" collapsed="false">
      <c r="A102" s="275" t="s">
        <v>1347</v>
      </c>
      <c r="B102" s="275"/>
      <c r="C102" s="275"/>
      <c r="D102" s="275"/>
      <c r="E102" s="275"/>
      <c r="F102" s="275"/>
      <c r="G102" s="275"/>
      <c r="H102" s="275"/>
      <c r="I102" s="275"/>
    </row>
    <row r="103" customFormat="false" ht="18.65" hidden="false" customHeight="true" outlineLevel="0" collapsed="false">
      <c r="A103" s="322" t="s">
        <v>1025</v>
      </c>
      <c r="B103" s="322"/>
      <c r="C103" s="322"/>
      <c r="D103" s="322"/>
      <c r="E103" s="322"/>
      <c r="F103" s="322"/>
      <c r="G103" s="322"/>
      <c r="H103" s="318" t="s">
        <v>1011</v>
      </c>
      <c r="I103" s="323" t="n">
        <v>2.96</v>
      </c>
    </row>
    <row r="104" customFormat="false" ht="18.65" hidden="false" customHeight="true" outlineLevel="0" collapsed="false">
      <c r="A104" s="322" t="s">
        <v>1026</v>
      </c>
      <c r="B104" s="322"/>
      <c r="C104" s="322"/>
      <c r="D104" s="322"/>
      <c r="E104" s="322"/>
      <c r="F104" s="322"/>
      <c r="G104" s="322"/>
      <c r="H104" s="318" t="s">
        <v>1011</v>
      </c>
      <c r="I104" s="324" t="n">
        <v>0.015</v>
      </c>
    </row>
    <row r="105" customFormat="false" ht="27.05" hidden="false" customHeight="true" outlineLevel="0" collapsed="false">
      <c r="A105" s="322" t="s">
        <v>1027</v>
      </c>
      <c r="B105" s="322"/>
      <c r="C105" s="322"/>
      <c r="D105" s="322"/>
      <c r="E105" s="322"/>
      <c r="F105" s="322"/>
      <c r="G105" s="322"/>
      <c r="H105" s="318" t="s">
        <v>1011</v>
      </c>
      <c r="I105" s="324" t="n">
        <v>0.0078</v>
      </c>
    </row>
    <row r="106" customFormat="false" ht="18.65" hidden="false" customHeight="true" outlineLevel="0" collapsed="false">
      <c r="A106" s="322" t="s">
        <v>1028</v>
      </c>
      <c r="B106" s="322"/>
      <c r="C106" s="322"/>
      <c r="D106" s="322"/>
      <c r="E106" s="322"/>
      <c r="F106" s="322"/>
      <c r="G106" s="322"/>
      <c r="H106" s="318" t="s">
        <v>1011</v>
      </c>
      <c r="I106" s="323" t="n">
        <v>5</v>
      </c>
    </row>
    <row r="107" customFormat="false" ht="13.8" hidden="false" customHeight="true" outlineLevel="0" collapsed="false">
      <c r="A107" s="278" t="s">
        <v>1029</v>
      </c>
      <c r="B107" s="278"/>
      <c r="C107" s="278"/>
      <c r="D107" s="278"/>
      <c r="E107" s="278"/>
      <c r="F107" s="278"/>
      <c r="G107" s="278"/>
      <c r="H107" s="278"/>
      <c r="I107" s="278"/>
    </row>
    <row r="108" customFormat="false" ht="13.8" hidden="false" customHeight="true" outlineLevel="0" collapsed="false">
      <c r="A108" s="279" t="s">
        <v>1030</v>
      </c>
      <c r="B108" s="310" t="s">
        <v>1031</v>
      </c>
      <c r="C108" s="310"/>
      <c r="D108" s="310"/>
      <c r="E108" s="310"/>
      <c r="F108" s="310"/>
      <c r="G108" s="310"/>
      <c r="H108" s="311"/>
      <c r="I108" s="280" t="s">
        <v>885</v>
      </c>
    </row>
    <row r="109" customFormat="false" ht="22.35" hidden="false" customHeight="true" outlineLevel="0" collapsed="false">
      <c r="A109" s="292" t="s">
        <v>887</v>
      </c>
      <c r="B109" s="242" t="s">
        <v>1348</v>
      </c>
      <c r="C109" s="242"/>
      <c r="D109" s="242"/>
      <c r="E109" s="242"/>
      <c r="F109" s="242"/>
      <c r="G109" s="242"/>
      <c r="H109" s="242"/>
      <c r="I109" s="315" t="n">
        <f aca="false">ROUND(((($I$29+$I$29/3)*4/12)/12)*I114,2)</f>
        <v>0</v>
      </c>
    </row>
    <row r="110" customFormat="false" ht="13.8" hidden="false" customHeight="true" outlineLevel="0" collapsed="false">
      <c r="A110" s="292" t="s">
        <v>890</v>
      </c>
      <c r="B110" s="242" t="s">
        <v>1033</v>
      </c>
      <c r="C110" s="242"/>
      <c r="D110" s="242"/>
      <c r="E110" s="242"/>
      <c r="F110" s="242"/>
      <c r="G110" s="242"/>
      <c r="H110" s="242"/>
      <c r="I110" s="315" t="n">
        <f aca="false">ROUND(+I109*H51,2)</f>
        <v>0</v>
      </c>
    </row>
    <row r="111" customFormat="false" ht="22.35" hidden="false" customHeight="true" outlineLevel="0" collapsed="false">
      <c r="A111" s="292" t="s">
        <v>893</v>
      </c>
      <c r="B111" s="242" t="s">
        <v>1349</v>
      </c>
      <c r="C111" s="242"/>
      <c r="D111" s="242"/>
      <c r="E111" s="242"/>
      <c r="F111" s="242"/>
      <c r="G111" s="242"/>
      <c r="H111" s="242"/>
      <c r="I111" s="315" t="n">
        <f aca="false">ROUND(((($I$29+$I$36)*4/12)*I114)*H51,2)</f>
        <v>0</v>
      </c>
    </row>
    <row r="112" customFormat="false" ht="13.8" hidden="false" customHeight="true" outlineLevel="0" collapsed="false">
      <c r="A112" s="292" t="s">
        <v>926</v>
      </c>
      <c r="B112" s="242" t="s">
        <v>1389</v>
      </c>
      <c r="C112" s="242"/>
      <c r="D112" s="242"/>
      <c r="E112" s="242"/>
      <c r="F112" s="242"/>
      <c r="G112" s="242"/>
      <c r="H112" s="242"/>
      <c r="I112" s="321"/>
    </row>
    <row r="113" customFormat="false" ht="13.8" hidden="false" customHeight="false" outlineLevel="0" collapsed="false">
      <c r="A113" s="302" t="s">
        <v>956</v>
      </c>
      <c r="B113" s="302"/>
      <c r="C113" s="302"/>
      <c r="D113" s="302"/>
      <c r="E113" s="302"/>
      <c r="F113" s="302"/>
      <c r="G113" s="302"/>
      <c r="H113" s="303"/>
      <c r="I113" s="274" t="n">
        <f aca="false">SUM(I109:I112)</f>
        <v>0</v>
      </c>
    </row>
    <row r="114" customFormat="false" ht="27.05" hidden="false" customHeight="true" outlineLevel="0" collapsed="false">
      <c r="A114" s="322" t="s">
        <v>1035</v>
      </c>
      <c r="B114" s="322"/>
      <c r="C114" s="322"/>
      <c r="D114" s="322"/>
      <c r="E114" s="322"/>
      <c r="F114" s="322"/>
      <c r="G114" s="322"/>
      <c r="H114" s="318" t="s">
        <v>1011</v>
      </c>
      <c r="I114" s="324" t="n">
        <v>0.02</v>
      </c>
    </row>
    <row r="115" customFormat="false" ht="13.8" hidden="false" customHeight="true" outlineLevel="0" collapsed="false">
      <c r="A115" s="278" t="s">
        <v>1036</v>
      </c>
      <c r="B115" s="278"/>
      <c r="C115" s="278"/>
      <c r="D115" s="278"/>
      <c r="E115" s="278"/>
      <c r="F115" s="278"/>
      <c r="G115" s="278"/>
      <c r="H115" s="278"/>
      <c r="I115" s="278"/>
    </row>
    <row r="116" customFormat="false" ht="13.8" hidden="false" customHeight="true" outlineLevel="0" collapsed="false">
      <c r="A116" s="279" t="s">
        <v>1037</v>
      </c>
      <c r="B116" s="310" t="s">
        <v>1038</v>
      </c>
      <c r="C116" s="310"/>
      <c r="D116" s="310"/>
      <c r="E116" s="310"/>
      <c r="F116" s="310"/>
      <c r="G116" s="310"/>
      <c r="H116" s="311"/>
      <c r="I116" s="280" t="s">
        <v>885</v>
      </c>
    </row>
    <row r="117" customFormat="false" ht="13.8" hidden="false" customHeight="true" outlineLevel="0" collapsed="false">
      <c r="A117" s="292" t="s">
        <v>887</v>
      </c>
      <c r="B117" s="242" t="s">
        <v>1039</v>
      </c>
      <c r="C117" s="242"/>
      <c r="D117" s="242"/>
      <c r="E117" s="242"/>
      <c r="F117" s="242"/>
      <c r="G117" s="242"/>
      <c r="H117" s="242"/>
      <c r="I117" s="321"/>
    </row>
    <row r="118" customFormat="false" ht="13.8" hidden="false" customHeight="false" outlineLevel="0" collapsed="false">
      <c r="A118" s="302" t="s">
        <v>956</v>
      </c>
      <c r="B118" s="302"/>
      <c r="C118" s="302"/>
      <c r="D118" s="302"/>
      <c r="E118" s="302"/>
      <c r="F118" s="302"/>
      <c r="G118" s="302"/>
      <c r="H118" s="303"/>
      <c r="I118" s="274" t="n">
        <f aca="false">+I117</f>
        <v>0</v>
      </c>
    </row>
    <row r="119" customFormat="false" ht="18.65" hidden="false" customHeight="true" outlineLevel="0" collapsed="false">
      <c r="A119" s="275" t="s">
        <v>1351</v>
      </c>
      <c r="B119" s="275"/>
      <c r="C119" s="275"/>
      <c r="D119" s="275"/>
      <c r="E119" s="275"/>
      <c r="F119" s="275"/>
      <c r="G119" s="275"/>
      <c r="H119" s="275"/>
      <c r="I119" s="275"/>
    </row>
    <row r="120" customFormat="false" ht="13.8" hidden="false" customHeight="true" outlineLevel="0" collapsed="false">
      <c r="A120" s="255" t="s">
        <v>1041</v>
      </c>
      <c r="B120" s="255"/>
      <c r="C120" s="255"/>
      <c r="D120" s="255"/>
      <c r="E120" s="255"/>
      <c r="F120" s="255"/>
      <c r="G120" s="255"/>
      <c r="H120" s="255"/>
      <c r="I120" s="255"/>
    </row>
    <row r="121" customFormat="false" ht="13.8" hidden="false" customHeight="true" outlineLevel="0" collapsed="false">
      <c r="A121" s="279" t="n">
        <v>4</v>
      </c>
      <c r="B121" s="310" t="s">
        <v>1042</v>
      </c>
      <c r="C121" s="310"/>
      <c r="D121" s="310"/>
      <c r="E121" s="310"/>
      <c r="F121" s="310"/>
      <c r="G121" s="310"/>
      <c r="H121" s="311"/>
      <c r="I121" s="280" t="s">
        <v>885</v>
      </c>
    </row>
    <row r="122" customFormat="false" ht="13.8" hidden="false" customHeight="true" outlineLevel="0" collapsed="false">
      <c r="A122" s="292" t="s">
        <v>1014</v>
      </c>
      <c r="B122" s="242" t="s">
        <v>1015</v>
      </c>
      <c r="C122" s="242"/>
      <c r="D122" s="242"/>
      <c r="E122" s="242"/>
      <c r="F122" s="242"/>
      <c r="G122" s="242"/>
      <c r="H122" s="242"/>
      <c r="I122" s="315" t="n">
        <f aca="false">+I101</f>
        <v>0</v>
      </c>
    </row>
    <row r="123" customFormat="false" ht="13.8" hidden="false" customHeight="true" outlineLevel="0" collapsed="false">
      <c r="A123" s="292" t="s">
        <v>1030</v>
      </c>
      <c r="B123" s="242" t="s">
        <v>1043</v>
      </c>
      <c r="C123" s="242"/>
      <c r="D123" s="242"/>
      <c r="E123" s="242"/>
      <c r="F123" s="242"/>
      <c r="G123" s="242"/>
      <c r="H123" s="242"/>
      <c r="I123" s="315" t="n">
        <f aca="false">+I113</f>
        <v>0</v>
      </c>
    </row>
    <row r="124" customFormat="false" ht="13.8" hidden="false" customHeight="true" outlineLevel="0" collapsed="false">
      <c r="A124" s="292" t="s">
        <v>1037</v>
      </c>
      <c r="B124" s="242" t="s">
        <v>1038</v>
      </c>
      <c r="C124" s="242"/>
      <c r="D124" s="242"/>
      <c r="E124" s="242"/>
      <c r="F124" s="242"/>
      <c r="G124" s="242"/>
      <c r="H124" s="242"/>
      <c r="I124" s="315" t="n">
        <f aca="false">+I118</f>
        <v>0</v>
      </c>
    </row>
    <row r="125" customFormat="false" ht="13.8" hidden="false" customHeight="false" outlineLevel="0" collapsed="false">
      <c r="A125" s="302" t="s">
        <v>956</v>
      </c>
      <c r="B125" s="302"/>
      <c r="C125" s="302"/>
      <c r="D125" s="302"/>
      <c r="E125" s="302"/>
      <c r="F125" s="302"/>
      <c r="G125" s="302"/>
      <c r="H125" s="303"/>
      <c r="I125" s="274" t="n">
        <f aca="false">SUM(I122:I124)</f>
        <v>0</v>
      </c>
    </row>
    <row r="126" customFormat="false" ht="13.8" hidden="false" customHeight="false" outlineLevel="0" collapsed="false">
      <c r="A126" s="325" t="s">
        <v>926</v>
      </c>
      <c r="B126" s="326" t="s">
        <v>1390</v>
      </c>
      <c r="C126" s="326"/>
      <c r="D126" s="326"/>
      <c r="E126" s="326"/>
      <c r="F126" s="326"/>
      <c r="G126" s="326"/>
      <c r="H126" s="326"/>
      <c r="I126" s="321"/>
    </row>
    <row r="127" customFormat="false" ht="13.8" hidden="false" customHeight="false" outlineLevel="0" collapsed="false">
      <c r="A127" s="302" t="s">
        <v>956</v>
      </c>
      <c r="B127" s="302"/>
      <c r="C127" s="302"/>
      <c r="D127" s="302"/>
      <c r="E127" s="302"/>
      <c r="F127" s="302"/>
      <c r="G127" s="302"/>
      <c r="H127" s="303"/>
      <c r="I127" s="274" t="n">
        <f aca="false">SUM(I125:I126)</f>
        <v>0</v>
      </c>
    </row>
    <row r="128" customFormat="false" ht="13.8" hidden="false" customHeight="true" outlineLevel="0" collapsed="false">
      <c r="A128" s="255" t="s">
        <v>1353</v>
      </c>
      <c r="B128" s="255"/>
      <c r="C128" s="255"/>
      <c r="D128" s="255"/>
      <c r="E128" s="255"/>
      <c r="F128" s="255"/>
      <c r="G128" s="255"/>
      <c r="H128" s="255"/>
      <c r="I128" s="255"/>
    </row>
    <row r="129" customFormat="false" ht="13.8" hidden="false" customHeight="true" outlineLevel="0" collapsed="false">
      <c r="A129" s="279" t="n">
        <v>5</v>
      </c>
      <c r="B129" s="257" t="s">
        <v>1354</v>
      </c>
      <c r="C129" s="257"/>
      <c r="D129" s="257"/>
      <c r="E129" s="257"/>
      <c r="F129" s="257"/>
      <c r="G129" s="257"/>
      <c r="H129" s="258"/>
      <c r="I129" s="280" t="s">
        <v>885</v>
      </c>
    </row>
    <row r="130" customFormat="false" ht="13.8" hidden="false" customHeight="true" outlineLevel="0" collapsed="false">
      <c r="A130" s="281" t="s">
        <v>887</v>
      </c>
      <c r="B130" s="242" t="s">
        <v>1355</v>
      </c>
      <c r="C130" s="242"/>
      <c r="D130" s="242"/>
      <c r="E130" s="242"/>
      <c r="F130" s="242"/>
      <c r="G130" s="242"/>
      <c r="H130" s="327"/>
      <c r="I130" s="321" t="n">
        <f aca="false">'Anexo - M5. Materiais'!L30</f>
        <v>0</v>
      </c>
    </row>
    <row r="131" customFormat="false" ht="13.8" hidden="false" customHeight="true" outlineLevel="0" collapsed="false">
      <c r="A131" s="281" t="s">
        <v>890</v>
      </c>
      <c r="B131" s="242" t="s">
        <v>1048</v>
      </c>
      <c r="C131" s="242"/>
      <c r="D131" s="242"/>
      <c r="E131" s="242"/>
      <c r="F131" s="242"/>
      <c r="G131" s="242"/>
      <c r="H131" s="327"/>
      <c r="I131" s="321" t="n">
        <f aca="false">'Anexo - M5. Equipamentos'!F76</f>
        <v>0</v>
      </c>
    </row>
    <row r="132" customFormat="false" ht="13.8" hidden="false" customHeight="true" outlineLevel="0" collapsed="false">
      <c r="A132" s="281" t="s">
        <v>893</v>
      </c>
      <c r="B132" s="242" t="s">
        <v>1046</v>
      </c>
      <c r="C132" s="242"/>
      <c r="D132" s="242"/>
      <c r="E132" s="242"/>
      <c r="F132" s="242"/>
      <c r="G132" s="242"/>
      <c r="H132" s="327"/>
      <c r="I132" s="321" t="n">
        <f aca="false">'Anexo - M5. Uniformes'!F51</f>
        <v>0</v>
      </c>
    </row>
    <row r="133" customFormat="false" ht="13.8" hidden="false" customHeight="false" outlineLevel="0" collapsed="false">
      <c r="A133" s="328" t="s">
        <v>1356</v>
      </c>
      <c r="B133" s="328"/>
      <c r="C133" s="328"/>
      <c r="D133" s="328"/>
      <c r="E133" s="328"/>
      <c r="F133" s="328"/>
      <c r="G133" s="328"/>
      <c r="H133" s="328"/>
      <c r="I133" s="274" t="n">
        <f aca="false">SUM(I130:I132)</f>
        <v>0</v>
      </c>
    </row>
    <row r="134" customFormat="false" ht="13.8" hidden="true" customHeight="true" outlineLevel="0" collapsed="false">
      <c r="A134" s="329" t="s">
        <v>1051</v>
      </c>
      <c r="B134" s="329"/>
      <c r="C134" s="329"/>
      <c r="D134" s="329"/>
      <c r="E134" s="329"/>
      <c r="F134" s="329"/>
      <c r="G134" s="329"/>
      <c r="H134" s="329"/>
      <c r="I134" s="329"/>
    </row>
    <row r="135" customFormat="false" ht="13.8" hidden="true" customHeight="true" outlineLevel="0" collapsed="false">
      <c r="A135" s="330" t="n">
        <v>6</v>
      </c>
      <c r="B135" s="331" t="s">
        <v>1052</v>
      </c>
      <c r="C135" s="331"/>
      <c r="D135" s="331"/>
      <c r="E135" s="331"/>
      <c r="F135" s="331"/>
      <c r="G135" s="331"/>
      <c r="H135" s="332" t="s">
        <v>884</v>
      </c>
      <c r="I135" s="333" t="s">
        <v>885</v>
      </c>
      <c r="J135" s="269"/>
      <c r="K135" s="269"/>
      <c r="L135" s="269"/>
      <c r="M135" s="269"/>
      <c r="N135" s="269"/>
      <c r="O135" s="269"/>
      <c r="P135" s="269"/>
      <c r="Q135" s="269"/>
      <c r="R135" s="269"/>
      <c r="S135" s="269"/>
      <c r="T135" s="269"/>
      <c r="U135" s="269"/>
      <c r="V135" s="269"/>
      <c r="W135" s="269"/>
      <c r="X135" s="269"/>
      <c r="Y135" s="269"/>
      <c r="Z135" s="269"/>
      <c r="AA135" s="269"/>
      <c r="AB135" s="269"/>
      <c r="AC135" s="269"/>
      <c r="AD135" s="269"/>
      <c r="AE135" s="269"/>
      <c r="AF135" s="269"/>
      <c r="AG135" s="269"/>
      <c r="AH135" s="269"/>
      <c r="AI135" s="269"/>
      <c r="AJ135" s="269"/>
      <c r="AK135" s="269"/>
      <c r="AL135" s="269"/>
      <c r="AM135" s="269"/>
      <c r="AN135" s="269"/>
      <c r="AO135" s="269"/>
      <c r="AP135" s="269"/>
      <c r="AQ135" s="269"/>
      <c r="AR135" s="269"/>
      <c r="AS135" s="269"/>
      <c r="AT135" s="269"/>
      <c r="AU135" s="269"/>
      <c r="AV135" s="269"/>
      <c r="AW135" s="269"/>
      <c r="AX135" s="269"/>
      <c r="AY135" s="269"/>
      <c r="AZ135" s="269"/>
      <c r="BA135" s="269"/>
      <c r="BB135" s="269"/>
      <c r="BC135" s="269"/>
      <c r="BD135" s="269"/>
      <c r="BE135" s="269"/>
      <c r="BF135" s="269"/>
      <c r="BG135" s="269"/>
      <c r="BH135" s="269"/>
      <c r="BI135" s="269"/>
      <c r="BJ135" s="269"/>
      <c r="BK135" s="269"/>
      <c r="BL135" s="269"/>
      <c r="BM135" s="269"/>
      <c r="BN135" s="269"/>
      <c r="BO135" s="269"/>
      <c r="BP135" s="269"/>
      <c r="BQ135" s="269"/>
      <c r="BR135" s="269"/>
      <c r="BS135" s="269"/>
      <c r="BT135" s="269"/>
      <c r="BU135" s="269"/>
      <c r="BV135" s="269"/>
      <c r="BW135" s="269"/>
      <c r="BX135" s="269"/>
      <c r="BY135" s="269"/>
      <c r="BZ135" s="269"/>
      <c r="CA135" s="269"/>
      <c r="CB135" s="269"/>
      <c r="CC135" s="269"/>
      <c r="CD135" s="269"/>
      <c r="CE135" s="269"/>
      <c r="CF135" s="269"/>
      <c r="CG135" s="269"/>
      <c r="CH135" s="269"/>
      <c r="CI135" s="269"/>
      <c r="CJ135" s="269"/>
      <c r="CK135" s="269"/>
      <c r="CL135" s="269"/>
      <c r="CM135" s="269"/>
      <c r="CN135" s="269"/>
      <c r="CO135" s="269"/>
      <c r="CP135" s="269"/>
      <c r="CQ135" s="269"/>
      <c r="CR135" s="269"/>
      <c r="CS135" s="269"/>
      <c r="CT135" s="269"/>
      <c r="CU135" s="269"/>
      <c r="CV135" s="269"/>
      <c r="CW135" s="269"/>
      <c r="CX135" s="269"/>
      <c r="CY135" s="269"/>
      <c r="CZ135" s="269"/>
      <c r="DA135" s="269"/>
      <c r="DB135" s="269"/>
      <c r="DC135" s="269"/>
      <c r="DD135" s="269"/>
      <c r="DE135" s="269"/>
      <c r="DF135" s="269"/>
      <c r="DG135" s="269"/>
      <c r="DH135" s="269"/>
      <c r="DI135" s="269"/>
      <c r="DJ135" s="269"/>
      <c r="DK135" s="269"/>
      <c r="DL135" s="269"/>
      <c r="DM135" s="269"/>
      <c r="DN135" s="269"/>
      <c r="DO135" s="269"/>
      <c r="DP135" s="269"/>
      <c r="DQ135" s="269"/>
      <c r="DR135" s="269"/>
      <c r="DS135" s="269"/>
      <c r="DT135" s="269"/>
      <c r="DU135" s="269"/>
      <c r="DV135" s="269"/>
      <c r="DW135" s="269"/>
      <c r="DX135" s="269"/>
      <c r="DY135" s="269"/>
      <c r="DZ135" s="269"/>
      <c r="EA135" s="269"/>
      <c r="EB135" s="269"/>
      <c r="EC135" s="269"/>
      <c r="ED135" s="269"/>
      <c r="EE135" s="269"/>
      <c r="EF135" s="269"/>
      <c r="EG135" s="269"/>
      <c r="EH135" s="269"/>
      <c r="EI135" s="269"/>
      <c r="EJ135" s="269"/>
      <c r="EK135" s="269"/>
      <c r="EL135" s="269"/>
      <c r="EM135" s="269"/>
      <c r="EN135" s="269"/>
      <c r="EO135" s="269"/>
      <c r="EP135" s="269"/>
      <c r="EQ135" s="269"/>
      <c r="ER135" s="269"/>
      <c r="ES135" s="269"/>
      <c r="ET135" s="269"/>
      <c r="EU135" s="269"/>
      <c r="EV135" s="269"/>
      <c r="EW135" s="269"/>
      <c r="EX135" s="269"/>
      <c r="EY135" s="269"/>
      <c r="EZ135" s="269"/>
      <c r="FA135" s="269"/>
      <c r="FB135" s="269"/>
      <c r="FC135" s="269"/>
      <c r="FD135" s="269"/>
      <c r="FE135" s="269"/>
      <c r="FF135" s="269"/>
      <c r="FG135" s="269"/>
      <c r="FH135" s="269"/>
      <c r="FI135" s="269"/>
      <c r="FJ135" s="269"/>
      <c r="FK135" s="269"/>
      <c r="FL135" s="269"/>
      <c r="FM135" s="269"/>
      <c r="FN135" s="269"/>
      <c r="FO135" s="269"/>
      <c r="FP135" s="269"/>
      <c r="FQ135" s="269"/>
      <c r="FR135" s="269"/>
      <c r="FS135" s="269"/>
      <c r="FT135" s="269"/>
      <c r="FU135" s="269"/>
      <c r="FV135" s="269"/>
      <c r="FW135" s="269"/>
      <c r="FX135" s="269"/>
      <c r="FY135" s="269"/>
      <c r="FZ135" s="269"/>
      <c r="GA135" s="269"/>
      <c r="GB135" s="269"/>
      <c r="GC135" s="269"/>
      <c r="GD135" s="269"/>
      <c r="GE135" s="269"/>
      <c r="GF135" s="269"/>
      <c r="GG135" s="269"/>
      <c r="GH135" s="269"/>
      <c r="GI135" s="269"/>
      <c r="GJ135" s="269"/>
      <c r="GK135" s="269"/>
      <c r="GL135" s="269"/>
      <c r="GM135" s="269"/>
      <c r="GN135" s="269"/>
      <c r="GO135" s="269"/>
      <c r="GP135" s="269"/>
      <c r="GQ135" s="269"/>
      <c r="GR135" s="269"/>
      <c r="GS135" s="269"/>
      <c r="GT135" s="269"/>
      <c r="GU135" s="269"/>
      <c r="GV135" s="269"/>
      <c r="GW135" s="269"/>
      <c r="GX135" s="269"/>
      <c r="GY135" s="269"/>
      <c r="GZ135" s="269"/>
      <c r="HA135" s="269"/>
      <c r="HB135" s="269"/>
      <c r="HC135" s="269"/>
      <c r="HD135" s="269"/>
      <c r="HE135" s="269"/>
      <c r="HF135" s="269"/>
      <c r="HG135" s="269"/>
      <c r="HH135" s="269"/>
      <c r="HI135" s="269"/>
      <c r="HJ135" s="269"/>
      <c r="HK135" s="269"/>
      <c r="HL135" s="269"/>
      <c r="HM135" s="269"/>
      <c r="HN135" s="269"/>
      <c r="HO135" s="269"/>
      <c r="HP135" s="269"/>
      <c r="HQ135" s="269"/>
      <c r="HR135" s="269"/>
      <c r="HS135" s="269"/>
      <c r="HT135" s="269"/>
      <c r="HU135" s="269"/>
      <c r="HV135" s="269"/>
      <c r="HW135" s="269"/>
      <c r="HX135" s="269"/>
      <c r="HY135" s="269"/>
      <c r="HZ135" s="269"/>
      <c r="IA135" s="269"/>
      <c r="IB135" s="269"/>
      <c r="IC135" s="269"/>
      <c r="ID135" s="269"/>
      <c r="IE135" s="269"/>
      <c r="IF135" s="269"/>
      <c r="IG135" s="269"/>
      <c r="IH135" s="269"/>
      <c r="II135" s="269"/>
      <c r="IJ135" s="269"/>
      <c r="IK135" s="269"/>
      <c r="IL135" s="269"/>
      <c r="IM135" s="269"/>
      <c r="IN135" s="269"/>
      <c r="IO135" s="269"/>
      <c r="IP135" s="269"/>
      <c r="IQ135" s="269"/>
      <c r="IR135" s="269"/>
      <c r="IS135" s="269"/>
      <c r="IT135" s="269"/>
      <c r="IU135" s="269"/>
      <c r="IV135" s="269"/>
      <c r="IW135" s="269"/>
      <c r="IX135" s="269"/>
      <c r="IY135" s="269"/>
      <c r="IZ135" s="269"/>
      <c r="JA135" s="269"/>
      <c r="JB135" s="269"/>
      <c r="JC135" s="269"/>
      <c r="JD135" s="269"/>
      <c r="JE135" s="269"/>
      <c r="JF135" s="269"/>
      <c r="JG135" s="269"/>
      <c r="JH135" s="269"/>
      <c r="JI135" s="269"/>
      <c r="JJ135" s="269"/>
      <c r="JK135" s="269"/>
      <c r="JL135" s="269"/>
      <c r="JM135" s="269"/>
      <c r="JN135" s="269"/>
      <c r="JO135" s="269"/>
      <c r="JP135" s="269"/>
      <c r="JQ135" s="269"/>
      <c r="JR135" s="269"/>
      <c r="JS135" s="269"/>
      <c r="JT135" s="269"/>
      <c r="JU135" s="269"/>
      <c r="JV135" s="269"/>
      <c r="JW135" s="269"/>
      <c r="JX135" s="269"/>
      <c r="JY135" s="269"/>
      <c r="JZ135" s="269"/>
      <c r="KA135" s="269"/>
      <c r="KB135" s="269"/>
      <c r="KC135" s="269"/>
      <c r="KD135" s="269"/>
      <c r="KE135" s="269"/>
      <c r="KF135" s="269"/>
      <c r="KG135" s="269"/>
      <c r="KH135" s="269"/>
      <c r="KI135" s="269"/>
      <c r="KJ135" s="269"/>
      <c r="KK135" s="269"/>
      <c r="KL135" s="269"/>
      <c r="KM135" s="269"/>
      <c r="KN135" s="269"/>
      <c r="KO135" s="269"/>
      <c r="KP135" s="269"/>
      <c r="KQ135" s="269"/>
      <c r="KR135" s="269"/>
      <c r="KS135" s="269"/>
      <c r="KT135" s="269"/>
      <c r="KU135" s="269"/>
      <c r="KV135" s="269"/>
      <c r="KW135" s="269"/>
      <c r="KX135" s="269"/>
      <c r="KY135" s="269"/>
      <c r="KZ135" s="269"/>
      <c r="LA135" s="269"/>
      <c r="LB135" s="269"/>
      <c r="LC135" s="269"/>
      <c r="LD135" s="269"/>
      <c r="LE135" s="269"/>
      <c r="LF135" s="269"/>
      <c r="LG135" s="269"/>
      <c r="LH135" s="269"/>
      <c r="LI135" s="269"/>
      <c r="LJ135" s="269"/>
      <c r="LK135" s="269"/>
      <c r="LL135" s="269"/>
      <c r="LM135" s="269"/>
      <c r="LN135" s="269"/>
      <c r="LO135" s="269"/>
      <c r="LP135" s="269"/>
      <c r="LQ135" s="269"/>
      <c r="LR135" s="269"/>
      <c r="LS135" s="269"/>
      <c r="LT135" s="269"/>
      <c r="LU135" s="269"/>
      <c r="LV135" s="269"/>
      <c r="LW135" s="269"/>
      <c r="LX135" s="269"/>
      <c r="LY135" s="269"/>
      <c r="LZ135" s="269"/>
      <c r="MA135" s="269"/>
      <c r="MB135" s="269"/>
      <c r="MC135" s="269"/>
      <c r="MD135" s="269"/>
      <c r="ME135" s="269"/>
      <c r="MF135" s="269"/>
      <c r="MG135" s="269"/>
      <c r="MH135" s="269"/>
      <c r="MI135" s="269"/>
      <c r="MJ135" s="269"/>
      <c r="MK135" s="269"/>
      <c r="ML135" s="269"/>
      <c r="MM135" s="269"/>
      <c r="MN135" s="269"/>
      <c r="MO135" s="269"/>
      <c r="MP135" s="269"/>
      <c r="MQ135" s="269"/>
      <c r="MR135" s="269"/>
      <c r="MS135" s="269"/>
      <c r="MT135" s="269"/>
      <c r="MU135" s="269"/>
      <c r="MV135" s="269"/>
      <c r="MW135" s="269"/>
      <c r="MX135" s="269"/>
      <c r="MY135" s="269"/>
      <c r="MZ135" s="269"/>
      <c r="NA135" s="269"/>
      <c r="NB135" s="269"/>
      <c r="NC135" s="269"/>
      <c r="ND135" s="269"/>
      <c r="NE135" s="269"/>
      <c r="NF135" s="269"/>
      <c r="NG135" s="269"/>
      <c r="NH135" s="269"/>
      <c r="NI135" s="269"/>
      <c r="NJ135" s="269"/>
      <c r="NK135" s="269"/>
      <c r="NL135" s="269"/>
      <c r="NM135" s="269"/>
      <c r="NN135" s="269"/>
      <c r="NO135" s="269"/>
      <c r="NP135" s="269"/>
      <c r="NQ135" s="269"/>
      <c r="NR135" s="269"/>
      <c r="NS135" s="269"/>
      <c r="NT135" s="269"/>
      <c r="NU135" s="269"/>
      <c r="NV135" s="269"/>
      <c r="NW135" s="269"/>
      <c r="NX135" s="269"/>
      <c r="NY135" s="269"/>
      <c r="NZ135" s="269"/>
      <c r="OA135" s="269"/>
      <c r="OB135" s="269"/>
      <c r="OC135" s="269"/>
      <c r="OD135" s="269"/>
      <c r="OE135" s="269"/>
      <c r="OF135" s="269"/>
      <c r="OG135" s="269"/>
      <c r="OH135" s="269"/>
      <c r="OI135" s="269"/>
      <c r="OJ135" s="269"/>
      <c r="OK135" s="269"/>
      <c r="OL135" s="269"/>
      <c r="OM135" s="269"/>
      <c r="ON135" s="269"/>
      <c r="OO135" s="269"/>
      <c r="OP135" s="269"/>
      <c r="OQ135" s="269"/>
      <c r="OR135" s="269"/>
      <c r="OS135" s="269"/>
      <c r="OT135" s="269"/>
      <c r="OU135" s="269"/>
      <c r="OV135" s="269"/>
      <c r="OW135" s="269"/>
      <c r="OX135" s="269"/>
      <c r="OY135" s="269"/>
      <c r="OZ135" s="269"/>
      <c r="PA135" s="269"/>
      <c r="PB135" s="269"/>
      <c r="PC135" s="269"/>
      <c r="PD135" s="269"/>
      <c r="PE135" s="269"/>
      <c r="PF135" s="269"/>
      <c r="PG135" s="269"/>
      <c r="PH135" s="269"/>
      <c r="PI135" s="269"/>
      <c r="PJ135" s="269"/>
      <c r="PK135" s="269"/>
      <c r="PL135" s="269"/>
      <c r="PM135" s="269"/>
      <c r="PN135" s="269"/>
      <c r="PO135" s="269"/>
      <c r="PP135" s="269"/>
      <c r="PQ135" s="269"/>
      <c r="PR135" s="269"/>
      <c r="PS135" s="269"/>
      <c r="PT135" s="269"/>
      <c r="PU135" s="269"/>
      <c r="PV135" s="269"/>
      <c r="PW135" s="269"/>
      <c r="PX135" s="269"/>
      <c r="PY135" s="269"/>
      <c r="PZ135" s="269"/>
      <c r="QA135" s="269"/>
      <c r="QB135" s="269"/>
      <c r="QC135" s="269"/>
      <c r="QD135" s="269"/>
      <c r="QE135" s="269"/>
      <c r="QF135" s="269"/>
      <c r="QG135" s="269"/>
      <c r="QH135" s="269"/>
      <c r="QI135" s="269"/>
      <c r="QJ135" s="269"/>
      <c r="QK135" s="269"/>
      <c r="QL135" s="269"/>
      <c r="QM135" s="269"/>
      <c r="QN135" s="269"/>
      <c r="QO135" s="269"/>
      <c r="QP135" s="269"/>
      <c r="QQ135" s="269"/>
      <c r="QR135" s="269"/>
      <c r="QS135" s="269"/>
      <c r="QT135" s="269"/>
      <c r="QU135" s="269"/>
      <c r="QV135" s="269"/>
      <c r="QW135" s="269"/>
      <c r="QX135" s="269"/>
      <c r="QY135" s="269"/>
      <c r="QZ135" s="269"/>
      <c r="RA135" s="269"/>
      <c r="RB135" s="269"/>
      <c r="RC135" s="269"/>
      <c r="RD135" s="269"/>
      <c r="RE135" s="269"/>
      <c r="RF135" s="269"/>
      <c r="RG135" s="269"/>
      <c r="RH135" s="269"/>
      <c r="RI135" s="269"/>
      <c r="RJ135" s="269"/>
      <c r="RK135" s="269"/>
      <c r="RL135" s="269"/>
      <c r="RM135" s="269"/>
      <c r="RN135" s="269"/>
      <c r="RO135" s="269"/>
      <c r="RP135" s="269"/>
      <c r="RQ135" s="269"/>
      <c r="RR135" s="269"/>
      <c r="RS135" s="269"/>
      <c r="RT135" s="269"/>
      <c r="RU135" s="269"/>
      <c r="RV135" s="269"/>
      <c r="RW135" s="269"/>
      <c r="RX135" s="269"/>
      <c r="RY135" s="269"/>
      <c r="RZ135" s="269"/>
      <c r="SA135" s="269"/>
      <c r="SB135" s="269"/>
      <c r="SC135" s="269"/>
      <c r="SD135" s="269"/>
      <c r="SE135" s="269"/>
      <c r="SF135" s="269"/>
      <c r="SG135" s="269"/>
      <c r="SH135" s="269"/>
      <c r="SI135" s="269"/>
      <c r="SJ135" s="269"/>
      <c r="SK135" s="269"/>
      <c r="SL135" s="269"/>
      <c r="SM135" s="269"/>
      <c r="SN135" s="269"/>
      <c r="SO135" s="269"/>
      <c r="SP135" s="269"/>
      <c r="SQ135" s="269"/>
      <c r="SR135" s="269"/>
      <c r="SS135" s="269"/>
      <c r="ST135" s="269"/>
      <c r="SU135" s="269"/>
      <c r="SV135" s="269"/>
      <c r="SW135" s="269"/>
      <c r="SX135" s="269"/>
      <c r="SY135" s="269"/>
      <c r="SZ135" s="269"/>
      <c r="TA135" s="269"/>
      <c r="TB135" s="269"/>
      <c r="TC135" s="269"/>
      <c r="TD135" s="269"/>
      <c r="TE135" s="269"/>
      <c r="TF135" s="269"/>
      <c r="TG135" s="269"/>
      <c r="TH135" s="269"/>
      <c r="TI135" s="269"/>
      <c r="TJ135" s="269"/>
      <c r="TK135" s="269"/>
      <c r="TL135" s="269"/>
      <c r="TM135" s="269"/>
      <c r="TN135" s="269"/>
      <c r="TO135" s="269"/>
      <c r="TP135" s="269"/>
      <c r="TQ135" s="269"/>
      <c r="TR135" s="269"/>
      <c r="TS135" s="269"/>
      <c r="TT135" s="269"/>
      <c r="TU135" s="269"/>
      <c r="TV135" s="269"/>
      <c r="TW135" s="269"/>
      <c r="TX135" s="269"/>
      <c r="TY135" s="269"/>
      <c r="TZ135" s="269"/>
      <c r="UA135" s="269"/>
      <c r="UB135" s="269"/>
      <c r="UC135" s="269"/>
      <c r="UD135" s="269"/>
      <c r="UE135" s="269"/>
      <c r="UF135" s="269"/>
      <c r="UG135" s="269"/>
      <c r="UH135" s="269"/>
      <c r="UI135" s="269"/>
      <c r="UJ135" s="269"/>
      <c r="UK135" s="269"/>
      <c r="UL135" s="269"/>
      <c r="UM135" s="269"/>
      <c r="UN135" s="269"/>
      <c r="UO135" s="269"/>
      <c r="UP135" s="269"/>
      <c r="UQ135" s="269"/>
      <c r="UR135" s="269"/>
      <c r="US135" s="269"/>
      <c r="UT135" s="269"/>
      <c r="UU135" s="269"/>
      <c r="UV135" s="269"/>
      <c r="UW135" s="269"/>
      <c r="UX135" s="269"/>
      <c r="UY135" s="269"/>
      <c r="UZ135" s="269"/>
      <c r="VA135" s="269"/>
      <c r="VB135" s="269"/>
      <c r="VC135" s="269"/>
      <c r="VD135" s="269"/>
      <c r="VE135" s="269"/>
      <c r="VF135" s="269"/>
      <c r="VG135" s="269"/>
      <c r="VH135" s="269"/>
      <c r="VI135" s="269"/>
      <c r="VJ135" s="269"/>
      <c r="VK135" s="269"/>
      <c r="VL135" s="269"/>
      <c r="VM135" s="269"/>
      <c r="VN135" s="269"/>
      <c r="VO135" s="269"/>
      <c r="VP135" s="269"/>
      <c r="VQ135" s="269"/>
      <c r="VR135" s="269"/>
      <c r="VS135" s="269"/>
      <c r="VT135" s="269"/>
      <c r="VU135" s="269"/>
      <c r="VV135" s="269"/>
      <c r="VW135" s="269"/>
      <c r="VX135" s="269"/>
      <c r="VY135" s="269"/>
      <c r="VZ135" s="269"/>
      <c r="WA135" s="269"/>
      <c r="WB135" s="269"/>
      <c r="WC135" s="269"/>
      <c r="WD135" s="269"/>
      <c r="WE135" s="269"/>
      <c r="WF135" s="269"/>
      <c r="WG135" s="269"/>
      <c r="WH135" s="269"/>
      <c r="WI135" s="269"/>
      <c r="WJ135" s="269"/>
      <c r="WK135" s="269"/>
      <c r="WL135" s="269"/>
      <c r="WM135" s="269"/>
      <c r="WN135" s="269"/>
      <c r="WO135" s="269"/>
      <c r="WP135" s="269"/>
      <c r="WQ135" s="269"/>
      <c r="WR135" s="269"/>
      <c r="WS135" s="269"/>
      <c r="WT135" s="269"/>
      <c r="WU135" s="269"/>
      <c r="WV135" s="269"/>
      <c r="WW135" s="269"/>
      <c r="WX135" s="269"/>
      <c r="WY135" s="269"/>
      <c r="WZ135" s="269"/>
      <c r="XA135" s="269"/>
      <c r="XB135" s="269"/>
      <c r="XC135" s="269"/>
      <c r="XD135" s="269"/>
      <c r="XE135" s="269"/>
      <c r="XF135" s="269"/>
      <c r="XG135" s="269"/>
      <c r="XH135" s="269"/>
      <c r="XI135" s="269"/>
      <c r="XJ135" s="269"/>
      <c r="XK135" s="269"/>
      <c r="XL135" s="269"/>
      <c r="XM135" s="269"/>
      <c r="XN135" s="269"/>
      <c r="XO135" s="269"/>
      <c r="XP135" s="269"/>
      <c r="XQ135" s="269"/>
      <c r="XR135" s="269"/>
      <c r="XS135" s="269"/>
      <c r="XT135" s="269"/>
      <c r="XU135" s="269"/>
      <c r="XV135" s="269"/>
      <c r="XW135" s="269"/>
      <c r="XX135" s="269"/>
      <c r="XY135" s="269"/>
      <c r="XZ135" s="269"/>
      <c r="YA135" s="269"/>
      <c r="YB135" s="269"/>
      <c r="YC135" s="269"/>
      <c r="YD135" s="269"/>
      <c r="YE135" s="269"/>
      <c r="YF135" s="269"/>
      <c r="YG135" s="269"/>
      <c r="YH135" s="269"/>
      <c r="YI135" s="269"/>
      <c r="YJ135" s="269"/>
      <c r="YK135" s="269"/>
      <c r="YL135" s="269"/>
      <c r="YM135" s="269"/>
      <c r="YN135" s="269"/>
      <c r="YO135" s="269"/>
      <c r="YP135" s="269"/>
      <c r="YQ135" s="269"/>
      <c r="YR135" s="269"/>
      <c r="YS135" s="269"/>
      <c r="YT135" s="269"/>
      <c r="YU135" s="269"/>
      <c r="YV135" s="269"/>
      <c r="YW135" s="269"/>
      <c r="YX135" s="269"/>
      <c r="YY135" s="269"/>
      <c r="YZ135" s="269"/>
      <c r="ZA135" s="269"/>
      <c r="ZB135" s="269"/>
      <c r="ZC135" s="269"/>
      <c r="ZD135" s="269"/>
      <c r="ZE135" s="269"/>
      <c r="ZF135" s="269"/>
      <c r="ZG135" s="269"/>
      <c r="ZH135" s="269"/>
      <c r="ZI135" s="269"/>
      <c r="ZJ135" s="269"/>
      <c r="ZK135" s="269"/>
      <c r="ZL135" s="269"/>
      <c r="ZM135" s="269"/>
      <c r="ZN135" s="269"/>
      <c r="ZO135" s="269"/>
      <c r="ZP135" s="269"/>
      <c r="ZQ135" s="269"/>
      <c r="ZR135" s="269"/>
      <c r="ZS135" s="269"/>
      <c r="ZT135" s="269"/>
      <c r="ZU135" s="269"/>
      <c r="ZV135" s="269"/>
      <c r="ZW135" s="269"/>
      <c r="ZX135" s="269"/>
      <c r="ZY135" s="269"/>
      <c r="ZZ135" s="269"/>
      <c r="AAA135" s="269"/>
      <c r="AAB135" s="269"/>
      <c r="AAC135" s="269"/>
      <c r="AAD135" s="269"/>
      <c r="AAE135" s="269"/>
      <c r="AAF135" s="269"/>
      <c r="AAG135" s="269"/>
      <c r="AAH135" s="269"/>
      <c r="AAI135" s="269"/>
      <c r="AAJ135" s="269"/>
      <c r="AAK135" s="269"/>
      <c r="AAL135" s="269"/>
      <c r="AAM135" s="269"/>
      <c r="AAN135" s="269"/>
      <c r="AAO135" s="269"/>
      <c r="AAP135" s="269"/>
      <c r="AAQ135" s="269"/>
      <c r="AAR135" s="269"/>
      <c r="AAS135" s="269"/>
      <c r="AAT135" s="269"/>
      <c r="AAU135" s="269"/>
      <c r="AAV135" s="269"/>
      <c r="AAW135" s="269"/>
      <c r="AAX135" s="269"/>
      <c r="AAY135" s="269"/>
      <c r="AAZ135" s="269"/>
      <c r="ABA135" s="269"/>
      <c r="ABB135" s="269"/>
      <c r="ABC135" s="269"/>
      <c r="ABD135" s="269"/>
      <c r="ABE135" s="269"/>
      <c r="ABF135" s="269"/>
      <c r="ABG135" s="269"/>
      <c r="ABH135" s="269"/>
      <c r="ABI135" s="269"/>
      <c r="ABJ135" s="269"/>
      <c r="ABK135" s="269"/>
      <c r="ABL135" s="269"/>
      <c r="ABM135" s="269"/>
      <c r="ABN135" s="269"/>
      <c r="ABO135" s="269"/>
      <c r="ABP135" s="269"/>
      <c r="ABQ135" s="269"/>
      <c r="ABR135" s="269"/>
      <c r="ABS135" s="269"/>
      <c r="ABT135" s="269"/>
      <c r="ABU135" s="269"/>
      <c r="ABV135" s="269"/>
      <c r="ABW135" s="269"/>
      <c r="ABX135" s="269"/>
      <c r="ABY135" s="269"/>
      <c r="ABZ135" s="269"/>
      <c r="ACA135" s="269"/>
      <c r="ACB135" s="269"/>
      <c r="ACC135" s="269"/>
      <c r="ACD135" s="269"/>
      <c r="ACE135" s="269"/>
      <c r="ACF135" s="269"/>
      <c r="ACG135" s="269"/>
      <c r="ACH135" s="269"/>
      <c r="ACI135" s="269"/>
      <c r="ACJ135" s="269"/>
      <c r="ACK135" s="269"/>
      <c r="ACL135" s="269"/>
      <c r="ACM135" s="269"/>
      <c r="ACN135" s="269"/>
      <c r="ACO135" s="269"/>
      <c r="ACP135" s="269"/>
      <c r="ACQ135" s="269"/>
      <c r="ACR135" s="269"/>
      <c r="ACS135" s="269"/>
      <c r="ACT135" s="269"/>
      <c r="ACU135" s="269"/>
      <c r="ACV135" s="269"/>
      <c r="ACW135" s="269"/>
      <c r="ACX135" s="269"/>
      <c r="ACY135" s="269"/>
      <c r="ACZ135" s="269"/>
      <c r="ADA135" s="269"/>
      <c r="ADB135" s="269"/>
      <c r="ADC135" s="269"/>
      <c r="ADD135" s="269"/>
      <c r="ADE135" s="269"/>
      <c r="ADF135" s="269"/>
      <c r="ADG135" s="269"/>
      <c r="ADH135" s="269"/>
      <c r="ADI135" s="269"/>
      <c r="ADJ135" s="269"/>
      <c r="ADK135" s="269"/>
      <c r="ADL135" s="269"/>
      <c r="ADM135" s="269"/>
      <c r="ADN135" s="269"/>
      <c r="ADO135" s="269"/>
      <c r="ADP135" s="269"/>
      <c r="ADQ135" s="269"/>
      <c r="ADR135" s="269"/>
      <c r="ADS135" s="269"/>
      <c r="ADT135" s="269"/>
      <c r="ADU135" s="269"/>
      <c r="ADV135" s="269"/>
      <c r="ADW135" s="269"/>
      <c r="ADX135" s="269"/>
      <c r="ADY135" s="269"/>
      <c r="ADZ135" s="269"/>
      <c r="AEA135" s="269"/>
      <c r="AEB135" s="269"/>
      <c r="AEC135" s="269"/>
      <c r="AED135" s="269"/>
      <c r="AEE135" s="269"/>
      <c r="AEF135" s="269"/>
      <c r="AEG135" s="269"/>
      <c r="AEH135" s="269"/>
      <c r="AEI135" s="269"/>
      <c r="AEJ135" s="269"/>
      <c r="AEK135" s="269"/>
      <c r="AEL135" s="269"/>
      <c r="AEM135" s="269"/>
      <c r="AEN135" s="269"/>
      <c r="AEO135" s="269"/>
      <c r="AEP135" s="269"/>
      <c r="AEQ135" s="269"/>
      <c r="AER135" s="269"/>
      <c r="AES135" s="269"/>
      <c r="AET135" s="269"/>
      <c r="AEU135" s="269"/>
      <c r="AEV135" s="269"/>
      <c r="AEW135" s="269"/>
      <c r="AEX135" s="269"/>
      <c r="AEY135" s="269"/>
      <c r="AEZ135" s="269"/>
      <c r="AFA135" s="269"/>
      <c r="AFB135" s="269"/>
      <c r="AFC135" s="269"/>
      <c r="AFD135" s="269"/>
      <c r="AFE135" s="269"/>
      <c r="AFF135" s="269"/>
      <c r="AFG135" s="269"/>
      <c r="AFH135" s="269"/>
      <c r="AFI135" s="269"/>
      <c r="AFJ135" s="269"/>
      <c r="AFK135" s="269"/>
      <c r="AFL135" s="269"/>
      <c r="AFM135" s="269"/>
      <c r="AFN135" s="269"/>
      <c r="AFO135" s="269"/>
      <c r="AFP135" s="269"/>
      <c r="AFQ135" s="269"/>
      <c r="AFR135" s="269"/>
      <c r="AFS135" s="269"/>
      <c r="AFT135" s="269"/>
      <c r="AFU135" s="269"/>
      <c r="AFV135" s="269"/>
      <c r="AFW135" s="269"/>
      <c r="AFX135" s="269"/>
      <c r="AFY135" s="269"/>
      <c r="AFZ135" s="269"/>
      <c r="AGA135" s="269"/>
      <c r="AGB135" s="269"/>
      <c r="AGC135" s="269"/>
      <c r="AGD135" s="269"/>
      <c r="AGE135" s="269"/>
      <c r="AGF135" s="269"/>
      <c r="AGG135" s="269"/>
      <c r="AGH135" s="269"/>
      <c r="AGI135" s="269"/>
      <c r="AGJ135" s="269"/>
      <c r="AGK135" s="269"/>
      <c r="AGL135" s="269"/>
      <c r="AGM135" s="269"/>
      <c r="AGN135" s="269"/>
      <c r="AGO135" s="269"/>
      <c r="AGP135" s="269"/>
      <c r="AGQ135" s="269"/>
      <c r="AGR135" s="269"/>
      <c r="AGS135" s="269"/>
      <c r="AGT135" s="269"/>
      <c r="AGU135" s="269"/>
      <c r="AGV135" s="269"/>
      <c r="AGW135" s="269"/>
      <c r="AGX135" s="269"/>
      <c r="AGY135" s="269"/>
      <c r="AGZ135" s="269"/>
      <c r="AHA135" s="269"/>
      <c r="AHB135" s="269"/>
      <c r="AHC135" s="269"/>
      <c r="AHD135" s="269"/>
      <c r="AHE135" s="269"/>
      <c r="AHF135" s="269"/>
      <c r="AHG135" s="269"/>
      <c r="AHH135" s="269"/>
      <c r="AHI135" s="269"/>
      <c r="AHJ135" s="269"/>
      <c r="AHK135" s="269"/>
      <c r="AHL135" s="269"/>
      <c r="AHM135" s="269"/>
      <c r="AHN135" s="269"/>
      <c r="AHO135" s="269"/>
      <c r="AHP135" s="269"/>
      <c r="AHQ135" s="269"/>
      <c r="AHR135" s="269"/>
      <c r="AHS135" s="269"/>
      <c r="AHT135" s="269"/>
      <c r="AHU135" s="269"/>
      <c r="AHV135" s="269"/>
      <c r="AHW135" s="269"/>
      <c r="AHX135" s="269"/>
      <c r="AHY135" s="269"/>
      <c r="AHZ135" s="269"/>
      <c r="AIA135" s="269"/>
      <c r="AIB135" s="269"/>
      <c r="AIC135" s="269"/>
      <c r="AID135" s="269"/>
      <c r="AIE135" s="269"/>
      <c r="AIF135" s="269"/>
      <c r="AIG135" s="269"/>
      <c r="AIH135" s="269"/>
      <c r="AII135" s="269"/>
      <c r="AIJ135" s="269"/>
      <c r="AIK135" s="269"/>
      <c r="AIL135" s="269"/>
      <c r="AIM135" s="269"/>
      <c r="AIN135" s="269"/>
      <c r="AIO135" s="269"/>
      <c r="AIP135" s="269"/>
      <c r="AIQ135" s="269"/>
      <c r="AIR135" s="269"/>
      <c r="AIS135" s="269"/>
      <c r="AIT135" s="269"/>
      <c r="AIU135" s="269"/>
      <c r="AIV135" s="269"/>
      <c r="AIW135" s="269"/>
      <c r="AIX135" s="269"/>
      <c r="AIY135" s="269"/>
      <c r="AIZ135" s="269"/>
      <c r="AJA135" s="269"/>
      <c r="AJB135" s="269"/>
      <c r="AJC135" s="269"/>
      <c r="AJD135" s="269"/>
      <c r="AJE135" s="269"/>
      <c r="AJF135" s="269"/>
      <c r="AJG135" s="269"/>
      <c r="AJH135" s="269"/>
      <c r="AJI135" s="269"/>
      <c r="AJJ135" s="269"/>
      <c r="AJK135" s="269"/>
      <c r="AJL135" s="269"/>
      <c r="AJM135" s="269"/>
      <c r="AJN135" s="269"/>
      <c r="AJO135" s="269"/>
      <c r="AJP135" s="269"/>
      <c r="AJQ135" s="269"/>
      <c r="AJR135" s="269"/>
      <c r="AJS135" s="269"/>
      <c r="AJT135" s="269"/>
      <c r="AJU135" s="269"/>
      <c r="AJV135" s="269"/>
      <c r="AJW135" s="269"/>
      <c r="AJX135" s="269"/>
      <c r="AJY135" s="269"/>
      <c r="AJZ135" s="269"/>
      <c r="AKA135" s="269"/>
      <c r="AKB135" s="269"/>
      <c r="AKC135" s="269"/>
      <c r="AKD135" s="269"/>
      <c r="AKE135" s="269"/>
      <c r="AKF135" s="269"/>
      <c r="AKG135" s="269"/>
      <c r="AKH135" s="269"/>
      <c r="AKI135" s="269"/>
      <c r="AKJ135" s="269"/>
      <c r="AKK135" s="269"/>
      <c r="AKL135" s="269"/>
      <c r="AKM135" s="269"/>
      <c r="AKN135" s="269"/>
      <c r="AKO135" s="269"/>
      <c r="AKP135" s="269"/>
      <c r="AKQ135" s="269"/>
      <c r="AKR135" s="269"/>
      <c r="AKS135" s="269"/>
      <c r="AKT135" s="269"/>
      <c r="AKU135" s="269"/>
      <c r="AKV135" s="269"/>
      <c r="AKW135" s="269"/>
      <c r="AKX135" s="269"/>
      <c r="AKY135" s="269"/>
      <c r="AKZ135" s="269"/>
      <c r="ALA135" s="269"/>
      <c r="ALB135" s="269"/>
      <c r="ALC135" s="269"/>
      <c r="ALD135" s="269"/>
      <c r="ALE135" s="269"/>
      <c r="ALF135" s="269"/>
      <c r="ALG135" s="269"/>
      <c r="ALH135" s="269"/>
      <c r="ALI135" s="269"/>
      <c r="ALJ135" s="269"/>
      <c r="ALK135" s="269"/>
      <c r="ALL135" s="269"/>
      <c r="ALM135" s="269"/>
      <c r="ALN135" s="269"/>
      <c r="ALO135" s="269"/>
      <c r="ALP135" s="269"/>
      <c r="ALQ135" s="269"/>
      <c r="ALR135" s="269"/>
      <c r="ALS135" s="269"/>
      <c r="ALT135" s="269"/>
      <c r="ALU135" s="269"/>
      <c r="ALV135" s="269"/>
      <c r="ALW135" s="269"/>
      <c r="ALX135" s="269"/>
      <c r="ALY135" s="269"/>
      <c r="ALZ135" s="269"/>
      <c r="AMA135" s="269"/>
      <c r="AMB135" s="269"/>
      <c r="AMC135" s="269"/>
      <c r="AMD135" s="269"/>
    </row>
    <row r="136" customFormat="false" ht="42.9" hidden="true" customHeight="true" outlineLevel="0" collapsed="false">
      <c r="A136" s="334" t="s">
        <v>1357</v>
      </c>
      <c r="B136" s="334"/>
      <c r="C136" s="334"/>
      <c r="D136" s="334"/>
      <c r="E136" s="334"/>
      <c r="F136" s="334"/>
      <c r="G136" s="334"/>
      <c r="H136" s="335"/>
      <c r="I136" s="336" t="n">
        <f aca="false">+I29+I79+I88+I127+I133</f>
        <v>0</v>
      </c>
    </row>
    <row r="137" customFormat="false" ht="13.8" hidden="true" customHeight="true" outlineLevel="0" collapsed="false">
      <c r="A137" s="337" t="s">
        <v>887</v>
      </c>
      <c r="B137" s="338" t="s">
        <v>1054</v>
      </c>
      <c r="C137" s="338"/>
      <c r="D137" s="338"/>
      <c r="E137" s="338"/>
      <c r="F137" s="338"/>
      <c r="G137" s="338"/>
      <c r="H137" s="339"/>
      <c r="I137" s="336" t="n">
        <f aca="false">ROUND(H137*I136,2)</f>
        <v>0</v>
      </c>
      <c r="J137" s="269"/>
      <c r="K137" s="269"/>
      <c r="L137" s="269"/>
      <c r="M137" s="269"/>
      <c r="N137" s="269"/>
      <c r="O137" s="269"/>
      <c r="P137" s="269"/>
      <c r="Q137" s="269"/>
      <c r="R137" s="269"/>
      <c r="S137" s="269"/>
      <c r="T137" s="269"/>
      <c r="U137" s="269"/>
      <c r="V137" s="269"/>
      <c r="W137" s="269"/>
      <c r="X137" s="269"/>
      <c r="Y137" s="269"/>
      <c r="Z137" s="269"/>
      <c r="AA137" s="269"/>
      <c r="AB137" s="269"/>
      <c r="AC137" s="269"/>
      <c r="AD137" s="269"/>
      <c r="AE137" s="269"/>
      <c r="AF137" s="269"/>
      <c r="AG137" s="269"/>
      <c r="AH137" s="269"/>
      <c r="AI137" s="269"/>
      <c r="AJ137" s="269"/>
      <c r="AK137" s="269"/>
      <c r="AL137" s="269"/>
      <c r="AM137" s="269"/>
      <c r="AN137" s="269"/>
      <c r="AO137" s="269"/>
      <c r="AP137" s="269"/>
      <c r="AQ137" s="269"/>
      <c r="AR137" s="269"/>
      <c r="AS137" s="269"/>
      <c r="AT137" s="269"/>
      <c r="AU137" s="269"/>
      <c r="AV137" s="269"/>
      <c r="AW137" s="269"/>
      <c r="AX137" s="269"/>
      <c r="AY137" s="269"/>
      <c r="AZ137" s="269"/>
      <c r="BA137" s="269"/>
      <c r="BB137" s="269"/>
      <c r="BC137" s="269"/>
      <c r="BD137" s="269"/>
      <c r="BE137" s="269"/>
      <c r="BF137" s="269"/>
      <c r="BG137" s="269"/>
      <c r="BH137" s="269"/>
      <c r="BI137" s="269"/>
      <c r="BJ137" s="269"/>
      <c r="BK137" s="269"/>
      <c r="BL137" s="269"/>
      <c r="BM137" s="269"/>
      <c r="BN137" s="269"/>
      <c r="BO137" s="269"/>
      <c r="BP137" s="269"/>
      <c r="BQ137" s="269"/>
      <c r="BR137" s="269"/>
      <c r="BS137" s="269"/>
      <c r="BT137" s="269"/>
      <c r="BU137" s="269"/>
      <c r="BV137" s="269"/>
      <c r="BW137" s="269"/>
      <c r="BX137" s="269"/>
      <c r="BY137" s="269"/>
      <c r="BZ137" s="269"/>
      <c r="CA137" s="269"/>
      <c r="CB137" s="269"/>
      <c r="CC137" s="269"/>
      <c r="CD137" s="269"/>
      <c r="CE137" s="269"/>
      <c r="CF137" s="269"/>
      <c r="CG137" s="269"/>
      <c r="CH137" s="269"/>
      <c r="CI137" s="269"/>
      <c r="CJ137" s="269"/>
      <c r="CK137" s="269"/>
      <c r="CL137" s="269"/>
      <c r="CM137" s="269"/>
      <c r="CN137" s="269"/>
      <c r="CO137" s="269"/>
      <c r="CP137" s="269"/>
      <c r="CQ137" s="269"/>
      <c r="CR137" s="269"/>
      <c r="CS137" s="269"/>
      <c r="CT137" s="269"/>
      <c r="CU137" s="269"/>
      <c r="CV137" s="269"/>
      <c r="CW137" s="269"/>
      <c r="CX137" s="269"/>
      <c r="CY137" s="269"/>
      <c r="CZ137" s="269"/>
      <c r="DA137" s="269"/>
      <c r="DB137" s="269"/>
      <c r="DC137" s="269"/>
      <c r="DD137" s="269"/>
      <c r="DE137" s="269"/>
      <c r="DF137" s="269"/>
      <c r="DG137" s="269"/>
      <c r="DH137" s="269"/>
      <c r="DI137" s="269"/>
      <c r="DJ137" s="269"/>
      <c r="DK137" s="269"/>
      <c r="DL137" s="269"/>
      <c r="DM137" s="269"/>
      <c r="DN137" s="269"/>
      <c r="DO137" s="269"/>
      <c r="DP137" s="269"/>
      <c r="DQ137" s="269"/>
      <c r="DR137" s="269"/>
      <c r="DS137" s="269"/>
      <c r="DT137" s="269"/>
      <c r="DU137" s="269"/>
      <c r="DV137" s="269"/>
      <c r="DW137" s="269"/>
      <c r="DX137" s="269"/>
      <c r="DY137" s="269"/>
      <c r="DZ137" s="269"/>
      <c r="EA137" s="269"/>
      <c r="EB137" s="269"/>
      <c r="EC137" s="269"/>
      <c r="ED137" s="269"/>
      <c r="EE137" s="269"/>
      <c r="EF137" s="269"/>
      <c r="EG137" s="269"/>
      <c r="EH137" s="269"/>
      <c r="EI137" s="269"/>
      <c r="EJ137" s="269"/>
      <c r="EK137" s="269"/>
      <c r="EL137" s="269"/>
      <c r="EM137" s="269"/>
      <c r="EN137" s="269"/>
      <c r="EO137" s="269"/>
      <c r="EP137" s="269"/>
      <c r="EQ137" s="269"/>
      <c r="ER137" s="269"/>
      <c r="ES137" s="269"/>
      <c r="ET137" s="269"/>
      <c r="EU137" s="269"/>
      <c r="EV137" s="269"/>
      <c r="EW137" s="269"/>
      <c r="EX137" s="269"/>
      <c r="EY137" s="269"/>
      <c r="EZ137" s="269"/>
      <c r="FA137" s="269"/>
      <c r="FB137" s="269"/>
      <c r="FC137" s="269"/>
      <c r="FD137" s="269"/>
      <c r="FE137" s="269"/>
      <c r="FF137" s="269"/>
      <c r="FG137" s="269"/>
      <c r="FH137" s="269"/>
      <c r="FI137" s="269"/>
      <c r="FJ137" s="269"/>
      <c r="FK137" s="269"/>
      <c r="FL137" s="269"/>
      <c r="FM137" s="269"/>
      <c r="FN137" s="269"/>
      <c r="FO137" s="269"/>
      <c r="FP137" s="269"/>
      <c r="FQ137" s="269"/>
      <c r="FR137" s="269"/>
      <c r="FS137" s="269"/>
      <c r="FT137" s="269"/>
      <c r="FU137" s="269"/>
      <c r="FV137" s="269"/>
      <c r="FW137" s="269"/>
      <c r="FX137" s="269"/>
      <c r="FY137" s="269"/>
      <c r="FZ137" s="269"/>
      <c r="GA137" s="269"/>
      <c r="GB137" s="269"/>
      <c r="GC137" s="269"/>
      <c r="GD137" s="269"/>
      <c r="GE137" s="269"/>
      <c r="GF137" s="269"/>
      <c r="GG137" s="269"/>
      <c r="GH137" s="269"/>
      <c r="GI137" s="269"/>
      <c r="GJ137" s="269"/>
      <c r="GK137" s="269"/>
      <c r="GL137" s="269"/>
      <c r="GM137" s="269"/>
      <c r="GN137" s="269"/>
      <c r="GO137" s="269"/>
      <c r="GP137" s="269"/>
      <c r="GQ137" s="269"/>
      <c r="GR137" s="269"/>
      <c r="GS137" s="269"/>
      <c r="GT137" s="269"/>
      <c r="GU137" s="269"/>
      <c r="GV137" s="269"/>
      <c r="GW137" s="269"/>
      <c r="GX137" s="269"/>
      <c r="GY137" s="269"/>
      <c r="GZ137" s="269"/>
      <c r="HA137" s="269"/>
      <c r="HB137" s="269"/>
      <c r="HC137" s="269"/>
      <c r="HD137" s="269"/>
      <c r="HE137" s="269"/>
      <c r="HF137" s="269"/>
      <c r="HG137" s="269"/>
      <c r="HH137" s="269"/>
      <c r="HI137" s="269"/>
      <c r="HJ137" s="269"/>
      <c r="HK137" s="269"/>
      <c r="HL137" s="269"/>
      <c r="HM137" s="269"/>
      <c r="HN137" s="269"/>
      <c r="HO137" s="269"/>
      <c r="HP137" s="269"/>
      <c r="HQ137" s="269"/>
      <c r="HR137" s="269"/>
      <c r="HS137" s="269"/>
      <c r="HT137" s="269"/>
      <c r="HU137" s="269"/>
      <c r="HV137" s="269"/>
      <c r="HW137" s="269"/>
      <c r="HX137" s="269"/>
      <c r="HY137" s="269"/>
      <c r="HZ137" s="269"/>
      <c r="IA137" s="269"/>
      <c r="IB137" s="269"/>
      <c r="IC137" s="269"/>
      <c r="ID137" s="269"/>
      <c r="IE137" s="269"/>
      <c r="IF137" s="269"/>
      <c r="IG137" s="269"/>
      <c r="IH137" s="269"/>
      <c r="II137" s="269"/>
      <c r="IJ137" s="269"/>
      <c r="IK137" s="269"/>
      <c r="IL137" s="269"/>
      <c r="IM137" s="269"/>
      <c r="IN137" s="269"/>
      <c r="IO137" s="269"/>
      <c r="IP137" s="269"/>
      <c r="IQ137" s="269"/>
      <c r="IR137" s="269"/>
      <c r="IS137" s="269"/>
      <c r="IT137" s="269"/>
      <c r="IU137" s="269"/>
      <c r="IV137" s="269"/>
      <c r="IW137" s="269"/>
      <c r="IX137" s="269"/>
      <c r="IY137" s="269"/>
      <c r="IZ137" s="269"/>
      <c r="JA137" s="269"/>
      <c r="JB137" s="269"/>
      <c r="JC137" s="269"/>
      <c r="JD137" s="269"/>
      <c r="JE137" s="269"/>
      <c r="JF137" s="269"/>
      <c r="JG137" s="269"/>
      <c r="JH137" s="269"/>
      <c r="JI137" s="269"/>
      <c r="JJ137" s="269"/>
      <c r="JK137" s="269"/>
      <c r="JL137" s="269"/>
      <c r="JM137" s="269"/>
      <c r="JN137" s="269"/>
      <c r="JO137" s="269"/>
      <c r="JP137" s="269"/>
      <c r="JQ137" s="269"/>
      <c r="JR137" s="269"/>
      <c r="JS137" s="269"/>
      <c r="JT137" s="269"/>
      <c r="JU137" s="269"/>
      <c r="JV137" s="269"/>
      <c r="JW137" s="269"/>
      <c r="JX137" s="269"/>
      <c r="JY137" s="269"/>
      <c r="JZ137" s="269"/>
      <c r="KA137" s="269"/>
      <c r="KB137" s="269"/>
      <c r="KC137" s="269"/>
      <c r="KD137" s="269"/>
      <c r="KE137" s="269"/>
      <c r="KF137" s="269"/>
      <c r="KG137" s="269"/>
      <c r="KH137" s="269"/>
      <c r="KI137" s="269"/>
      <c r="KJ137" s="269"/>
      <c r="KK137" s="269"/>
      <c r="KL137" s="269"/>
      <c r="KM137" s="269"/>
      <c r="KN137" s="269"/>
      <c r="KO137" s="269"/>
      <c r="KP137" s="269"/>
      <c r="KQ137" s="269"/>
      <c r="KR137" s="269"/>
      <c r="KS137" s="269"/>
      <c r="KT137" s="269"/>
      <c r="KU137" s="269"/>
      <c r="KV137" s="269"/>
      <c r="KW137" s="269"/>
      <c r="KX137" s="269"/>
      <c r="KY137" s="269"/>
      <c r="KZ137" s="269"/>
      <c r="LA137" s="269"/>
      <c r="LB137" s="269"/>
      <c r="LC137" s="269"/>
      <c r="LD137" s="269"/>
      <c r="LE137" s="269"/>
      <c r="LF137" s="269"/>
      <c r="LG137" s="269"/>
      <c r="LH137" s="269"/>
      <c r="LI137" s="269"/>
      <c r="LJ137" s="269"/>
      <c r="LK137" s="269"/>
      <c r="LL137" s="269"/>
      <c r="LM137" s="269"/>
      <c r="LN137" s="269"/>
      <c r="LO137" s="269"/>
      <c r="LP137" s="269"/>
      <c r="LQ137" s="269"/>
      <c r="LR137" s="269"/>
      <c r="LS137" s="269"/>
      <c r="LT137" s="269"/>
      <c r="LU137" s="269"/>
      <c r="LV137" s="269"/>
      <c r="LW137" s="269"/>
      <c r="LX137" s="269"/>
      <c r="LY137" s="269"/>
      <c r="LZ137" s="269"/>
      <c r="MA137" s="269"/>
      <c r="MB137" s="269"/>
      <c r="MC137" s="269"/>
      <c r="MD137" s="269"/>
      <c r="ME137" s="269"/>
      <c r="MF137" s="269"/>
      <c r="MG137" s="269"/>
      <c r="MH137" s="269"/>
      <c r="MI137" s="269"/>
      <c r="MJ137" s="269"/>
      <c r="MK137" s="269"/>
      <c r="ML137" s="269"/>
      <c r="MM137" s="269"/>
      <c r="MN137" s="269"/>
      <c r="MO137" s="269"/>
      <c r="MP137" s="269"/>
      <c r="MQ137" s="269"/>
      <c r="MR137" s="269"/>
      <c r="MS137" s="269"/>
      <c r="MT137" s="269"/>
      <c r="MU137" s="269"/>
      <c r="MV137" s="269"/>
      <c r="MW137" s="269"/>
      <c r="MX137" s="269"/>
      <c r="MY137" s="269"/>
      <c r="MZ137" s="269"/>
      <c r="NA137" s="269"/>
      <c r="NB137" s="269"/>
      <c r="NC137" s="269"/>
      <c r="ND137" s="269"/>
      <c r="NE137" s="269"/>
      <c r="NF137" s="269"/>
      <c r="NG137" s="269"/>
      <c r="NH137" s="269"/>
      <c r="NI137" s="269"/>
      <c r="NJ137" s="269"/>
      <c r="NK137" s="269"/>
      <c r="NL137" s="269"/>
      <c r="NM137" s="269"/>
      <c r="NN137" s="269"/>
      <c r="NO137" s="269"/>
      <c r="NP137" s="269"/>
      <c r="NQ137" s="269"/>
      <c r="NR137" s="269"/>
      <c r="NS137" s="269"/>
      <c r="NT137" s="269"/>
      <c r="NU137" s="269"/>
      <c r="NV137" s="269"/>
      <c r="NW137" s="269"/>
      <c r="NX137" s="269"/>
      <c r="NY137" s="269"/>
      <c r="NZ137" s="269"/>
      <c r="OA137" s="269"/>
      <c r="OB137" s="269"/>
      <c r="OC137" s="269"/>
      <c r="OD137" s="269"/>
      <c r="OE137" s="269"/>
      <c r="OF137" s="269"/>
      <c r="OG137" s="269"/>
      <c r="OH137" s="269"/>
      <c r="OI137" s="269"/>
      <c r="OJ137" s="269"/>
      <c r="OK137" s="269"/>
      <c r="OL137" s="269"/>
      <c r="OM137" s="269"/>
      <c r="ON137" s="269"/>
      <c r="OO137" s="269"/>
      <c r="OP137" s="269"/>
      <c r="OQ137" s="269"/>
      <c r="OR137" s="269"/>
      <c r="OS137" s="269"/>
      <c r="OT137" s="269"/>
      <c r="OU137" s="269"/>
      <c r="OV137" s="269"/>
      <c r="OW137" s="269"/>
      <c r="OX137" s="269"/>
      <c r="OY137" s="269"/>
      <c r="OZ137" s="269"/>
      <c r="PA137" s="269"/>
      <c r="PB137" s="269"/>
      <c r="PC137" s="269"/>
      <c r="PD137" s="269"/>
      <c r="PE137" s="269"/>
      <c r="PF137" s="269"/>
      <c r="PG137" s="269"/>
      <c r="PH137" s="269"/>
      <c r="PI137" s="269"/>
      <c r="PJ137" s="269"/>
      <c r="PK137" s="269"/>
      <c r="PL137" s="269"/>
      <c r="PM137" s="269"/>
      <c r="PN137" s="269"/>
      <c r="PO137" s="269"/>
      <c r="PP137" s="269"/>
      <c r="PQ137" s="269"/>
      <c r="PR137" s="269"/>
      <c r="PS137" s="269"/>
      <c r="PT137" s="269"/>
      <c r="PU137" s="269"/>
      <c r="PV137" s="269"/>
      <c r="PW137" s="269"/>
      <c r="PX137" s="269"/>
      <c r="PY137" s="269"/>
      <c r="PZ137" s="269"/>
      <c r="QA137" s="269"/>
      <c r="QB137" s="269"/>
      <c r="QC137" s="269"/>
      <c r="QD137" s="269"/>
      <c r="QE137" s="269"/>
      <c r="QF137" s="269"/>
      <c r="QG137" s="269"/>
      <c r="QH137" s="269"/>
      <c r="QI137" s="269"/>
      <c r="QJ137" s="269"/>
      <c r="QK137" s="269"/>
      <c r="QL137" s="269"/>
      <c r="QM137" s="269"/>
      <c r="QN137" s="269"/>
      <c r="QO137" s="269"/>
      <c r="QP137" s="269"/>
      <c r="QQ137" s="269"/>
      <c r="QR137" s="269"/>
      <c r="QS137" s="269"/>
      <c r="QT137" s="269"/>
      <c r="QU137" s="269"/>
      <c r="QV137" s="269"/>
      <c r="QW137" s="269"/>
      <c r="QX137" s="269"/>
      <c r="QY137" s="269"/>
      <c r="QZ137" s="269"/>
      <c r="RA137" s="269"/>
      <c r="RB137" s="269"/>
      <c r="RC137" s="269"/>
      <c r="RD137" s="269"/>
      <c r="RE137" s="269"/>
      <c r="RF137" s="269"/>
      <c r="RG137" s="269"/>
      <c r="RH137" s="269"/>
      <c r="RI137" s="269"/>
      <c r="RJ137" s="269"/>
      <c r="RK137" s="269"/>
      <c r="RL137" s="269"/>
      <c r="RM137" s="269"/>
      <c r="RN137" s="269"/>
      <c r="RO137" s="269"/>
      <c r="RP137" s="269"/>
      <c r="RQ137" s="269"/>
      <c r="RR137" s="269"/>
      <c r="RS137" s="269"/>
      <c r="RT137" s="269"/>
      <c r="RU137" s="269"/>
      <c r="RV137" s="269"/>
      <c r="RW137" s="269"/>
      <c r="RX137" s="269"/>
      <c r="RY137" s="269"/>
      <c r="RZ137" s="269"/>
      <c r="SA137" s="269"/>
      <c r="SB137" s="269"/>
      <c r="SC137" s="269"/>
      <c r="SD137" s="269"/>
      <c r="SE137" s="269"/>
      <c r="SF137" s="269"/>
      <c r="SG137" s="269"/>
      <c r="SH137" s="269"/>
      <c r="SI137" s="269"/>
      <c r="SJ137" s="269"/>
      <c r="SK137" s="269"/>
      <c r="SL137" s="269"/>
      <c r="SM137" s="269"/>
      <c r="SN137" s="269"/>
      <c r="SO137" s="269"/>
      <c r="SP137" s="269"/>
      <c r="SQ137" s="269"/>
      <c r="SR137" s="269"/>
      <c r="SS137" s="269"/>
      <c r="ST137" s="269"/>
      <c r="SU137" s="269"/>
      <c r="SV137" s="269"/>
      <c r="SW137" s="269"/>
      <c r="SX137" s="269"/>
      <c r="SY137" s="269"/>
      <c r="SZ137" s="269"/>
      <c r="TA137" s="269"/>
      <c r="TB137" s="269"/>
      <c r="TC137" s="269"/>
      <c r="TD137" s="269"/>
      <c r="TE137" s="269"/>
      <c r="TF137" s="269"/>
      <c r="TG137" s="269"/>
      <c r="TH137" s="269"/>
      <c r="TI137" s="269"/>
      <c r="TJ137" s="269"/>
      <c r="TK137" s="269"/>
      <c r="TL137" s="269"/>
      <c r="TM137" s="269"/>
      <c r="TN137" s="269"/>
      <c r="TO137" s="269"/>
      <c r="TP137" s="269"/>
      <c r="TQ137" s="269"/>
      <c r="TR137" s="269"/>
      <c r="TS137" s="269"/>
      <c r="TT137" s="269"/>
      <c r="TU137" s="269"/>
      <c r="TV137" s="269"/>
      <c r="TW137" s="269"/>
      <c r="TX137" s="269"/>
      <c r="TY137" s="269"/>
      <c r="TZ137" s="269"/>
      <c r="UA137" s="269"/>
      <c r="UB137" s="269"/>
      <c r="UC137" s="269"/>
      <c r="UD137" s="269"/>
      <c r="UE137" s="269"/>
      <c r="UF137" s="269"/>
      <c r="UG137" s="269"/>
      <c r="UH137" s="269"/>
      <c r="UI137" s="269"/>
      <c r="UJ137" s="269"/>
      <c r="UK137" s="269"/>
      <c r="UL137" s="269"/>
      <c r="UM137" s="269"/>
      <c r="UN137" s="269"/>
      <c r="UO137" s="269"/>
      <c r="UP137" s="269"/>
      <c r="UQ137" s="269"/>
      <c r="UR137" s="269"/>
      <c r="US137" s="269"/>
      <c r="UT137" s="269"/>
      <c r="UU137" s="269"/>
      <c r="UV137" s="269"/>
      <c r="UW137" s="269"/>
      <c r="UX137" s="269"/>
      <c r="UY137" s="269"/>
      <c r="UZ137" s="269"/>
      <c r="VA137" s="269"/>
      <c r="VB137" s="269"/>
      <c r="VC137" s="269"/>
      <c r="VD137" s="269"/>
      <c r="VE137" s="269"/>
      <c r="VF137" s="269"/>
      <c r="VG137" s="269"/>
      <c r="VH137" s="269"/>
      <c r="VI137" s="269"/>
      <c r="VJ137" s="269"/>
      <c r="VK137" s="269"/>
      <c r="VL137" s="269"/>
      <c r="VM137" s="269"/>
      <c r="VN137" s="269"/>
      <c r="VO137" s="269"/>
      <c r="VP137" s="269"/>
      <c r="VQ137" s="269"/>
      <c r="VR137" s="269"/>
      <c r="VS137" s="269"/>
      <c r="VT137" s="269"/>
      <c r="VU137" s="269"/>
      <c r="VV137" s="269"/>
      <c r="VW137" s="269"/>
      <c r="VX137" s="269"/>
      <c r="VY137" s="269"/>
      <c r="VZ137" s="269"/>
      <c r="WA137" s="269"/>
      <c r="WB137" s="269"/>
      <c r="WC137" s="269"/>
      <c r="WD137" s="269"/>
      <c r="WE137" s="269"/>
      <c r="WF137" s="269"/>
      <c r="WG137" s="269"/>
      <c r="WH137" s="269"/>
      <c r="WI137" s="269"/>
      <c r="WJ137" s="269"/>
      <c r="WK137" s="269"/>
      <c r="WL137" s="269"/>
      <c r="WM137" s="269"/>
      <c r="WN137" s="269"/>
      <c r="WO137" s="269"/>
      <c r="WP137" s="269"/>
      <c r="WQ137" s="269"/>
      <c r="WR137" s="269"/>
      <c r="WS137" s="269"/>
      <c r="WT137" s="269"/>
      <c r="WU137" s="269"/>
      <c r="WV137" s="269"/>
      <c r="WW137" s="269"/>
      <c r="WX137" s="269"/>
      <c r="WY137" s="269"/>
      <c r="WZ137" s="269"/>
      <c r="XA137" s="269"/>
      <c r="XB137" s="269"/>
      <c r="XC137" s="269"/>
      <c r="XD137" s="269"/>
      <c r="XE137" s="269"/>
      <c r="XF137" s="269"/>
      <c r="XG137" s="269"/>
      <c r="XH137" s="269"/>
      <c r="XI137" s="269"/>
      <c r="XJ137" s="269"/>
      <c r="XK137" s="269"/>
      <c r="XL137" s="269"/>
      <c r="XM137" s="269"/>
      <c r="XN137" s="269"/>
      <c r="XO137" s="269"/>
      <c r="XP137" s="269"/>
      <c r="XQ137" s="269"/>
      <c r="XR137" s="269"/>
      <c r="XS137" s="269"/>
      <c r="XT137" s="269"/>
      <c r="XU137" s="269"/>
      <c r="XV137" s="269"/>
      <c r="XW137" s="269"/>
      <c r="XX137" s="269"/>
      <c r="XY137" s="269"/>
      <c r="XZ137" s="269"/>
      <c r="YA137" s="269"/>
      <c r="YB137" s="269"/>
      <c r="YC137" s="269"/>
      <c r="YD137" s="269"/>
      <c r="YE137" s="269"/>
      <c r="YF137" s="269"/>
      <c r="YG137" s="269"/>
      <c r="YH137" s="269"/>
      <c r="YI137" s="269"/>
      <c r="YJ137" s="269"/>
      <c r="YK137" s="269"/>
      <c r="YL137" s="269"/>
      <c r="YM137" s="269"/>
      <c r="YN137" s="269"/>
      <c r="YO137" s="269"/>
      <c r="YP137" s="269"/>
      <c r="YQ137" s="269"/>
      <c r="YR137" s="269"/>
      <c r="YS137" s="269"/>
      <c r="YT137" s="269"/>
      <c r="YU137" s="269"/>
      <c r="YV137" s="269"/>
      <c r="YW137" s="269"/>
      <c r="YX137" s="269"/>
      <c r="YY137" s="269"/>
      <c r="YZ137" s="269"/>
      <c r="ZA137" s="269"/>
      <c r="ZB137" s="269"/>
      <c r="ZC137" s="269"/>
      <c r="ZD137" s="269"/>
      <c r="ZE137" s="269"/>
      <c r="ZF137" s="269"/>
      <c r="ZG137" s="269"/>
      <c r="ZH137" s="269"/>
      <c r="ZI137" s="269"/>
      <c r="ZJ137" s="269"/>
      <c r="ZK137" s="269"/>
      <c r="ZL137" s="269"/>
      <c r="ZM137" s="269"/>
      <c r="ZN137" s="269"/>
      <c r="ZO137" s="269"/>
      <c r="ZP137" s="269"/>
      <c r="ZQ137" s="269"/>
      <c r="ZR137" s="269"/>
      <c r="ZS137" s="269"/>
      <c r="ZT137" s="269"/>
      <c r="ZU137" s="269"/>
      <c r="ZV137" s="269"/>
      <c r="ZW137" s="269"/>
      <c r="ZX137" s="269"/>
      <c r="ZY137" s="269"/>
      <c r="ZZ137" s="269"/>
      <c r="AAA137" s="269"/>
      <c r="AAB137" s="269"/>
      <c r="AAC137" s="269"/>
      <c r="AAD137" s="269"/>
      <c r="AAE137" s="269"/>
      <c r="AAF137" s="269"/>
      <c r="AAG137" s="269"/>
      <c r="AAH137" s="269"/>
      <c r="AAI137" s="269"/>
      <c r="AAJ137" s="269"/>
      <c r="AAK137" s="269"/>
      <c r="AAL137" s="269"/>
      <c r="AAM137" s="269"/>
      <c r="AAN137" s="269"/>
      <c r="AAO137" s="269"/>
      <c r="AAP137" s="269"/>
      <c r="AAQ137" s="269"/>
      <c r="AAR137" s="269"/>
      <c r="AAS137" s="269"/>
      <c r="AAT137" s="269"/>
      <c r="AAU137" s="269"/>
      <c r="AAV137" s="269"/>
      <c r="AAW137" s="269"/>
      <c r="AAX137" s="269"/>
      <c r="AAY137" s="269"/>
      <c r="AAZ137" s="269"/>
      <c r="ABA137" s="269"/>
      <c r="ABB137" s="269"/>
      <c r="ABC137" s="269"/>
      <c r="ABD137" s="269"/>
      <c r="ABE137" s="269"/>
      <c r="ABF137" s="269"/>
      <c r="ABG137" s="269"/>
      <c r="ABH137" s="269"/>
      <c r="ABI137" s="269"/>
      <c r="ABJ137" s="269"/>
      <c r="ABK137" s="269"/>
      <c r="ABL137" s="269"/>
      <c r="ABM137" s="269"/>
      <c r="ABN137" s="269"/>
      <c r="ABO137" s="269"/>
      <c r="ABP137" s="269"/>
      <c r="ABQ137" s="269"/>
      <c r="ABR137" s="269"/>
      <c r="ABS137" s="269"/>
      <c r="ABT137" s="269"/>
      <c r="ABU137" s="269"/>
      <c r="ABV137" s="269"/>
      <c r="ABW137" s="269"/>
      <c r="ABX137" s="269"/>
      <c r="ABY137" s="269"/>
      <c r="ABZ137" s="269"/>
      <c r="ACA137" s="269"/>
      <c r="ACB137" s="269"/>
      <c r="ACC137" s="269"/>
      <c r="ACD137" s="269"/>
      <c r="ACE137" s="269"/>
      <c r="ACF137" s="269"/>
      <c r="ACG137" s="269"/>
      <c r="ACH137" s="269"/>
      <c r="ACI137" s="269"/>
      <c r="ACJ137" s="269"/>
      <c r="ACK137" s="269"/>
      <c r="ACL137" s="269"/>
      <c r="ACM137" s="269"/>
      <c r="ACN137" s="269"/>
      <c r="ACO137" s="269"/>
      <c r="ACP137" s="269"/>
      <c r="ACQ137" s="269"/>
      <c r="ACR137" s="269"/>
      <c r="ACS137" s="269"/>
      <c r="ACT137" s="269"/>
      <c r="ACU137" s="269"/>
      <c r="ACV137" s="269"/>
      <c r="ACW137" s="269"/>
      <c r="ACX137" s="269"/>
      <c r="ACY137" s="269"/>
      <c r="ACZ137" s="269"/>
      <c r="ADA137" s="269"/>
      <c r="ADB137" s="269"/>
      <c r="ADC137" s="269"/>
      <c r="ADD137" s="269"/>
      <c r="ADE137" s="269"/>
      <c r="ADF137" s="269"/>
      <c r="ADG137" s="269"/>
      <c r="ADH137" s="269"/>
      <c r="ADI137" s="269"/>
      <c r="ADJ137" s="269"/>
      <c r="ADK137" s="269"/>
      <c r="ADL137" s="269"/>
      <c r="ADM137" s="269"/>
      <c r="ADN137" s="269"/>
      <c r="ADO137" s="269"/>
      <c r="ADP137" s="269"/>
      <c r="ADQ137" s="269"/>
      <c r="ADR137" s="269"/>
      <c r="ADS137" s="269"/>
      <c r="ADT137" s="269"/>
      <c r="ADU137" s="269"/>
      <c r="ADV137" s="269"/>
      <c r="ADW137" s="269"/>
      <c r="ADX137" s="269"/>
      <c r="ADY137" s="269"/>
      <c r="ADZ137" s="269"/>
      <c r="AEA137" s="269"/>
      <c r="AEB137" s="269"/>
      <c r="AEC137" s="269"/>
      <c r="AED137" s="269"/>
      <c r="AEE137" s="269"/>
      <c r="AEF137" s="269"/>
      <c r="AEG137" s="269"/>
      <c r="AEH137" s="269"/>
      <c r="AEI137" s="269"/>
      <c r="AEJ137" s="269"/>
      <c r="AEK137" s="269"/>
      <c r="AEL137" s="269"/>
      <c r="AEM137" s="269"/>
      <c r="AEN137" s="269"/>
      <c r="AEO137" s="269"/>
      <c r="AEP137" s="269"/>
      <c r="AEQ137" s="269"/>
      <c r="AER137" s="269"/>
      <c r="AES137" s="269"/>
      <c r="AET137" s="269"/>
      <c r="AEU137" s="269"/>
      <c r="AEV137" s="269"/>
      <c r="AEW137" s="269"/>
      <c r="AEX137" s="269"/>
      <c r="AEY137" s="269"/>
      <c r="AEZ137" s="269"/>
      <c r="AFA137" s="269"/>
      <c r="AFB137" s="269"/>
      <c r="AFC137" s="269"/>
      <c r="AFD137" s="269"/>
      <c r="AFE137" s="269"/>
      <c r="AFF137" s="269"/>
      <c r="AFG137" s="269"/>
      <c r="AFH137" s="269"/>
      <c r="AFI137" s="269"/>
      <c r="AFJ137" s="269"/>
      <c r="AFK137" s="269"/>
      <c r="AFL137" s="269"/>
      <c r="AFM137" s="269"/>
      <c r="AFN137" s="269"/>
      <c r="AFO137" s="269"/>
      <c r="AFP137" s="269"/>
      <c r="AFQ137" s="269"/>
      <c r="AFR137" s="269"/>
      <c r="AFS137" s="269"/>
      <c r="AFT137" s="269"/>
      <c r="AFU137" s="269"/>
      <c r="AFV137" s="269"/>
      <c r="AFW137" s="269"/>
      <c r="AFX137" s="269"/>
      <c r="AFY137" s="269"/>
      <c r="AFZ137" s="269"/>
      <c r="AGA137" s="269"/>
      <c r="AGB137" s="269"/>
      <c r="AGC137" s="269"/>
      <c r="AGD137" s="269"/>
      <c r="AGE137" s="269"/>
      <c r="AGF137" s="269"/>
      <c r="AGG137" s="269"/>
      <c r="AGH137" s="269"/>
      <c r="AGI137" s="269"/>
      <c r="AGJ137" s="269"/>
      <c r="AGK137" s="269"/>
      <c r="AGL137" s="269"/>
      <c r="AGM137" s="269"/>
      <c r="AGN137" s="269"/>
      <c r="AGO137" s="269"/>
      <c r="AGP137" s="269"/>
      <c r="AGQ137" s="269"/>
      <c r="AGR137" s="269"/>
      <c r="AGS137" s="269"/>
      <c r="AGT137" s="269"/>
      <c r="AGU137" s="269"/>
      <c r="AGV137" s="269"/>
      <c r="AGW137" s="269"/>
      <c r="AGX137" s="269"/>
      <c r="AGY137" s="269"/>
      <c r="AGZ137" s="269"/>
      <c r="AHA137" s="269"/>
      <c r="AHB137" s="269"/>
      <c r="AHC137" s="269"/>
      <c r="AHD137" s="269"/>
      <c r="AHE137" s="269"/>
      <c r="AHF137" s="269"/>
      <c r="AHG137" s="269"/>
      <c r="AHH137" s="269"/>
      <c r="AHI137" s="269"/>
      <c r="AHJ137" s="269"/>
      <c r="AHK137" s="269"/>
      <c r="AHL137" s="269"/>
      <c r="AHM137" s="269"/>
      <c r="AHN137" s="269"/>
      <c r="AHO137" s="269"/>
      <c r="AHP137" s="269"/>
      <c r="AHQ137" s="269"/>
      <c r="AHR137" s="269"/>
      <c r="AHS137" s="269"/>
      <c r="AHT137" s="269"/>
      <c r="AHU137" s="269"/>
      <c r="AHV137" s="269"/>
      <c r="AHW137" s="269"/>
      <c r="AHX137" s="269"/>
      <c r="AHY137" s="269"/>
      <c r="AHZ137" s="269"/>
      <c r="AIA137" s="269"/>
      <c r="AIB137" s="269"/>
      <c r="AIC137" s="269"/>
      <c r="AID137" s="269"/>
      <c r="AIE137" s="269"/>
      <c r="AIF137" s="269"/>
      <c r="AIG137" s="269"/>
      <c r="AIH137" s="269"/>
      <c r="AII137" s="269"/>
      <c r="AIJ137" s="269"/>
      <c r="AIK137" s="269"/>
      <c r="AIL137" s="269"/>
      <c r="AIM137" s="269"/>
      <c r="AIN137" s="269"/>
      <c r="AIO137" s="269"/>
      <c r="AIP137" s="269"/>
      <c r="AIQ137" s="269"/>
      <c r="AIR137" s="269"/>
      <c r="AIS137" s="269"/>
      <c r="AIT137" s="269"/>
      <c r="AIU137" s="269"/>
      <c r="AIV137" s="269"/>
      <c r="AIW137" s="269"/>
      <c r="AIX137" s="269"/>
      <c r="AIY137" s="269"/>
      <c r="AIZ137" s="269"/>
      <c r="AJA137" s="269"/>
      <c r="AJB137" s="269"/>
      <c r="AJC137" s="269"/>
      <c r="AJD137" s="269"/>
      <c r="AJE137" s="269"/>
      <c r="AJF137" s="269"/>
      <c r="AJG137" s="269"/>
      <c r="AJH137" s="269"/>
      <c r="AJI137" s="269"/>
      <c r="AJJ137" s="269"/>
      <c r="AJK137" s="269"/>
      <c r="AJL137" s="269"/>
      <c r="AJM137" s="269"/>
      <c r="AJN137" s="269"/>
      <c r="AJO137" s="269"/>
      <c r="AJP137" s="269"/>
      <c r="AJQ137" s="269"/>
      <c r="AJR137" s="269"/>
      <c r="AJS137" s="269"/>
      <c r="AJT137" s="269"/>
      <c r="AJU137" s="269"/>
      <c r="AJV137" s="269"/>
      <c r="AJW137" s="269"/>
      <c r="AJX137" s="269"/>
      <c r="AJY137" s="269"/>
      <c r="AJZ137" s="269"/>
      <c r="AKA137" s="269"/>
      <c r="AKB137" s="269"/>
      <c r="AKC137" s="269"/>
      <c r="AKD137" s="269"/>
      <c r="AKE137" s="269"/>
      <c r="AKF137" s="269"/>
      <c r="AKG137" s="269"/>
      <c r="AKH137" s="269"/>
      <c r="AKI137" s="269"/>
      <c r="AKJ137" s="269"/>
      <c r="AKK137" s="269"/>
      <c r="AKL137" s="269"/>
      <c r="AKM137" s="269"/>
      <c r="AKN137" s="269"/>
      <c r="AKO137" s="269"/>
      <c r="AKP137" s="269"/>
      <c r="AKQ137" s="269"/>
      <c r="AKR137" s="269"/>
      <c r="AKS137" s="269"/>
      <c r="AKT137" s="269"/>
      <c r="AKU137" s="269"/>
      <c r="AKV137" s="269"/>
      <c r="AKW137" s="269"/>
      <c r="AKX137" s="269"/>
      <c r="AKY137" s="269"/>
      <c r="AKZ137" s="269"/>
      <c r="ALA137" s="269"/>
      <c r="ALB137" s="269"/>
      <c r="ALC137" s="269"/>
      <c r="ALD137" s="269"/>
      <c r="ALE137" s="269"/>
      <c r="ALF137" s="269"/>
      <c r="ALG137" s="269"/>
      <c r="ALH137" s="269"/>
      <c r="ALI137" s="269"/>
      <c r="ALJ137" s="269"/>
      <c r="ALK137" s="269"/>
      <c r="ALL137" s="269"/>
      <c r="ALM137" s="269"/>
      <c r="ALN137" s="269"/>
      <c r="ALO137" s="269"/>
      <c r="ALP137" s="269"/>
      <c r="ALQ137" s="269"/>
      <c r="ALR137" s="269"/>
      <c r="ALS137" s="269"/>
      <c r="ALT137" s="269"/>
      <c r="ALU137" s="269"/>
      <c r="ALV137" s="269"/>
      <c r="ALW137" s="269"/>
      <c r="ALX137" s="269"/>
      <c r="ALY137" s="269"/>
      <c r="ALZ137" s="269"/>
      <c r="AMA137" s="269"/>
      <c r="AMB137" s="269"/>
      <c r="AMC137" s="269"/>
      <c r="AMD137" s="269"/>
    </row>
    <row r="138" customFormat="false" ht="42.9" hidden="true" customHeight="true" outlineLevel="0" collapsed="false">
      <c r="A138" s="334" t="s">
        <v>1358</v>
      </c>
      <c r="B138" s="334"/>
      <c r="C138" s="334"/>
      <c r="D138" s="334"/>
      <c r="E138" s="334"/>
      <c r="F138" s="334"/>
      <c r="G138" s="334"/>
      <c r="H138" s="335"/>
      <c r="I138" s="336" t="n">
        <f aca="false">+I136+I137</f>
        <v>0</v>
      </c>
    </row>
    <row r="139" customFormat="false" ht="13.8" hidden="true" customHeight="true" outlineLevel="0" collapsed="false">
      <c r="A139" s="337" t="s">
        <v>890</v>
      </c>
      <c r="B139" s="338" t="s">
        <v>1056</v>
      </c>
      <c r="C139" s="338"/>
      <c r="D139" s="338"/>
      <c r="E139" s="338"/>
      <c r="F139" s="338"/>
      <c r="G139" s="338"/>
      <c r="H139" s="339"/>
      <c r="I139" s="336" t="n">
        <f aca="false">ROUND(H139*I138,2)</f>
        <v>0</v>
      </c>
      <c r="J139" s="269"/>
      <c r="K139" s="269"/>
      <c r="L139" s="269"/>
      <c r="M139" s="269"/>
      <c r="N139" s="269"/>
      <c r="O139" s="269"/>
      <c r="P139" s="269"/>
      <c r="Q139" s="269"/>
      <c r="R139" s="269"/>
      <c r="S139" s="269"/>
      <c r="T139" s="269"/>
      <c r="U139" s="269"/>
      <c r="V139" s="269"/>
      <c r="W139" s="269"/>
      <c r="X139" s="269"/>
      <c r="Y139" s="269"/>
      <c r="Z139" s="269"/>
      <c r="AA139" s="269"/>
      <c r="AB139" s="269"/>
      <c r="AC139" s="269"/>
      <c r="AD139" s="269"/>
      <c r="AE139" s="269"/>
      <c r="AF139" s="269"/>
      <c r="AG139" s="269"/>
      <c r="AH139" s="269"/>
      <c r="AI139" s="269"/>
      <c r="AJ139" s="269"/>
      <c r="AK139" s="269"/>
      <c r="AL139" s="269"/>
      <c r="AM139" s="269"/>
      <c r="AN139" s="269"/>
      <c r="AO139" s="269"/>
      <c r="AP139" s="269"/>
      <c r="AQ139" s="269"/>
      <c r="AR139" s="269"/>
      <c r="AS139" s="269"/>
      <c r="AT139" s="269"/>
      <c r="AU139" s="269"/>
      <c r="AV139" s="269"/>
      <c r="AW139" s="269"/>
      <c r="AX139" s="269"/>
      <c r="AY139" s="269"/>
      <c r="AZ139" s="269"/>
      <c r="BA139" s="269"/>
      <c r="BB139" s="269"/>
      <c r="BC139" s="269"/>
      <c r="BD139" s="269"/>
      <c r="BE139" s="269"/>
      <c r="BF139" s="269"/>
      <c r="BG139" s="269"/>
      <c r="BH139" s="269"/>
      <c r="BI139" s="269"/>
      <c r="BJ139" s="269"/>
      <c r="BK139" s="269"/>
      <c r="BL139" s="269"/>
      <c r="BM139" s="269"/>
      <c r="BN139" s="269"/>
      <c r="BO139" s="269"/>
      <c r="BP139" s="269"/>
      <c r="BQ139" s="269"/>
      <c r="BR139" s="269"/>
      <c r="BS139" s="269"/>
      <c r="BT139" s="269"/>
      <c r="BU139" s="269"/>
      <c r="BV139" s="269"/>
      <c r="BW139" s="269"/>
      <c r="BX139" s="269"/>
      <c r="BY139" s="269"/>
      <c r="BZ139" s="269"/>
      <c r="CA139" s="269"/>
      <c r="CB139" s="269"/>
      <c r="CC139" s="269"/>
      <c r="CD139" s="269"/>
      <c r="CE139" s="269"/>
      <c r="CF139" s="269"/>
      <c r="CG139" s="269"/>
      <c r="CH139" s="269"/>
      <c r="CI139" s="269"/>
      <c r="CJ139" s="269"/>
      <c r="CK139" s="269"/>
      <c r="CL139" s="269"/>
      <c r="CM139" s="269"/>
      <c r="CN139" s="269"/>
      <c r="CO139" s="269"/>
      <c r="CP139" s="269"/>
      <c r="CQ139" s="269"/>
      <c r="CR139" s="269"/>
      <c r="CS139" s="269"/>
      <c r="CT139" s="269"/>
      <c r="CU139" s="269"/>
      <c r="CV139" s="269"/>
      <c r="CW139" s="269"/>
      <c r="CX139" s="269"/>
      <c r="CY139" s="269"/>
      <c r="CZ139" s="269"/>
      <c r="DA139" s="269"/>
      <c r="DB139" s="269"/>
      <c r="DC139" s="269"/>
      <c r="DD139" s="269"/>
      <c r="DE139" s="269"/>
      <c r="DF139" s="269"/>
      <c r="DG139" s="269"/>
      <c r="DH139" s="269"/>
      <c r="DI139" s="269"/>
      <c r="DJ139" s="269"/>
      <c r="DK139" s="269"/>
      <c r="DL139" s="269"/>
      <c r="DM139" s="269"/>
      <c r="DN139" s="269"/>
      <c r="DO139" s="269"/>
      <c r="DP139" s="269"/>
      <c r="DQ139" s="269"/>
      <c r="DR139" s="269"/>
      <c r="DS139" s="269"/>
      <c r="DT139" s="269"/>
      <c r="DU139" s="269"/>
      <c r="DV139" s="269"/>
      <c r="DW139" s="269"/>
      <c r="DX139" s="269"/>
      <c r="DY139" s="269"/>
      <c r="DZ139" s="269"/>
      <c r="EA139" s="269"/>
      <c r="EB139" s="269"/>
      <c r="EC139" s="269"/>
      <c r="ED139" s="269"/>
      <c r="EE139" s="269"/>
      <c r="EF139" s="269"/>
      <c r="EG139" s="269"/>
      <c r="EH139" s="269"/>
      <c r="EI139" s="269"/>
      <c r="EJ139" s="269"/>
      <c r="EK139" s="269"/>
      <c r="EL139" s="269"/>
      <c r="EM139" s="269"/>
      <c r="EN139" s="269"/>
      <c r="EO139" s="269"/>
      <c r="EP139" s="269"/>
      <c r="EQ139" s="269"/>
      <c r="ER139" s="269"/>
      <c r="ES139" s="269"/>
      <c r="ET139" s="269"/>
      <c r="EU139" s="269"/>
      <c r="EV139" s="269"/>
      <c r="EW139" s="269"/>
      <c r="EX139" s="269"/>
      <c r="EY139" s="269"/>
      <c r="EZ139" s="269"/>
      <c r="FA139" s="269"/>
      <c r="FB139" s="269"/>
      <c r="FC139" s="269"/>
      <c r="FD139" s="269"/>
      <c r="FE139" s="269"/>
      <c r="FF139" s="269"/>
      <c r="FG139" s="269"/>
      <c r="FH139" s="269"/>
      <c r="FI139" s="269"/>
      <c r="FJ139" s="269"/>
      <c r="FK139" s="269"/>
      <c r="FL139" s="269"/>
      <c r="FM139" s="269"/>
      <c r="FN139" s="269"/>
      <c r="FO139" s="269"/>
      <c r="FP139" s="269"/>
      <c r="FQ139" s="269"/>
      <c r="FR139" s="269"/>
      <c r="FS139" s="269"/>
      <c r="FT139" s="269"/>
      <c r="FU139" s="269"/>
      <c r="FV139" s="269"/>
      <c r="FW139" s="269"/>
      <c r="FX139" s="269"/>
      <c r="FY139" s="269"/>
      <c r="FZ139" s="269"/>
      <c r="GA139" s="269"/>
      <c r="GB139" s="269"/>
      <c r="GC139" s="269"/>
      <c r="GD139" s="269"/>
      <c r="GE139" s="269"/>
      <c r="GF139" s="269"/>
      <c r="GG139" s="269"/>
      <c r="GH139" s="269"/>
      <c r="GI139" s="269"/>
      <c r="GJ139" s="269"/>
      <c r="GK139" s="269"/>
      <c r="GL139" s="269"/>
      <c r="GM139" s="269"/>
      <c r="GN139" s="269"/>
      <c r="GO139" s="269"/>
      <c r="GP139" s="269"/>
      <c r="GQ139" s="269"/>
      <c r="GR139" s="269"/>
      <c r="GS139" s="269"/>
      <c r="GT139" s="269"/>
      <c r="GU139" s="269"/>
      <c r="GV139" s="269"/>
      <c r="GW139" s="269"/>
      <c r="GX139" s="269"/>
      <c r="GY139" s="269"/>
      <c r="GZ139" s="269"/>
      <c r="HA139" s="269"/>
      <c r="HB139" s="269"/>
      <c r="HC139" s="269"/>
      <c r="HD139" s="269"/>
      <c r="HE139" s="269"/>
      <c r="HF139" s="269"/>
      <c r="HG139" s="269"/>
      <c r="HH139" s="269"/>
      <c r="HI139" s="269"/>
      <c r="HJ139" s="269"/>
      <c r="HK139" s="269"/>
      <c r="HL139" s="269"/>
      <c r="HM139" s="269"/>
      <c r="HN139" s="269"/>
      <c r="HO139" s="269"/>
      <c r="HP139" s="269"/>
      <c r="HQ139" s="269"/>
      <c r="HR139" s="269"/>
      <c r="HS139" s="269"/>
      <c r="HT139" s="269"/>
      <c r="HU139" s="269"/>
      <c r="HV139" s="269"/>
      <c r="HW139" s="269"/>
      <c r="HX139" s="269"/>
      <c r="HY139" s="269"/>
      <c r="HZ139" s="269"/>
      <c r="IA139" s="269"/>
      <c r="IB139" s="269"/>
      <c r="IC139" s="269"/>
      <c r="ID139" s="269"/>
      <c r="IE139" s="269"/>
      <c r="IF139" s="269"/>
      <c r="IG139" s="269"/>
      <c r="IH139" s="269"/>
      <c r="II139" s="269"/>
      <c r="IJ139" s="269"/>
      <c r="IK139" s="269"/>
      <c r="IL139" s="269"/>
      <c r="IM139" s="269"/>
      <c r="IN139" s="269"/>
      <c r="IO139" s="269"/>
      <c r="IP139" s="269"/>
      <c r="IQ139" s="269"/>
      <c r="IR139" s="269"/>
      <c r="IS139" s="269"/>
      <c r="IT139" s="269"/>
      <c r="IU139" s="269"/>
      <c r="IV139" s="269"/>
      <c r="IW139" s="269"/>
      <c r="IX139" s="269"/>
      <c r="IY139" s="269"/>
      <c r="IZ139" s="269"/>
      <c r="JA139" s="269"/>
      <c r="JB139" s="269"/>
      <c r="JC139" s="269"/>
      <c r="JD139" s="269"/>
      <c r="JE139" s="269"/>
      <c r="JF139" s="269"/>
      <c r="JG139" s="269"/>
      <c r="JH139" s="269"/>
      <c r="JI139" s="269"/>
      <c r="JJ139" s="269"/>
      <c r="JK139" s="269"/>
      <c r="JL139" s="269"/>
      <c r="JM139" s="269"/>
      <c r="JN139" s="269"/>
      <c r="JO139" s="269"/>
      <c r="JP139" s="269"/>
      <c r="JQ139" s="269"/>
      <c r="JR139" s="269"/>
      <c r="JS139" s="269"/>
      <c r="JT139" s="269"/>
      <c r="JU139" s="269"/>
      <c r="JV139" s="269"/>
      <c r="JW139" s="269"/>
      <c r="JX139" s="269"/>
      <c r="JY139" s="269"/>
      <c r="JZ139" s="269"/>
      <c r="KA139" s="269"/>
      <c r="KB139" s="269"/>
      <c r="KC139" s="269"/>
      <c r="KD139" s="269"/>
      <c r="KE139" s="269"/>
      <c r="KF139" s="269"/>
      <c r="KG139" s="269"/>
      <c r="KH139" s="269"/>
      <c r="KI139" s="269"/>
      <c r="KJ139" s="269"/>
      <c r="KK139" s="269"/>
      <c r="KL139" s="269"/>
      <c r="KM139" s="269"/>
      <c r="KN139" s="269"/>
      <c r="KO139" s="269"/>
      <c r="KP139" s="269"/>
      <c r="KQ139" s="269"/>
      <c r="KR139" s="269"/>
      <c r="KS139" s="269"/>
      <c r="KT139" s="269"/>
      <c r="KU139" s="269"/>
      <c r="KV139" s="269"/>
      <c r="KW139" s="269"/>
      <c r="KX139" s="269"/>
      <c r="KY139" s="269"/>
      <c r="KZ139" s="269"/>
      <c r="LA139" s="269"/>
      <c r="LB139" s="269"/>
      <c r="LC139" s="269"/>
      <c r="LD139" s="269"/>
      <c r="LE139" s="269"/>
      <c r="LF139" s="269"/>
      <c r="LG139" s="269"/>
      <c r="LH139" s="269"/>
      <c r="LI139" s="269"/>
      <c r="LJ139" s="269"/>
      <c r="LK139" s="269"/>
      <c r="LL139" s="269"/>
      <c r="LM139" s="269"/>
      <c r="LN139" s="269"/>
      <c r="LO139" s="269"/>
      <c r="LP139" s="269"/>
      <c r="LQ139" s="269"/>
      <c r="LR139" s="269"/>
      <c r="LS139" s="269"/>
      <c r="LT139" s="269"/>
      <c r="LU139" s="269"/>
      <c r="LV139" s="269"/>
      <c r="LW139" s="269"/>
      <c r="LX139" s="269"/>
      <c r="LY139" s="269"/>
      <c r="LZ139" s="269"/>
      <c r="MA139" s="269"/>
      <c r="MB139" s="269"/>
      <c r="MC139" s="269"/>
      <c r="MD139" s="269"/>
      <c r="ME139" s="269"/>
      <c r="MF139" s="269"/>
      <c r="MG139" s="269"/>
      <c r="MH139" s="269"/>
      <c r="MI139" s="269"/>
      <c r="MJ139" s="269"/>
      <c r="MK139" s="269"/>
      <c r="ML139" s="269"/>
      <c r="MM139" s="269"/>
      <c r="MN139" s="269"/>
      <c r="MO139" s="269"/>
      <c r="MP139" s="269"/>
      <c r="MQ139" s="269"/>
      <c r="MR139" s="269"/>
      <c r="MS139" s="269"/>
      <c r="MT139" s="269"/>
      <c r="MU139" s="269"/>
      <c r="MV139" s="269"/>
      <c r="MW139" s="269"/>
      <c r="MX139" s="269"/>
      <c r="MY139" s="269"/>
      <c r="MZ139" s="269"/>
      <c r="NA139" s="269"/>
      <c r="NB139" s="269"/>
      <c r="NC139" s="269"/>
      <c r="ND139" s="269"/>
      <c r="NE139" s="269"/>
      <c r="NF139" s="269"/>
      <c r="NG139" s="269"/>
      <c r="NH139" s="269"/>
      <c r="NI139" s="269"/>
      <c r="NJ139" s="269"/>
      <c r="NK139" s="269"/>
      <c r="NL139" s="269"/>
      <c r="NM139" s="269"/>
      <c r="NN139" s="269"/>
      <c r="NO139" s="269"/>
      <c r="NP139" s="269"/>
      <c r="NQ139" s="269"/>
      <c r="NR139" s="269"/>
      <c r="NS139" s="269"/>
      <c r="NT139" s="269"/>
      <c r="NU139" s="269"/>
      <c r="NV139" s="269"/>
      <c r="NW139" s="269"/>
      <c r="NX139" s="269"/>
      <c r="NY139" s="269"/>
      <c r="NZ139" s="269"/>
      <c r="OA139" s="269"/>
      <c r="OB139" s="269"/>
      <c r="OC139" s="269"/>
      <c r="OD139" s="269"/>
      <c r="OE139" s="269"/>
      <c r="OF139" s="269"/>
      <c r="OG139" s="269"/>
      <c r="OH139" s="269"/>
      <c r="OI139" s="269"/>
      <c r="OJ139" s="269"/>
      <c r="OK139" s="269"/>
      <c r="OL139" s="269"/>
      <c r="OM139" s="269"/>
      <c r="ON139" s="269"/>
      <c r="OO139" s="269"/>
      <c r="OP139" s="269"/>
      <c r="OQ139" s="269"/>
      <c r="OR139" s="269"/>
      <c r="OS139" s="269"/>
      <c r="OT139" s="269"/>
      <c r="OU139" s="269"/>
      <c r="OV139" s="269"/>
      <c r="OW139" s="269"/>
      <c r="OX139" s="269"/>
      <c r="OY139" s="269"/>
      <c r="OZ139" s="269"/>
      <c r="PA139" s="269"/>
      <c r="PB139" s="269"/>
      <c r="PC139" s="269"/>
      <c r="PD139" s="269"/>
      <c r="PE139" s="269"/>
      <c r="PF139" s="269"/>
      <c r="PG139" s="269"/>
      <c r="PH139" s="269"/>
      <c r="PI139" s="269"/>
      <c r="PJ139" s="269"/>
      <c r="PK139" s="269"/>
      <c r="PL139" s="269"/>
      <c r="PM139" s="269"/>
      <c r="PN139" s="269"/>
      <c r="PO139" s="269"/>
      <c r="PP139" s="269"/>
      <c r="PQ139" s="269"/>
      <c r="PR139" s="269"/>
      <c r="PS139" s="269"/>
      <c r="PT139" s="269"/>
      <c r="PU139" s="269"/>
      <c r="PV139" s="269"/>
      <c r="PW139" s="269"/>
      <c r="PX139" s="269"/>
      <c r="PY139" s="269"/>
      <c r="PZ139" s="269"/>
      <c r="QA139" s="269"/>
      <c r="QB139" s="269"/>
      <c r="QC139" s="269"/>
      <c r="QD139" s="269"/>
      <c r="QE139" s="269"/>
      <c r="QF139" s="269"/>
      <c r="QG139" s="269"/>
      <c r="QH139" s="269"/>
      <c r="QI139" s="269"/>
      <c r="QJ139" s="269"/>
      <c r="QK139" s="269"/>
      <c r="QL139" s="269"/>
      <c r="QM139" s="269"/>
      <c r="QN139" s="269"/>
      <c r="QO139" s="269"/>
      <c r="QP139" s="269"/>
      <c r="QQ139" s="269"/>
      <c r="QR139" s="269"/>
      <c r="QS139" s="269"/>
      <c r="QT139" s="269"/>
      <c r="QU139" s="269"/>
      <c r="QV139" s="269"/>
      <c r="QW139" s="269"/>
      <c r="QX139" s="269"/>
      <c r="QY139" s="269"/>
      <c r="QZ139" s="269"/>
      <c r="RA139" s="269"/>
      <c r="RB139" s="269"/>
      <c r="RC139" s="269"/>
      <c r="RD139" s="269"/>
      <c r="RE139" s="269"/>
      <c r="RF139" s="269"/>
      <c r="RG139" s="269"/>
      <c r="RH139" s="269"/>
      <c r="RI139" s="269"/>
      <c r="RJ139" s="269"/>
      <c r="RK139" s="269"/>
      <c r="RL139" s="269"/>
      <c r="RM139" s="269"/>
      <c r="RN139" s="269"/>
      <c r="RO139" s="269"/>
      <c r="RP139" s="269"/>
      <c r="RQ139" s="269"/>
      <c r="RR139" s="269"/>
      <c r="RS139" s="269"/>
      <c r="RT139" s="269"/>
      <c r="RU139" s="269"/>
      <c r="RV139" s="269"/>
      <c r="RW139" s="269"/>
      <c r="RX139" s="269"/>
      <c r="RY139" s="269"/>
      <c r="RZ139" s="269"/>
      <c r="SA139" s="269"/>
      <c r="SB139" s="269"/>
      <c r="SC139" s="269"/>
      <c r="SD139" s="269"/>
      <c r="SE139" s="269"/>
      <c r="SF139" s="269"/>
      <c r="SG139" s="269"/>
      <c r="SH139" s="269"/>
      <c r="SI139" s="269"/>
      <c r="SJ139" s="269"/>
      <c r="SK139" s="269"/>
      <c r="SL139" s="269"/>
      <c r="SM139" s="269"/>
      <c r="SN139" s="269"/>
      <c r="SO139" s="269"/>
      <c r="SP139" s="269"/>
      <c r="SQ139" s="269"/>
      <c r="SR139" s="269"/>
      <c r="SS139" s="269"/>
      <c r="ST139" s="269"/>
      <c r="SU139" s="269"/>
      <c r="SV139" s="269"/>
      <c r="SW139" s="269"/>
      <c r="SX139" s="269"/>
      <c r="SY139" s="269"/>
      <c r="SZ139" s="269"/>
      <c r="TA139" s="269"/>
      <c r="TB139" s="269"/>
      <c r="TC139" s="269"/>
      <c r="TD139" s="269"/>
      <c r="TE139" s="269"/>
      <c r="TF139" s="269"/>
      <c r="TG139" s="269"/>
      <c r="TH139" s="269"/>
      <c r="TI139" s="269"/>
      <c r="TJ139" s="269"/>
      <c r="TK139" s="269"/>
      <c r="TL139" s="269"/>
      <c r="TM139" s="269"/>
      <c r="TN139" s="269"/>
      <c r="TO139" s="269"/>
      <c r="TP139" s="269"/>
      <c r="TQ139" s="269"/>
      <c r="TR139" s="269"/>
      <c r="TS139" s="269"/>
      <c r="TT139" s="269"/>
      <c r="TU139" s="269"/>
      <c r="TV139" s="269"/>
      <c r="TW139" s="269"/>
      <c r="TX139" s="269"/>
      <c r="TY139" s="269"/>
      <c r="TZ139" s="269"/>
      <c r="UA139" s="269"/>
      <c r="UB139" s="269"/>
      <c r="UC139" s="269"/>
      <c r="UD139" s="269"/>
      <c r="UE139" s="269"/>
      <c r="UF139" s="269"/>
      <c r="UG139" s="269"/>
      <c r="UH139" s="269"/>
      <c r="UI139" s="269"/>
      <c r="UJ139" s="269"/>
      <c r="UK139" s="269"/>
      <c r="UL139" s="269"/>
      <c r="UM139" s="269"/>
      <c r="UN139" s="269"/>
      <c r="UO139" s="269"/>
      <c r="UP139" s="269"/>
      <c r="UQ139" s="269"/>
      <c r="UR139" s="269"/>
      <c r="US139" s="269"/>
      <c r="UT139" s="269"/>
      <c r="UU139" s="269"/>
      <c r="UV139" s="269"/>
      <c r="UW139" s="269"/>
      <c r="UX139" s="269"/>
      <c r="UY139" s="269"/>
      <c r="UZ139" s="269"/>
      <c r="VA139" s="269"/>
      <c r="VB139" s="269"/>
      <c r="VC139" s="269"/>
      <c r="VD139" s="269"/>
      <c r="VE139" s="269"/>
      <c r="VF139" s="269"/>
      <c r="VG139" s="269"/>
      <c r="VH139" s="269"/>
      <c r="VI139" s="269"/>
      <c r="VJ139" s="269"/>
      <c r="VK139" s="269"/>
      <c r="VL139" s="269"/>
      <c r="VM139" s="269"/>
      <c r="VN139" s="269"/>
      <c r="VO139" s="269"/>
      <c r="VP139" s="269"/>
      <c r="VQ139" s="269"/>
      <c r="VR139" s="269"/>
      <c r="VS139" s="269"/>
      <c r="VT139" s="269"/>
      <c r="VU139" s="269"/>
      <c r="VV139" s="269"/>
      <c r="VW139" s="269"/>
      <c r="VX139" s="269"/>
      <c r="VY139" s="269"/>
      <c r="VZ139" s="269"/>
      <c r="WA139" s="269"/>
      <c r="WB139" s="269"/>
      <c r="WC139" s="269"/>
      <c r="WD139" s="269"/>
      <c r="WE139" s="269"/>
      <c r="WF139" s="269"/>
      <c r="WG139" s="269"/>
      <c r="WH139" s="269"/>
      <c r="WI139" s="269"/>
      <c r="WJ139" s="269"/>
      <c r="WK139" s="269"/>
      <c r="WL139" s="269"/>
      <c r="WM139" s="269"/>
      <c r="WN139" s="269"/>
      <c r="WO139" s="269"/>
      <c r="WP139" s="269"/>
      <c r="WQ139" s="269"/>
      <c r="WR139" s="269"/>
      <c r="WS139" s="269"/>
      <c r="WT139" s="269"/>
      <c r="WU139" s="269"/>
      <c r="WV139" s="269"/>
      <c r="WW139" s="269"/>
      <c r="WX139" s="269"/>
      <c r="WY139" s="269"/>
      <c r="WZ139" s="269"/>
      <c r="XA139" s="269"/>
      <c r="XB139" s="269"/>
      <c r="XC139" s="269"/>
      <c r="XD139" s="269"/>
      <c r="XE139" s="269"/>
      <c r="XF139" s="269"/>
      <c r="XG139" s="269"/>
      <c r="XH139" s="269"/>
      <c r="XI139" s="269"/>
      <c r="XJ139" s="269"/>
      <c r="XK139" s="269"/>
      <c r="XL139" s="269"/>
      <c r="XM139" s="269"/>
      <c r="XN139" s="269"/>
      <c r="XO139" s="269"/>
      <c r="XP139" s="269"/>
      <c r="XQ139" s="269"/>
      <c r="XR139" s="269"/>
      <c r="XS139" s="269"/>
      <c r="XT139" s="269"/>
      <c r="XU139" s="269"/>
      <c r="XV139" s="269"/>
      <c r="XW139" s="269"/>
      <c r="XX139" s="269"/>
      <c r="XY139" s="269"/>
      <c r="XZ139" s="269"/>
      <c r="YA139" s="269"/>
      <c r="YB139" s="269"/>
      <c r="YC139" s="269"/>
      <c r="YD139" s="269"/>
      <c r="YE139" s="269"/>
      <c r="YF139" s="269"/>
      <c r="YG139" s="269"/>
      <c r="YH139" s="269"/>
      <c r="YI139" s="269"/>
      <c r="YJ139" s="269"/>
      <c r="YK139" s="269"/>
      <c r="YL139" s="269"/>
      <c r="YM139" s="269"/>
      <c r="YN139" s="269"/>
      <c r="YO139" s="269"/>
      <c r="YP139" s="269"/>
      <c r="YQ139" s="269"/>
      <c r="YR139" s="269"/>
      <c r="YS139" s="269"/>
      <c r="YT139" s="269"/>
      <c r="YU139" s="269"/>
      <c r="YV139" s="269"/>
      <c r="YW139" s="269"/>
      <c r="YX139" s="269"/>
      <c r="YY139" s="269"/>
      <c r="YZ139" s="269"/>
      <c r="ZA139" s="269"/>
      <c r="ZB139" s="269"/>
      <c r="ZC139" s="269"/>
      <c r="ZD139" s="269"/>
      <c r="ZE139" s="269"/>
      <c r="ZF139" s="269"/>
      <c r="ZG139" s="269"/>
      <c r="ZH139" s="269"/>
      <c r="ZI139" s="269"/>
      <c r="ZJ139" s="269"/>
      <c r="ZK139" s="269"/>
      <c r="ZL139" s="269"/>
      <c r="ZM139" s="269"/>
      <c r="ZN139" s="269"/>
      <c r="ZO139" s="269"/>
      <c r="ZP139" s="269"/>
      <c r="ZQ139" s="269"/>
      <c r="ZR139" s="269"/>
      <c r="ZS139" s="269"/>
      <c r="ZT139" s="269"/>
      <c r="ZU139" s="269"/>
      <c r="ZV139" s="269"/>
      <c r="ZW139" s="269"/>
      <c r="ZX139" s="269"/>
      <c r="ZY139" s="269"/>
      <c r="ZZ139" s="269"/>
      <c r="AAA139" s="269"/>
      <c r="AAB139" s="269"/>
      <c r="AAC139" s="269"/>
      <c r="AAD139" s="269"/>
      <c r="AAE139" s="269"/>
      <c r="AAF139" s="269"/>
      <c r="AAG139" s="269"/>
      <c r="AAH139" s="269"/>
      <c r="AAI139" s="269"/>
      <c r="AAJ139" s="269"/>
      <c r="AAK139" s="269"/>
      <c r="AAL139" s="269"/>
      <c r="AAM139" s="269"/>
      <c r="AAN139" s="269"/>
      <c r="AAO139" s="269"/>
      <c r="AAP139" s="269"/>
      <c r="AAQ139" s="269"/>
      <c r="AAR139" s="269"/>
      <c r="AAS139" s="269"/>
      <c r="AAT139" s="269"/>
      <c r="AAU139" s="269"/>
      <c r="AAV139" s="269"/>
      <c r="AAW139" s="269"/>
      <c r="AAX139" s="269"/>
      <c r="AAY139" s="269"/>
      <c r="AAZ139" s="269"/>
      <c r="ABA139" s="269"/>
      <c r="ABB139" s="269"/>
      <c r="ABC139" s="269"/>
      <c r="ABD139" s="269"/>
      <c r="ABE139" s="269"/>
      <c r="ABF139" s="269"/>
      <c r="ABG139" s="269"/>
      <c r="ABH139" s="269"/>
      <c r="ABI139" s="269"/>
      <c r="ABJ139" s="269"/>
      <c r="ABK139" s="269"/>
      <c r="ABL139" s="269"/>
      <c r="ABM139" s="269"/>
      <c r="ABN139" s="269"/>
      <c r="ABO139" s="269"/>
      <c r="ABP139" s="269"/>
      <c r="ABQ139" s="269"/>
      <c r="ABR139" s="269"/>
      <c r="ABS139" s="269"/>
      <c r="ABT139" s="269"/>
      <c r="ABU139" s="269"/>
      <c r="ABV139" s="269"/>
      <c r="ABW139" s="269"/>
      <c r="ABX139" s="269"/>
      <c r="ABY139" s="269"/>
      <c r="ABZ139" s="269"/>
      <c r="ACA139" s="269"/>
      <c r="ACB139" s="269"/>
      <c r="ACC139" s="269"/>
      <c r="ACD139" s="269"/>
      <c r="ACE139" s="269"/>
      <c r="ACF139" s="269"/>
      <c r="ACG139" s="269"/>
      <c r="ACH139" s="269"/>
      <c r="ACI139" s="269"/>
      <c r="ACJ139" s="269"/>
      <c r="ACK139" s="269"/>
      <c r="ACL139" s="269"/>
      <c r="ACM139" s="269"/>
      <c r="ACN139" s="269"/>
      <c r="ACO139" s="269"/>
      <c r="ACP139" s="269"/>
      <c r="ACQ139" s="269"/>
      <c r="ACR139" s="269"/>
      <c r="ACS139" s="269"/>
      <c r="ACT139" s="269"/>
      <c r="ACU139" s="269"/>
      <c r="ACV139" s="269"/>
      <c r="ACW139" s="269"/>
      <c r="ACX139" s="269"/>
      <c r="ACY139" s="269"/>
      <c r="ACZ139" s="269"/>
      <c r="ADA139" s="269"/>
      <c r="ADB139" s="269"/>
      <c r="ADC139" s="269"/>
      <c r="ADD139" s="269"/>
      <c r="ADE139" s="269"/>
      <c r="ADF139" s="269"/>
      <c r="ADG139" s="269"/>
      <c r="ADH139" s="269"/>
      <c r="ADI139" s="269"/>
      <c r="ADJ139" s="269"/>
      <c r="ADK139" s="269"/>
      <c r="ADL139" s="269"/>
      <c r="ADM139" s="269"/>
      <c r="ADN139" s="269"/>
      <c r="ADO139" s="269"/>
      <c r="ADP139" s="269"/>
      <c r="ADQ139" s="269"/>
      <c r="ADR139" s="269"/>
      <c r="ADS139" s="269"/>
      <c r="ADT139" s="269"/>
      <c r="ADU139" s="269"/>
      <c r="ADV139" s="269"/>
      <c r="ADW139" s="269"/>
      <c r="ADX139" s="269"/>
      <c r="ADY139" s="269"/>
      <c r="ADZ139" s="269"/>
      <c r="AEA139" s="269"/>
      <c r="AEB139" s="269"/>
      <c r="AEC139" s="269"/>
      <c r="AED139" s="269"/>
      <c r="AEE139" s="269"/>
      <c r="AEF139" s="269"/>
      <c r="AEG139" s="269"/>
      <c r="AEH139" s="269"/>
      <c r="AEI139" s="269"/>
      <c r="AEJ139" s="269"/>
      <c r="AEK139" s="269"/>
      <c r="AEL139" s="269"/>
      <c r="AEM139" s="269"/>
      <c r="AEN139" s="269"/>
      <c r="AEO139" s="269"/>
      <c r="AEP139" s="269"/>
      <c r="AEQ139" s="269"/>
      <c r="AER139" s="269"/>
      <c r="AES139" s="269"/>
      <c r="AET139" s="269"/>
      <c r="AEU139" s="269"/>
      <c r="AEV139" s="269"/>
      <c r="AEW139" s="269"/>
      <c r="AEX139" s="269"/>
      <c r="AEY139" s="269"/>
      <c r="AEZ139" s="269"/>
      <c r="AFA139" s="269"/>
      <c r="AFB139" s="269"/>
      <c r="AFC139" s="269"/>
      <c r="AFD139" s="269"/>
      <c r="AFE139" s="269"/>
      <c r="AFF139" s="269"/>
      <c r="AFG139" s="269"/>
      <c r="AFH139" s="269"/>
      <c r="AFI139" s="269"/>
      <c r="AFJ139" s="269"/>
      <c r="AFK139" s="269"/>
      <c r="AFL139" s="269"/>
      <c r="AFM139" s="269"/>
      <c r="AFN139" s="269"/>
      <c r="AFO139" s="269"/>
      <c r="AFP139" s="269"/>
      <c r="AFQ139" s="269"/>
      <c r="AFR139" s="269"/>
      <c r="AFS139" s="269"/>
      <c r="AFT139" s="269"/>
      <c r="AFU139" s="269"/>
      <c r="AFV139" s="269"/>
      <c r="AFW139" s="269"/>
      <c r="AFX139" s="269"/>
      <c r="AFY139" s="269"/>
      <c r="AFZ139" s="269"/>
      <c r="AGA139" s="269"/>
      <c r="AGB139" s="269"/>
      <c r="AGC139" s="269"/>
      <c r="AGD139" s="269"/>
      <c r="AGE139" s="269"/>
      <c r="AGF139" s="269"/>
      <c r="AGG139" s="269"/>
      <c r="AGH139" s="269"/>
      <c r="AGI139" s="269"/>
      <c r="AGJ139" s="269"/>
      <c r="AGK139" s="269"/>
      <c r="AGL139" s="269"/>
      <c r="AGM139" s="269"/>
      <c r="AGN139" s="269"/>
      <c r="AGO139" s="269"/>
      <c r="AGP139" s="269"/>
      <c r="AGQ139" s="269"/>
      <c r="AGR139" s="269"/>
      <c r="AGS139" s="269"/>
      <c r="AGT139" s="269"/>
      <c r="AGU139" s="269"/>
      <c r="AGV139" s="269"/>
      <c r="AGW139" s="269"/>
      <c r="AGX139" s="269"/>
      <c r="AGY139" s="269"/>
      <c r="AGZ139" s="269"/>
      <c r="AHA139" s="269"/>
      <c r="AHB139" s="269"/>
      <c r="AHC139" s="269"/>
      <c r="AHD139" s="269"/>
      <c r="AHE139" s="269"/>
      <c r="AHF139" s="269"/>
      <c r="AHG139" s="269"/>
      <c r="AHH139" s="269"/>
      <c r="AHI139" s="269"/>
      <c r="AHJ139" s="269"/>
      <c r="AHK139" s="269"/>
      <c r="AHL139" s="269"/>
      <c r="AHM139" s="269"/>
      <c r="AHN139" s="269"/>
      <c r="AHO139" s="269"/>
      <c r="AHP139" s="269"/>
      <c r="AHQ139" s="269"/>
      <c r="AHR139" s="269"/>
      <c r="AHS139" s="269"/>
      <c r="AHT139" s="269"/>
      <c r="AHU139" s="269"/>
      <c r="AHV139" s="269"/>
      <c r="AHW139" s="269"/>
      <c r="AHX139" s="269"/>
      <c r="AHY139" s="269"/>
      <c r="AHZ139" s="269"/>
      <c r="AIA139" s="269"/>
      <c r="AIB139" s="269"/>
      <c r="AIC139" s="269"/>
      <c r="AID139" s="269"/>
      <c r="AIE139" s="269"/>
      <c r="AIF139" s="269"/>
      <c r="AIG139" s="269"/>
      <c r="AIH139" s="269"/>
      <c r="AII139" s="269"/>
      <c r="AIJ139" s="269"/>
      <c r="AIK139" s="269"/>
      <c r="AIL139" s="269"/>
      <c r="AIM139" s="269"/>
      <c r="AIN139" s="269"/>
      <c r="AIO139" s="269"/>
      <c r="AIP139" s="269"/>
      <c r="AIQ139" s="269"/>
      <c r="AIR139" s="269"/>
      <c r="AIS139" s="269"/>
      <c r="AIT139" s="269"/>
      <c r="AIU139" s="269"/>
      <c r="AIV139" s="269"/>
      <c r="AIW139" s="269"/>
      <c r="AIX139" s="269"/>
      <c r="AIY139" s="269"/>
      <c r="AIZ139" s="269"/>
      <c r="AJA139" s="269"/>
      <c r="AJB139" s="269"/>
      <c r="AJC139" s="269"/>
      <c r="AJD139" s="269"/>
      <c r="AJE139" s="269"/>
      <c r="AJF139" s="269"/>
      <c r="AJG139" s="269"/>
      <c r="AJH139" s="269"/>
      <c r="AJI139" s="269"/>
      <c r="AJJ139" s="269"/>
      <c r="AJK139" s="269"/>
      <c r="AJL139" s="269"/>
      <c r="AJM139" s="269"/>
      <c r="AJN139" s="269"/>
      <c r="AJO139" s="269"/>
      <c r="AJP139" s="269"/>
      <c r="AJQ139" s="269"/>
      <c r="AJR139" s="269"/>
      <c r="AJS139" s="269"/>
      <c r="AJT139" s="269"/>
      <c r="AJU139" s="269"/>
      <c r="AJV139" s="269"/>
      <c r="AJW139" s="269"/>
      <c r="AJX139" s="269"/>
      <c r="AJY139" s="269"/>
      <c r="AJZ139" s="269"/>
      <c r="AKA139" s="269"/>
      <c r="AKB139" s="269"/>
      <c r="AKC139" s="269"/>
      <c r="AKD139" s="269"/>
      <c r="AKE139" s="269"/>
      <c r="AKF139" s="269"/>
      <c r="AKG139" s="269"/>
      <c r="AKH139" s="269"/>
      <c r="AKI139" s="269"/>
      <c r="AKJ139" s="269"/>
      <c r="AKK139" s="269"/>
      <c r="AKL139" s="269"/>
      <c r="AKM139" s="269"/>
      <c r="AKN139" s="269"/>
      <c r="AKO139" s="269"/>
      <c r="AKP139" s="269"/>
      <c r="AKQ139" s="269"/>
      <c r="AKR139" s="269"/>
      <c r="AKS139" s="269"/>
      <c r="AKT139" s="269"/>
      <c r="AKU139" s="269"/>
      <c r="AKV139" s="269"/>
      <c r="AKW139" s="269"/>
      <c r="AKX139" s="269"/>
      <c r="AKY139" s="269"/>
      <c r="AKZ139" s="269"/>
      <c r="ALA139" s="269"/>
      <c r="ALB139" s="269"/>
      <c r="ALC139" s="269"/>
      <c r="ALD139" s="269"/>
      <c r="ALE139" s="269"/>
      <c r="ALF139" s="269"/>
      <c r="ALG139" s="269"/>
      <c r="ALH139" s="269"/>
      <c r="ALI139" s="269"/>
      <c r="ALJ139" s="269"/>
      <c r="ALK139" s="269"/>
      <c r="ALL139" s="269"/>
      <c r="ALM139" s="269"/>
      <c r="ALN139" s="269"/>
      <c r="ALO139" s="269"/>
      <c r="ALP139" s="269"/>
      <c r="ALQ139" s="269"/>
      <c r="ALR139" s="269"/>
      <c r="ALS139" s="269"/>
      <c r="ALT139" s="269"/>
      <c r="ALU139" s="269"/>
      <c r="ALV139" s="269"/>
      <c r="ALW139" s="269"/>
      <c r="ALX139" s="269"/>
      <c r="ALY139" s="269"/>
      <c r="ALZ139" s="269"/>
      <c r="AMA139" s="269"/>
      <c r="AMB139" s="269"/>
      <c r="AMC139" s="269"/>
      <c r="AMD139" s="269"/>
    </row>
    <row r="140" customFormat="false" ht="42.9" hidden="true" customHeight="true" outlineLevel="0" collapsed="false">
      <c r="A140" s="334" t="s">
        <v>1359</v>
      </c>
      <c r="B140" s="334"/>
      <c r="C140" s="334"/>
      <c r="D140" s="334"/>
      <c r="E140" s="334"/>
      <c r="F140" s="334"/>
      <c r="G140" s="334"/>
      <c r="H140" s="335"/>
      <c r="I140" s="336" t="n">
        <f aca="false">+I136+I137+I139</f>
        <v>0</v>
      </c>
    </row>
    <row r="141" customFormat="false" ht="13.8" hidden="true" customHeight="true" outlineLevel="0" collapsed="false">
      <c r="A141" s="337" t="s">
        <v>893</v>
      </c>
      <c r="B141" s="338" t="s">
        <v>1058</v>
      </c>
      <c r="C141" s="338"/>
      <c r="D141" s="338"/>
      <c r="E141" s="338"/>
      <c r="F141" s="338"/>
      <c r="G141" s="338"/>
      <c r="H141" s="340"/>
      <c r="I141" s="341"/>
    </row>
    <row r="142" customFormat="false" ht="13.8" hidden="true" customHeight="false" outlineLevel="0" collapsed="false">
      <c r="A142" s="342" t="s">
        <v>895</v>
      </c>
      <c r="B142" s="343" t="s">
        <v>896</v>
      </c>
      <c r="C142" s="343"/>
      <c r="D142" s="343"/>
      <c r="E142" s="343"/>
      <c r="F142" s="343"/>
      <c r="G142" s="343"/>
      <c r="H142" s="344"/>
      <c r="I142" s="345"/>
    </row>
    <row r="143" customFormat="false" ht="13.8" hidden="true" customHeight="true" outlineLevel="0" collapsed="false">
      <c r="A143" s="342"/>
      <c r="B143" s="346" t="s">
        <v>897</v>
      </c>
      <c r="C143" s="346"/>
      <c r="D143" s="346"/>
      <c r="E143" s="346"/>
      <c r="F143" s="346"/>
      <c r="G143" s="346"/>
      <c r="H143" s="339"/>
      <c r="I143" s="347" t="n">
        <f aca="false">ROUND(($I$140/(1-$H$150))*H143,2)</f>
        <v>0</v>
      </c>
    </row>
    <row r="144" customFormat="false" ht="13.8" hidden="true" customHeight="true" outlineLevel="0" collapsed="false">
      <c r="A144" s="342"/>
      <c r="B144" s="346" t="s">
        <v>898</v>
      </c>
      <c r="C144" s="346"/>
      <c r="D144" s="346"/>
      <c r="E144" s="346"/>
      <c r="F144" s="346"/>
      <c r="G144" s="346"/>
      <c r="H144" s="339"/>
      <c r="I144" s="347" t="n">
        <f aca="false">ROUND(($I$140/(1-$H$150))*H144,2)</f>
        <v>0</v>
      </c>
    </row>
    <row r="145" customFormat="false" ht="13.8" hidden="true" customHeight="false" outlineLevel="0" collapsed="false">
      <c r="A145" s="342"/>
      <c r="B145" s="348"/>
      <c r="C145" s="349" t="s">
        <v>1360</v>
      </c>
      <c r="D145" s="350"/>
      <c r="E145" s="348"/>
      <c r="F145" s="348"/>
      <c r="G145" s="348"/>
      <c r="H145" s="339"/>
      <c r="I145" s="347" t="n">
        <f aca="false">ROUND(($I$140/(1-$H$150))*H145,2)</f>
        <v>0</v>
      </c>
    </row>
    <row r="146" customFormat="false" ht="13.8" hidden="true" customHeight="false" outlineLevel="0" collapsed="false">
      <c r="A146" s="342"/>
      <c r="B146" s="348"/>
      <c r="C146" s="349" t="s">
        <v>1361</v>
      </c>
      <c r="D146" s="348"/>
      <c r="E146" s="348"/>
      <c r="F146" s="348"/>
      <c r="G146" s="348"/>
      <c r="H146" s="339"/>
      <c r="I146" s="347" t="n">
        <f aca="false">ROUND(($I$140/(1-$H$150))*H146,2)</f>
        <v>0</v>
      </c>
    </row>
    <row r="147" customFormat="false" ht="13.8" hidden="true" customHeight="true" outlineLevel="0" collapsed="false">
      <c r="A147" s="342" t="s">
        <v>900</v>
      </c>
      <c r="B147" s="351" t="s">
        <v>1362</v>
      </c>
      <c r="C147" s="351"/>
      <c r="D147" s="351"/>
      <c r="E147" s="351"/>
      <c r="F147" s="351"/>
      <c r="G147" s="351"/>
      <c r="H147" s="352"/>
      <c r="I147" s="347" t="n">
        <f aca="false">ROUND(($I$140/(1-$H$150))*H10,2)</f>
        <v>0</v>
      </c>
    </row>
    <row r="148" customFormat="false" ht="13.8" hidden="true" customHeight="true" outlineLevel="0" collapsed="false">
      <c r="A148" s="342" t="s">
        <v>903</v>
      </c>
      <c r="B148" s="351" t="s">
        <v>904</v>
      </c>
      <c r="C148" s="351"/>
      <c r="D148" s="351"/>
      <c r="E148" s="351"/>
      <c r="F148" s="351"/>
      <c r="G148" s="351"/>
      <c r="H148" s="353"/>
      <c r="I148" s="345"/>
    </row>
    <row r="149" customFormat="false" ht="13.8" hidden="true" customHeight="true" outlineLevel="0" collapsed="false">
      <c r="A149" s="342"/>
      <c r="B149" s="346" t="s">
        <v>1363</v>
      </c>
      <c r="C149" s="346"/>
      <c r="D149" s="346"/>
      <c r="E149" s="346"/>
      <c r="F149" s="346"/>
      <c r="G149" s="346"/>
      <c r="H149" s="339"/>
      <c r="I149" s="347" t="n">
        <f aca="false">ROUND(($I$140/(1-$H$150))*H149,2)</f>
        <v>0</v>
      </c>
    </row>
    <row r="150" customFormat="false" ht="13.8" hidden="true" customHeight="false" outlineLevel="0" collapsed="false">
      <c r="A150" s="354" t="s">
        <v>907</v>
      </c>
      <c r="B150" s="354"/>
      <c r="C150" s="354"/>
      <c r="D150" s="354"/>
      <c r="E150" s="354"/>
      <c r="F150" s="354"/>
      <c r="G150" s="354"/>
      <c r="H150" s="355" t="n">
        <f aca="false">SUM(H143:H149)</f>
        <v>0</v>
      </c>
      <c r="I150" s="356" t="n">
        <f aca="false">SUM(I143:I149)</f>
        <v>0</v>
      </c>
    </row>
    <row r="151" customFormat="false" ht="13.8" hidden="true" customHeight="false" outlineLevel="0" collapsed="false">
      <c r="A151" s="357" t="s">
        <v>908</v>
      </c>
      <c r="B151" s="358"/>
      <c r="C151" s="358"/>
      <c r="D151" s="358"/>
      <c r="E151" s="358"/>
      <c r="F151" s="358"/>
      <c r="G151" s="358"/>
      <c r="H151" s="358"/>
      <c r="I151" s="359"/>
    </row>
    <row r="152" customFormat="false" ht="13.8" hidden="true" customHeight="false" outlineLevel="0" collapsed="false">
      <c r="A152" s="360" t="s">
        <v>1069</v>
      </c>
      <c r="B152" s="360"/>
      <c r="C152" s="360"/>
      <c r="D152" s="360"/>
      <c r="E152" s="360"/>
      <c r="F152" s="360"/>
      <c r="G152" s="360"/>
      <c r="H152" s="361"/>
      <c r="I152" s="356" t="n">
        <f aca="false">+I137+I139+I150</f>
        <v>0</v>
      </c>
    </row>
    <row r="153" customFormat="false" ht="13.8" hidden="false" customHeight="true" outlineLevel="0" collapsed="false">
      <c r="A153" s="362" t="s">
        <v>1364</v>
      </c>
      <c r="B153" s="362"/>
      <c r="C153" s="362"/>
      <c r="D153" s="362"/>
      <c r="E153" s="362"/>
      <c r="F153" s="362"/>
      <c r="G153" s="362"/>
      <c r="H153" s="362"/>
      <c r="I153" s="362"/>
    </row>
    <row r="154" customFormat="false" ht="13.8" hidden="false" customHeight="true" outlineLevel="0" collapsed="false">
      <c r="A154" s="363" t="s">
        <v>1365</v>
      </c>
      <c r="B154" s="363"/>
      <c r="C154" s="363"/>
      <c r="D154" s="363"/>
      <c r="E154" s="363"/>
      <c r="F154" s="363"/>
      <c r="G154" s="363"/>
      <c r="H154" s="363"/>
      <c r="I154" s="280" t="s">
        <v>885</v>
      </c>
    </row>
    <row r="155" customFormat="false" ht="13.8" hidden="false" customHeight="true" outlineLevel="0" collapsed="false">
      <c r="A155" s="364" t="s">
        <v>887</v>
      </c>
      <c r="B155" s="365" t="s">
        <v>1072</v>
      </c>
      <c r="C155" s="365"/>
      <c r="D155" s="365"/>
      <c r="E155" s="365"/>
      <c r="F155" s="365"/>
      <c r="G155" s="365"/>
      <c r="H155" s="365"/>
      <c r="I155" s="366" t="n">
        <f aca="false">+I29</f>
        <v>0</v>
      </c>
    </row>
    <row r="156" customFormat="false" ht="13.8" hidden="false" customHeight="true" outlineLevel="0" collapsed="false">
      <c r="A156" s="364" t="s">
        <v>890</v>
      </c>
      <c r="B156" s="365" t="s">
        <v>1073</v>
      </c>
      <c r="C156" s="365"/>
      <c r="D156" s="365"/>
      <c r="E156" s="365"/>
      <c r="F156" s="365"/>
      <c r="G156" s="365"/>
      <c r="H156" s="365"/>
      <c r="I156" s="366" t="n">
        <f aca="false">+I79</f>
        <v>0</v>
      </c>
    </row>
    <row r="157" customFormat="false" ht="13.8" hidden="false" customHeight="true" outlineLevel="0" collapsed="false">
      <c r="A157" s="364" t="s">
        <v>893</v>
      </c>
      <c r="B157" s="365" t="s">
        <v>1074</v>
      </c>
      <c r="C157" s="365"/>
      <c r="D157" s="365"/>
      <c r="E157" s="365"/>
      <c r="F157" s="365"/>
      <c r="G157" s="365"/>
      <c r="H157" s="365"/>
      <c r="I157" s="366" t="n">
        <f aca="false">+I88</f>
        <v>0</v>
      </c>
    </row>
    <row r="158" customFormat="false" ht="13.8" hidden="false" customHeight="true" outlineLevel="0" collapsed="false">
      <c r="A158" s="364" t="s">
        <v>926</v>
      </c>
      <c r="B158" s="365" t="s">
        <v>1075</v>
      </c>
      <c r="C158" s="365"/>
      <c r="D158" s="365"/>
      <c r="E158" s="365"/>
      <c r="F158" s="365"/>
      <c r="G158" s="365"/>
      <c r="H158" s="365"/>
      <c r="I158" s="366" t="n">
        <f aca="false">+I127</f>
        <v>0</v>
      </c>
    </row>
    <row r="159" customFormat="false" ht="13.8" hidden="false" customHeight="true" outlineLevel="0" collapsed="false">
      <c r="A159" s="364" t="s">
        <v>966</v>
      </c>
      <c r="B159" s="365" t="s">
        <v>1366</v>
      </c>
      <c r="C159" s="365"/>
      <c r="D159" s="365"/>
      <c r="E159" s="365"/>
      <c r="F159" s="365"/>
      <c r="G159" s="365"/>
      <c r="H159" s="365"/>
      <c r="I159" s="366" t="n">
        <f aca="false">+I133</f>
        <v>0</v>
      </c>
    </row>
    <row r="160" customFormat="false" ht="13.8" hidden="false" customHeight="false" outlineLevel="0" collapsed="false">
      <c r="A160" s="302" t="s">
        <v>1077</v>
      </c>
      <c r="B160" s="302"/>
      <c r="C160" s="302"/>
      <c r="D160" s="302"/>
      <c r="E160" s="302"/>
      <c r="F160" s="302"/>
      <c r="G160" s="302"/>
      <c r="H160" s="303"/>
      <c r="I160" s="274" t="n">
        <f aca="false">SUM(I155:I159)</f>
        <v>0</v>
      </c>
    </row>
    <row r="161" customFormat="false" ht="13.8" hidden="false" customHeight="true" outlineLevel="0" collapsed="false">
      <c r="A161" s="364" t="s">
        <v>968</v>
      </c>
      <c r="B161" s="367" t="s">
        <v>1367</v>
      </c>
      <c r="C161" s="367"/>
      <c r="D161" s="367"/>
      <c r="E161" s="367"/>
      <c r="F161" s="367"/>
      <c r="G161" s="367"/>
      <c r="H161" s="367"/>
      <c r="I161" s="368" t="n">
        <f aca="false">+I152</f>
        <v>0</v>
      </c>
    </row>
    <row r="162" customFormat="false" ht="13.8" hidden="false" customHeight="false" outlineLevel="0" collapsed="false">
      <c r="A162" s="369" t="s">
        <v>1368</v>
      </c>
      <c r="B162" s="369"/>
      <c r="C162" s="369"/>
      <c r="D162" s="369"/>
      <c r="E162" s="369"/>
      <c r="F162" s="369"/>
      <c r="G162" s="369"/>
      <c r="H162" s="370"/>
      <c r="I162" s="371" t="n">
        <f aca="false">SUM(I160:I161)</f>
        <v>0</v>
      </c>
    </row>
    <row r="163" customFormat="false" ht="22.35" hidden="false" customHeight="true" outlineLevel="0" collapsed="false">
      <c r="A163" s="372" t="s">
        <v>1369</v>
      </c>
      <c r="B163" s="372"/>
      <c r="C163" s="372"/>
      <c r="D163" s="372"/>
      <c r="E163" s="372"/>
      <c r="F163" s="372"/>
      <c r="G163" s="372"/>
      <c r="H163" s="372"/>
      <c r="I163" s="372"/>
    </row>
    <row r="164" customFormat="false" ht="13.8" hidden="false" customHeight="true" outlineLevel="0" collapsed="false">
      <c r="A164" s="362" t="s">
        <v>1370</v>
      </c>
      <c r="B164" s="362"/>
      <c r="C164" s="362"/>
      <c r="D164" s="362"/>
      <c r="E164" s="362"/>
      <c r="F164" s="362"/>
      <c r="G164" s="362"/>
      <c r="H164" s="362"/>
      <c r="I164" s="362"/>
    </row>
    <row r="165" customFormat="false" ht="42.9" hidden="false" customHeight="true" outlineLevel="0" collapsed="false">
      <c r="A165" s="373" t="s">
        <v>1371</v>
      </c>
      <c r="B165" s="373"/>
      <c r="C165" s="318" t="s">
        <v>1372</v>
      </c>
      <c r="D165" s="318" t="s">
        <v>1373</v>
      </c>
      <c r="E165" s="318" t="s">
        <v>1374</v>
      </c>
      <c r="F165" s="318"/>
      <c r="G165" s="318" t="s">
        <v>1375</v>
      </c>
      <c r="H165" s="374" t="s">
        <v>1376</v>
      </c>
      <c r="I165" s="374"/>
    </row>
    <row r="166" customFormat="false" ht="13.8" hidden="false" customHeight="false" outlineLevel="0" collapsed="false">
      <c r="A166" s="292" t="s">
        <v>1377</v>
      </c>
      <c r="B166" s="292"/>
      <c r="C166" s="375" t="s">
        <v>1378</v>
      </c>
      <c r="D166" s="375" t="s">
        <v>1379</v>
      </c>
      <c r="E166" s="375" t="s">
        <v>1380</v>
      </c>
      <c r="F166" s="375"/>
      <c r="G166" s="375" t="s">
        <v>1381</v>
      </c>
      <c r="H166" s="376" t="s">
        <v>1382</v>
      </c>
      <c r="I166" s="376"/>
    </row>
    <row r="167" customFormat="false" ht="20.85" hidden="false" customHeight="false" outlineLevel="0" collapsed="false">
      <c r="A167" s="377" t="str">
        <f aca="false">H11</f>
        <v>Item 05 - Auxiliar de Veterinária</v>
      </c>
      <c r="B167" s="377"/>
      <c r="C167" s="378" t="n">
        <f aca="false">I162</f>
        <v>0</v>
      </c>
      <c r="D167" s="379" t="n">
        <v>8</v>
      </c>
      <c r="E167" s="378" t="n">
        <f aca="false">ROUND(C167*D167,2)</f>
        <v>0</v>
      </c>
      <c r="F167" s="378"/>
      <c r="G167" s="379" t="n">
        <f aca="false">H8</f>
        <v>12</v>
      </c>
      <c r="H167" s="380" t="n">
        <f aca="false">ROUND(E167*G167,2)</f>
        <v>0</v>
      </c>
      <c r="I167" s="380"/>
    </row>
    <row r="168" customFormat="false" ht="13.8" hidden="false" customHeight="false" outlineLevel="0" collapsed="false">
      <c r="A168" s="381"/>
      <c r="B168" s="381"/>
      <c r="C168" s="381"/>
      <c r="D168" s="381"/>
      <c r="E168" s="381"/>
      <c r="F168" s="381"/>
      <c r="G168" s="381"/>
      <c r="H168" s="382"/>
      <c r="I168" s="381"/>
    </row>
    <row r="169" customFormat="false" ht="13.8" hidden="false" customHeight="false" outlineLevel="0" collapsed="false">
      <c r="A169" s="381"/>
      <c r="B169" s="381"/>
      <c r="C169" s="381"/>
      <c r="D169" s="381"/>
      <c r="E169" s="381"/>
      <c r="F169" s="381"/>
      <c r="G169" s="381"/>
      <c r="H169" s="381"/>
      <c r="I169" s="381"/>
    </row>
    <row r="170" customFormat="false" ht="13.8" hidden="false" customHeight="false" outlineLevel="0" collapsed="false">
      <c r="A170" s="381"/>
      <c r="B170" s="381"/>
      <c r="C170" s="381"/>
      <c r="D170" s="381"/>
      <c r="E170" s="381"/>
      <c r="F170" s="381"/>
      <c r="G170" s="381"/>
      <c r="H170" s="381"/>
      <c r="I170" s="381"/>
    </row>
    <row r="171" customFormat="false" ht="13.8" hidden="false" customHeight="false" outlineLevel="0" collapsed="false">
      <c r="A171" s="381"/>
      <c r="B171" s="381"/>
      <c r="C171" s="381"/>
      <c r="D171" s="381"/>
      <c r="E171" s="381"/>
      <c r="F171" s="381"/>
      <c r="G171" s="381"/>
      <c r="H171" s="381"/>
      <c r="I171" s="381"/>
    </row>
    <row r="172" customFormat="false" ht="13.8" hidden="false" customHeight="false" outlineLevel="0" collapsed="false">
      <c r="A172" s="381"/>
      <c r="B172" s="381"/>
      <c r="C172" s="381"/>
      <c r="D172" s="381"/>
      <c r="E172" s="381"/>
      <c r="F172" s="381"/>
      <c r="G172" s="381"/>
      <c r="H172" s="381"/>
      <c r="I172" s="381"/>
    </row>
    <row r="173" customFormat="false" ht="13.8" hidden="false" customHeight="false" outlineLevel="0" collapsed="false">
      <c r="A173" s="381"/>
      <c r="B173" s="381"/>
      <c r="C173" s="381"/>
      <c r="D173" s="381"/>
      <c r="E173" s="381"/>
      <c r="F173" s="381"/>
      <c r="G173" s="381"/>
      <c r="H173" s="381"/>
      <c r="I173" s="381"/>
    </row>
    <row r="174" customFormat="false" ht="13.8" hidden="false" customHeight="false" outlineLevel="0" collapsed="false">
      <c r="A174" s="381"/>
      <c r="B174" s="381"/>
      <c r="C174" s="381"/>
      <c r="D174" s="381"/>
      <c r="E174" s="381"/>
      <c r="F174" s="381"/>
      <c r="G174" s="381"/>
      <c r="H174" s="381"/>
      <c r="I174" s="381"/>
    </row>
    <row r="175" customFormat="false" ht="13.8" hidden="false" customHeight="false" outlineLevel="0" collapsed="false">
      <c r="A175" s="381"/>
      <c r="B175" s="381"/>
      <c r="C175" s="381"/>
      <c r="D175" s="381"/>
      <c r="E175" s="381"/>
      <c r="F175" s="381"/>
      <c r="G175" s="381"/>
      <c r="H175" s="381"/>
      <c r="I175" s="381"/>
    </row>
    <row r="176" customFormat="false" ht="13.8" hidden="false" customHeight="false" outlineLevel="0" collapsed="false">
      <c r="A176" s="381"/>
      <c r="B176" s="381"/>
      <c r="C176" s="381"/>
      <c r="D176" s="381"/>
      <c r="E176" s="381"/>
      <c r="F176" s="381"/>
      <c r="G176" s="381"/>
      <c r="H176" s="381"/>
      <c r="I176" s="381"/>
    </row>
    <row r="177" customFormat="false" ht="13.8" hidden="false" customHeight="false" outlineLevel="0" collapsed="false">
      <c r="A177" s="381"/>
      <c r="B177" s="381"/>
      <c r="C177" s="381"/>
      <c r="D177" s="381"/>
      <c r="E177" s="381"/>
      <c r="F177" s="381"/>
      <c r="G177" s="381"/>
      <c r="H177" s="381"/>
      <c r="I177" s="381"/>
    </row>
    <row r="178" customFormat="false" ht="13.8" hidden="false" customHeight="false" outlineLevel="0" collapsed="false">
      <c r="A178" s="381"/>
      <c r="B178" s="381"/>
      <c r="C178" s="381"/>
      <c r="D178" s="381"/>
      <c r="E178" s="381"/>
      <c r="F178" s="381"/>
      <c r="G178" s="381"/>
      <c r="H178" s="381"/>
      <c r="I178" s="381"/>
    </row>
    <row r="179" customFormat="false" ht="13.8" hidden="false" customHeight="false" outlineLevel="0" collapsed="false">
      <c r="A179" s="381"/>
      <c r="B179" s="381"/>
      <c r="C179" s="381"/>
      <c r="D179" s="381"/>
      <c r="E179" s="381"/>
      <c r="F179" s="381"/>
      <c r="G179" s="381"/>
      <c r="H179" s="381"/>
      <c r="I179" s="381"/>
    </row>
    <row r="180" customFormat="false" ht="13.8" hidden="false" customHeight="false" outlineLevel="0" collapsed="false">
      <c r="A180" s="381"/>
      <c r="B180" s="381"/>
      <c r="C180" s="381"/>
      <c r="D180" s="381"/>
      <c r="E180" s="381"/>
      <c r="F180" s="381"/>
      <c r="G180" s="381"/>
      <c r="H180" s="381"/>
      <c r="I180" s="381"/>
    </row>
    <row r="181" customFormat="false" ht="13.8" hidden="false" customHeight="false" outlineLevel="0" collapsed="false">
      <c r="A181" s="381"/>
      <c r="B181" s="381"/>
      <c r="C181" s="381"/>
      <c r="D181" s="381"/>
      <c r="E181" s="381"/>
      <c r="F181" s="381"/>
      <c r="G181" s="381"/>
      <c r="H181" s="381"/>
      <c r="I181" s="381"/>
    </row>
    <row r="182" customFormat="false" ht="13.8" hidden="false" customHeight="false" outlineLevel="0" collapsed="false">
      <c r="A182" s="381"/>
      <c r="B182" s="381"/>
      <c r="C182" s="381"/>
      <c r="D182" s="381"/>
      <c r="E182" s="381"/>
      <c r="F182" s="381"/>
      <c r="G182" s="381"/>
      <c r="H182" s="381"/>
      <c r="I182" s="381"/>
    </row>
    <row r="183" customFormat="false" ht="13.8" hidden="false" customHeight="false" outlineLevel="0" collapsed="false">
      <c r="A183" s="381"/>
      <c r="B183" s="381"/>
      <c r="C183" s="381"/>
      <c r="D183" s="381"/>
      <c r="E183" s="381"/>
      <c r="F183" s="381"/>
      <c r="G183" s="381"/>
      <c r="H183" s="381"/>
      <c r="I183" s="381"/>
    </row>
    <row r="184" customFormat="false" ht="13.8" hidden="false" customHeight="false" outlineLevel="0" collapsed="false">
      <c r="A184" s="381"/>
      <c r="B184" s="381"/>
      <c r="C184" s="381"/>
      <c r="D184" s="381"/>
      <c r="E184" s="381"/>
      <c r="F184" s="381"/>
      <c r="G184" s="381"/>
      <c r="H184" s="381"/>
      <c r="I184" s="381"/>
    </row>
    <row r="185" customFormat="false" ht="13.8" hidden="false" customHeight="false" outlineLevel="0" collapsed="false">
      <c r="A185" s="381"/>
      <c r="B185" s="381"/>
      <c r="C185" s="381"/>
      <c r="D185" s="381"/>
      <c r="E185" s="381"/>
      <c r="F185" s="381"/>
      <c r="G185" s="381"/>
      <c r="H185" s="381"/>
      <c r="I185" s="381"/>
    </row>
    <row r="186" customFormat="false" ht="13.8" hidden="false" customHeight="false" outlineLevel="0" collapsed="false">
      <c r="A186" s="381"/>
      <c r="B186" s="381"/>
      <c r="C186" s="381"/>
      <c r="D186" s="381"/>
      <c r="E186" s="381"/>
      <c r="F186" s="381"/>
      <c r="G186" s="381"/>
      <c r="H186" s="381"/>
      <c r="I186" s="381"/>
    </row>
    <row r="187" customFormat="false" ht="13.8" hidden="false" customHeight="false" outlineLevel="0" collapsed="false">
      <c r="A187" s="381"/>
      <c r="B187" s="381"/>
      <c r="C187" s="381"/>
      <c r="D187" s="381"/>
      <c r="E187" s="381"/>
      <c r="F187" s="381"/>
      <c r="G187" s="381"/>
      <c r="H187" s="381"/>
      <c r="I187" s="381"/>
    </row>
    <row r="188" customFormat="false" ht="13.8" hidden="false" customHeight="false" outlineLevel="0" collapsed="false">
      <c r="A188" s="381"/>
      <c r="B188" s="381"/>
      <c r="C188" s="381"/>
      <c r="D188" s="381"/>
      <c r="E188" s="381"/>
      <c r="F188" s="381"/>
      <c r="G188" s="381"/>
      <c r="H188" s="381"/>
      <c r="I188" s="381"/>
    </row>
    <row r="189" customFormat="false" ht="13.8" hidden="false" customHeight="false" outlineLevel="0" collapsed="false">
      <c r="A189" s="381"/>
      <c r="B189" s="381"/>
      <c r="C189" s="381"/>
      <c r="D189" s="381"/>
      <c r="E189" s="381"/>
      <c r="F189" s="381"/>
      <c r="G189" s="381"/>
      <c r="H189" s="381"/>
      <c r="I189" s="381"/>
    </row>
    <row r="190" customFormat="false" ht="13.8" hidden="false" customHeight="false" outlineLevel="0" collapsed="false">
      <c r="A190" s="381"/>
      <c r="B190" s="381"/>
      <c r="C190" s="381"/>
      <c r="D190" s="381"/>
      <c r="E190" s="381"/>
      <c r="F190" s="381"/>
      <c r="G190" s="381"/>
      <c r="H190" s="381"/>
      <c r="I190" s="381"/>
    </row>
    <row r="191" customFormat="false" ht="13.8" hidden="false" customHeight="false" outlineLevel="0" collapsed="false">
      <c r="A191" s="381"/>
      <c r="B191" s="381"/>
      <c r="C191" s="381"/>
      <c r="D191" s="381"/>
      <c r="E191" s="381"/>
      <c r="F191" s="381"/>
      <c r="G191" s="381"/>
      <c r="H191" s="381"/>
      <c r="I191" s="381"/>
    </row>
    <row r="192" customFormat="false" ht="13.8" hidden="false" customHeight="false" outlineLevel="0" collapsed="false">
      <c r="A192" s="381"/>
      <c r="B192" s="381"/>
      <c r="C192" s="381"/>
      <c r="D192" s="381"/>
      <c r="E192" s="381"/>
      <c r="F192" s="381"/>
      <c r="G192" s="381"/>
      <c r="H192" s="381"/>
      <c r="I192" s="381"/>
    </row>
    <row r="193" customFormat="false" ht="13.8" hidden="false" customHeight="false" outlineLevel="0" collapsed="false">
      <c r="A193" s="381"/>
      <c r="B193" s="381"/>
      <c r="C193" s="381"/>
      <c r="D193" s="381"/>
      <c r="E193" s="381"/>
      <c r="F193" s="381"/>
      <c r="G193" s="381"/>
      <c r="H193" s="381"/>
      <c r="I193" s="381"/>
    </row>
    <row r="194" customFormat="false" ht="13.8" hidden="false" customHeight="false" outlineLevel="0" collapsed="false">
      <c r="A194" s="381"/>
      <c r="B194" s="381"/>
      <c r="C194" s="381"/>
      <c r="D194" s="381"/>
      <c r="E194" s="381"/>
      <c r="F194" s="381"/>
      <c r="G194" s="381"/>
      <c r="H194" s="381"/>
      <c r="I194" s="381"/>
    </row>
    <row r="195" customFormat="false" ht="13.8" hidden="false" customHeight="false" outlineLevel="0" collapsed="false">
      <c r="A195" s="381"/>
      <c r="B195" s="381"/>
      <c r="C195" s="381"/>
      <c r="D195" s="381"/>
      <c r="E195" s="381"/>
      <c r="F195" s="381"/>
      <c r="G195" s="381"/>
      <c r="H195" s="381"/>
      <c r="I195" s="381"/>
    </row>
    <row r="196" customFormat="false" ht="13.8" hidden="false" customHeight="false" outlineLevel="0" collapsed="false">
      <c r="A196" s="381"/>
      <c r="B196" s="381"/>
      <c r="C196" s="381"/>
      <c r="D196" s="381"/>
      <c r="E196" s="381"/>
      <c r="F196" s="381"/>
      <c r="G196" s="381"/>
      <c r="H196" s="381"/>
      <c r="I196" s="381"/>
    </row>
    <row r="197" customFormat="false" ht="13.8" hidden="false" customHeight="false" outlineLevel="0" collapsed="false">
      <c r="A197" s="381"/>
      <c r="B197" s="381"/>
      <c r="C197" s="381"/>
      <c r="D197" s="381"/>
      <c r="E197" s="381"/>
      <c r="F197" s="381"/>
      <c r="G197" s="381"/>
      <c r="H197" s="381"/>
      <c r="I197" s="381"/>
    </row>
    <row r="198" customFormat="false" ht="13.8" hidden="false" customHeight="false" outlineLevel="0" collapsed="false">
      <c r="A198" s="381"/>
      <c r="B198" s="381"/>
      <c r="C198" s="381"/>
      <c r="D198" s="381"/>
      <c r="E198" s="381"/>
      <c r="F198" s="381"/>
      <c r="G198" s="381"/>
      <c r="H198" s="381"/>
      <c r="I198" s="381"/>
    </row>
    <row r="199" customFormat="false" ht="13.8" hidden="false" customHeight="false" outlineLevel="0" collapsed="false">
      <c r="A199" s="381"/>
      <c r="B199" s="381"/>
      <c r="C199" s="381"/>
      <c r="D199" s="381"/>
      <c r="E199" s="381"/>
      <c r="F199" s="381"/>
      <c r="G199" s="381"/>
      <c r="H199" s="381"/>
      <c r="I199" s="381"/>
    </row>
    <row r="200" customFormat="false" ht="13.8" hidden="false" customHeight="false" outlineLevel="0" collapsed="false">
      <c r="A200" s="381"/>
      <c r="B200" s="381"/>
      <c r="C200" s="381"/>
      <c r="D200" s="381"/>
      <c r="E200" s="381"/>
      <c r="F200" s="381"/>
      <c r="G200" s="381"/>
      <c r="H200" s="381"/>
      <c r="I200" s="381"/>
    </row>
    <row r="201" customFormat="false" ht="13.8" hidden="false" customHeight="false" outlineLevel="0" collapsed="false">
      <c r="A201" s="381"/>
      <c r="B201" s="381"/>
      <c r="C201" s="381"/>
      <c r="D201" s="381"/>
      <c r="E201" s="381"/>
      <c r="F201" s="381"/>
      <c r="G201" s="381"/>
      <c r="H201" s="381"/>
      <c r="I201" s="381"/>
    </row>
    <row r="202" customFormat="false" ht="13.8" hidden="false" customHeight="false" outlineLevel="0" collapsed="false">
      <c r="A202" s="381"/>
      <c r="B202" s="381"/>
      <c r="C202" s="381"/>
      <c r="D202" s="381"/>
      <c r="E202" s="381"/>
      <c r="F202" s="381"/>
      <c r="G202" s="381"/>
      <c r="H202" s="381"/>
      <c r="I202" s="381"/>
    </row>
    <row r="203" customFormat="false" ht="13.8" hidden="false" customHeight="false" outlineLevel="0" collapsed="false">
      <c r="A203" s="381"/>
      <c r="B203" s="381"/>
      <c r="C203" s="381"/>
      <c r="D203" s="381"/>
      <c r="E203" s="381"/>
      <c r="F203" s="381"/>
      <c r="G203" s="381"/>
      <c r="H203" s="381"/>
      <c r="I203" s="381"/>
    </row>
    <row r="204" customFormat="false" ht="13.8" hidden="false" customHeight="false" outlineLevel="0" collapsed="false">
      <c r="A204" s="381"/>
      <c r="B204" s="381"/>
      <c r="C204" s="381"/>
      <c r="D204" s="381"/>
      <c r="E204" s="381"/>
      <c r="F204" s="381"/>
      <c r="G204" s="381"/>
      <c r="H204" s="381"/>
      <c r="I204" s="381"/>
    </row>
    <row r="205" customFormat="false" ht="13.8" hidden="false" customHeight="false" outlineLevel="0" collapsed="false">
      <c r="A205" s="381"/>
      <c r="B205" s="381"/>
      <c r="C205" s="381"/>
      <c r="D205" s="381"/>
      <c r="E205" s="381"/>
      <c r="F205" s="381"/>
      <c r="G205" s="381"/>
      <c r="H205" s="381"/>
      <c r="I205" s="381"/>
    </row>
    <row r="206" customFormat="false" ht="13.8" hidden="false" customHeight="false" outlineLevel="0" collapsed="false">
      <c r="A206" s="381"/>
      <c r="B206" s="381"/>
      <c r="C206" s="381"/>
      <c r="D206" s="381"/>
      <c r="E206" s="381"/>
      <c r="F206" s="381"/>
      <c r="G206" s="381"/>
      <c r="H206" s="381"/>
      <c r="I206" s="381"/>
    </row>
    <row r="207" customFormat="false" ht="13.8" hidden="false" customHeight="false" outlineLevel="0" collapsed="false">
      <c r="A207" s="381"/>
      <c r="B207" s="381"/>
      <c r="C207" s="381"/>
      <c r="D207" s="381"/>
      <c r="E207" s="381"/>
      <c r="F207" s="381"/>
      <c r="G207" s="381"/>
      <c r="H207" s="381"/>
      <c r="I207" s="381"/>
    </row>
    <row r="208" customFormat="false" ht="13.8" hidden="false" customHeight="false" outlineLevel="0" collapsed="false">
      <c r="A208" s="381"/>
      <c r="B208" s="381"/>
      <c r="C208" s="381"/>
      <c r="D208" s="381"/>
      <c r="E208" s="381"/>
      <c r="F208" s="381"/>
      <c r="G208" s="381"/>
      <c r="H208" s="381"/>
      <c r="I208" s="381"/>
    </row>
    <row r="209" customFormat="false" ht="13.8" hidden="false" customHeight="false" outlineLevel="0" collapsed="false">
      <c r="A209" s="381"/>
      <c r="B209" s="381"/>
      <c r="C209" s="381"/>
      <c r="D209" s="381"/>
      <c r="E209" s="381"/>
      <c r="F209" s="381"/>
      <c r="G209" s="381"/>
      <c r="H209" s="381"/>
      <c r="I209" s="381"/>
    </row>
    <row r="210" customFormat="false" ht="13.8" hidden="false" customHeight="false" outlineLevel="0" collapsed="false">
      <c r="A210" s="381"/>
      <c r="B210" s="381"/>
      <c r="C210" s="381"/>
      <c r="D210" s="381"/>
      <c r="E210" s="381"/>
      <c r="F210" s="381"/>
      <c r="G210" s="381"/>
      <c r="H210" s="381"/>
      <c r="I210" s="381"/>
    </row>
    <row r="211" customFormat="false" ht="13.8" hidden="false" customHeight="false" outlineLevel="0" collapsed="false">
      <c r="A211" s="381"/>
      <c r="B211" s="381"/>
      <c r="C211" s="381"/>
      <c r="D211" s="381"/>
      <c r="E211" s="381"/>
      <c r="F211" s="381"/>
      <c r="G211" s="381"/>
      <c r="H211" s="381"/>
      <c r="I211" s="381"/>
    </row>
    <row r="212" customFormat="false" ht="13.8" hidden="false" customHeight="false" outlineLevel="0" collapsed="false">
      <c r="A212" s="381"/>
      <c r="B212" s="381"/>
      <c r="C212" s="381"/>
      <c r="D212" s="381"/>
      <c r="E212" s="381"/>
      <c r="F212" s="381"/>
      <c r="G212" s="381"/>
      <c r="H212" s="381"/>
      <c r="I212" s="381"/>
    </row>
    <row r="213" customFormat="false" ht="13.8" hidden="false" customHeight="false" outlineLevel="0" collapsed="false">
      <c r="A213" s="381"/>
      <c r="B213" s="381"/>
      <c r="C213" s="381"/>
      <c r="D213" s="381"/>
      <c r="E213" s="381"/>
      <c r="F213" s="381"/>
      <c r="G213" s="381"/>
      <c r="H213" s="381"/>
      <c r="I213" s="381"/>
    </row>
    <row r="214" customFormat="false" ht="13.8" hidden="false" customHeight="false" outlineLevel="0" collapsed="false">
      <c r="A214" s="381"/>
      <c r="B214" s="381"/>
      <c r="C214" s="381"/>
      <c r="D214" s="381"/>
      <c r="E214" s="381"/>
      <c r="F214" s="381"/>
      <c r="G214" s="381"/>
      <c r="H214" s="381"/>
      <c r="I214" s="381"/>
    </row>
    <row r="215" customFormat="false" ht="13.8" hidden="false" customHeight="false" outlineLevel="0" collapsed="false">
      <c r="A215" s="381"/>
      <c r="B215" s="381"/>
      <c r="C215" s="381"/>
      <c r="D215" s="381"/>
      <c r="E215" s="381"/>
      <c r="F215" s="381"/>
      <c r="G215" s="381"/>
      <c r="H215" s="381"/>
      <c r="I215" s="381"/>
    </row>
    <row r="216" customFormat="false" ht="13.8" hidden="false" customHeight="false" outlineLevel="0" collapsed="false">
      <c r="A216" s="381"/>
      <c r="B216" s="381"/>
      <c r="C216" s="381"/>
      <c r="D216" s="381"/>
      <c r="E216" s="381"/>
      <c r="F216" s="381"/>
      <c r="G216" s="381"/>
      <c r="H216" s="381"/>
      <c r="I216" s="381"/>
    </row>
    <row r="217" customFormat="false" ht="13.8" hidden="false" customHeight="false" outlineLevel="0" collapsed="false">
      <c r="A217" s="381"/>
      <c r="B217" s="381"/>
      <c r="C217" s="381"/>
      <c r="D217" s="381"/>
      <c r="E217" s="381"/>
      <c r="F217" s="381"/>
      <c r="G217" s="381"/>
      <c r="H217" s="381"/>
      <c r="I217" s="381"/>
    </row>
    <row r="218" customFormat="false" ht="13.8" hidden="false" customHeight="false" outlineLevel="0" collapsed="false">
      <c r="A218" s="381"/>
      <c r="B218" s="381"/>
      <c r="C218" s="381"/>
      <c r="D218" s="381"/>
      <c r="E218" s="381"/>
      <c r="F218" s="381"/>
      <c r="G218" s="381"/>
      <c r="H218" s="381"/>
      <c r="I218" s="381"/>
    </row>
    <row r="219" customFormat="false" ht="13.8" hidden="false" customHeight="false" outlineLevel="0" collapsed="false">
      <c r="A219" s="381"/>
      <c r="B219" s="381"/>
      <c r="C219" s="381"/>
      <c r="D219" s="381"/>
      <c r="E219" s="381"/>
      <c r="F219" s="381"/>
      <c r="G219" s="381"/>
      <c r="H219" s="381"/>
      <c r="I219" s="381"/>
    </row>
    <row r="220" customFormat="false" ht="13.8" hidden="false" customHeight="false" outlineLevel="0" collapsed="false">
      <c r="A220" s="381"/>
      <c r="B220" s="381"/>
      <c r="C220" s="381"/>
      <c r="D220" s="381"/>
      <c r="E220" s="381"/>
      <c r="F220" s="381"/>
      <c r="G220" s="381"/>
      <c r="H220" s="381"/>
      <c r="I220" s="381"/>
    </row>
    <row r="221" customFormat="false" ht="13.8" hidden="false" customHeight="false" outlineLevel="0" collapsed="false">
      <c r="A221" s="381"/>
      <c r="B221" s="381"/>
      <c r="C221" s="381"/>
      <c r="D221" s="381"/>
      <c r="E221" s="381"/>
      <c r="F221" s="381"/>
      <c r="G221" s="381"/>
      <c r="H221" s="381"/>
      <c r="I221" s="381"/>
    </row>
    <row r="222" customFormat="false" ht="13.8" hidden="false" customHeight="false" outlineLevel="0" collapsed="false">
      <c r="A222" s="381"/>
      <c r="B222" s="381"/>
      <c r="C222" s="381"/>
      <c r="D222" s="381"/>
      <c r="E222" s="381"/>
      <c r="F222" s="381"/>
      <c r="G222" s="381"/>
      <c r="H222" s="381"/>
      <c r="I222" s="381"/>
    </row>
    <row r="223" customFormat="false" ht="13.8" hidden="false" customHeight="false" outlineLevel="0" collapsed="false">
      <c r="A223" s="381"/>
      <c r="B223" s="381"/>
      <c r="C223" s="381"/>
      <c r="D223" s="381"/>
      <c r="E223" s="381"/>
      <c r="F223" s="381"/>
      <c r="G223" s="381"/>
      <c r="H223" s="381"/>
      <c r="I223" s="381"/>
    </row>
    <row r="224" customFormat="false" ht="13.8" hidden="false" customHeight="false" outlineLevel="0" collapsed="false">
      <c r="A224" s="381"/>
      <c r="B224" s="381"/>
      <c r="C224" s="381"/>
      <c r="D224" s="381"/>
      <c r="E224" s="381"/>
      <c r="F224" s="381"/>
      <c r="G224" s="381"/>
      <c r="H224" s="381"/>
      <c r="I224" s="381"/>
    </row>
    <row r="225" customFormat="false" ht="13.8" hidden="false" customHeight="false" outlineLevel="0" collapsed="false">
      <c r="A225" s="381"/>
      <c r="B225" s="381"/>
      <c r="C225" s="381"/>
      <c r="D225" s="381"/>
      <c r="E225" s="381"/>
      <c r="F225" s="381"/>
      <c r="G225" s="381"/>
      <c r="H225" s="381"/>
      <c r="I225" s="381"/>
    </row>
    <row r="226" customFormat="false" ht="13.8" hidden="false" customHeight="false" outlineLevel="0" collapsed="false">
      <c r="A226" s="381"/>
      <c r="B226" s="381"/>
      <c r="C226" s="381"/>
      <c r="D226" s="381"/>
      <c r="E226" s="381"/>
      <c r="F226" s="381"/>
      <c r="G226" s="381"/>
      <c r="H226" s="381"/>
      <c r="I226" s="381"/>
    </row>
    <row r="227" customFormat="false" ht="13.8" hidden="false" customHeight="false" outlineLevel="0" collapsed="false">
      <c r="A227" s="381"/>
      <c r="B227" s="381"/>
      <c r="C227" s="381"/>
      <c r="D227" s="381"/>
      <c r="E227" s="381"/>
      <c r="F227" s="381"/>
      <c r="G227" s="381"/>
      <c r="H227" s="381"/>
      <c r="I227" s="381"/>
    </row>
    <row r="228" customFormat="false" ht="13.8" hidden="false" customHeight="false" outlineLevel="0" collapsed="false">
      <c r="A228" s="381"/>
      <c r="B228" s="381"/>
      <c r="C228" s="381"/>
      <c r="D228" s="381"/>
      <c r="E228" s="381"/>
      <c r="F228" s="381"/>
      <c r="G228" s="381"/>
      <c r="H228" s="381"/>
      <c r="I228" s="381"/>
    </row>
    <row r="229" customFormat="false" ht="13.8" hidden="false" customHeight="false" outlineLevel="0" collapsed="false">
      <c r="A229" s="381"/>
      <c r="B229" s="381"/>
      <c r="C229" s="381"/>
      <c r="D229" s="381"/>
      <c r="E229" s="381"/>
      <c r="F229" s="381"/>
      <c r="G229" s="381"/>
      <c r="H229" s="381"/>
      <c r="I229" s="381"/>
    </row>
    <row r="230" customFormat="false" ht="13.8" hidden="false" customHeight="false" outlineLevel="0" collapsed="false">
      <c r="A230" s="381"/>
      <c r="B230" s="381"/>
      <c r="C230" s="381"/>
      <c r="D230" s="381"/>
      <c r="E230" s="381"/>
      <c r="F230" s="381"/>
      <c r="G230" s="381"/>
      <c r="H230" s="381"/>
      <c r="I230" s="381"/>
    </row>
    <row r="231" customFormat="false" ht="13.8" hidden="false" customHeight="false" outlineLevel="0" collapsed="false">
      <c r="A231" s="381"/>
      <c r="B231" s="381"/>
      <c r="C231" s="381"/>
      <c r="D231" s="381"/>
      <c r="E231" s="381"/>
      <c r="F231" s="381"/>
      <c r="G231" s="381"/>
      <c r="H231" s="381"/>
      <c r="I231" s="381"/>
    </row>
    <row r="232" customFormat="false" ht="13.8" hidden="false" customHeight="false" outlineLevel="0" collapsed="false">
      <c r="A232" s="381"/>
      <c r="B232" s="381"/>
      <c r="C232" s="381"/>
      <c r="D232" s="381"/>
      <c r="E232" s="381"/>
      <c r="F232" s="381"/>
      <c r="G232" s="381"/>
      <c r="H232" s="381"/>
      <c r="I232" s="381"/>
    </row>
    <row r="233" customFormat="false" ht="13.8" hidden="false" customHeight="false" outlineLevel="0" collapsed="false">
      <c r="A233" s="381"/>
      <c r="B233" s="381"/>
      <c r="C233" s="381"/>
      <c r="D233" s="381"/>
      <c r="E233" s="381"/>
      <c r="F233" s="381"/>
      <c r="G233" s="381"/>
      <c r="H233" s="381"/>
      <c r="I233" s="381"/>
    </row>
    <row r="234" customFormat="false" ht="13.8" hidden="false" customHeight="false" outlineLevel="0" collapsed="false">
      <c r="A234" s="381"/>
      <c r="B234" s="381"/>
      <c r="C234" s="381"/>
      <c r="D234" s="381"/>
      <c r="E234" s="381"/>
      <c r="F234" s="381"/>
      <c r="G234" s="381"/>
      <c r="H234" s="381"/>
      <c r="I234" s="381"/>
    </row>
    <row r="235" customFormat="false" ht="13.8" hidden="false" customHeight="false" outlineLevel="0" collapsed="false">
      <c r="A235" s="381"/>
      <c r="B235" s="381"/>
      <c r="C235" s="381"/>
      <c r="D235" s="381"/>
      <c r="E235" s="381"/>
      <c r="F235" s="381"/>
      <c r="G235" s="381"/>
      <c r="H235" s="381"/>
      <c r="I235" s="381"/>
    </row>
    <row r="236" customFormat="false" ht="13.8" hidden="false" customHeight="false" outlineLevel="0" collapsed="false">
      <c r="A236" s="381"/>
      <c r="B236" s="381"/>
      <c r="C236" s="381"/>
      <c r="D236" s="381"/>
      <c r="E236" s="381"/>
      <c r="F236" s="381"/>
      <c r="G236" s="381"/>
      <c r="H236" s="381"/>
      <c r="I236" s="381"/>
    </row>
    <row r="237" customFormat="false" ht="13.8" hidden="false" customHeight="false" outlineLevel="0" collapsed="false">
      <c r="A237" s="381"/>
      <c r="B237" s="381"/>
      <c r="C237" s="381"/>
      <c r="D237" s="381"/>
      <c r="E237" s="381"/>
      <c r="F237" s="381"/>
      <c r="G237" s="381"/>
      <c r="H237" s="381"/>
      <c r="I237" s="381"/>
    </row>
    <row r="238" customFormat="false" ht="13.8" hidden="false" customHeight="false" outlineLevel="0" collapsed="false">
      <c r="A238" s="381"/>
      <c r="B238" s="381"/>
      <c r="C238" s="381"/>
      <c r="D238" s="381"/>
      <c r="E238" s="381"/>
      <c r="F238" s="381"/>
      <c r="G238" s="381"/>
      <c r="H238" s="381"/>
      <c r="I238" s="381"/>
    </row>
    <row r="239" customFormat="false" ht="13.8" hidden="false" customHeight="false" outlineLevel="0" collapsed="false">
      <c r="A239" s="381"/>
      <c r="B239" s="381"/>
      <c r="C239" s="381"/>
      <c r="D239" s="381"/>
      <c r="E239" s="381"/>
      <c r="F239" s="381"/>
      <c r="G239" s="381"/>
      <c r="H239" s="381"/>
      <c r="I239" s="381"/>
    </row>
    <row r="240" customFormat="false" ht="13.8" hidden="false" customHeight="false" outlineLevel="0" collapsed="false">
      <c r="A240" s="381"/>
      <c r="B240" s="381"/>
      <c r="C240" s="381"/>
      <c r="D240" s="381"/>
      <c r="E240" s="381"/>
      <c r="F240" s="381"/>
      <c r="G240" s="381"/>
      <c r="H240" s="381"/>
      <c r="I240" s="381"/>
    </row>
    <row r="241" customFormat="false" ht="13.8" hidden="false" customHeight="false" outlineLevel="0" collapsed="false">
      <c r="A241" s="381"/>
      <c r="B241" s="381"/>
      <c r="C241" s="381"/>
      <c r="D241" s="381"/>
      <c r="E241" s="381"/>
      <c r="F241" s="381"/>
      <c r="G241" s="381"/>
      <c r="H241" s="381"/>
      <c r="I241" s="381"/>
    </row>
    <row r="242" customFormat="false" ht="13.8" hidden="false" customHeight="false" outlineLevel="0" collapsed="false">
      <c r="A242" s="381"/>
      <c r="B242" s="381"/>
      <c r="C242" s="381"/>
      <c r="D242" s="381"/>
      <c r="E242" s="381"/>
      <c r="F242" s="381"/>
      <c r="G242" s="381"/>
      <c r="H242" s="381"/>
      <c r="I242" s="381"/>
    </row>
    <row r="243" customFormat="false" ht="13.8" hidden="false" customHeight="false" outlineLevel="0" collapsed="false">
      <c r="A243" s="381"/>
      <c r="B243" s="381"/>
      <c r="C243" s="381"/>
      <c r="D243" s="381"/>
      <c r="E243" s="381"/>
      <c r="F243" s="381"/>
      <c r="G243" s="381"/>
      <c r="H243" s="381"/>
      <c r="I243" s="381"/>
    </row>
    <row r="244" customFormat="false" ht="13.8" hidden="false" customHeight="false" outlineLevel="0" collapsed="false">
      <c r="A244" s="381"/>
      <c r="B244" s="381"/>
      <c r="C244" s="381"/>
      <c r="D244" s="381"/>
      <c r="E244" s="381"/>
      <c r="F244" s="381"/>
      <c r="G244" s="381"/>
      <c r="H244" s="381"/>
      <c r="I244" s="381"/>
    </row>
    <row r="245" customFormat="false" ht="13.8" hidden="false" customHeight="false" outlineLevel="0" collapsed="false">
      <c r="A245" s="381"/>
      <c r="B245" s="381"/>
      <c r="C245" s="381"/>
      <c r="D245" s="381"/>
      <c r="E245" s="381"/>
      <c r="F245" s="381"/>
      <c r="G245" s="381"/>
      <c r="H245" s="381"/>
      <c r="I245" s="381"/>
    </row>
    <row r="246" customFormat="false" ht="13.8" hidden="false" customHeight="false" outlineLevel="0" collapsed="false">
      <c r="A246" s="381"/>
      <c r="B246" s="381"/>
      <c r="C246" s="381"/>
      <c r="D246" s="381"/>
      <c r="E246" s="381"/>
      <c r="F246" s="381"/>
      <c r="G246" s="381"/>
      <c r="H246" s="381"/>
      <c r="I246" s="381"/>
    </row>
    <row r="247" customFormat="false" ht="13.8" hidden="false" customHeight="false" outlineLevel="0" collapsed="false">
      <c r="A247" s="381"/>
      <c r="B247" s="381"/>
      <c r="C247" s="381"/>
      <c r="D247" s="381"/>
      <c r="E247" s="381"/>
      <c r="F247" s="381"/>
      <c r="G247" s="381"/>
      <c r="H247" s="381"/>
      <c r="I247" s="381"/>
    </row>
    <row r="248" customFormat="false" ht="13.8" hidden="false" customHeight="false" outlineLevel="0" collapsed="false">
      <c r="A248" s="381"/>
      <c r="B248" s="381"/>
      <c r="C248" s="381"/>
      <c r="D248" s="381"/>
      <c r="E248" s="381"/>
      <c r="F248" s="381"/>
      <c r="G248" s="381"/>
      <c r="H248" s="381"/>
      <c r="I248" s="381"/>
    </row>
    <row r="249" customFormat="false" ht="13.8" hidden="false" customHeight="false" outlineLevel="0" collapsed="false">
      <c r="A249" s="381"/>
      <c r="B249" s="381"/>
      <c r="C249" s="381"/>
      <c r="D249" s="381"/>
      <c r="E249" s="381"/>
      <c r="F249" s="381"/>
      <c r="G249" s="381"/>
      <c r="H249" s="381"/>
      <c r="I249" s="381"/>
    </row>
    <row r="250" customFormat="false" ht="13.8" hidden="false" customHeight="false" outlineLevel="0" collapsed="false">
      <c r="A250" s="381"/>
      <c r="B250" s="381"/>
      <c r="C250" s="381"/>
      <c r="D250" s="381"/>
      <c r="E250" s="381"/>
      <c r="F250" s="381"/>
      <c r="G250" s="381"/>
      <c r="H250" s="381"/>
      <c r="I250" s="381"/>
    </row>
    <row r="251" customFormat="false" ht="13.8" hidden="false" customHeight="false" outlineLevel="0" collapsed="false">
      <c r="A251" s="381"/>
      <c r="B251" s="381"/>
      <c r="C251" s="381"/>
      <c r="D251" s="381"/>
      <c r="E251" s="381"/>
      <c r="F251" s="381"/>
      <c r="G251" s="381"/>
      <c r="H251" s="381"/>
      <c r="I251" s="381"/>
    </row>
    <row r="252" customFormat="false" ht="13.8" hidden="false" customHeight="false" outlineLevel="0" collapsed="false">
      <c r="A252" s="381"/>
      <c r="B252" s="381"/>
      <c r="C252" s="381"/>
      <c r="D252" s="381"/>
      <c r="E252" s="381"/>
      <c r="F252" s="381"/>
      <c r="G252" s="381"/>
      <c r="H252" s="381"/>
      <c r="I252" s="381"/>
    </row>
    <row r="253" customFormat="false" ht="13.8" hidden="false" customHeight="false" outlineLevel="0" collapsed="false">
      <c r="A253" s="381"/>
      <c r="B253" s="381"/>
      <c r="C253" s="381"/>
      <c r="D253" s="381"/>
      <c r="E253" s="381"/>
      <c r="F253" s="381"/>
      <c r="G253" s="381"/>
      <c r="H253" s="381"/>
      <c r="I253" s="381"/>
    </row>
    <row r="254" customFormat="false" ht="13.8" hidden="false" customHeight="false" outlineLevel="0" collapsed="false">
      <c r="A254" s="381"/>
      <c r="B254" s="381"/>
      <c r="C254" s="381"/>
      <c r="D254" s="381"/>
      <c r="E254" s="381"/>
      <c r="F254" s="381"/>
      <c r="G254" s="381"/>
      <c r="H254" s="381"/>
      <c r="I254" s="381"/>
    </row>
    <row r="255" customFormat="false" ht="13.8" hidden="false" customHeight="false" outlineLevel="0" collapsed="false">
      <c r="A255" s="381"/>
      <c r="B255" s="381"/>
      <c r="C255" s="381"/>
      <c r="D255" s="381"/>
      <c r="E255" s="381"/>
      <c r="F255" s="381"/>
      <c r="G255" s="381"/>
      <c r="H255" s="381"/>
      <c r="I255" s="381"/>
    </row>
    <row r="256" customFormat="false" ht="13.8" hidden="false" customHeight="false" outlineLevel="0" collapsed="false">
      <c r="A256" s="381"/>
      <c r="B256" s="381"/>
      <c r="C256" s="381"/>
      <c r="D256" s="381"/>
      <c r="E256" s="381"/>
      <c r="F256" s="381"/>
      <c r="G256" s="381"/>
      <c r="H256" s="381"/>
      <c r="I256" s="381"/>
    </row>
    <row r="257" customFormat="false" ht="13.8" hidden="false" customHeight="false" outlineLevel="0" collapsed="false">
      <c r="A257" s="381"/>
      <c r="B257" s="381"/>
      <c r="C257" s="381"/>
      <c r="D257" s="381"/>
      <c r="E257" s="381"/>
      <c r="F257" s="381"/>
      <c r="G257" s="381"/>
      <c r="H257" s="381"/>
      <c r="I257" s="381"/>
    </row>
    <row r="258" customFormat="false" ht="13.8" hidden="false" customHeight="false" outlineLevel="0" collapsed="false">
      <c r="A258" s="381"/>
      <c r="B258" s="381"/>
      <c r="C258" s="381"/>
      <c r="D258" s="381"/>
      <c r="E258" s="381"/>
      <c r="F258" s="381"/>
      <c r="G258" s="381"/>
      <c r="H258" s="381"/>
      <c r="I258" s="381"/>
    </row>
    <row r="259" customFormat="false" ht="13.8" hidden="false" customHeight="false" outlineLevel="0" collapsed="false">
      <c r="A259" s="381"/>
      <c r="B259" s="381"/>
      <c r="C259" s="381"/>
      <c r="D259" s="381"/>
      <c r="E259" s="381"/>
      <c r="F259" s="381"/>
      <c r="G259" s="381"/>
      <c r="H259" s="381"/>
      <c r="I259" s="381"/>
    </row>
    <row r="260" customFormat="false" ht="13.8" hidden="false" customHeight="false" outlineLevel="0" collapsed="false">
      <c r="A260" s="381"/>
      <c r="B260" s="381"/>
      <c r="C260" s="381"/>
      <c r="D260" s="381"/>
      <c r="E260" s="381"/>
      <c r="F260" s="381"/>
      <c r="G260" s="381"/>
      <c r="H260" s="381"/>
      <c r="I260" s="381"/>
    </row>
    <row r="261" customFormat="false" ht="13.8" hidden="false" customHeight="false" outlineLevel="0" collapsed="false">
      <c r="A261" s="381"/>
      <c r="B261" s="381"/>
      <c r="C261" s="381"/>
      <c r="D261" s="381"/>
      <c r="E261" s="381"/>
      <c r="F261" s="381"/>
      <c r="G261" s="381"/>
      <c r="H261" s="381"/>
      <c r="I261" s="381"/>
    </row>
    <row r="262" customFormat="false" ht="13.8" hidden="false" customHeight="false" outlineLevel="0" collapsed="false">
      <c r="A262" s="381"/>
      <c r="B262" s="381"/>
      <c r="C262" s="381"/>
      <c r="D262" s="381"/>
      <c r="E262" s="381"/>
      <c r="F262" s="381"/>
      <c r="G262" s="381"/>
      <c r="H262" s="381"/>
      <c r="I262" s="381"/>
    </row>
    <row r="263" customFormat="false" ht="13.8" hidden="false" customHeight="false" outlineLevel="0" collapsed="false">
      <c r="A263" s="381"/>
      <c r="B263" s="381"/>
      <c r="C263" s="381"/>
      <c r="D263" s="381"/>
      <c r="E263" s="381"/>
      <c r="F263" s="381"/>
      <c r="G263" s="381"/>
      <c r="H263" s="381"/>
      <c r="I263" s="381"/>
    </row>
    <row r="264" customFormat="false" ht="13.8" hidden="false" customHeight="false" outlineLevel="0" collapsed="false">
      <c r="A264" s="381"/>
      <c r="B264" s="381"/>
      <c r="C264" s="381"/>
      <c r="D264" s="381"/>
      <c r="E264" s="381"/>
      <c r="F264" s="381"/>
      <c r="G264" s="381"/>
      <c r="H264" s="381"/>
      <c r="I264" s="381"/>
    </row>
    <row r="265" customFormat="false" ht="13.8" hidden="false" customHeight="false" outlineLevel="0" collapsed="false">
      <c r="A265" s="381"/>
      <c r="B265" s="381"/>
      <c r="C265" s="381"/>
      <c r="D265" s="381"/>
      <c r="E265" s="381"/>
      <c r="F265" s="381"/>
      <c r="G265" s="381"/>
      <c r="H265" s="381"/>
      <c r="I265" s="381"/>
    </row>
    <row r="266" customFormat="false" ht="13.8" hidden="false" customHeight="false" outlineLevel="0" collapsed="false">
      <c r="A266" s="381"/>
      <c r="B266" s="381"/>
      <c r="C266" s="381"/>
      <c r="D266" s="381"/>
      <c r="E266" s="381"/>
      <c r="F266" s="381"/>
      <c r="G266" s="381"/>
      <c r="H266" s="381"/>
      <c r="I266" s="381"/>
    </row>
    <row r="267" customFormat="false" ht="13.8" hidden="false" customHeight="false" outlineLevel="0" collapsed="false">
      <c r="A267" s="381"/>
      <c r="B267" s="381"/>
      <c r="C267" s="381"/>
      <c r="D267" s="381"/>
      <c r="E267" s="381"/>
      <c r="F267" s="381"/>
      <c r="G267" s="381"/>
      <c r="H267" s="381"/>
      <c r="I267" s="381"/>
    </row>
    <row r="268" customFormat="false" ht="13.8" hidden="false" customHeight="false" outlineLevel="0" collapsed="false">
      <c r="A268" s="381"/>
      <c r="B268" s="381"/>
      <c r="C268" s="381"/>
      <c r="D268" s="381"/>
      <c r="E268" s="381"/>
      <c r="F268" s="381"/>
      <c r="G268" s="381"/>
      <c r="H268" s="381"/>
      <c r="I268" s="381"/>
    </row>
    <row r="269" customFormat="false" ht="13.8" hidden="false" customHeight="false" outlineLevel="0" collapsed="false">
      <c r="A269" s="381"/>
      <c r="B269" s="381"/>
      <c r="C269" s="381"/>
      <c r="D269" s="381"/>
      <c r="E269" s="381"/>
      <c r="F269" s="381"/>
      <c r="G269" s="381"/>
      <c r="H269" s="381"/>
      <c r="I269" s="381"/>
    </row>
    <row r="270" customFormat="false" ht="13.8" hidden="false" customHeight="false" outlineLevel="0" collapsed="false">
      <c r="A270" s="381"/>
      <c r="B270" s="381"/>
      <c r="C270" s="381"/>
      <c r="D270" s="381"/>
      <c r="E270" s="381"/>
      <c r="F270" s="381"/>
      <c r="G270" s="381"/>
      <c r="H270" s="381"/>
      <c r="I270" s="381"/>
    </row>
    <row r="271" customFormat="false" ht="13.8" hidden="false" customHeight="false" outlineLevel="0" collapsed="false">
      <c r="A271" s="381"/>
      <c r="B271" s="381"/>
      <c r="C271" s="381"/>
      <c r="D271" s="381"/>
      <c r="E271" s="381"/>
      <c r="F271" s="381"/>
      <c r="G271" s="381"/>
      <c r="H271" s="381"/>
      <c r="I271" s="381"/>
    </row>
    <row r="272" customFormat="false" ht="13.8" hidden="false" customHeight="false" outlineLevel="0" collapsed="false">
      <c r="A272" s="381"/>
      <c r="B272" s="381"/>
      <c r="C272" s="381"/>
      <c r="D272" s="381"/>
      <c r="E272" s="381"/>
      <c r="F272" s="381"/>
      <c r="G272" s="381"/>
      <c r="H272" s="381"/>
      <c r="I272" s="381"/>
    </row>
    <row r="273" customFormat="false" ht="13.8" hidden="false" customHeight="false" outlineLevel="0" collapsed="false">
      <c r="A273" s="381"/>
      <c r="B273" s="381"/>
      <c r="C273" s="381"/>
      <c r="D273" s="381"/>
      <c r="E273" s="381"/>
      <c r="F273" s="381"/>
      <c r="G273" s="381"/>
      <c r="H273" s="381"/>
      <c r="I273" s="381"/>
    </row>
    <row r="274" customFormat="false" ht="13.8" hidden="false" customHeight="false" outlineLevel="0" collapsed="false">
      <c r="A274" s="381"/>
      <c r="B274" s="381"/>
      <c r="C274" s="381"/>
      <c r="D274" s="381"/>
      <c r="E274" s="381"/>
      <c r="F274" s="381"/>
      <c r="G274" s="381"/>
      <c r="H274" s="381"/>
      <c r="I274" s="381"/>
    </row>
    <row r="275" customFormat="false" ht="13.8" hidden="false" customHeight="false" outlineLevel="0" collapsed="false">
      <c r="A275" s="381"/>
      <c r="B275" s="381"/>
      <c r="C275" s="381"/>
      <c r="D275" s="381"/>
      <c r="E275" s="381"/>
      <c r="F275" s="381"/>
      <c r="G275" s="381"/>
      <c r="H275" s="381"/>
      <c r="I275" s="381"/>
    </row>
    <row r="276" customFormat="false" ht="13.8" hidden="false" customHeight="false" outlineLevel="0" collapsed="false">
      <c r="A276" s="381"/>
      <c r="B276" s="381"/>
      <c r="C276" s="381"/>
      <c r="D276" s="381"/>
      <c r="E276" s="381"/>
      <c r="F276" s="381"/>
      <c r="G276" s="381"/>
      <c r="H276" s="381"/>
      <c r="I276" s="381"/>
    </row>
    <row r="277" customFormat="false" ht="13.8" hidden="false" customHeight="false" outlineLevel="0" collapsed="false">
      <c r="A277" s="381"/>
      <c r="B277" s="381"/>
      <c r="C277" s="381"/>
      <c r="D277" s="381"/>
      <c r="E277" s="381"/>
      <c r="F277" s="381"/>
      <c r="G277" s="381"/>
      <c r="H277" s="381"/>
      <c r="I277" s="381"/>
    </row>
    <row r="278" customFormat="false" ht="13.8" hidden="false" customHeight="false" outlineLevel="0" collapsed="false">
      <c r="A278" s="381"/>
      <c r="B278" s="381"/>
      <c r="C278" s="381"/>
      <c r="D278" s="381"/>
      <c r="E278" s="381"/>
      <c r="F278" s="381"/>
      <c r="G278" s="381"/>
      <c r="H278" s="381"/>
      <c r="I278" s="381"/>
    </row>
    <row r="279" customFormat="false" ht="13.8" hidden="false" customHeight="false" outlineLevel="0" collapsed="false">
      <c r="A279" s="381"/>
      <c r="B279" s="381"/>
      <c r="C279" s="381"/>
      <c r="D279" s="381"/>
      <c r="E279" s="381"/>
      <c r="F279" s="381"/>
      <c r="G279" s="381"/>
      <c r="H279" s="381"/>
      <c r="I279" s="381"/>
    </row>
    <row r="280" customFormat="false" ht="13.8" hidden="false" customHeight="false" outlineLevel="0" collapsed="false">
      <c r="A280" s="381"/>
      <c r="B280" s="381"/>
      <c r="C280" s="381"/>
      <c r="D280" s="381"/>
      <c r="E280" s="381"/>
      <c r="F280" s="381"/>
      <c r="G280" s="381"/>
      <c r="H280" s="381"/>
      <c r="I280" s="381"/>
    </row>
    <row r="281" customFormat="false" ht="13.8" hidden="false" customHeight="false" outlineLevel="0" collapsed="false">
      <c r="A281" s="381"/>
      <c r="B281" s="381"/>
      <c r="C281" s="381"/>
      <c r="D281" s="381"/>
      <c r="E281" s="381"/>
      <c r="F281" s="381"/>
      <c r="G281" s="381"/>
      <c r="H281" s="381"/>
      <c r="I281" s="381"/>
    </row>
    <row r="282" customFormat="false" ht="13.8" hidden="false" customHeight="false" outlineLevel="0" collapsed="false">
      <c r="A282" s="381"/>
      <c r="B282" s="381"/>
      <c r="C282" s="381"/>
      <c r="D282" s="381"/>
      <c r="E282" s="381"/>
      <c r="F282" s="381"/>
      <c r="G282" s="381"/>
      <c r="H282" s="381"/>
      <c r="I282" s="381"/>
    </row>
    <row r="283" customFormat="false" ht="13.8" hidden="false" customHeight="false" outlineLevel="0" collapsed="false">
      <c r="A283" s="381"/>
      <c r="B283" s="381"/>
      <c r="C283" s="381"/>
      <c r="D283" s="381"/>
      <c r="E283" s="381"/>
      <c r="F283" s="381"/>
      <c r="G283" s="381"/>
      <c r="H283" s="381"/>
      <c r="I283" s="381"/>
    </row>
    <row r="284" customFormat="false" ht="13.8" hidden="false" customHeight="false" outlineLevel="0" collapsed="false">
      <c r="A284" s="381"/>
      <c r="B284" s="381"/>
      <c r="C284" s="381"/>
      <c r="D284" s="381"/>
      <c r="E284" s="381"/>
      <c r="F284" s="381"/>
      <c r="G284" s="381"/>
      <c r="H284" s="381"/>
      <c r="I284" s="381"/>
    </row>
    <row r="285" customFormat="false" ht="13.8" hidden="false" customHeight="false" outlineLevel="0" collapsed="false">
      <c r="A285" s="381"/>
      <c r="B285" s="381"/>
      <c r="C285" s="381"/>
      <c r="D285" s="381"/>
      <c r="E285" s="381"/>
      <c r="F285" s="381"/>
      <c r="G285" s="381"/>
      <c r="H285" s="381"/>
      <c r="I285" s="381"/>
    </row>
    <row r="286" customFormat="false" ht="13.8" hidden="false" customHeight="false" outlineLevel="0" collapsed="false">
      <c r="A286" s="381"/>
      <c r="B286" s="381"/>
      <c r="C286" s="381"/>
      <c r="D286" s="381"/>
      <c r="E286" s="381"/>
      <c r="F286" s="381"/>
      <c r="G286" s="381"/>
      <c r="H286" s="381"/>
      <c r="I286" s="381"/>
    </row>
    <row r="287" customFormat="false" ht="13.8" hidden="false" customHeight="false" outlineLevel="0" collapsed="false">
      <c r="A287" s="381"/>
      <c r="B287" s="381"/>
      <c r="C287" s="381"/>
      <c r="D287" s="381"/>
      <c r="E287" s="381"/>
      <c r="F287" s="381"/>
      <c r="G287" s="381"/>
      <c r="H287" s="381"/>
      <c r="I287" s="381"/>
    </row>
    <row r="288" customFormat="false" ht="13.8" hidden="false" customHeight="false" outlineLevel="0" collapsed="false">
      <c r="A288" s="381"/>
      <c r="B288" s="381"/>
      <c r="C288" s="381"/>
      <c r="D288" s="381"/>
      <c r="E288" s="381"/>
      <c r="F288" s="381"/>
      <c r="G288" s="381"/>
      <c r="H288" s="381"/>
      <c r="I288" s="381"/>
    </row>
    <row r="289" customFormat="false" ht="13.8" hidden="false" customHeight="false" outlineLevel="0" collapsed="false">
      <c r="A289" s="381"/>
      <c r="B289" s="381"/>
      <c r="C289" s="381"/>
      <c r="D289" s="381"/>
      <c r="E289" s="381"/>
      <c r="F289" s="381"/>
      <c r="G289" s="381"/>
      <c r="H289" s="381"/>
      <c r="I289" s="381"/>
    </row>
    <row r="290" customFormat="false" ht="13.8" hidden="false" customHeight="false" outlineLevel="0" collapsed="false">
      <c r="A290" s="381"/>
      <c r="B290" s="381"/>
      <c r="C290" s="381"/>
      <c r="D290" s="381"/>
      <c r="E290" s="381"/>
      <c r="F290" s="381"/>
      <c r="G290" s="381"/>
      <c r="H290" s="381"/>
      <c r="I290" s="381"/>
    </row>
    <row r="291" customFormat="false" ht="13.8" hidden="false" customHeight="false" outlineLevel="0" collapsed="false">
      <c r="A291" s="381"/>
      <c r="B291" s="381"/>
      <c r="C291" s="381"/>
      <c r="D291" s="381"/>
      <c r="E291" s="381"/>
      <c r="F291" s="381"/>
      <c r="G291" s="381"/>
      <c r="H291" s="381"/>
      <c r="I291" s="381"/>
    </row>
    <row r="292" customFormat="false" ht="13.8" hidden="false" customHeight="false" outlineLevel="0" collapsed="false">
      <c r="A292" s="381"/>
      <c r="B292" s="381"/>
      <c r="C292" s="381"/>
      <c r="D292" s="381"/>
      <c r="E292" s="381"/>
      <c r="F292" s="381"/>
      <c r="G292" s="381"/>
      <c r="H292" s="381"/>
      <c r="I292" s="381"/>
    </row>
    <row r="293" customFormat="false" ht="13.8" hidden="false" customHeight="false" outlineLevel="0" collapsed="false">
      <c r="A293" s="381"/>
      <c r="B293" s="381"/>
      <c r="C293" s="381"/>
      <c r="D293" s="381"/>
      <c r="E293" s="381"/>
      <c r="F293" s="381"/>
      <c r="G293" s="381"/>
      <c r="H293" s="381"/>
      <c r="I293" s="381"/>
    </row>
    <row r="294" customFormat="false" ht="13.8" hidden="false" customHeight="false" outlineLevel="0" collapsed="false">
      <c r="A294" s="381"/>
      <c r="B294" s="381"/>
      <c r="C294" s="381"/>
      <c r="D294" s="381"/>
      <c r="E294" s="381"/>
      <c r="F294" s="381"/>
      <c r="G294" s="381"/>
      <c r="H294" s="381"/>
      <c r="I294" s="381"/>
    </row>
    <row r="295" customFormat="false" ht="13.8" hidden="false" customHeight="false" outlineLevel="0" collapsed="false">
      <c r="A295" s="381"/>
      <c r="B295" s="381"/>
      <c r="C295" s="381"/>
      <c r="D295" s="381"/>
      <c r="E295" s="381"/>
      <c r="F295" s="381"/>
      <c r="G295" s="381"/>
      <c r="H295" s="381"/>
      <c r="I295" s="381"/>
    </row>
    <row r="296" customFormat="false" ht="13.8" hidden="false" customHeight="false" outlineLevel="0" collapsed="false">
      <c r="A296" s="381"/>
      <c r="B296" s="381"/>
      <c r="C296" s="381"/>
      <c r="D296" s="381"/>
      <c r="E296" s="381"/>
      <c r="F296" s="381"/>
      <c r="G296" s="381"/>
      <c r="H296" s="381"/>
      <c r="I296" s="381"/>
    </row>
    <row r="297" customFormat="false" ht="13.8" hidden="false" customHeight="false" outlineLevel="0" collapsed="false">
      <c r="A297" s="381"/>
      <c r="B297" s="381"/>
      <c r="C297" s="381"/>
      <c r="D297" s="381"/>
      <c r="E297" s="381"/>
      <c r="F297" s="381"/>
      <c r="G297" s="381"/>
      <c r="H297" s="381"/>
      <c r="I297" s="381"/>
    </row>
    <row r="298" customFormat="false" ht="13.8" hidden="false" customHeight="false" outlineLevel="0" collapsed="false">
      <c r="A298" s="381"/>
      <c r="B298" s="381"/>
      <c r="C298" s="381"/>
      <c r="D298" s="381"/>
      <c r="E298" s="381"/>
      <c r="F298" s="381"/>
      <c r="G298" s="381"/>
      <c r="H298" s="381"/>
      <c r="I298" s="381"/>
    </row>
    <row r="299" customFormat="false" ht="13.8" hidden="false" customHeight="false" outlineLevel="0" collapsed="false">
      <c r="A299" s="381"/>
      <c r="B299" s="381"/>
      <c r="C299" s="381"/>
      <c r="D299" s="381"/>
      <c r="E299" s="381"/>
      <c r="F299" s="381"/>
      <c r="G299" s="381"/>
      <c r="H299" s="381"/>
      <c r="I299" s="381"/>
    </row>
    <row r="300" customFormat="false" ht="13.8" hidden="false" customHeight="false" outlineLevel="0" collapsed="false">
      <c r="A300" s="381"/>
      <c r="B300" s="381"/>
      <c r="C300" s="381"/>
      <c r="D300" s="381"/>
      <c r="E300" s="381"/>
      <c r="F300" s="381"/>
      <c r="G300" s="381"/>
      <c r="H300" s="381"/>
      <c r="I300" s="381"/>
    </row>
    <row r="301" customFormat="false" ht="13.8" hidden="false" customHeight="false" outlineLevel="0" collapsed="false">
      <c r="A301" s="381"/>
      <c r="B301" s="381"/>
      <c r="C301" s="381"/>
      <c r="D301" s="381"/>
      <c r="E301" s="381"/>
      <c r="F301" s="381"/>
      <c r="G301" s="381"/>
      <c r="H301" s="381"/>
      <c r="I301" s="381"/>
    </row>
    <row r="302" customFormat="false" ht="13.8" hidden="false" customHeight="false" outlineLevel="0" collapsed="false">
      <c r="A302" s="381"/>
      <c r="B302" s="381"/>
      <c r="C302" s="381"/>
      <c r="D302" s="381"/>
      <c r="E302" s="381"/>
      <c r="F302" s="381"/>
      <c r="G302" s="381"/>
      <c r="H302" s="381"/>
      <c r="I302" s="381"/>
    </row>
    <row r="303" customFormat="false" ht="13.8" hidden="false" customHeight="false" outlineLevel="0" collapsed="false">
      <c r="A303" s="381"/>
      <c r="B303" s="381"/>
      <c r="C303" s="381"/>
      <c r="D303" s="381"/>
      <c r="E303" s="381"/>
      <c r="F303" s="381"/>
      <c r="G303" s="381"/>
      <c r="H303" s="381"/>
      <c r="I303" s="381"/>
    </row>
    <row r="304" customFormat="false" ht="13.8" hidden="false" customHeight="false" outlineLevel="0" collapsed="false">
      <c r="A304" s="381"/>
      <c r="B304" s="381"/>
      <c r="C304" s="381"/>
      <c r="D304" s="381"/>
      <c r="E304" s="381"/>
      <c r="F304" s="381"/>
      <c r="G304" s="381"/>
      <c r="H304" s="381"/>
      <c r="I304" s="381"/>
    </row>
    <row r="305" customFormat="false" ht="13.8" hidden="false" customHeight="false" outlineLevel="0" collapsed="false">
      <c r="A305" s="381"/>
      <c r="B305" s="381"/>
      <c r="C305" s="381"/>
      <c r="D305" s="381"/>
      <c r="E305" s="381"/>
      <c r="F305" s="381"/>
      <c r="G305" s="381"/>
      <c r="H305" s="381"/>
      <c r="I305" s="381"/>
    </row>
    <row r="306" customFormat="false" ht="13.8" hidden="false" customHeight="false" outlineLevel="0" collapsed="false">
      <c r="A306" s="381"/>
      <c r="B306" s="381"/>
      <c r="C306" s="381"/>
      <c r="D306" s="381"/>
      <c r="E306" s="381"/>
      <c r="F306" s="381"/>
      <c r="G306" s="381"/>
      <c r="H306" s="381"/>
      <c r="I306" s="381"/>
    </row>
    <row r="307" customFormat="false" ht="13.8" hidden="false" customHeight="false" outlineLevel="0" collapsed="false">
      <c r="I307" s="234"/>
    </row>
    <row r="308" customFormat="false" ht="13.8" hidden="false" customHeight="false" outlineLevel="0" collapsed="false">
      <c r="I308" s="234"/>
    </row>
    <row r="309" customFormat="false" ht="13.8" hidden="false" customHeight="false" outlineLevel="0" collapsed="false">
      <c r="I309" s="234"/>
    </row>
    <row r="310" customFormat="false" ht="13.8" hidden="false" customHeight="false" outlineLevel="0" collapsed="false">
      <c r="I310" s="234"/>
    </row>
    <row r="311" customFormat="false" ht="13.8" hidden="false" customHeight="false" outlineLevel="0" collapsed="false">
      <c r="I311" s="234"/>
    </row>
    <row r="312" customFormat="false" ht="13.8" hidden="false" customHeight="false" outlineLevel="0" collapsed="false">
      <c r="I312" s="234"/>
    </row>
    <row r="313" customFormat="false" ht="13.8" hidden="false" customHeight="false" outlineLevel="0" collapsed="false">
      <c r="I313" s="234"/>
    </row>
    <row r="314" customFormat="false" ht="13.8" hidden="false" customHeight="false" outlineLevel="0" collapsed="false">
      <c r="I314" s="234"/>
    </row>
    <row r="315" customFormat="false" ht="13.8" hidden="false" customHeight="false" outlineLevel="0" collapsed="false">
      <c r="I315" s="234"/>
    </row>
    <row r="316" customFormat="false" ht="13.8" hidden="false" customHeight="false" outlineLevel="0" collapsed="false">
      <c r="A316" s="208"/>
      <c r="B316" s="208"/>
      <c r="C316" s="208"/>
      <c r="D316" s="208"/>
      <c r="E316" s="208"/>
      <c r="F316" s="208"/>
      <c r="G316" s="208"/>
      <c r="H316" s="208"/>
      <c r="I316" s="234"/>
    </row>
    <row r="317" customFormat="false" ht="13.8" hidden="false" customHeight="false" outlineLevel="0" collapsed="false">
      <c r="A317" s="208"/>
      <c r="B317" s="208"/>
      <c r="C317" s="208"/>
      <c r="D317" s="208"/>
      <c r="E317" s="208"/>
      <c r="F317" s="208"/>
      <c r="G317" s="208"/>
      <c r="H317" s="208"/>
      <c r="I317" s="234"/>
    </row>
    <row r="318" customFormat="false" ht="13.8" hidden="false" customHeight="false" outlineLevel="0" collapsed="false">
      <c r="A318" s="208"/>
      <c r="B318" s="208"/>
      <c r="C318" s="208"/>
      <c r="D318" s="208"/>
      <c r="E318" s="208"/>
      <c r="F318" s="208"/>
      <c r="G318" s="208"/>
      <c r="H318" s="208"/>
      <c r="I318" s="234"/>
    </row>
    <row r="319" customFormat="false" ht="13.8" hidden="false" customHeight="false" outlineLevel="0" collapsed="false">
      <c r="A319" s="208"/>
      <c r="B319" s="208"/>
      <c r="C319" s="208"/>
      <c r="D319" s="208"/>
      <c r="E319" s="208"/>
      <c r="F319" s="208"/>
      <c r="G319" s="208"/>
      <c r="H319" s="208"/>
      <c r="I319" s="234"/>
    </row>
    <row r="320" customFormat="false" ht="13.8" hidden="false" customHeight="false" outlineLevel="0" collapsed="false">
      <c r="A320" s="208"/>
      <c r="B320" s="208"/>
      <c r="C320" s="208"/>
      <c r="D320" s="208"/>
      <c r="E320" s="208"/>
      <c r="F320" s="208"/>
      <c r="G320" s="208"/>
      <c r="H320" s="208"/>
      <c r="I320" s="234"/>
    </row>
    <row r="321" customFormat="false" ht="13.8" hidden="false" customHeight="false" outlineLevel="0" collapsed="false">
      <c r="A321" s="208"/>
      <c r="B321" s="208"/>
      <c r="C321" s="208"/>
      <c r="D321" s="208"/>
      <c r="E321" s="208"/>
      <c r="F321" s="208"/>
      <c r="G321" s="208"/>
      <c r="H321" s="208"/>
      <c r="I321" s="234"/>
    </row>
    <row r="322" customFormat="false" ht="13.8" hidden="false" customHeight="false" outlineLevel="0" collapsed="false">
      <c r="A322" s="208"/>
      <c r="B322" s="208"/>
      <c r="C322" s="208"/>
      <c r="D322" s="208"/>
      <c r="E322" s="208"/>
      <c r="F322" s="208"/>
      <c r="G322" s="208"/>
      <c r="H322" s="208"/>
      <c r="I322" s="234"/>
    </row>
    <row r="323" customFormat="false" ht="13.8" hidden="false" customHeight="false" outlineLevel="0" collapsed="false">
      <c r="A323" s="208"/>
      <c r="B323" s="208"/>
      <c r="C323" s="208"/>
      <c r="D323" s="208"/>
      <c r="E323" s="208"/>
      <c r="F323" s="208"/>
      <c r="G323" s="208"/>
      <c r="H323" s="208"/>
      <c r="I323" s="234"/>
    </row>
    <row r="324" customFormat="false" ht="13.8" hidden="false" customHeight="false" outlineLevel="0" collapsed="false">
      <c r="A324" s="208"/>
      <c r="B324" s="208"/>
      <c r="C324" s="208"/>
      <c r="D324" s="208"/>
      <c r="E324" s="208"/>
      <c r="F324" s="208"/>
      <c r="G324" s="208"/>
      <c r="H324" s="208"/>
      <c r="I324" s="234"/>
    </row>
    <row r="325" customFormat="false" ht="13.8" hidden="false" customHeight="false" outlineLevel="0" collapsed="false">
      <c r="A325" s="208"/>
      <c r="B325" s="208"/>
      <c r="C325" s="208"/>
      <c r="D325" s="208"/>
      <c r="E325" s="208"/>
      <c r="F325" s="208"/>
      <c r="G325" s="208"/>
      <c r="H325" s="208"/>
      <c r="I325" s="234"/>
    </row>
    <row r="326" customFormat="false" ht="13.8" hidden="false" customHeight="false" outlineLevel="0" collapsed="false">
      <c r="A326" s="208"/>
      <c r="B326" s="208"/>
      <c r="C326" s="208"/>
      <c r="D326" s="208"/>
      <c r="E326" s="208"/>
      <c r="F326" s="208"/>
      <c r="G326" s="208"/>
      <c r="H326" s="208"/>
      <c r="I326" s="234"/>
    </row>
    <row r="327" customFormat="false" ht="13.8" hidden="false" customHeight="false" outlineLevel="0" collapsed="false">
      <c r="A327" s="208"/>
      <c r="B327" s="208"/>
      <c r="C327" s="208"/>
      <c r="D327" s="208"/>
      <c r="E327" s="208"/>
      <c r="F327" s="208"/>
      <c r="G327" s="208"/>
      <c r="H327" s="208"/>
      <c r="I327" s="234"/>
    </row>
    <row r="328" customFormat="false" ht="13.8" hidden="false" customHeight="false" outlineLevel="0" collapsed="false">
      <c r="A328" s="208"/>
      <c r="B328" s="208"/>
      <c r="C328" s="208"/>
      <c r="D328" s="208"/>
      <c r="E328" s="208"/>
      <c r="F328" s="208"/>
      <c r="G328" s="208"/>
      <c r="H328" s="208"/>
      <c r="I328" s="234"/>
    </row>
    <row r="329" customFormat="false" ht="13.8" hidden="false" customHeight="false" outlineLevel="0" collapsed="false">
      <c r="A329" s="208"/>
      <c r="B329" s="208"/>
      <c r="C329" s="208"/>
      <c r="D329" s="208"/>
      <c r="E329" s="208"/>
      <c r="F329" s="208"/>
      <c r="G329" s="208"/>
      <c r="H329" s="208"/>
      <c r="I329" s="234"/>
    </row>
    <row r="330" customFormat="false" ht="13.8" hidden="false" customHeight="false" outlineLevel="0" collapsed="false">
      <c r="A330" s="208"/>
      <c r="B330" s="208"/>
      <c r="C330" s="208"/>
      <c r="D330" s="208"/>
      <c r="E330" s="208"/>
      <c r="F330" s="208"/>
      <c r="G330" s="208"/>
      <c r="H330" s="208"/>
      <c r="I330" s="234"/>
    </row>
    <row r="331" customFormat="false" ht="13.8" hidden="false" customHeight="false" outlineLevel="0" collapsed="false">
      <c r="A331" s="208"/>
      <c r="B331" s="208"/>
      <c r="C331" s="208"/>
      <c r="D331" s="208"/>
      <c r="E331" s="208"/>
      <c r="F331" s="208"/>
      <c r="G331" s="208"/>
      <c r="H331" s="208"/>
      <c r="I331" s="234"/>
    </row>
    <row r="332" customFormat="false" ht="13.8" hidden="false" customHeight="false" outlineLevel="0" collapsed="false">
      <c r="A332" s="208"/>
      <c r="B332" s="208"/>
      <c r="C332" s="208"/>
      <c r="D332" s="208"/>
      <c r="E332" s="208"/>
      <c r="F332" s="208"/>
      <c r="G332" s="208"/>
      <c r="H332" s="208"/>
      <c r="I332" s="234"/>
    </row>
    <row r="333" customFormat="false" ht="13.8" hidden="false" customHeight="false" outlineLevel="0" collapsed="false">
      <c r="A333" s="208"/>
      <c r="B333" s="208"/>
      <c r="C333" s="208"/>
      <c r="D333" s="208"/>
      <c r="E333" s="208"/>
      <c r="F333" s="208"/>
      <c r="G333" s="208"/>
      <c r="H333" s="208"/>
      <c r="I333" s="234"/>
    </row>
    <row r="334" customFormat="false" ht="13.8" hidden="false" customHeight="false" outlineLevel="0" collapsed="false">
      <c r="A334" s="208"/>
      <c r="B334" s="208"/>
      <c r="C334" s="208"/>
      <c r="D334" s="208"/>
      <c r="E334" s="208"/>
      <c r="F334" s="208"/>
      <c r="G334" s="208"/>
      <c r="H334" s="208"/>
      <c r="I334" s="234"/>
    </row>
    <row r="335" customFormat="false" ht="13.8" hidden="false" customHeight="false" outlineLevel="0" collapsed="false">
      <c r="A335" s="208"/>
      <c r="B335" s="208"/>
      <c r="C335" s="208"/>
      <c r="D335" s="208"/>
      <c r="E335" s="208"/>
      <c r="F335" s="208"/>
      <c r="G335" s="208"/>
      <c r="H335" s="208"/>
      <c r="I335" s="234"/>
    </row>
    <row r="336" customFormat="false" ht="13.8" hidden="false" customHeight="false" outlineLevel="0" collapsed="false">
      <c r="A336" s="208"/>
      <c r="B336" s="208"/>
      <c r="C336" s="208"/>
      <c r="D336" s="208"/>
      <c r="E336" s="208"/>
      <c r="F336" s="208"/>
      <c r="G336" s="208"/>
      <c r="H336" s="208"/>
      <c r="I336" s="234"/>
    </row>
    <row r="337" customFormat="false" ht="13.8" hidden="false" customHeight="false" outlineLevel="0" collapsed="false">
      <c r="A337" s="208"/>
      <c r="B337" s="208"/>
      <c r="C337" s="208"/>
      <c r="D337" s="208"/>
      <c r="E337" s="208"/>
      <c r="F337" s="208"/>
      <c r="G337" s="208"/>
      <c r="H337" s="208"/>
      <c r="I337" s="234"/>
    </row>
    <row r="338" customFormat="false" ht="13.8" hidden="false" customHeight="false" outlineLevel="0" collapsed="false">
      <c r="A338" s="208"/>
      <c r="B338" s="208"/>
      <c r="C338" s="208"/>
      <c r="D338" s="208"/>
      <c r="E338" s="208"/>
      <c r="F338" s="208"/>
      <c r="G338" s="208"/>
      <c r="H338" s="208"/>
      <c r="I338" s="234"/>
    </row>
    <row r="339" customFormat="false" ht="13.8" hidden="false" customHeight="false" outlineLevel="0" collapsed="false">
      <c r="A339" s="208"/>
      <c r="B339" s="208"/>
      <c r="C339" s="208"/>
      <c r="D339" s="208"/>
      <c r="E339" s="208"/>
      <c r="F339" s="208"/>
      <c r="G339" s="208"/>
      <c r="H339" s="208"/>
      <c r="I339" s="234"/>
    </row>
    <row r="340" customFormat="false" ht="13.8" hidden="false" customHeight="false" outlineLevel="0" collapsed="false">
      <c r="A340" s="208"/>
      <c r="B340" s="208"/>
      <c r="C340" s="208"/>
      <c r="D340" s="208"/>
      <c r="E340" s="208"/>
      <c r="F340" s="208"/>
      <c r="G340" s="208"/>
      <c r="H340" s="208"/>
      <c r="I340" s="234"/>
    </row>
    <row r="341" customFormat="false" ht="13.8" hidden="false" customHeight="false" outlineLevel="0" collapsed="false">
      <c r="A341" s="208"/>
      <c r="B341" s="208"/>
      <c r="C341" s="208"/>
      <c r="D341" s="208"/>
      <c r="E341" s="208"/>
      <c r="F341" s="208"/>
      <c r="G341" s="208"/>
      <c r="H341" s="208"/>
      <c r="I341" s="234"/>
    </row>
    <row r="342" customFormat="false" ht="13.8" hidden="false" customHeight="false" outlineLevel="0" collapsed="false">
      <c r="A342" s="208"/>
      <c r="B342" s="208"/>
      <c r="C342" s="208"/>
      <c r="D342" s="208"/>
      <c r="E342" s="208"/>
      <c r="F342" s="208"/>
      <c r="G342" s="208"/>
      <c r="H342" s="208"/>
      <c r="I342" s="234"/>
    </row>
    <row r="343" customFormat="false" ht="13.8" hidden="false" customHeight="false" outlineLevel="0" collapsed="false">
      <c r="A343" s="208"/>
      <c r="B343" s="208"/>
      <c r="C343" s="208"/>
      <c r="D343" s="208"/>
      <c r="E343" s="208"/>
      <c r="F343" s="208"/>
      <c r="G343" s="208"/>
      <c r="H343" s="208"/>
      <c r="I343" s="234"/>
    </row>
    <row r="344" customFormat="false" ht="13.8" hidden="false" customHeight="false" outlineLevel="0" collapsed="false">
      <c r="A344" s="208"/>
      <c r="B344" s="208"/>
      <c r="C344" s="208"/>
      <c r="D344" s="208"/>
      <c r="E344" s="208"/>
      <c r="F344" s="208"/>
      <c r="G344" s="208"/>
      <c r="H344" s="208"/>
      <c r="I344" s="234"/>
    </row>
    <row r="345" customFormat="false" ht="13.8" hidden="false" customHeight="false" outlineLevel="0" collapsed="false">
      <c r="A345" s="208"/>
      <c r="B345" s="208"/>
      <c r="C345" s="208"/>
      <c r="D345" s="208"/>
      <c r="E345" s="208"/>
      <c r="F345" s="208"/>
      <c r="G345" s="208"/>
      <c r="H345" s="208"/>
      <c r="I345" s="234"/>
    </row>
    <row r="346" customFormat="false" ht="13.8" hidden="false" customHeight="false" outlineLevel="0" collapsed="false">
      <c r="A346" s="208"/>
      <c r="B346" s="208"/>
      <c r="C346" s="208"/>
      <c r="D346" s="208"/>
      <c r="E346" s="208"/>
      <c r="F346" s="208"/>
      <c r="G346" s="208"/>
      <c r="H346" s="208"/>
      <c r="I346" s="234"/>
    </row>
    <row r="347" customFormat="false" ht="13.8" hidden="false" customHeight="false" outlineLevel="0" collapsed="false">
      <c r="A347" s="208"/>
      <c r="B347" s="208"/>
      <c r="C347" s="208"/>
      <c r="D347" s="208"/>
      <c r="E347" s="208"/>
      <c r="F347" s="208"/>
      <c r="G347" s="208"/>
      <c r="H347" s="208"/>
      <c r="I347" s="234"/>
    </row>
    <row r="348" customFormat="false" ht="13.8" hidden="false" customHeight="false" outlineLevel="0" collapsed="false">
      <c r="A348" s="208"/>
      <c r="B348" s="208"/>
      <c r="C348" s="208"/>
      <c r="D348" s="208"/>
      <c r="E348" s="208"/>
      <c r="F348" s="208"/>
      <c r="G348" s="208"/>
      <c r="H348" s="208"/>
      <c r="I348" s="234"/>
    </row>
    <row r="349" customFormat="false" ht="13.8" hidden="false" customHeight="false" outlineLevel="0" collapsed="false">
      <c r="A349" s="208"/>
      <c r="B349" s="208"/>
      <c r="C349" s="208"/>
      <c r="D349" s="208"/>
      <c r="E349" s="208"/>
      <c r="F349" s="208"/>
      <c r="G349" s="208"/>
      <c r="H349" s="208"/>
      <c r="I349" s="234"/>
    </row>
    <row r="350" customFormat="false" ht="13.8" hidden="false" customHeight="false" outlineLevel="0" collapsed="false">
      <c r="A350" s="208"/>
      <c r="B350" s="208"/>
      <c r="C350" s="208"/>
      <c r="D350" s="208"/>
      <c r="E350" s="208"/>
      <c r="F350" s="208"/>
      <c r="G350" s="208"/>
      <c r="H350" s="208"/>
      <c r="I350" s="234"/>
    </row>
    <row r="351" customFormat="false" ht="13.8" hidden="false" customHeight="false" outlineLevel="0" collapsed="false">
      <c r="A351" s="208"/>
      <c r="B351" s="208"/>
      <c r="C351" s="208"/>
      <c r="D351" s="208"/>
      <c r="E351" s="208"/>
      <c r="F351" s="208"/>
      <c r="G351" s="208"/>
      <c r="H351" s="208"/>
      <c r="I351" s="234"/>
    </row>
    <row r="352" customFormat="false" ht="13.8" hidden="false" customHeight="false" outlineLevel="0" collapsed="false">
      <c r="A352" s="208"/>
      <c r="B352" s="208"/>
      <c r="C352" s="208"/>
      <c r="D352" s="208"/>
      <c r="E352" s="208"/>
      <c r="F352" s="208"/>
      <c r="G352" s="208"/>
      <c r="H352" s="208"/>
      <c r="I352" s="234"/>
    </row>
    <row r="353" customFormat="false" ht="13.8" hidden="false" customHeight="false" outlineLevel="0" collapsed="false">
      <c r="A353" s="208"/>
      <c r="B353" s="208"/>
      <c r="C353" s="208"/>
      <c r="D353" s="208"/>
      <c r="E353" s="208"/>
      <c r="F353" s="208"/>
      <c r="G353" s="208"/>
      <c r="H353" s="208"/>
      <c r="I353" s="234"/>
    </row>
    <row r="354" customFormat="false" ht="13.8" hidden="false" customHeight="false" outlineLevel="0" collapsed="false">
      <c r="A354" s="208"/>
      <c r="B354" s="208"/>
      <c r="C354" s="208"/>
      <c r="D354" s="208"/>
      <c r="E354" s="208"/>
      <c r="F354" s="208"/>
      <c r="G354" s="208"/>
      <c r="H354" s="208"/>
      <c r="I354" s="234"/>
    </row>
    <row r="355" customFormat="false" ht="13.8" hidden="false" customHeight="false" outlineLevel="0" collapsed="false">
      <c r="A355" s="208"/>
      <c r="B355" s="208"/>
      <c r="C355" s="208"/>
      <c r="D355" s="208"/>
      <c r="E355" s="208"/>
      <c r="F355" s="208"/>
      <c r="G355" s="208"/>
      <c r="H355" s="208"/>
      <c r="I355" s="234"/>
    </row>
    <row r="356" customFormat="false" ht="13.8" hidden="false" customHeight="false" outlineLevel="0" collapsed="false">
      <c r="A356" s="208"/>
      <c r="B356" s="208"/>
      <c r="C356" s="208"/>
      <c r="D356" s="208"/>
      <c r="E356" s="208"/>
      <c r="F356" s="208"/>
      <c r="G356" s="208"/>
      <c r="H356" s="208"/>
      <c r="I356" s="234"/>
    </row>
    <row r="357" customFormat="false" ht="13.8" hidden="false" customHeight="false" outlineLevel="0" collapsed="false">
      <c r="A357" s="208"/>
      <c r="B357" s="208"/>
      <c r="C357" s="208"/>
      <c r="D357" s="208"/>
      <c r="E357" s="208"/>
      <c r="F357" s="208"/>
      <c r="G357" s="208"/>
      <c r="H357" s="208"/>
      <c r="I357" s="234"/>
    </row>
    <row r="358" customFormat="false" ht="13.8" hidden="false" customHeight="false" outlineLevel="0" collapsed="false">
      <c r="A358" s="208"/>
      <c r="B358" s="208"/>
      <c r="C358" s="208"/>
      <c r="D358" s="208"/>
      <c r="E358" s="208"/>
      <c r="F358" s="208"/>
      <c r="G358" s="208"/>
      <c r="H358" s="208"/>
      <c r="I358" s="234"/>
    </row>
    <row r="359" customFormat="false" ht="13.8" hidden="false" customHeight="false" outlineLevel="0" collapsed="false">
      <c r="A359" s="208"/>
      <c r="B359" s="208"/>
      <c r="C359" s="208"/>
      <c r="D359" s="208"/>
      <c r="E359" s="208"/>
      <c r="F359" s="208"/>
      <c r="G359" s="208"/>
      <c r="H359" s="208"/>
      <c r="I359" s="234"/>
    </row>
    <row r="360" customFormat="false" ht="13.8" hidden="false" customHeight="false" outlineLevel="0" collapsed="false">
      <c r="A360" s="208"/>
      <c r="B360" s="208"/>
      <c r="C360" s="208"/>
      <c r="D360" s="208"/>
      <c r="E360" s="208"/>
      <c r="F360" s="208"/>
      <c r="G360" s="208"/>
      <c r="H360" s="208"/>
      <c r="I360" s="234"/>
    </row>
    <row r="361" customFormat="false" ht="13.8" hidden="false" customHeight="false" outlineLevel="0" collapsed="false">
      <c r="A361" s="208"/>
      <c r="B361" s="208"/>
      <c r="C361" s="208"/>
      <c r="D361" s="208"/>
      <c r="E361" s="208"/>
      <c r="F361" s="208"/>
      <c r="G361" s="208"/>
      <c r="H361" s="208"/>
      <c r="I361" s="234"/>
    </row>
    <row r="362" customFormat="false" ht="13.8" hidden="false" customHeight="false" outlineLevel="0" collapsed="false">
      <c r="A362" s="208"/>
      <c r="B362" s="208"/>
      <c r="C362" s="208"/>
      <c r="D362" s="208"/>
      <c r="E362" s="208"/>
      <c r="F362" s="208"/>
      <c r="G362" s="208"/>
      <c r="H362" s="208"/>
      <c r="I362" s="234"/>
    </row>
    <row r="363" customFormat="false" ht="13.8" hidden="false" customHeight="false" outlineLevel="0" collapsed="false">
      <c r="A363" s="208"/>
      <c r="B363" s="208"/>
      <c r="C363" s="208"/>
      <c r="D363" s="208"/>
      <c r="E363" s="208"/>
      <c r="F363" s="208"/>
      <c r="G363" s="208"/>
      <c r="H363" s="208"/>
      <c r="I363" s="234"/>
    </row>
    <row r="364" customFormat="false" ht="13.8" hidden="false" customHeight="false" outlineLevel="0" collapsed="false">
      <c r="A364" s="208"/>
      <c r="B364" s="208"/>
      <c r="C364" s="208"/>
      <c r="D364" s="208"/>
      <c r="E364" s="208"/>
      <c r="F364" s="208"/>
      <c r="G364" s="208"/>
      <c r="H364" s="208"/>
      <c r="I364" s="234"/>
    </row>
    <row r="365" customFormat="false" ht="13.8" hidden="false" customHeight="false" outlineLevel="0" collapsed="false">
      <c r="A365" s="208"/>
      <c r="B365" s="208"/>
      <c r="C365" s="208"/>
      <c r="D365" s="208"/>
      <c r="E365" s="208"/>
      <c r="F365" s="208"/>
      <c r="G365" s="208"/>
      <c r="H365" s="208"/>
      <c r="I365" s="234"/>
    </row>
    <row r="366" customFormat="false" ht="13.8" hidden="false" customHeight="false" outlineLevel="0" collapsed="false">
      <c r="A366" s="208"/>
      <c r="B366" s="208"/>
      <c r="C366" s="208"/>
      <c r="D366" s="208"/>
      <c r="E366" s="208"/>
      <c r="F366" s="208"/>
      <c r="G366" s="208"/>
      <c r="H366" s="208"/>
      <c r="I366" s="234"/>
    </row>
    <row r="367" customFormat="false" ht="13.8" hidden="false" customHeight="false" outlineLevel="0" collapsed="false">
      <c r="A367" s="208"/>
      <c r="B367" s="208"/>
      <c r="C367" s="208"/>
      <c r="D367" s="208"/>
      <c r="E367" s="208"/>
      <c r="F367" s="208"/>
      <c r="G367" s="208"/>
      <c r="H367" s="208"/>
      <c r="I367" s="234"/>
    </row>
    <row r="368" customFormat="false" ht="13.8" hidden="false" customHeight="false" outlineLevel="0" collapsed="false">
      <c r="A368" s="208"/>
      <c r="B368" s="208"/>
      <c r="C368" s="208"/>
      <c r="D368" s="208"/>
      <c r="E368" s="208"/>
      <c r="F368" s="208"/>
      <c r="G368" s="208"/>
      <c r="H368" s="208"/>
      <c r="I368" s="234"/>
    </row>
    <row r="369" customFormat="false" ht="13.8" hidden="false" customHeight="false" outlineLevel="0" collapsed="false">
      <c r="A369" s="208"/>
      <c r="B369" s="208"/>
      <c r="C369" s="208"/>
      <c r="D369" s="208"/>
      <c r="E369" s="208"/>
      <c r="F369" s="208"/>
      <c r="G369" s="208"/>
      <c r="H369" s="208"/>
      <c r="I369" s="234"/>
    </row>
    <row r="370" customFormat="false" ht="13.8" hidden="false" customHeight="false" outlineLevel="0" collapsed="false">
      <c r="A370" s="208"/>
      <c r="B370" s="208"/>
      <c r="C370" s="208"/>
      <c r="D370" s="208"/>
      <c r="E370" s="208"/>
      <c r="F370" s="208"/>
      <c r="G370" s="208"/>
      <c r="H370" s="208"/>
      <c r="I370" s="234"/>
    </row>
    <row r="371" customFormat="false" ht="13.8" hidden="false" customHeight="false" outlineLevel="0" collapsed="false">
      <c r="A371" s="208"/>
      <c r="B371" s="208"/>
      <c r="C371" s="208"/>
      <c r="D371" s="208"/>
      <c r="E371" s="208"/>
      <c r="F371" s="208"/>
      <c r="G371" s="208"/>
      <c r="H371" s="208"/>
      <c r="I371" s="234"/>
    </row>
    <row r="372" customFormat="false" ht="13.8" hidden="false" customHeight="false" outlineLevel="0" collapsed="false">
      <c r="A372" s="208"/>
      <c r="B372" s="208"/>
      <c r="C372" s="208"/>
      <c r="D372" s="208"/>
      <c r="E372" s="208"/>
      <c r="F372" s="208"/>
      <c r="G372" s="208"/>
      <c r="H372" s="208"/>
      <c r="I372" s="234"/>
    </row>
    <row r="373" customFormat="false" ht="13.8" hidden="false" customHeight="false" outlineLevel="0" collapsed="false">
      <c r="A373" s="208"/>
      <c r="B373" s="208"/>
      <c r="C373" s="208"/>
      <c r="D373" s="208"/>
      <c r="E373" s="208"/>
      <c r="F373" s="208"/>
      <c r="G373" s="208"/>
      <c r="H373" s="208"/>
      <c r="I373" s="234"/>
    </row>
    <row r="374" customFormat="false" ht="13.8" hidden="false" customHeight="false" outlineLevel="0" collapsed="false">
      <c r="A374" s="208"/>
      <c r="B374" s="208"/>
      <c r="C374" s="208"/>
      <c r="D374" s="208"/>
      <c r="E374" s="208"/>
      <c r="F374" s="208"/>
      <c r="G374" s="208"/>
      <c r="H374" s="208"/>
      <c r="I374" s="234"/>
    </row>
    <row r="375" customFormat="false" ht="13.8" hidden="false" customHeight="false" outlineLevel="0" collapsed="false">
      <c r="A375" s="208"/>
      <c r="B375" s="208"/>
      <c r="C375" s="208"/>
      <c r="D375" s="208"/>
      <c r="E375" s="208"/>
      <c r="F375" s="208"/>
      <c r="G375" s="208"/>
      <c r="H375" s="208"/>
      <c r="I375" s="234"/>
    </row>
    <row r="376" customFormat="false" ht="13.8" hidden="false" customHeight="false" outlineLevel="0" collapsed="false">
      <c r="A376" s="208"/>
      <c r="B376" s="208"/>
      <c r="C376" s="208"/>
      <c r="D376" s="208"/>
      <c r="E376" s="208"/>
      <c r="F376" s="208"/>
      <c r="G376" s="208"/>
      <c r="H376" s="208"/>
      <c r="I376" s="234"/>
    </row>
    <row r="377" customFormat="false" ht="13.8" hidden="false" customHeight="false" outlineLevel="0" collapsed="false">
      <c r="A377" s="208"/>
      <c r="B377" s="208"/>
      <c r="C377" s="208"/>
      <c r="D377" s="208"/>
      <c r="E377" s="208"/>
      <c r="F377" s="208"/>
      <c r="G377" s="208"/>
      <c r="H377" s="208"/>
      <c r="I377" s="234"/>
    </row>
    <row r="378" customFormat="false" ht="13.8" hidden="false" customHeight="false" outlineLevel="0" collapsed="false">
      <c r="A378" s="208"/>
      <c r="B378" s="208"/>
      <c r="C378" s="208"/>
      <c r="D378" s="208"/>
      <c r="E378" s="208"/>
      <c r="F378" s="208"/>
      <c r="G378" s="208"/>
      <c r="H378" s="208"/>
      <c r="I378" s="234"/>
    </row>
    <row r="379" customFormat="false" ht="13.8" hidden="false" customHeight="false" outlineLevel="0" collapsed="false">
      <c r="A379" s="208"/>
      <c r="B379" s="208"/>
      <c r="C379" s="208"/>
      <c r="D379" s="208"/>
      <c r="E379" s="208"/>
      <c r="F379" s="208"/>
      <c r="G379" s="208"/>
      <c r="H379" s="208"/>
      <c r="I379" s="234"/>
    </row>
    <row r="380" customFormat="false" ht="13.8" hidden="false" customHeight="false" outlineLevel="0" collapsed="false">
      <c r="A380" s="208"/>
      <c r="B380" s="208"/>
      <c r="C380" s="208"/>
      <c r="D380" s="208"/>
      <c r="E380" s="208"/>
      <c r="F380" s="208"/>
      <c r="G380" s="208"/>
      <c r="H380" s="208"/>
      <c r="I380" s="234"/>
    </row>
    <row r="381" customFormat="false" ht="13.8" hidden="false" customHeight="false" outlineLevel="0" collapsed="false">
      <c r="A381" s="208"/>
      <c r="B381" s="208"/>
      <c r="C381" s="208"/>
      <c r="D381" s="208"/>
      <c r="E381" s="208"/>
      <c r="F381" s="208"/>
      <c r="G381" s="208"/>
      <c r="H381" s="208"/>
      <c r="I381" s="234"/>
    </row>
    <row r="382" customFormat="false" ht="13.8" hidden="false" customHeight="false" outlineLevel="0" collapsed="false">
      <c r="A382" s="208"/>
      <c r="B382" s="208"/>
      <c r="C382" s="208"/>
      <c r="D382" s="208"/>
      <c r="E382" s="208"/>
      <c r="F382" s="208"/>
      <c r="G382" s="208"/>
      <c r="H382" s="208"/>
      <c r="I382" s="234"/>
    </row>
    <row r="383" customFormat="false" ht="13.8" hidden="false" customHeight="false" outlineLevel="0" collapsed="false">
      <c r="A383" s="208"/>
      <c r="B383" s="208"/>
      <c r="C383" s="208"/>
      <c r="D383" s="208"/>
      <c r="E383" s="208"/>
      <c r="F383" s="208"/>
      <c r="G383" s="208"/>
      <c r="H383" s="208"/>
      <c r="I383" s="234"/>
    </row>
    <row r="384" customFormat="false" ht="13.8" hidden="false" customHeight="false" outlineLevel="0" collapsed="false">
      <c r="A384" s="208"/>
      <c r="B384" s="208"/>
      <c r="C384" s="208"/>
      <c r="D384" s="208"/>
      <c r="E384" s="208"/>
      <c r="F384" s="208"/>
      <c r="G384" s="208"/>
      <c r="H384" s="208"/>
      <c r="I384" s="234"/>
    </row>
    <row r="385" customFormat="false" ht="13.8" hidden="false" customHeight="false" outlineLevel="0" collapsed="false">
      <c r="A385" s="208"/>
      <c r="B385" s="208"/>
      <c r="C385" s="208"/>
      <c r="D385" s="208"/>
      <c r="E385" s="208"/>
      <c r="F385" s="208"/>
      <c r="G385" s="208"/>
      <c r="H385" s="208"/>
      <c r="I385" s="234"/>
    </row>
    <row r="386" customFormat="false" ht="13.8" hidden="false" customHeight="false" outlineLevel="0" collapsed="false">
      <c r="A386" s="208"/>
      <c r="B386" s="208"/>
      <c r="C386" s="208"/>
      <c r="D386" s="208"/>
      <c r="E386" s="208"/>
      <c r="F386" s="208"/>
      <c r="G386" s="208"/>
      <c r="H386" s="208"/>
      <c r="I386" s="234"/>
    </row>
    <row r="387" customFormat="false" ht="13.8" hidden="false" customHeight="false" outlineLevel="0" collapsed="false">
      <c r="A387" s="208"/>
      <c r="B387" s="208"/>
      <c r="C387" s="208"/>
      <c r="D387" s="208"/>
      <c r="E387" s="208"/>
      <c r="F387" s="208"/>
      <c r="G387" s="208"/>
      <c r="H387" s="208"/>
      <c r="I387" s="234"/>
    </row>
    <row r="388" customFormat="false" ht="13.8" hidden="false" customHeight="false" outlineLevel="0" collapsed="false">
      <c r="A388" s="208"/>
      <c r="B388" s="208"/>
      <c r="C388" s="208"/>
      <c r="D388" s="208"/>
      <c r="E388" s="208"/>
      <c r="F388" s="208"/>
      <c r="G388" s="208"/>
      <c r="H388" s="208"/>
      <c r="I388" s="234"/>
    </row>
    <row r="389" customFormat="false" ht="13.8" hidden="false" customHeight="false" outlineLevel="0" collapsed="false">
      <c r="A389" s="208"/>
      <c r="B389" s="208"/>
      <c r="C389" s="208"/>
      <c r="D389" s="208"/>
      <c r="E389" s="208"/>
      <c r="F389" s="208"/>
      <c r="G389" s="208"/>
      <c r="H389" s="208"/>
      <c r="I389" s="234"/>
    </row>
    <row r="390" customFormat="false" ht="13.8" hidden="false" customHeight="false" outlineLevel="0" collapsed="false">
      <c r="A390" s="208"/>
      <c r="B390" s="208"/>
      <c r="C390" s="208"/>
      <c r="D390" s="208"/>
      <c r="E390" s="208"/>
      <c r="F390" s="208"/>
      <c r="G390" s="208"/>
      <c r="H390" s="208"/>
      <c r="I390" s="234"/>
    </row>
    <row r="391" customFormat="false" ht="13.8" hidden="false" customHeight="false" outlineLevel="0" collapsed="false">
      <c r="A391" s="208"/>
      <c r="B391" s="208"/>
      <c r="C391" s="208"/>
      <c r="D391" s="208"/>
      <c r="E391" s="208"/>
      <c r="F391" s="208"/>
      <c r="G391" s="208"/>
      <c r="H391" s="208"/>
      <c r="I391" s="234"/>
    </row>
    <row r="392" customFormat="false" ht="13.8" hidden="false" customHeight="false" outlineLevel="0" collapsed="false">
      <c r="A392" s="208"/>
      <c r="B392" s="208"/>
      <c r="C392" s="208"/>
      <c r="D392" s="208"/>
      <c r="E392" s="208"/>
      <c r="F392" s="208"/>
      <c r="G392" s="208"/>
      <c r="H392" s="208"/>
      <c r="I392" s="234"/>
    </row>
    <row r="393" customFormat="false" ht="13.8" hidden="false" customHeight="false" outlineLevel="0" collapsed="false">
      <c r="A393" s="208"/>
      <c r="B393" s="208"/>
      <c r="C393" s="208"/>
      <c r="D393" s="208"/>
      <c r="E393" s="208"/>
      <c r="F393" s="208"/>
      <c r="G393" s="208"/>
      <c r="H393" s="208"/>
      <c r="I393" s="234"/>
    </row>
    <row r="394" customFormat="false" ht="13.8" hidden="false" customHeight="false" outlineLevel="0" collapsed="false">
      <c r="A394" s="208"/>
      <c r="B394" s="208"/>
      <c r="C394" s="208"/>
      <c r="D394" s="208"/>
      <c r="E394" s="208"/>
      <c r="F394" s="208"/>
      <c r="G394" s="208"/>
      <c r="H394" s="208"/>
      <c r="I394" s="234"/>
    </row>
    <row r="395" customFormat="false" ht="13.8" hidden="false" customHeight="false" outlineLevel="0" collapsed="false">
      <c r="A395" s="208"/>
      <c r="B395" s="208"/>
      <c r="C395" s="208"/>
      <c r="D395" s="208"/>
      <c r="E395" s="208"/>
      <c r="F395" s="208"/>
      <c r="G395" s="208"/>
      <c r="H395" s="208"/>
      <c r="I395" s="234"/>
    </row>
    <row r="396" customFormat="false" ht="13.8" hidden="false" customHeight="false" outlineLevel="0" collapsed="false">
      <c r="A396" s="208"/>
      <c r="B396" s="208"/>
      <c r="C396" s="208"/>
      <c r="D396" s="208"/>
      <c r="E396" s="208"/>
      <c r="F396" s="208"/>
      <c r="G396" s="208"/>
      <c r="H396" s="208"/>
      <c r="I396" s="234"/>
    </row>
    <row r="397" customFormat="false" ht="13.8" hidden="false" customHeight="false" outlineLevel="0" collapsed="false">
      <c r="A397" s="208"/>
      <c r="B397" s="208"/>
      <c r="C397" s="208"/>
      <c r="D397" s="208"/>
      <c r="E397" s="208"/>
      <c r="F397" s="208"/>
      <c r="G397" s="208"/>
      <c r="H397" s="208"/>
      <c r="I397" s="234"/>
    </row>
    <row r="398" customFormat="false" ht="13.8" hidden="false" customHeight="false" outlineLevel="0" collapsed="false">
      <c r="A398" s="208"/>
      <c r="B398" s="208"/>
      <c r="C398" s="208"/>
      <c r="D398" s="208"/>
      <c r="E398" s="208"/>
      <c r="F398" s="208"/>
      <c r="G398" s="208"/>
      <c r="H398" s="208"/>
      <c r="I398" s="234"/>
    </row>
    <row r="399" customFormat="false" ht="13.8" hidden="false" customHeight="false" outlineLevel="0" collapsed="false">
      <c r="A399" s="208"/>
      <c r="B399" s="208"/>
      <c r="C399" s="208"/>
      <c r="D399" s="208"/>
      <c r="E399" s="208"/>
      <c r="F399" s="208"/>
      <c r="G399" s="208"/>
      <c r="H399" s="208"/>
      <c r="I399" s="234"/>
    </row>
    <row r="400" customFormat="false" ht="13.8" hidden="false" customHeight="false" outlineLevel="0" collapsed="false">
      <c r="A400" s="208"/>
      <c r="B400" s="208"/>
      <c r="C400" s="208"/>
      <c r="D400" s="208"/>
      <c r="E400" s="208"/>
      <c r="F400" s="208"/>
      <c r="G400" s="208"/>
      <c r="H400" s="208"/>
      <c r="I400" s="234"/>
    </row>
    <row r="401" customFormat="false" ht="13.8" hidden="false" customHeight="false" outlineLevel="0" collapsed="false">
      <c r="A401" s="208"/>
      <c r="B401" s="208"/>
      <c r="C401" s="208"/>
      <c r="D401" s="208"/>
      <c r="E401" s="208"/>
      <c r="F401" s="208"/>
      <c r="G401" s="208"/>
      <c r="H401" s="208"/>
      <c r="I401" s="234"/>
    </row>
    <row r="402" customFormat="false" ht="13.8" hidden="false" customHeight="false" outlineLevel="0" collapsed="false">
      <c r="A402" s="208"/>
      <c r="B402" s="208"/>
      <c r="C402" s="208"/>
      <c r="D402" s="208"/>
      <c r="E402" s="208"/>
      <c r="F402" s="208"/>
      <c r="G402" s="208"/>
      <c r="H402" s="208"/>
      <c r="I402" s="234"/>
    </row>
    <row r="403" customFormat="false" ht="13.8" hidden="false" customHeight="false" outlineLevel="0" collapsed="false">
      <c r="A403" s="208"/>
      <c r="B403" s="208"/>
      <c r="C403" s="208"/>
      <c r="D403" s="208"/>
      <c r="E403" s="208"/>
      <c r="F403" s="208"/>
      <c r="G403" s="208"/>
      <c r="H403" s="208"/>
      <c r="I403" s="234"/>
    </row>
    <row r="404" customFormat="false" ht="13.8" hidden="false" customHeight="false" outlineLevel="0" collapsed="false">
      <c r="A404" s="208"/>
      <c r="B404" s="208"/>
      <c r="C404" s="208"/>
      <c r="D404" s="208"/>
      <c r="E404" s="208"/>
      <c r="F404" s="208"/>
      <c r="G404" s="208"/>
      <c r="H404" s="208"/>
      <c r="I404" s="234"/>
    </row>
    <row r="405" customFormat="false" ht="13.8" hidden="false" customHeight="false" outlineLevel="0" collapsed="false">
      <c r="A405" s="208"/>
      <c r="B405" s="208"/>
      <c r="C405" s="208"/>
      <c r="D405" s="208"/>
      <c r="E405" s="208"/>
      <c r="F405" s="208"/>
      <c r="G405" s="208"/>
      <c r="H405" s="208"/>
      <c r="I405" s="234"/>
    </row>
    <row r="406" customFormat="false" ht="13.8" hidden="false" customHeight="false" outlineLevel="0" collapsed="false">
      <c r="A406" s="208"/>
      <c r="B406" s="208"/>
      <c r="C406" s="208"/>
      <c r="D406" s="208"/>
      <c r="E406" s="208"/>
      <c r="F406" s="208"/>
      <c r="G406" s="208"/>
      <c r="H406" s="208"/>
      <c r="I406" s="234"/>
    </row>
    <row r="407" customFormat="false" ht="13.8" hidden="false" customHeight="false" outlineLevel="0" collapsed="false">
      <c r="A407" s="208"/>
      <c r="B407" s="208"/>
      <c r="C407" s="208"/>
      <c r="D407" s="208"/>
      <c r="E407" s="208"/>
      <c r="F407" s="208"/>
      <c r="G407" s="208"/>
      <c r="H407" s="208"/>
      <c r="I407" s="234"/>
    </row>
    <row r="408" customFormat="false" ht="13.8" hidden="false" customHeight="false" outlineLevel="0" collapsed="false">
      <c r="A408" s="208"/>
      <c r="B408" s="208"/>
      <c r="C408" s="208"/>
      <c r="D408" s="208"/>
      <c r="E408" s="208"/>
      <c r="F408" s="208"/>
      <c r="G408" s="208"/>
      <c r="H408" s="208"/>
      <c r="I408" s="234"/>
    </row>
    <row r="409" customFormat="false" ht="13.8" hidden="false" customHeight="false" outlineLevel="0" collapsed="false">
      <c r="A409" s="208"/>
      <c r="B409" s="208"/>
      <c r="C409" s="208"/>
      <c r="D409" s="208"/>
      <c r="E409" s="208"/>
      <c r="F409" s="208"/>
      <c r="G409" s="208"/>
      <c r="H409" s="208"/>
      <c r="I409" s="234"/>
    </row>
    <row r="410" customFormat="false" ht="13.8" hidden="false" customHeight="false" outlineLevel="0" collapsed="false">
      <c r="A410" s="208"/>
      <c r="B410" s="208"/>
      <c r="C410" s="208"/>
      <c r="D410" s="208"/>
      <c r="E410" s="208"/>
      <c r="F410" s="208"/>
      <c r="G410" s="208"/>
      <c r="H410" s="208"/>
      <c r="I410" s="234"/>
    </row>
    <row r="411" customFormat="false" ht="13.8" hidden="false" customHeight="false" outlineLevel="0" collapsed="false">
      <c r="A411" s="208"/>
      <c r="B411" s="208"/>
      <c r="C411" s="208"/>
      <c r="D411" s="208"/>
      <c r="E411" s="208"/>
      <c r="F411" s="208"/>
      <c r="G411" s="208"/>
      <c r="H411" s="208"/>
      <c r="I411" s="234"/>
    </row>
    <row r="412" customFormat="false" ht="13.8" hidden="false" customHeight="false" outlineLevel="0" collapsed="false">
      <c r="A412" s="208"/>
      <c r="B412" s="208"/>
      <c r="C412" s="208"/>
      <c r="D412" s="208"/>
      <c r="E412" s="208"/>
      <c r="F412" s="208"/>
      <c r="G412" s="208"/>
      <c r="H412" s="208"/>
      <c r="I412" s="234"/>
    </row>
    <row r="413" customFormat="false" ht="13.8" hidden="false" customHeight="false" outlineLevel="0" collapsed="false">
      <c r="A413" s="208"/>
      <c r="B413" s="208"/>
      <c r="C413" s="208"/>
      <c r="D413" s="208"/>
      <c r="E413" s="208"/>
      <c r="F413" s="208"/>
      <c r="G413" s="208"/>
      <c r="H413" s="208"/>
      <c r="I413" s="234"/>
    </row>
    <row r="414" customFormat="false" ht="13.8" hidden="false" customHeight="false" outlineLevel="0" collapsed="false">
      <c r="A414" s="208"/>
      <c r="B414" s="208"/>
      <c r="C414" s="208"/>
      <c r="D414" s="208"/>
      <c r="E414" s="208"/>
      <c r="F414" s="208"/>
      <c r="G414" s="208"/>
      <c r="H414" s="208"/>
      <c r="I414" s="234"/>
    </row>
    <row r="415" customFormat="false" ht="13.8" hidden="false" customHeight="false" outlineLevel="0" collapsed="false">
      <c r="A415" s="208"/>
      <c r="B415" s="208"/>
      <c r="C415" s="208"/>
      <c r="D415" s="208"/>
      <c r="E415" s="208"/>
      <c r="F415" s="208"/>
      <c r="G415" s="208"/>
      <c r="H415" s="208"/>
      <c r="I415" s="234"/>
    </row>
    <row r="416" customFormat="false" ht="13.8" hidden="false" customHeight="false" outlineLevel="0" collapsed="false">
      <c r="A416" s="208"/>
      <c r="B416" s="208"/>
      <c r="C416" s="208"/>
      <c r="D416" s="208"/>
      <c r="E416" s="208"/>
      <c r="F416" s="208"/>
      <c r="G416" s="208"/>
      <c r="H416" s="208"/>
      <c r="I416" s="234"/>
    </row>
    <row r="417" customFormat="false" ht="13.8" hidden="false" customHeight="false" outlineLevel="0" collapsed="false">
      <c r="A417" s="208"/>
      <c r="B417" s="208"/>
      <c r="C417" s="208"/>
      <c r="D417" s="208"/>
      <c r="E417" s="208"/>
      <c r="F417" s="208"/>
      <c r="G417" s="208"/>
      <c r="H417" s="208"/>
      <c r="I417" s="234"/>
    </row>
    <row r="418" customFormat="false" ht="13.8" hidden="false" customHeight="false" outlineLevel="0" collapsed="false">
      <c r="A418" s="208"/>
      <c r="B418" s="208"/>
      <c r="C418" s="208"/>
      <c r="D418" s="208"/>
      <c r="E418" s="208"/>
      <c r="F418" s="208"/>
      <c r="G418" s="208"/>
      <c r="H418" s="208"/>
      <c r="I418" s="234"/>
    </row>
    <row r="419" customFormat="false" ht="13.8" hidden="false" customHeight="false" outlineLevel="0" collapsed="false">
      <c r="A419" s="208"/>
      <c r="B419" s="208"/>
      <c r="C419" s="208"/>
      <c r="D419" s="208"/>
      <c r="E419" s="208"/>
      <c r="F419" s="208"/>
      <c r="G419" s="208"/>
      <c r="H419" s="208"/>
      <c r="I419" s="234"/>
    </row>
    <row r="420" customFormat="false" ht="13.8" hidden="false" customHeight="false" outlineLevel="0" collapsed="false">
      <c r="A420" s="208"/>
      <c r="B420" s="208"/>
      <c r="C420" s="208"/>
      <c r="D420" s="208"/>
      <c r="E420" s="208"/>
      <c r="F420" s="208"/>
      <c r="G420" s="208"/>
      <c r="H420" s="208"/>
      <c r="I420" s="234"/>
    </row>
    <row r="421" customFormat="false" ht="13.8" hidden="false" customHeight="false" outlineLevel="0" collapsed="false">
      <c r="A421" s="208"/>
      <c r="B421" s="208"/>
      <c r="C421" s="208"/>
      <c r="D421" s="208"/>
      <c r="E421" s="208"/>
      <c r="F421" s="208"/>
      <c r="G421" s="208"/>
      <c r="H421" s="208"/>
      <c r="I421" s="234"/>
    </row>
    <row r="422" customFormat="false" ht="13.8" hidden="false" customHeight="false" outlineLevel="0" collapsed="false">
      <c r="A422" s="208"/>
      <c r="B422" s="208"/>
      <c r="C422" s="208"/>
      <c r="D422" s="208"/>
      <c r="E422" s="208"/>
      <c r="F422" s="208"/>
      <c r="G422" s="208"/>
      <c r="H422" s="208"/>
      <c r="I422" s="234"/>
    </row>
    <row r="423" customFormat="false" ht="13.8" hidden="false" customHeight="false" outlineLevel="0" collapsed="false">
      <c r="A423" s="208"/>
      <c r="B423" s="208"/>
      <c r="C423" s="208"/>
      <c r="D423" s="208"/>
      <c r="E423" s="208"/>
      <c r="F423" s="208"/>
      <c r="G423" s="208"/>
      <c r="H423" s="208"/>
      <c r="I423" s="234"/>
    </row>
    <row r="424" customFormat="false" ht="13.8" hidden="false" customHeight="false" outlineLevel="0" collapsed="false">
      <c r="A424" s="208"/>
      <c r="B424" s="208"/>
      <c r="C424" s="208"/>
      <c r="D424" s="208"/>
      <c r="E424" s="208"/>
      <c r="F424" s="208"/>
      <c r="G424" s="208"/>
      <c r="H424" s="208"/>
      <c r="I424" s="234"/>
    </row>
    <row r="425" customFormat="false" ht="13.8" hidden="false" customHeight="false" outlineLevel="0" collapsed="false">
      <c r="A425" s="208"/>
      <c r="B425" s="208"/>
      <c r="C425" s="208"/>
      <c r="D425" s="208"/>
      <c r="E425" s="208"/>
      <c r="F425" s="208"/>
      <c r="G425" s="208"/>
      <c r="H425" s="208"/>
      <c r="I425" s="234"/>
    </row>
    <row r="426" customFormat="false" ht="13.8" hidden="false" customHeight="false" outlineLevel="0" collapsed="false">
      <c r="A426" s="208"/>
      <c r="B426" s="208"/>
      <c r="C426" s="208"/>
      <c r="D426" s="208"/>
      <c r="E426" s="208"/>
      <c r="F426" s="208"/>
      <c r="G426" s="208"/>
      <c r="H426" s="208"/>
      <c r="I426" s="234"/>
    </row>
    <row r="427" customFormat="false" ht="13.8" hidden="false" customHeight="false" outlineLevel="0" collapsed="false">
      <c r="A427" s="208"/>
      <c r="B427" s="208"/>
      <c r="C427" s="208"/>
      <c r="D427" s="208"/>
      <c r="E427" s="208"/>
      <c r="F427" s="208"/>
      <c r="G427" s="208"/>
      <c r="H427" s="208"/>
      <c r="I427" s="234"/>
    </row>
    <row r="428" customFormat="false" ht="13.8" hidden="false" customHeight="false" outlineLevel="0" collapsed="false">
      <c r="A428" s="208"/>
      <c r="B428" s="208"/>
      <c r="C428" s="208"/>
      <c r="D428" s="208"/>
      <c r="E428" s="208"/>
      <c r="F428" s="208"/>
      <c r="G428" s="208"/>
      <c r="H428" s="208"/>
      <c r="I428" s="234"/>
    </row>
    <row r="429" customFormat="false" ht="13.8" hidden="false" customHeight="false" outlineLevel="0" collapsed="false">
      <c r="A429" s="208"/>
      <c r="B429" s="208"/>
      <c r="C429" s="208"/>
      <c r="D429" s="208"/>
      <c r="E429" s="208"/>
      <c r="F429" s="208"/>
      <c r="G429" s="208"/>
      <c r="H429" s="208"/>
      <c r="I429" s="234"/>
    </row>
    <row r="430" customFormat="false" ht="13.8" hidden="false" customHeight="false" outlineLevel="0" collapsed="false">
      <c r="A430" s="208"/>
      <c r="B430" s="208"/>
      <c r="C430" s="208"/>
      <c r="D430" s="208"/>
      <c r="E430" s="208"/>
      <c r="F430" s="208"/>
      <c r="G430" s="208"/>
      <c r="H430" s="208"/>
      <c r="I430" s="234"/>
    </row>
    <row r="431" customFormat="false" ht="13.8" hidden="false" customHeight="false" outlineLevel="0" collapsed="false">
      <c r="A431" s="208"/>
      <c r="B431" s="208"/>
      <c r="C431" s="208"/>
      <c r="D431" s="208"/>
      <c r="E431" s="208"/>
      <c r="F431" s="208"/>
      <c r="G431" s="208"/>
      <c r="H431" s="208"/>
      <c r="I431" s="234"/>
    </row>
    <row r="432" customFormat="false" ht="13.8" hidden="false" customHeight="false" outlineLevel="0" collapsed="false">
      <c r="A432" s="208"/>
      <c r="B432" s="208"/>
      <c r="C432" s="208"/>
      <c r="D432" s="208"/>
      <c r="E432" s="208"/>
      <c r="F432" s="208"/>
      <c r="G432" s="208"/>
      <c r="H432" s="208"/>
      <c r="I432" s="234"/>
    </row>
    <row r="433" customFormat="false" ht="13.8" hidden="false" customHeight="false" outlineLevel="0" collapsed="false">
      <c r="A433" s="208"/>
      <c r="B433" s="208"/>
      <c r="C433" s="208"/>
      <c r="D433" s="208"/>
      <c r="E433" s="208"/>
      <c r="F433" s="208"/>
      <c r="G433" s="208"/>
      <c r="H433" s="208"/>
      <c r="I433" s="234"/>
    </row>
    <row r="434" customFormat="false" ht="13.8" hidden="false" customHeight="false" outlineLevel="0" collapsed="false">
      <c r="A434" s="208"/>
      <c r="B434" s="208"/>
      <c r="C434" s="208"/>
      <c r="D434" s="208"/>
      <c r="E434" s="208"/>
      <c r="F434" s="208"/>
      <c r="G434" s="208"/>
      <c r="H434" s="208"/>
      <c r="I434" s="234"/>
    </row>
    <row r="435" customFormat="false" ht="13.8" hidden="false" customHeight="false" outlineLevel="0" collapsed="false">
      <c r="A435" s="208"/>
      <c r="B435" s="208"/>
      <c r="C435" s="208"/>
      <c r="D435" s="208"/>
      <c r="E435" s="208"/>
      <c r="F435" s="208"/>
      <c r="G435" s="208"/>
      <c r="H435" s="208"/>
      <c r="I435" s="234"/>
    </row>
    <row r="436" customFormat="false" ht="13.8" hidden="false" customHeight="false" outlineLevel="0" collapsed="false">
      <c r="A436" s="208"/>
      <c r="B436" s="208"/>
      <c r="C436" s="208"/>
      <c r="D436" s="208"/>
      <c r="E436" s="208"/>
      <c r="F436" s="208"/>
      <c r="G436" s="208"/>
      <c r="H436" s="208"/>
      <c r="I436" s="234"/>
    </row>
    <row r="437" customFormat="false" ht="13.8" hidden="false" customHeight="false" outlineLevel="0" collapsed="false">
      <c r="A437" s="208"/>
      <c r="B437" s="208"/>
      <c r="C437" s="208"/>
      <c r="D437" s="208"/>
      <c r="E437" s="208"/>
      <c r="F437" s="208"/>
      <c r="G437" s="208"/>
      <c r="H437" s="208"/>
      <c r="I437" s="234"/>
    </row>
    <row r="438" customFormat="false" ht="13.8" hidden="false" customHeight="false" outlineLevel="0" collapsed="false">
      <c r="A438" s="208"/>
      <c r="B438" s="208"/>
      <c r="C438" s="208"/>
      <c r="D438" s="208"/>
      <c r="E438" s="208"/>
      <c r="F438" s="208"/>
      <c r="G438" s="208"/>
      <c r="H438" s="208"/>
      <c r="I438" s="234"/>
    </row>
    <row r="439" customFormat="false" ht="13.8" hidden="false" customHeight="false" outlineLevel="0" collapsed="false">
      <c r="A439" s="208"/>
      <c r="B439" s="208"/>
      <c r="C439" s="208"/>
      <c r="D439" s="208"/>
      <c r="E439" s="208"/>
      <c r="F439" s="208"/>
      <c r="G439" s="208"/>
      <c r="H439" s="208"/>
      <c r="I439" s="234"/>
    </row>
    <row r="440" customFormat="false" ht="13.8" hidden="false" customHeight="false" outlineLevel="0" collapsed="false">
      <c r="A440" s="208"/>
      <c r="B440" s="208"/>
      <c r="C440" s="208"/>
      <c r="D440" s="208"/>
      <c r="E440" s="208"/>
      <c r="F440" s="208"/>
      <c r="G440" s="208"/>
      <c r="H440" s="208"/>
      <c r="I440" s="234"/>
    </row>
    <row r="441" customFormat="false" ht="13.8" hidden="false" customHeight="false" outlineLevel="0" collapsed="false">
      <c r="A441" s="208"/>
      <c r="B441" s="208"/>
      <c r="C441" s="208"/>
      <c r="D441" s="208"/>
      <c r="E441" s="208"/>
      <c r="F441" s="208"/>
      <c r="G441" s="208"/>
      <c r="H441" s="208"/>
      <c r="I441" s="234"/>
    </row>
    <row r="442" customFormat="false" ht="13.8" hidden="false" customHeight="false" outlineLevel="0" collapsed="false">
      <c r="A442" s="208"/>
      <c r="B442" s="208"/>
      <c r="C442" s="208"/>
      <c r="D442" s="208"/>
      <c r="E442" s="208"/>
      <c r="F442" s="208"/>
      <c r="G442" s="208"/>
      <c r="H442" s="208"/>
      <c r="I442" s="234"/>
    </row>
    <row r="443" customFormat="false" ht="13.8" hidden="false" customHeight="false" outlineLevel="0" collapsed="false">
      <c r="A443" s="208"/>
      <c r="B443" s="208"/>
      <c r="C443" s="208"/>
      <c r="D443" s="208"/>
      <c r="E443" s="208"/>
      <c r="F443" s="208"/>
      <c r="G443" s="208"/>
      <c r="H443" s="208"/>
      <c r="I443" s="234"/>
    </row>
    <row r="444" customFormat="false" ht="13.8" hidden="false" customHeight="false" outlineLevel="0" collapsed="false">
      <c r="A444" s="208"/>
      <c r="B444" s="208"/>
      <c r="C444" s="208"/>
      <c r="D444" s="208"/>
      <c r="E444" s="208"/>
      <c r="F444" s="208"/>
      <c r="G444" s="208"/>
      <c r="H444" s="208"/>
      <c r="I444" s="234"/>
    </row>
    <row r="445" customFormat="false" ht="13.8" hidden="false" customHeight="false" outlineLevel="0" collapsed="false">
      <c r="A445" s="208"/>
      <c r="B445" s="208"/>
      <c r="C445" s="208"/>
      <c r="D445" s="208"/>
      <c r="E445" s="208"/>
      <c r="F445" s="208"/>
      <c r="G445" s="208"/>
      <c r="H445" s="208"/>
      <c r="I445" s="234"/>
    </row>
    <row r="446" customFormat="false" ht="13.8" hidden="false" customHeight="false" outlineLevel="0" collapsed="false">
      <c r="A446" s="208"/>
      <c r="B446" s="208"/>
      <c r="C446" s="208"/>
      <c r="D446" s="208"/>
      <c r="E446" s="208"/>
      <c r="F446" s="208"/>
      <c r="G446" s="208"/>
      <c r="H446" s="208"/>
      <c r="I446" s="234"/>
    </row>
    <row r="447" customFormat="false" ht="13.8" hidden="false" customHeight="false" outlineLevel="0" collapsed="false">
      <c r="A447" s="208"/>
      <c r="B447" s="208"/>
      <c r="C447" s="208"/>
      <c r="D447" s="208"/>
      <c r="E447" s="208"/>
      <c r="F447" s="208"/>
      <c r="G447" s="208"/>
      <c r="H447" s="208"/>
      <c r="I447" s="234"/>
    </row>
    <row r="448" customFormat="false" ht="13.8" hidden="false" customHeight="false" outlineLevel="0" collapsed="false">
      <c r="A448" s="208"/>
      <c r="B448" s="208"/>
      <c r="C448" s="208"/>
      <c r="D448" s="208"/>
      <c r="E448" s="208"/>
      <c r="F448" s="208"/>
      <c r="G448" s="208"/>
      <c r="H448" s="208"/>
      <c r="I448" s="234"/>
    </row>
    <row r="449" customFormat="false" ht="13.8" hidden="false" customHeight="false" outlineLevel="0" collapsed="false">
      <c r="A449" s="208"/>
      <c r="B449" s="208"/>
      <c r="C449" s="208"/>
      <c r="D449" s="208"/>
      <c r="E449" s="208"/>
      <c r="F449" s="208"/>
      <c r="G449" s="208"/>
      <c r="H449" s="208"/>
      <c r="I449" s="234"/>
    </row>
    <row r="450" customFormat="false" ht="13.8" hidden="false" customHeight="false" outlineLevel="0" collapsed="false">
      <c r="A450" s="208"/>
      <c r="B450" s="208"/>
      <c r="C450" s="208"/>
      <c r="D450" s="208"/>
      <c r="E450" s="208"/>
      <c r="F450" s="208"/>
      <c r="G450" s="208"/>
      <c r="H450" s="208"/>
      <c r="I450" s="234"/>
    </row>
    <row r="451" customFormat="false" ht="13.8" hidden="false" customHeight="false" outlineLevel="0" collapsed="false">
      <c r="A451" s="208"/>
      <c r="B451" s="208"/>
      <c r="C451" s="208"/>
      <c r="D451" s="208"/>
      <c r="E451" s="208"/>
      <c r="F451" s="208"/>
      <c r="G451" s="208"/>
      <c r="H451" s="208"/>
      <c r="I451" s="234"/>
    </row>
    <row r="452" customFormat="false" ht="13.8" hidden="false" customHeight="false" outlineLevel="0" collapsed="false">
      <c r="A452" s="208"/>
      <c r="B452" s="208"/>
      <c r="C452" s="208"/>
      <c r="D452" s="208"/>
      <c r="E452" s="208"/>
      <c r="F452" s="208"/>
      <c r="G452" s="208"/>
      <c r="H452" s="208"/>
      <c r="I452" s="234"/>
    </row>
    <row r="453" customFormat="false" ht="13.8" hidden="false" customHeight="false" outlineLevel="0" collapsed="false">
      <c r="A453" s="208"/>
      <c r="B453" s="208"/>
      <c r="C453" s="208"/>
      <c r="D453" s="208"/>
      <c r="E453" s="208"/>
      <c r="F453" s="208"/>
      <c r="G453" s="208"/>
      <c r="H453" s="208"/>
      <c r="I453" s="234"/>
    </row>
    <row r="454" customFormat="false" ht="13.8" hidden="false" customHeight="false" outlineLevel="0" collapsed="false">
      <c r="A454" s="208"/>
      <c r="B454" s="208"/>
      <c r="C454" s="208"/>
      <c r="D454" s="208"/>
      <c r="E454" s="208"/>
      <c r="F454" s="208"/>
      <c r="G454" s="208"/>
      <c r="H454" s="208"/>
      <c r="I454" s="234"/>
    </row>
    <row r="455" customFormat="false" ht="13.8" hidden="false" customHeight="false" outlineLevel="0" collapsed="false">
      <c r="A455" s="208"/>
      <c r="B455" s="208"/>
      <c r="C455" s="208"/>
      <c r="D455" s="208"/>
      <c r="E455" s="208"/>
      <c r="F455" s="208"/>
      <c r="G455" s="208"/>
      <c r="H455" s="208"/>
      <c r="I455" s="234"/>
    </row>
    <row r="456" customFormat="false" ht="13.8" hidden="false" customHeight="false" outlineLevel="0" collapsed="false">
      <c r="A456" s="208"/>
      <c r="B456" s="208"/>
      <c r="C456" s="208"/>
      <c r="D456" s="208"/>
      <c r="E456" s="208"/>
      <c r="F456" s="208"/>
      <c r="G456" s="208"/>
      <c r="H456" s="208"/>
      <c r="I456" s="234"/>
    </row>
    <row r="457" customFormat="false" ht="13.8" hidden="false" customHeight="false" outlineLevel="0" collapsed="false">
      <c r="A457" s="208"/>
      <c r="B457" s="208"/>
      <c r="C457" s="208"/>
      <c r="D457" s="208"/>
      <c r="E457" s="208"/>
      <c r="F457" s="208"/>
      <c r="G457" s="208"/>
      <c r="H457" s="208"/>
      <c r="I457" s="234"/>
    </row>
    <row r="458" customFormat="false" ht="13.8" hidden="false" customHeight="false" outlineLevel="0" collapsed="false">
      <c r="A458" s="208"/>
      <c r="B458" s="208"/>
      <c r="C458" s="208"/>
      <c r="D458" s="208"/>
      <c r="E458" s="208"/>
      <c r="F458" s="208"/>
      <c r="G458" s="208"/>
      <c r="H458" s="208"/>
      <c r="I458" s="234"/>
    </row>
    <row r="459" customFormat="false" ht="13.8" hidden="false" customHeight="false" outlineLevel="0" collapsed="false">
      <c r="A459" s="208"/>
      <c r="B459" s="208"/>
      <c r="C459" s="208"/>
      <c r="D459" s="208"/>
      <c r="E459" s="208"/>
      <c r="F459" s="208"/>
      <c r="G459" s="208"/>
      <c r="H459" s="208"/>
      <c r="I459" s="234"/>
    </row>
    <row r="460" customFormat="false" ht="13.8" hidden="false" customHeight="false" outlineLevel="0" collapsed="false">
      <c r="A460" s="208"/>
      <c r="B460" s="208"/>
      <c r="C460" s="208"/>
      <c r="D460" s="208"/>
      <c r="E460" s="208"/>
      <c r="F460" s="208"/>
      <c r="G460" s="208"/>
      <c r="H460" s="208"/>
      <c r="I460" s="234"/>
    </row>
    <row r="461" customFormat="false" ht="13.8" hidden="false" customHeight="false" outlineLevel="0" collapsed="false">
      <c r="A461" s="208"/>
      <c r="B461" s="208"/>
      <c r="C461" s="208"/>
      <c r="D461" s="208"/>
      <c r="E461" s="208"/>
      <c r="F461" s="208"/>
      <c r="G461" s="208"/>
      <c r="H461" s="208"/>
      <c r="I461" s="234"/>
    </row>
    <row r="462" customFormat="false" ht="13.8" hidden="false" customHeight="false" outlineLevel="0" collapsed="false">
      <c r="A462" s="208"/>
      <c r="B462" s="208"/>
      <c r="C462" s="208"/>
      <c r="D462" s="208"/>
      <c r="E462" s="208"/>
      <c r="F462" s="208"/>
      <c r="G462" s="208"/>
      <c r="H462" s="208"/>
      <c r="I462" s="234"/>
    </row>
    <row r="463" customFormat="false" ht="13.8" hidden="false" customHeight="false" outlineLevel="0" collapsed="false">
      <c r="A463" s="208"/>
      <c r="B463" s="208"/>
      <c r="C463" s="208"/>
      <c r="D463" s="208"/>
      <c r="E463" s="208"/>
      <c r="F463" s="208"/>
      <c r="G463" s="208"/>
      <c r="H463" s="208"/>
      <c r="I463" s="234"/>
    </row>
    <row r="464" customFormat="false" ht="13.8" hidden="false" customHeight="false" outlineLevel="0" collapsed="false">
      <c r="A464" s="208"/>
      <c r="B464" s="208"/>
      <c r="C464" s="208"/>
      <c r="D464" s="208"/>
      <c r="E464" s="208"/>
      <c r="F464" s="208"/>
      <c r="G464" s="208"/>
      <c r="H464" s="208"/>
      <c r="I464" s="234"/>
    </row>
    <row r="465" customFormat="false" ht="13.8" hidden="false" customHeight="false" outlineLevel="0" collapsed="false">
      <c r="A465" s="208"/>
      <c r="B465" s="208"/>
      <c r="C465" s="208"/>
      <c r="D465" s="208"/>
      <c r="E465" s="208"/>
      <c r="F465" s="208"/>
      <c r="G465" s="208"/>
      <c r="H465" s="208"/>
      <c r="I465" s="234"/>
    </row>
    <row r="466" customFormat="false" ht="13.8" hidden="false" customHeight="false" outlineLevel="0" collapsed="false">
      <c r="A466" s="208"/>
      <c r="B466" s="208"/>
      <c r="C466" s="208"/>
      <c r="D466" s="208"/>
      <c r="E466" s="208"/>
      <c r="F466" s="208"/>
      <c r="G466" s="208"/>
      <c r="H466" s="208"/>
      <c r="I466" s="234"/>
    </row>
    <row r="467" customFormat="false" ht="13.8" hidden="false" customHeight="false" outlineLevel="0" collapsed="false">
      <c r="A467" s="208"/>
      <c r="B467" s="208"/>
      <c r="C467" s="208"/>
      <c r="D467" s="208"/>
      <c r="E467" s="208"/>
      <c r="F467" s="208"/>
      <c r="G467" s="208"/>
      <c r="H467" s="208"/>
      <c r="I467" s="234"/>
    </row>
    <row r="468" customFormat="false" ht="13.8" hidden="false" customHeight="false" outlineLevel="0" collapsed="false">
      <c r="A468" s="208"/>
      <c r="B468" s="208"/>
      <c r="C468" s="208"/>
      <c r="D468" s="208"/>
      <c r="E468" s="208"/>
      <c r="F468" s="208"/>
      <c r="G468" s="208"/>
      <c r="H468" s="208"/>
      <c r="I468" s="234"/>
    </row>
    <row r="469" customFormat="false" ht="13.8" hidden="false" customHeight="false" outlineLevel="0" collapsed="false">
      <c r="A469" s="208"/>
      <c r="B469" s="208"/>
      <c r="C469" s="208"/>
      <c r="D469" s="208"/>
      <c r="E469" s="208"/>
      <c r="F469" s="208"/>
      <c r="G469" s="208"/>
      <c r="H469" s="208"/>
      <c r="I469" s="234"/>
    </row>
    <row r="470" customFormat="false" ht="13.8" hidden="false" customHeight="false" outlineLevel="0" collapsed="false">
      <c r="A470" s="208"/>
      <c r="B470" s="208"/>
      <c r="C470" s="208"/>
      <c r="D470" s="208"/>
      <c r="E470" s="208"/>
      <c r="F470" s="208"/>
      <c r="G470" s="208"/>
      <c r="H470" s="208"/>
      <c r="I470" s="234"/>
    </row>
    <row r="471" customFormat="false" ht="13.8" hidden="false" customHeight="false" outlineLevel="0" collapsed="false">
      <c r="A471" s="208"/>
      <c r="B471" s="208"/>
      <c r="C471" s="208"/>
      <c r="D471" s="208"/>
      <c r="E471" s="208"/>
      <c r="F471" s="208"/>
      <c r="G471" s="208"/>
      <c r="H471" s="208"/>
      <c r="I471" s="234"/>
    </row>
    <row r="472" customFormat="false" ht="13.8" hidden="false" customHeight="false" outlineLevel="0" collapsed="false">
      <c r="A472" s="208"/>
      <c r="B472" s="208"/>
      <c r="C472" s="208"/>
      <c r="D472" s="208"/>
      <c r="E472" s="208"/>
      <c r="F472" s="208"/>
      <c r="G472" s="208"/>
      <c r="H472" s="208"/>
      <c r="I472" s="234"/>
    </row>
    <row r="473" customFormat="false" ht="13.8" hidden="false" customHeight="false" outlineLevel="0" collapsed="false">
      <c r="A473" s="208"/>
      <c r="B473" s="208"/>
      <c r="C473" s="208"/>
      <c r="D473" s="208"/>
      <c r="E473" s="208"/>
      <c r="F473" s="208"/>
      <c r="G473" s="208"/>
      <c r="H473" s="208"/>
      <c r="I473" s="234"/>
    </row>
    <row r="474" customFormat="false" ht="13.8" hidden="false" customHeight="false" outlineLevel="0" collapsed="false">
      <c r="A474" s="208"/>
      <c r="B474" s="208"/>
      <c r="C474" s="208"/>
      <c r="D474" s="208"/>
      <c r="E474" s="208"/>
      <c r="F474" s="208"/>
      <c r="G474" s="208"/>
      <c r="H474" s="208"/>
      <c r="I474" s="234"/>
    </row>
    <row r="475" customFormat="false" ht="13.8" hidden="false" customHeight="false" outlineLevel="0" collapsed="false">
      <c r="A475" s="208"/>
      <c r="B475" s="208"/>
      <c r="C475" s="208"/>
      <c r="D475" s="208"/>
      <c r="E475" s="208"/>
      <c r="F475" s="208"/>
      <c r="G475" s="208"/>
      <c r="H475" s="208"/>
      <c r="I475" s="234"/>
    </row>
    <row r="476" customFormat="false" ht="13.8" hidden="false" customHeight="false" outlineLevel="0" collapsed="false">
      <c r="A476" s="208"/>
      <c r="B476" s="208"/>
      <c r="C476" s="208"/>
      <c r="D476" s="208"/>
      <c r="E476" s="208"/>
      <c r="F476" s="208"/>
      <c r="G476" s="208"/>
      <c r="H476" s="208"/>
      <c r="I476" s="234"/>
    </row>
    <row r="477" customFormat="false" ht="13.8" hidden="false" customHeight="false" outlineLevel="0" collapsed="false">
      <c r="A477" s="208"/>
      <c r="B477" s="208"/>
      <c r="C477" s="208"/>
      <c r="D477" s="208"/>
      <c r="E477" s="208"/>
      <c r="F477" s="208"/>
      <c r="G477" s="208"/>
      <c r="H477" s="208"/>
      <c r="I477" s="234"/>
    </row>
    <row r="478" customFormat="false" ht="13.8" hidden="false" customHeight="false" outlineLevel="0" collapsed="false">
      <c r="A478" s="208"/>
      <c r="B478" s="208"/>
      <c r="C478" s="208"/>
      <c r="D478" s="208"/>
      <c r="E478" s="208"/>
      <c r="F478" s="208"/>
      <c r="G478" s="208"/>
      <c r="H478" s="208"/>
      <c r="I478" s="234"/>
    </row>
    <row r="479" customFormat="false" ht="13.8" hidden="false" customHeight="false" outlineLevel="0" collapsed="false">
      <c r="A479" s="208"/>
      <c r="B479" s="208"/>
      <c r="C479" s="208"/>
      <c r="D479" s="208"/>
      <c r="E479" s="208"/>
      <c r="F479" s="208"/>
      <c r="G479" s="208"/>
      <c r="H479" s="208"/>
      <c r="I479" s="234"/>
    </row>
    <row r="480" customFormat="false" ht="13.8" hidden="false" customHeight="false" outlineLevel="0" collapsed="false">
      <c r="A480" s="208"/>
      <c r="B480" s="208"/>
      <c r="C480" s="208"/>
      <c r="D480" s="208"/>
      <c r="E480" s="208"/>
      <c r="F480" s="208"/>
      <c r="G480" s="208"/>
      <c r="H480" s="208"/>
      <c r="I480" s="234"/>
    </row>
    <row r="481" customFormat="false" ht="13.8" hidden="false" customHeight="false" outlineLevel="0" collapsed="false">
      <c r="A481" s="208"/>
      <c r="B481" s="208"/>
      <c r="C481" s="208"/>
      <c r="D481" s="208"/>
      <c r="E481" s="208"/>
      <c r="F481" s="208"/>
      <c r="G481" s="208"/>
      <c r="H481" s="208"/>
      <c r="I481" s="234"/>
    </row>
    <row r="482" customFormat="false" ht="13.8" hidden="false" customHeight="false" outlineLevel="0" collapsed="false">
      <c r="A482" s="208"/>
      <c r="B482" s="208"/>
      <c r="C482" s="208"/>
      <c r="D482" s="208"/>
      <c r="E482" s="208"/>
      <c r="F482" s="208"/>
      <c r="G482" s="208"/>
      <c r="H482" s="208"/>
      <c r="I482" s="234"/>
    </row>
    <row r="483" customFormat="false" ht="13.8" hidden="false" customHeight="false" outlineLevel="0" collapsed="false">
      <c r="A483" s="208"/>
      <c r="B483" s="208"/>
      <c r="C483" s="208"/>
      <c r="D483" s="208"/>
      <c r="E483" s="208"/>
      <c r="F483" s="208"/>
      <c r="G483" s="208"/>
      <c r="H483" s="208"/>
      <c r="I483" s="234"/>
    </row>
    <row r="484" customFormat="false" ht="13.8" hidden="false" customHeight="false" outlineLevel="0" collapsed="false">
      <c r="A484" s="208"/>
      <c r="B484" s="208"/>
      <c r="C484" s="208"/>
      <c r="D484" s="208"/>
      <c r="E484" s="208"/>
      <c r="F484" s="208"/>
      <c r="G484" s="208"/>
      <c r="H484" s="208"/>
      <c r="I484" s="234"/>
    </row>
    <row r="485" customFormat="false" ht="13.8" hidden="false" customHeight="false" outlineLevel="0" collapsed="false">
      <c r="A485" s="208"/>
      <c r="B485" s="208"/>
      <c r="C485" s="208"/>
      <c r="D485" s="208"/>
      <c r="E485" s="208"/>
      <c r="F485" s="208"/>
      <c r="G485" s="208"/>
      <c r="H485" s="208"/>
      <c r="I485" s="234"/>
    </row>
    <row r="486" customFormat="false" ht="13.8" hidden="false" customHeight="false" outlineLevel="0" collapsed="false">
      <c r="A486" s="208"/>
      <c r="B486" s="208"/>
      <c r="C486" s="208"/>
      <c r="D486" s="208"/>
      <c r="E486" s="208"/>
      <c r="F486" s="208"/>
      <c r="G486" s="208"/>
      <c r="H486" s="208"/>
      <c r="I486" s="234"/>
    </row>
    <row r="487" customFormat="false" ht="13.8" hidden="false" customHeight="false" outlineLevel="0" collapsed="false">
      <c r="A487" s="208"/>
      <c r="B487" s="208"/>
      <c r="C487" s="208"/>
      <c r="D487" s="208"/>
      <c r="E487" s="208"/>
      <c r="F487" s="208"/>
      <c r="G487" s="208"/>
      <c r="H487" s="208"/>
      <c r="I487" s="234"/>
    </row>
    <row r="488" customFormat="false" ht="13.8" hidden="false" customHeight="false" outlineLevel="0" collapsed="false">
      <c r="A488" s="208"/>
      <c r="B488" s="208"/>
      <c r="C488" s="208"/>
      <c r="D488" s="208"/>
      <c r="E488" s="208"/>
      <c r="F488" s="208"/>
      <c r="G488" s="208"/>
      <c r="H488" s="208"/>
      <c r="I488" s="234"/>
    </row>
    <row r="489" customFormat="false" ht="13.8" hidden="false" customHeight="false" outlineLevel="0" collapsed="false">
      <c r="A489" s="208"/>
      <c r="B489" s="208"/>
      <c r="C489" s="208"/>
      <c r="D489" s="208"/>
      <c r="E489" s="208"/>
      <c r="F489" s="208"/>
      <c r="G489" s="208"/>
      <c r="H489" s="208"/>
      <c r="I489" s="234"/>
    </row>
    <row r="490" customFormat="false" ht="13.8" hidden="false" customHeight="false" outlineLevel="0" collapsed="false">
      <c r="A490" s="208"/>
      <c r="B490" s="208"/>
      <c r="C490" s="208"/>
      <c r="D490" s="208"/>
      <c r="E490" s="208"/>
      <c r="F490" s="208"/>
      <c r="G490" s="208"/>
      <c r="H490" s="208"/>
      <c r="I490" s="234"/>
    </row>
    <row r="491" customFormat="false" ht="13.8" hidden="false" customHeight="false" outlineLevel="0" collapsed="false">
      <c r="A491" s="208"/>
      <c r="B491" s="208"/>
      <c r="C491" s="208"/>
      <c r="D491" s="208"/>
      <c r="E491" s="208"/>
      <c r="F491" s="208"/>
      <c r="G491" s="208"/>
      <c r="H491" s="208"/>
      <c r="I491" s="234"/>
    </row>
    <row r="492" customFormat="false" ht="13.8" hidden="false" customHeight="false" outlineLevel="0" collapsed="false">
      <c r="A492" s="208"/>
      <c r="B492" s="208"/>
      <c r="C492" s="208"/>
      <c r="D492" s="208"/>
      <c r="E492" s="208"/>
      <c r="F492" s="208"/>
      <c r="G492" s="208"/>
      <c r="H492" s="208"/>
      <c r="I492" s="234"/>
    </row>
    <row r="493" customFormat="false" ht="13.8" hidden="false" customHeight="false" outlineLevel="0" collapsed="false">
      <c r="A493" s="208"/>
      <c r="B493" s="208"/>
      <c r="C493" s="208"/>
      <c r="D493" s="208"/>
      <c r="E493" s="208"/>
      <c r="F493" s="208"/>
      <c r="G493" s="208"/>
      <c r="H493" s="208"/>
      <c r="I493" s="234"/>
    </row>
    <row r="494" customFormat="false" ht="13.8" hidden="false" customHeight="false" outlineLevel="0" collapsed="false">
      <c r="A494" s="208"/>
      <c r="B494" s="208"/>
      <c r="C494" s="208"/>
      <c r="D494" s="208"/>
      <c r="E494" s="208"/>
      <c r="F494" s="208"/>
      <c r="G494" s="208"/>
      <c r="H494" s="208"/>
      <c r="I494" s="234"/>
    </row>
    <row r="495" customFormat="false" ht="13.8" hidden="false" customHeight="false" outlineLevel="0" collapsed="false">
      <c r="A495" s="208"/>
      <c r="B495" s="208"/>
      <c r="C495" s="208"/>
      <c r="D495" s="208"/>
      <c r="E495" s="208"/>
      <c r="F495" s="208"/>
      <c r="G495" s="208"/>
      <c r="H495" s="208"/>
      <c r="I495" s="234"/>
    </row>
    <row r="496" customFormat="false" ht="13.8" hidden="false" customHeight="false" outlineLevel="0" collapsed="false">
      <c r="A496" s="208"/>
      <c r="B496" s="208"/>
      <c r="C496" s="208"/>
      <c r="D496" s="208"/>
      <c r="E496" s="208"/>
      <c r="F496" s="208"/>
      <c r="G496" s="208"/>
      <c r="H496" s="208"/>
      <c r="I496" s="234"/>
    </row>
    <row r="497" customFormat="false" ht="13.8" hidden="false" customHeight="false" outlineLevel="0" collapsed="false">
      <c r="A497" s="208"/>
      <c r="B497" s="208"/>
      <c r="C497" s="208"/>
      <c r="D497" s="208"/>
      <c r="E497" s="208"/>
      <c r="F497" s="208"/>
      <c r="G497" s="208"/>
      <c r="H497" s="208"/>
      <c r="I497" s="234"/>
    </row>
    <row r="498" customFormat="false" ht="13.8" hidden="false" customHeight="false" outlineLevel="0" collapsed="false">
      <c r="A498" s="208"/>
      <c r="B498" s="208"/>
      <c r="C498" s="208"/>
      <c r="D498" s="208"/>
      <c r="E498" s="208"/>
      <c r="F498" s="208"/>
      <c r="G498" s="208"/>
      <c r="H498" s="208"/>
      <c r="I498" s="234"/>
    </row>
    <row r="499" customFormat="false" ht="13.8" hidden="false" customHeight="false" outlineLevel="0" collapsed="false">
      <c r="A499" s="208"/>
      <c r="B499" s="208"/>
      <c r="C499" s="208"/>
      <c r="D499" s="208"/>
      <c r="E499" s="208"/>
      <c r="F499" s="208"/>
      <c r="G499" s="208"/>
      <c r="H499" s="208"/>
      <c r="I499" s="234"/>
    </row>
    <row r="500" customFormat="false" ht="13.8" hidden="false" customHeight="false" outlineLevel="0" collapsed="false">
      <c r="A500" s="208"/>
      <c r="B500" s="208"/>
      <c r="C500" s="208"/>
      <c r="D500" s="208"/>
      <c r="E500" s="208"/>
      <c r="F500" s="208"/>
      <c r="G500" s="208"/>
      <c r="H500" s="208"/>
      <c r="I500" s="234"/>
    </row>
    <row r="501" customFormat="false" ht="13.8" hidden="false" customHeight="false" outlineLevel="0" collapsed="false">
      <c r="A501" s="208"/>
      <c r="B501" s="208"/>
      <c r="C501" s="208"/>
      <c r="D501" s="208"/>
      <c r="E501" s="208"/>
      <c r="F501" s="208"/>
      <c r="G501" s="208"/>
      <c r="H501" s="208"/>
      <c r="I501" s="234"/>
    </row>
    <row r="502" customFormat="false" ht="13.8" hidden="false" customHeight="false" outlineLevel="0" collapsed="false">
      <c r="A502" s="208"/>
      <c r="B502" s="208"/>
      <c r="C502" s="208"/>
      <c r="D502" s="208"/>
      <c r="E502" s="208"/>
      <c r="F502" s="208"/>
      <c r="G502" s="208"/>
      <c r="H502" s="208"/>
      <c r="I502" s="234"/>
    </row>
    <row r="503" customFormat="false" ht="13.8" hidden="false" customHeight="false" outlineLevel="0" collapsed="false">
      <c r="A503" s="208"/>
      <c r="B503" s="208"/>
      <c r="C503" s="208"/>
      <c r="D503" s="208"/>
      <c r="E503" s="208"/>
      <c r="F503" s="208"/>
      <c r="G503" s="208"/>
      <c r="H503" s="208"/>
      <c r="I503" s="234"/>
    </row>
    <row r="504" customFormat="false" ht="13.8" hidden="false" customHeight="false" outlineLevel="0" collapsed="false">
      <c r="A504" s="208"/>
      <c r="B504" s="208"/>
      <c r="C504" s="208"/>
      <c r="D504" s="208"/>
      <c r="E504" s="208"/>
      <c r="F504" s="208"/>
      <c r="G504" s="208"/>
      <c r="H504" s="208"/>
      <c r="I504" s="234"/>
    </row>
    <row r="505" customFormat="false" ht="13.8" hidden="false" customHeight="false" outlineLevel="0" collapsed="false">
      <c r="A505" s="208"/>
      <c r="B505" s="208"/>
      <c r="C505" s="208"/>
      <c r="D505" s="208"/>
      <c r="E505" s="208"/>
      <c r="F505" s="208"/>
      <c r="G505" s="208"/>
      <c r="H505" s="208"/>
      <c r="I505" s="234"/>
    </row>
    <row r="506" customFormat="false" ht="13.8" hidden="false" customHeight="false" outlineLevel="0" collapsed="false">
      <c r="A506" s="208"/>
      <c r="B506" s="208"/>
      <c r="C506" s="208"/>
      <c r="D506" s="208"/>
      <c r="E506" s="208"/>
      <c r="F506" s="208"/>
      <c r="G506" s="208"/>
      <c r="H506" s="208"/>
      <c r="I506" s="234"/>
    </row>
    <row r="507" customFormat="false" ht="13.8" hidden="false" customHeight="false" outlineLevel="0" collapsed="false">
      <c r="A507" s="208"/>
      <c r="B507" s="208"/>
      <c r="C507" s="208"/>
      <c r="D507" s="208"/>
      <c r="E507" s="208"/>
      <c r="F507" s="208"/>
      <c r="G507" s="208"/>
      <c r="H507" s="208"/>
      <c r="I507" s="234"/>
    </row>
    <row r="508" customFormat="false" ht="13.8" hidden="false" customHeight="false" outlineLevel="0" collapsed="false">
      <c r="A508" s="208"/>
      <c r="B508" s="208"/>
      <c r="C508" s="208"/>
      <c r="D508" s="208"/>
      <c r="E508" s="208"/>
      <c r="F508" s="208"/>
      <c r="G508" s="208"/>
      <c r="H508" s="208"/>
      <c r="I508" s="234"/>
    </row>
    <row r="509" customFormat="false" ht="13.8" hidden="false" customHeight="false" outlineLevel="0" collapsed="false">
      <c r="A509" s="208"/>
      <c r="B509" s="208"/>
      <c r="C509" s="208"/>
      <c r="D509" s="208"/>
      <c r="E509" s="208"/>
      <c r="F509" s="208"/>
      <c r="G509" s="208"/>
      <c r="H509" s="208"/>
      <c r="I509" s="234"/>
    </row>
    <row r="510" customFormat="false" ht="13.8" hidden="false" customHeight="false" outlineLevel="0" collapsed="false">
      <c r="A510" s="208"/>
      <c r="B510" s="208"/>
      <c r="C510" s="208"/>
      <c r="D510" s="208"/>
      <c r="E510" s="208"/>
      <c r="F510" s="208"/>
      <c r="G510" s="208"/>
      <c r="H510" s="208"/>
      <c r="I510" s="234"/>
    </row>
    <row r="511" customFormat="false" ht="13.8" hidden="false" customHeight="false" outlineLevel="0" collapsed="false">
      <c r="A511" s="208"/>
      <c r="B511" s="208"/>
      <c r="C511" s="208"/>
      <c r="D511" s="208"/>
      <c r="E511" s="208"/>
      <c r="F511" s="208"/>
      <c r="G511" s="208"/>
      <c r="H511" s="208"/>
      <c r="I511" s="234"/>
    </row>
    <row r="512" customFormat="false" ht="13.8" hidden="false" customHeight="false" outlineLevel="0" collapsed="false">
      <c r="A512" s="208"/>
      <c r="B512" s="208"/>
      <c r="C512" s="208"/>
      <c r="D512" s="208"/>
      <c r="E512" s="208"/>
      <c r="F512" s="208"/>
      <c r="G512" s="208"/>
      <c r="H512" s="208"/>
      <c r="I512" s="234"/>
    </row>
    <row r="513" customFormat="false" ht="13.8" hidden="false" customHeight="false" outlineLevel="0" collapsed="false">
      <c r="A513" s="208"/>
      <c r="B513" s="208"/>
      <c r="C513" s="208"/>
      <c r="D513" s="208"/>
      <c r="E513" s="208"/>
      <c r="F513" s="208"/>
      <c r="G513" s="208"/>
      <c r="H513" s="208"/>
      <c r="I513" s="234"/>
    </row>
    <row r="514" customFormat="false" ht="13.8" hidden="false" customHeight="false" outlineLevel="0" collapsed="false">
      <c r="A514" s="208"/>
      <c r="B514" s="208"/>
      <c r="C514" s="208"/>
      <c r="D514" s="208"/>
      <c r="E514" s="208"/>
      <c r="F514" s="208"/>
      <c r="G514" s="208"/>
      <c r="H514" s="208"/>
      <c r="I514" s="234"/>
    </row>
    <row r="515" customFormat="false" ht="13.8" hidden="false" customHeight="false" outlineLevel="0" collapsed="false">
      <c r="A515" s="208"/>
      <c r="B515" s="208"/>
      <c r="C515" s="208"/>
      <c r="D515" s="208"/>
      <c r="E515" s="208"/>
      <c r="F515" s="208"/>
      <c r="G515" s="208"/>
      <c r="H515" s="208"/>
      <c r="I515" s="234"/>
    </row>
    <row r="516" customFormat="false" ht="13.8" hidden="false" customHeight="false" outlineLevel="0" collapsed="false">
      <c r="A516" s="208"/>
      <c r="B516" s="208"/>
      <c r="C516" s="208"/>
      <c r="D516" s="208"/>
      <c r="E516" s="208"/>
      <c r="F516" s="208"/>
      <c r="G516" s="208"/>
      <c r="H516" s="208"/>
      <c r="I516" s="234"/>
    </row>
    <row r="517" customFormat="false" ht="13.8" hidden="false" customHeight="false" outlineLevel="0" collapsed="false">
      <c r="A517" s="208"/>
      <c r="B517" s="208"/>
      <c r="C517" s="208"/>
      <c r="D517" s="208"/>
      <c r="E517" s="208"/>
      <c r="F517" s="208"/>
      <c r="G517" s="208"/>
      <c r="H517" s="208"/>
      <c r="I517" s="234"/>
    </row>
    <row r="518" customFormat="false" ht="13.8" hidden="false" customHeight="false" outlineLevel="0" collapsed="false">
      <c r="A518" s="208"/>
      <c r="B518" s="208"/>
      <c r="C518" s="208"/>
      <c r="D518" s="208"/>
      <c r="E518" s="208"/>
      <c r="F518" s="208"/>
      <c r="G518" s="208"/>
      <c r="H518" s="208"/>
      <c r="I518" s="234"/>
    </row>
    <row r="519" customFormat="false" ht="13.8" hidden="false" customHeight="false" outlineLevel="0" collapsed="false">
      <c r="A519" s="208"/>
      <c r="B519" s="208"/>
      <c r="C519" s="208"/>
      <c r="D519" s="208"/>
      <c r="E519" s="208"/>
      <c r="F519" s="208"/>
      <c r="G519" s="208"/>
      <c r="H519" s="208"/>
      <c r="I519" s="234"/>
    </row>
    <row r="520" customFormat="false" ht="13.8" hidden="false" customHeight="false" outlineLevel="0" collapsed="false">
      <c r="A520" s="208"/>
      <c r="B520" s="208"/>
      <c r="C520" s="208"/>
      <c r="D520" s="208"/>
      <c r="E520" s="208"/>
      <c r="F520" s="208"/>
      <c r="G520" s="208"/>
      <c r="H520" s="208"/>
      <c r="I520" s="234"/>
    </row>
    <row r="521" customFormat="false" ht="13.8" hidden="false" customHeight="false" outlineLevel="0" collapsed="false">
      <c r="A521" s="208"/>
      <c r="B521" s="208"/>
      <c r="C521" s="208"/>
      <c r="D521" s="208"/>
      <c r="E521" s="208"/>
      <c r="F521" s="208"/>
      <c r="G521" s="208"/>
      <c r="H521" s="208"/>
      <c r="I521" s="234"/>
    </row>
    <row r="522" customFormat="false" ht="13.8" hidden="false" customHeight="false" outlineLevel="0" collapsed="false">
      <c r="A522" s="208"/>
      <c r="B522" s="208"/>
      <c r="C522" s="208"/>
      <c r="D522" s="208"/>
      <c r="E522" s="208"/>
      <c r="F522" s="208"/>
      <c r="G522" s="208"/>
      <c r="H522" s="208"/>
      <c r="I522" s="234"/>
    </row>
    <row r="523" customFormat="false" ht="13.8" hidden="false" customHeight="false" outlineLevel="0" collapsed="false">
      <c r="A523" s="208"/>
      <c r="B523" s="208"/>
      <c r="C523" s="208"/>
      <c r="D523" s="208"/>
      <c r="E523" s="208"/>
      <c r="F523" s="208"/>
      <c r="G523" s="208"/>
      <c r="H523" s="208"/>
      <c r="I523" s="234"/>
    </row>
    <row r="524" customFormat="false" ht="13.8" hidden="false" customHeight="false" outlineLevel="0" collapsed="false">
      <c r="A524" s="208"/>
      <c r="B524" s="208"/>
      <c r="C524" s="208"/>
      <c r="D524" s="208"/>
      <c r="E524" s="208"/>
      <c r="F524" s="208"/>
      <c r="G524" s="208"/>
      <c r="H524" s="208"/>
      <c r="I524" s="234"/>
    </row>
    <row r="525" customFormat="false" ht="13.8" hidden="false" customHeight="false" outlineLevel="0" collapsed="false">
      <c r="A525" s="208"/>
      <c r="B525" s="208"/>
      <c r="C525" s="208"/>
      <c r="D525" s="208"/>
      <c r="E525" s="208"/>
      <c r="F525" s="208"/>
      <c r="G525" s="208"/>
      <c r="H525" s="208"/>
      <c r="I525" s="234"/>
    </row>
    <row r="526" customFormat="false" ht="13.8" hidden="false" customHeight="false" outlineLevel="0" collapsed="false">
      <c r="A526" s="208"/>
      <c r="B526" s="208"/>
      <c r="C526" s="208"/>
      <c r="D526" s="208"/>
      <c r="E526" s="208"/>
      <c r="F526" s="208"/>
      <c r="G526" s="208"/>
      <c r="H526" s="208"/>
      <c r="I526" s="234"/>
    </row>
    <row r="527" customFormat="false" ht="13.8" hidden="false" customHeight="false" outlineLevel="0" collapsed="false">
      <c r="A527" s="208"/>
      <c r="B527" s="208"/>
      <c r="C527" s="208"/>
      <c r="D527" s="208"/>
      <c r="E527" s="208"/>
      <c r="F527" s="208"/>
      <c r="G527" s="208"/>
      <c r="H527" s="208"/>
      <c r="I527" s="234"/>
    </row>
    <row r="528" customFormat="false" ht="13.8" hidden="false" customHeight="false" outlineLevel="0" collapsed="false">
      <c r="A528" s="208"/>
      <c r="B528" s="208"/>
      <c r="C528" s="208"/>
      <c r="D528" s="208"/>
      <c r="E528" s="208"/>
      <c r="F528" s="208"/>
      <c r="G528" s="208"/>
      <c r="H528" s="208"/>
      <c r="I528" s="234"/>
    </row>
    <row r="529" customFormat="false" ht="13.8" hidden="false" customHeight="false" outlineLevel="0" collapsed="false">
      <c r="A529" s="208"/>
      <c r="B529" s="208"/>
      <c r="C529" s="208"/>
      <c r="D529" s="208"/>
      <c r="E529" s="208"/>
      <c r="F529" s="208"/>
      <c r="G529" s="208"/>
      <c r="H529" s="208"/>
      <c r="I529" s="234"/>
    </row>
    <row r="530" customFormat="false" ht="13.8" hidden="false" customHeight="false" outlineLevel="0" collapsed="false">
      <c r="A530" s="208"/>
      <c r="B530" s="208"/>
      <c r="C530" s="208"/>
      <c r="D530" s="208"/>
      <c r="E530" s="208"/>
      <c r="F530" s="208"/>
      <c r="G530" s="208"/>
      <c r="H530" s="208"/>
      <c r="I530" s="234"/>
    </row>
    <row r="531" customFormat="false" ht="13.8" hidden="false" customHeight="false" outlineLevel="0" collapsed="false">
      <c r="A531" s="208"/>
      <c r="B531" s="208"/>
      <c r="C531" s="208"/>
      <c r="D531" s="208"/>
      <c r="E531" s="208"/>
      <c r="F531" s="208"/>
      <c r="G531" s="208"/>
      <c r="H531" s="208"/>
      <c r="I531" s="234"/>
    </row>
    <row r="532" customFormat="false" ht="13.8" hidden="false" customHeight="false" outlineLevel="0" collapsed="false">
      <c r="A532" s="208"/>
      <c r="B532" s="208"/>
      <c r="C532" s="208"/>
      <c r="D532" s="208"/>
      <c r="E532" s="208"/>
      <c r="F532" s="208"/>
      <c r="G532" s="208"/>
      <c r="H532" s="208"/>
      <c r="I532" s="234"/>
    </row>
    <row r="533" customFormat="false" ht="13.8" hidden="false" customHeight="false" outlineLevel="0" collapsed="false">
      <c r="A533" s="208"/>
      <c r="B533" s="208"/>
      <c r="C533" s="208"/>
      <c r="D533" s="208"/>
      <c r="E533" s="208"/>
      <c r="F533" s="208"/>
      <c r="G533" s="208"/>
      <c r="H533" s="208"/>
      <c r="I533" s="234"/>
    </row>
    <row r="534" customFormat="false" ht="13.8" hidden="false" customHeight="false" outlineLevel="0" collapsed="false">
      <c r="A534" s="208"/>
      <c r="B534" s="208"/>
      <c r="C534" s="208"/>
      <c r="D534" s="208"/>
      <c r="E534" s="208"/>
      <c r="F534" s="208"/>
      <c r="G534" s="208"/>
      <c r="H534" s="208"/>
      <c r="I534" s="234"/>
    </row>
    <row r="535" customFormat="false" ht="13.8" hidden="false" customHeight="false" outlineLevel="0" collapsed="false">
      <c r="A535" s="208"/>
      <c r="B535" s="208"/>
      <c r="C535" s="208"/>
      <c r="D535" s="208"/>
      <c r="E535" s="208"/>
      <c r="F535" s="208"/>
      <c r="G535" s="208"/>
      <c r="H535" s="208"/>
      <c r="I535" s="234"/>
    </row>
    <row r="536" customFormat="false" ht="13.8" hidden="false" customHeight="false" outlineLevel="0" collapsed="false">
      <c r="A536" s="208"/>
      <c r="B536" s="208"/>
      <c r="C536" s="208"/>
      <c r="D536" s="208"/>
      <c r="E536" s="208"/>
      <c r="F536" s="208"/>
      <c r="G536" s="208"/>
      <c r="H536" s="208"/>
      <c r="I536" s="234"/>
    </row>
    <row r="537" customFormat="false" ht="13.8" hidden="false" customHeight="false" outlineLevel="0" collapsed="false">
      <c r="A537" s="208"/>
      <c r="B537" s="208"/>
      <c r="C537" s="208"/>
      <c r="D537" s="208"/>
      <c r="E537" s="208"/>
      <c r="F537" s="208"/>
      <c r="G537" s="208"/>
      <c r="H537" s="208"/>
      <c r="I537" s="234"/>
    </row>
    <row r="538" customFormat="false" ht="13.8" hidden="false" customHeight="false" outlineLevel="0" collapsed="false">
      <c r="A538" s="208"/>
      <c r="B538" s="208"/>
      <c r="C538" s="208"/>
      <c r="D538" s="208"/>
      <c r="E538" s="208"/>
      <c r="F538" s="208"/>
      <c r="G538" s="208"/>
      <c r="H538" s="208"/>
      <c r="I538" s="234"/>
    </row>
    <row r="539" customFormat="false" ht="13.8" hidden="false" customHeight="false" outlineLevel="0" collapsed="false">
      <c r="A539" s="208"/>
      <c r="B539" s="208"/>
      <c r="C539" s="208"/>
      <c r="D539" s="208"/>
      <c r="E539" s="208"/>
      <c r="F539" s="208"/>
      <c r="G539" s="208"/>
      <c r="H539" s="208"/>
      <c r="I539" s="234"/>
    </row>
    <row r="540" customFormat="false" ht="13.8" hidden="false" customHeight="false" outlineLevel="0" collapsed="false">
      <c r="A540" s="208"/>
      <c r="B540" s="208"/>
      <c r="C540" s="208"/>
      <c r="D540" s="208"/>
      <c r="E540" s="208"/>
      <c r="F540" s="208"/>
      <c r="G540" s="208"/>
      <c r="H540" s="208"/>
      <c r="I540" s="234"/>
    </row>
    <row r="541" customFormat="false" ht="13.8" hidden="false" customHeight="false" outlineLevel="0" collapsed="false">
      <c r="A541" s="208"/>
      <c r="B541" s="208"/>
      <c r="C541" s="208"/>
      <c r="D541" s="208"/>
      <c r="E541" s="208"/>
      <c r="F541" s="208"/>
      <c r="G541" s="208"/>
      <c r="H541" s="208"/>
      <c r="I541" s="234"/>
    </row>
    <row r="542" customFormat="false" ht="13.8" hidden="false" customHeight="false" outlineLevel="0" collapsed="false">
      <c r="A542" s="208"/>
      <c r="B542" s="208"/>
      <c r="C542" s="208"/>
      <c r="D542" s="208"/>
      <c r="E542" s="208"/>
      <c r="F542" s="208"/>
      <c r="G542" s="208"/>
      <c r="H542" s="208"/>
      <c r="I542" s="234"/>
    </row>
    <row r="543" customFormat="false" ht="13.8" hidden="false" customHeight="false" outlineLevel="0" collapsed="false">
      <c r="A543" s="208"/>
      <c r="B543" s="208"/>
      <c r="C543" s="208"/>
      <c r="D543" s="208"/>
      <c r="E543" s="208"/>
      <c r="F543" s="208"/>
      <c r="G543" s="208"/>
      <c r="H543" s="208"/>
      <c r="I543" s="234"/>
    </row>
    <row r="544" customFormat="false" ht="13.8" hidden="false" customHeight="false" outlineLevel="0" collapsed="false">
      <c r="A544" s="208"/>
      <c r="B544" s="208"/>
      <c r="C544" s="208"/>
      <c r="D544" s="208"/>
      <c r="E544" s="208"/>
      <c r="F544" s="208"/>
      <c r="G544" s="208"/>
      <c r="H544" s="208"/>
      <c r="I544" s="234"/>
    </row>
    <row r="545" customFormat="false" ht="13.8" hidden="false" customHeight="false" outlineLevel="0" collapsed="false">
      <c r="A545" s="208"/>
      <c r="B545" s="208"/>
      <c r="C545" s="208"/>
      <c r="D545" s="208"/>
      <c r="E545" s="208"/>
      <c r="F545" s="208"/>
      <c r="G545" s="208"/>
      <c r="H545" s="208"/>
      <c r="I545" s="234"/>
    </row>
    <row r="546" customFormat="false" ht="13.8" hidden="false" customHeight="false" outlineLevel="0" collapsed="false">
      <c r="A546" s="208"/>
      <c r="B546" s="208"/>
      <c r="C546" s="208"/>
      <c r="D546" s="208"/>
      <c r="E546" s="208"/>
      <c r="F546" s="208"/>
      <c r="G546" s="208"/>
      <c r="H546" s="208"/>
      <c r="I546" s="234"/>
    </row>
    <row r="547" customFormat="false" ht="13.8" hidden="false" customHeight="false" outlineLevel="0" collapsed="false">
      <c r="A547" s="208"/>
      <c r="B547" s="208"/>
      <c r="C547" s="208"/>
      <c r="D547" s="208"/>
      <c r="E547" s="208"/>
      <c r="F547" s="208"/>
      <c r="G547" s="208"/>
      <c r="H547" s="208"/>
      <c r="I547" s="234"/>
    </row>
    <row r="548" customFormat="false" ht="13.8" hidden="false" customHeight="false" outlineLevel="0" collapsed="false">
      <c r="A548" s="208"/>
      <c r="B548" s="208"/>
      <c r="C548" s="208"/>
      <c r="D548" s="208"/>
      <c r="E548" s="208"/>
      <c r="F548" s="208"/>
      <c r="G548" s="208"/>
      <c r="H548" s="208"/>
      <c r="I548" s="234"/>
    </row>
    <row r="549" customFormat="false" ht="13.8" hidden="false" customHeight="false" outlineLevel="0" collapsed="false">
      <c r="A549" s="208"/>
      <c r="B549" s="208"/>
      <c r="C549" s="208"/>
      <c r="D549" s="208"/>
      <c r="E549" s="208"/>
      <c r="F549" s="208"/>
      <c r="G549" s="208"/>
      <c r="H549" s="208"/>
      <c r="I549" s="234"/>
    </row>
    <row r="550" customFormat="false" ht="13.8" hidden="false" customHeight="false" outlineLevel="0" collapsed="false">
      <c r="A550" s="208"/>
      <c r="B550" s="208"/>
      <c r="C550" s="208"/>
      <c r="D550" s="208"/>
      <c r="E550" s="208"/>
      <c r="F550" s="208"/>
      <c r="G550" s="208"/>
      <c r="H550" s="208"/>
      <c r="I550" s="234"/>
    </row>
    <row r="551" customFormat="false" ht="13.8" hidden="false" customHeight="false" outlineLevel="0" collapsed="false">
      <c r="A551" s="208"/>
      <c r="B551" s="208"/>
      <c r="C551" s="208"/>
      <c r="D551" s="208"/>
      <c r="E551" s="208"/>
      <c r="F551" s="208"/>
      <c r="G551" s="208"/>
      <c r="H551" s="208"/>
      <c r="I551" s="234"/>
    </row>
    <row r="552" customFormat="false" ht="13.8" hidden="false" customHeight="false" outlineLevel="0" collapsed="false">
      <c r="A552" s="208"/>
      <c r="B552" s="208"/>
      <c r="C552" s="208"/>
      <c r="D552" s="208"/>
      <c r="E552" s="208"/>
      <c r="F552" s="208"/>
      <c r="G552" s="208"/>
      <c r="H552" s="208"/>
      <c r="I552" s="234"/>
    </row>
    <row r="553" customFormat="false" ht="13.8" hidden="false" customHeight="false" outlineLevel="0" collapsed="false">
      <c r="A553" s="208"/>
      <c r="B553" s="208"/>
      <c r="C553" s="208"/>
      <c r="D553" s="208"/>
      <c r="E553" s="208"/>
      <c r="F553" s="208"/>
      <c r="G553" s="208"/>
      <c r="H553" s="208"/>
      <c r="I553" s="234"/>
    </row>
    <row r="554" customFormat="false" ht="13.8" hidden="false" customHeight="false" outlineLevel="0" collapsed="false">
      <c r="A554" s="208"/>
      <c r="B554" s="208"/>
      <c r="C554" s="208"/>
      <c r="D554" s="208"/>
      <c r="E554" s="208"/>
      <c r="F554" s="208"/>
      <c r="G554" s="208"/>
      <c r="H554" s="208"/>
      <c r="I554" s="234"/>
    </row>
    <row r="555" customFormat="false" ht="13.8" hidden="false" customHeight="false" outlineLevel="0" collapsed="false">
      <c r="A555" s="208"/>
      <c r="B555" s="208"/>
      <c r="C555" s="208"/>
      <c r="D555" s="208"/>
      <c r="E555" s="208"/>
      <c r="F555" s="208"/>
      <c r="G555" s="208"/>
      <c r="H555" s="208"/>
      <c r="I555" s="234"/>
    </row>
    <row r="556" customFormat="false" ht="13.8" hidden="false" customHeight="false" outlineLevel="0" collapsed="false">
      <c r="A556" s="208"/>
      <c r="B556" s="208"/>
      <c r="C556" s="208"/>
      <c r="D556" s="208"/>
      <c r="E556" s="208"/>
      <c r="F556" s="208"/>
      <c r="G556" s="208"/>
      <c r="H556" s="208"/>
      <c r="I556" s="234"/>
    </row>
    <row r="557" customFormat="false" ht="13.8" hidden="false" customHeight="false" outlineLevel="0" collapsed="false">
      <c r="A557" s="208"/>
      <c r="B557" s="208"/>
      <c r="C557" s="208"/>
      <c r="D557" s="208"/>
      <c r="E557" s="208"/>
      <c r="F557" s="208"/>
      <c r="G557" s="208"/>
      <c r="H557" s="208"/>
      <c r="I557" s="234"/>
    </row>
    <row r="558" customFormat="false" ht="13.8" hidden="false" customHeight="false" outlineLevel="0" collapsed="false">
      <c r="A558" s="208"/>
      <c r="B558" s="208"/>
      <c r="C558" s="208"/>
      <c r="D558" s="208"/>
      <c r="E558" s="208"/>
      <c r="F558" s="208"/>
      <c r="G558" s="208"/>
      <c r="H558" s="208"/>
      <c r="I558" s="234"/>
    </row>
    <row r="559" customFormat="false" ht="13.8" hidden="false" customHeight="false" outlineLevel="0" collapsed="false">
      <c r="A559" s="208"/>
      <c r="B559" s="208"/>
      <c r="C559" s="208"/>
      <c r="D559" s="208"/>
      <c r="E559" s="208"/>
      <c r="F559" s="208"/>
      <c r="G559" s="208"/>
      <c r="H559" s="208"/>
      <c r="I559" s="234"/>
    </row>
    <row r="560" customFormat="false" ht="13.8" hidden="false" customHeight="false" outlineLevel="0" collapsed="false">
      <c r="A560" s="208"/>
      <c r="B560" s="208"/>
      <c r="C560" s="208"/>
      <c r="D560" s="208"/>
      <c r="E560" s="208"/>
      <c r="F560" s="208"/>
      <c r="G560" s="208"/>
      <c r="H560" s="208"/>
      <c r="I560" s="234"/>
    </row>
    <row r="561" customFormat="false" ht="13.8" hidden="false" customHeight="false" outlineLevel="0" collapsed="false">
      <c r="A561" s="208"/>
      <c r="B561" s="208"/>
      <c r="C561" s="208"/>
      <c r="D561" s="208"/>
      <c r="E561" s="208"/>
      <c r="F561" s="208"/>
      <c r="G561" s="208"/>
      <c r="H561" s="208"/>
      <c r="I561" s="234"/>
    </row>
    <row r="562" customFormat="false" ht="13.8" hidden="false" customHeight="false" outlineLevel="0" collapsed="false">
      <c r="A562" s="208"/>
      <c r="B562" s="208"/>
      <c r="C562" s="208"/>
      <c r="D562" s="208"/>
      <c r="E562" s="208"/>
      <c r="F562" s="208"/>
      <c r="G562" s="208"/>
      <c r="H562" s="208"/>
      <c r="I562" s="234"/>
    </row>
    <row r="563" customFormat="false" ht="13.8" hidden="false" customHeight="false" outlineLevel="0" collapsed="false">
      <c r="A563" s="208"/>
      <c r="B563" s="208"/>
      <c r="C563" s="208"/>
      <c r="D563" s="208"/>
      <c r="E563" s="208"/>
      <c r="F563" s="208"/>
      <c r="G563" s="208"/>
      <c r="H563" s="208"/>
      <c r="I563" s="234"/>
    </row>
    <row r="564" customFormat="false" ht="13.8" hidden="false" customHeight="false" outlineLevel="0" collapsed="false">
      <c r="A564" s="208"/>
      <c r="B564" s="208"/>
      <c r="C564" s="208"/>
      <c r="D564" s="208"/>
      <c r="E564" s="208"/>
      <c r="F564" s="208"/>
      <c r="G564" s="208"/>
      <c r="H564" s="208"/>
      <c r="I564" s="234"/>
    </row>
    <row r="565" customFormat="false" ht="13.8" hidden="false" customHeight="false" outlineLevel="0" collapsed="false">
      <c r="A565" s="208"/>
      <c r="B565" s="208"/>
      <c r="C565" s="208"/>
      <c r="D565" s="208"/>
      <c r="E565" s="208"/>
      <c r="F565" s="208"/>
      <c r="G565" s="208"/>
      <c r="H565" s="208"/>
      <c r="I565" s="234"/>
    </row>
    <row r="566" customFormat="false" ht="13.8" hidden="false" customHeight="false" outlineLevel="0" collapsed="false">
      <c r="A566" s="208"/>
      <c r="B566" s="208"/>
      <c r="C566" s="208"/>
      <c r="D566" s="208"/>
      <c r="E566" s="208"/>
      <c r="F566" s="208"/>
      <c r="G566" s="208"/>
      <c r="H566" s="208"/>
      <c r="I566" s="234"/>
    </row>
    <row r="567" customFormat="false" ht="13.8" hidden="false" customHeight="false" outlineLevel="0" collapsed="false">
      <c r="A567" s="208"/>
      <c r="B567" s="208"/>
      <c r="C567" s="208"/>
      <c r="D567" s="208"/>
      <c r="E567" s="208"/>
      <c r="F567" s="208"/>
      <c r="G567" s="208"/>
      <c r="H567" s="208"/>
      <c r="I567" s="234"/>
    </row>
    <row r="568" customFormat="false" ht="13.8" hidden="false" customHeight="false" outlineLevel="0" collapsed="false">
      <c r="A568" s="208"/>
      <c r="B568" s="208"/>
      <c r="C568" s="208"/>
      <c r="D568" s="208"/>
      <c r="E568" s="208"/>
      <c r="F568" s="208"/>
      <c r="G568" s="208"/>
      <c r="H568" s="208"/>
      <c r="I568" s="234"/>
    </row>
    <row r="569" customFormat="false" ht="13.8" hidden="false" customHeight="false" outlineLevel="0" collapsed="false">
      <c r="A569" s="208"/>
      <c r="B569" s="208"/>
      <c r="C569" s="208"/>
      <c r="D569" s="208"/>
      <c r="E569" s="208"/>
      <c r="F569" s="208"/>
      <c r="G569" s="208"/>
      <c r="H569" s="208"/>
      <c r="I569" s="234"/>
    </row>
    <row r="570" customFormat="false" ht="13.8" hidden="false" customHeight="false" outlineLevel="0" collapsed="false">
      <c r="A570" s="208"/>
      <c r="B570" s="208"/>
      <c r="C570" s="208"/>
      <c r="D570" s="208"/>
      <c r="E570" s="208"/>
      <c r="F570" s="208"/>
      <c r="G570" s="208"/>
      <c r="H570" s="208"/>
      <c r="I570" s="234"/>
    </row>
    <row r="571" customFormat="false" ht="13.8" hidden="false" customHeight="false" outlineLevel="0" collapsed="false">
      <c r="A571" s="208"/>
      <c r="B571" s="208"/>
      <c r="C571" s="208"/>
      <c r="D571" s="208"/>
      <c r="E571" s="208"/>
      <c r="F571" s="208"/>
      <c r="G571" s="208"/>
      <c r="H571" s="208"/>
      <c r="I571" s="234"/>
    </row>
    <row r="572" customFormat="false" ht="13.8" hidden="false" customHeight="false" outlineLevel="0" collapsed="false">
      <c r="A572" s="208"/>
      <c r="B572" s="208"/>
      <c r="C572" s="208"/>
      <c r="D572" s="208"/>
      <c r="E572" s="208"/>
      <c r="F572" s="208"/>
      <c r="G572" s="208"/>
      <c r="H572" s="208"/>
      <c r="I572" s="234"/>
    </row>
    <row r="573" customFormat="false" ht="13.8" hidden="false" customHeight="false" outlineLevel="0" collapsed="false">
      <c r="A573" s="208"/>
      <c r="B573" s="208"/>
      <c r="C573" s="208"/>
      <c r="D573" s="208"/>
      <c r="E573" s="208"/>
      <c r="F573" s="208"/>
      <c r="G573" s="208"/>
      <c r="H573" s="208"/>
      <c r="I573" s="234"/>
    </row>
    <row r="574" customFormat="false" ht="13.8" hidden="false" customHeight="false" outlineLevel="0" collapsed="false">
      <c r="A574" s="208"/>
      <c r="B574" s="208"/>
      <c r="C574" s="208"/>
      <c r="D574" s="208"/>
      <c r="E574" s="208"/>
      <c r="F574" s="208"/>
      <c r="G574" s="208"/>
      <c r="H574" s="208"/>
      <c r="I574" s="234"/>
    </row>
    <row r="575" customFormat="false" ht="13.8" hidden="false" customHeight="false" outlineLevel="0" collapsed="false">
      <c r="A575" s="208"/>
      <c r="B575" s="208"/>
      <c r="C575" s="208"/>
      <c r="D575" s="208"/>
      <c r="E575" s="208"/>
      <c r="F575" s="208"/>
      <c r="G575" s="208"/>
      <c r="H575" s="208"/>
      <c r="I575" s="234"/>
    </row>
    <row r="576" customFormat="false" ht="13.8" hidden="false" customHeight="false" outlineLevel="0" collapsed="false">
      <c r="A576" s="208"/>
      <c r="B576" s="208"/>
      <c r="C576" s="208"/>
      <c r="D576" s="208"/>
      <c r="E576" s="208"/>
      <c r="F576" s="208"/>
      <c r="G576" s="208"/>
      <c r="H576" s="208"/>
      <c r="I576" s="234"/>
    </row>
    <row r="577" customFormat="false" ht="13.8" hidden="false" customHeight="false" outlineLevel="0" collapsed="false">
      <c r="A577" s="208"/>
      <c r="B577" s="208"/>
      <c r="C577" s="208"/>
      <c r="D577" s="208"/>
      <c r="E577" s="208"/>
      <c r="F577" s="208"/>
      <c r="G577" s="208"/>
      <c r="H577" s="208"/>
      <c r="I577" s="234"/>
    </row>
    <row r="578" customFormat="false" ht="13.8" hidden="false" customHeight="false" outlineLevel="0" collapsed="false">
      <c r="A578" s="208"/>
      <c r="B578" s="208"/>
      <c r="C578" s="208"/>
      <c r="D578" s="208"/>
      <c r="E578" s="208"/>
      <c r="F578" s="208"/>
      <c r="G578" s="208"/>
      <c r="H578" s="208"/>
      <c r="I578" s="234"/>
    </row>
    <row r="579" customFormat="false" ht="13.8" hidden="false" customHeight="false" outlineLevel="0" collapsed="false">
      <c r="A579" s="208"/>
      <c r="B579" s="208"/>
      <c r="C579" s="208"/>
      <c r="D579" s="208"/>
      <c r="E579" s="208"/>
      <c r="F579" s="208"/>
      <c r="G579" s="208"/>
      <c r="H579" s="208"/>
      <c r="I579" s="234"/>
    </row>
    <row r="580" customFormat="false" ht="13.8" hidden="false" customHeight="false" outlineLevel="0" collapsed="false">
      <c r="A580" s="208"/>
      <c r="B580" s="208"/>
      <c r="C580" s="208"/>
      <c r="D580" s="208"/>
      <c r="E580" s="208"/>
      <c r="F580" s="208"/>
      <c r="G580" s="208"/>
      <c r="H580" s="208"/>
      <c r="I580" s="234"/>
    </row>
    <row r="581" customFormat="false" ht="13.8" hidden="false" customHeight="false" outlineLevel="0" collapsed="false">
      <c r="A581" s="208"/>
      <c r="B581" s="208"/>
      <c r="C581" s="208"/>
      <c r="D581" s="208"/>
      <c r="E581" s="208"/>
      <c r="F581" s="208"/>
      <c r="G581" s="208"/>
      <c r="H581" s="208"/>
      <c r="I581" s="234"/>
    </row>
    <row r="582" customFormat="false" ht="13.8" hidden="false" customHeight="false" outlineLevel="0" collapsed="false">
      <c r="A582" s="208"/>
      <c r="B582" s="208"/>
      <c r="C582" s="208"/>
      <c r="D582" s="208"/>
      <c r="E582" s="208"/>
      <c r="F582" s="208"/>
      <c r="G582" s="208"/>
      <c r="H582" s="208"/>
      <c r="I582" s="234"/>
    </row>
    <row r="583" customFormat="false" ht="13.8" hidden="false" customHeight="false" outlineLevel="0" collapsed="false">
      <c r="A583" s="208"/>
      <c r="B583" s="208"/>
      <c r="C583" s="208"/>
      <c r="D583" s="208"/>
      <c r="E583" s="208"/>
      <c r="F583" s="208"/>
      <c r="G583" s="208"/>
      <c r="H583" s="208"/>
      <c r="I583" s="234"/>
    </row>
    <row r="584" customFormat="false" ht="13.8" hidden="false" customHeight="false" outlineLevel="0" collapsed="false">
      <c r="A584" s="208"/>
      <c r="B584" s="208"/>
      <c r="C584" s="208"/>
      <c r="D584" s="208"/>
      <c r="E584" s="208"/>
      <c r="F584" s="208"/>
      <c r="G584" s="208"/>
      <c r="H584" s="208"/>
      <c r="I584" s="234"/>
    </row>
    <row r="585" customFormat="false" ht="13.8" hidden="false" customHeight="false" outlineLevel="0" collapsed="false">
      <c r="A585" s="208"/>
      <c r="B585" s="208"/>
      <c r="C585" s="208"/>
      <c r="D585" s="208"/>
      <c r="E585" s="208"/>
      <c r="F585" s="208"/>
      <c r="G585" s="208"/>
      <c r="H585" s="208"/>
      <c r="I585" s="234"/>
    </row>
    <row r="586" customFormat="false" ht="13.8" hidden="false" customHeight="false" outlineLevel="0" collapsed="false">
      <c r="A586" s="208"/>
      <c r="B586" s="208"/>
      <c r="C586" s="208"/>
      <c r="D586" s="208"/>
      <c r="E586" s="208"/>
      <c r="F586" s="208"/>
      <c r="G586" s="208"/>
      <c r="H586" s="208"/>
      <c r="I586" s="234"/>
    </row>
    <row r="587" customFormat="false" ht="13.8" hidden="false" customHeight="false" outlineLevel="0" collapsed="false">
      <c r="A587" s="208"/>
      <c r="B587" s="208"/>
      <c r="C587" s="208"/>
      <c r="D587" s="208"/>
      <c r="E587" s="208"/>
      <c r="F587" s="208"/>
      <c r="G587" s="208"/>
      <c r="H587" s="208"/>
      <c r="I587" s="234"/>
    </row>
    <row r="588" customFormat="false" ht="13.8" hidden="false" customHeight="false" outlineLevel="0" collapsed="false">
      <c r="A588" s="208"/>
      <c r="B588" s="208"/>
      <c r="C588" s="208"/>
      <c r="D588" s="208"/>
      <c r="E588" s="208"/>
      <c r="F588" s="208"/>
      <c r="G588" s="208"/>
      <c r="H588" s="208"/>
      <c r="I588" s="234"/>
    </row>
    <row r="589" customFormat="false" ht="13.8" hidden="false" customHeight="false" outlineLevel="0" collapsed="false">
      <c r="A589" s="208"/>
      <c r="B589" s="208"/>
      <c r="C589" s="208"/>
      <c r="D589" s="208"/>
      <c r="E589" s="208"/>
      <c r="F589" s="208"/>
      <c r="G589" s="208"/>
      <c r="H589" s="208"/>
      <c r="I589" s="234"/>
    </row>
    <row r="590" customFormat="false" ht="13.8" hidden="false" customHeight="false" outlineLevel="0" collapsed="false">
      <c r="A590" s="208"/>
      <c r="B590" s="208"/>
      <c r="C590" s="208"/>
      <c r="D590" s="208"/>
      <c r="E590" s="208"/>
      <c r="F590" s="208"/>
      <c r="G590" s="208"/>
      <c r="H590" s="208"/>
      <c r="I590" s="234"/>
    </row>
    <row r="591" customFormat="false" ht="13.8" hidden="false" customHeight="false" outlineLevel="0" collapsed="false">
      <c r="A591" s="208"/>
      <c r="B591" s="208"/>
      <c r="C591" s="208"/>
      <c r="D591" s="208"/>
      <c r="E591" s="208"/>
      <c r="F591" s="208"/>
      <c r="G591" s="208"/>
      <c r="H591" s="208"/>
      <c r="I591" s="234"/>
    </row>
    <row r="592" customFormat="false" ht="13.8" hidden="false" customHeight="false" outlineLevel="0" collapsed="false">
      <c r="A592" s="208"/>
      <c r="B592" s="208"/>
      <c r="C592" s="208"/>
      <c r="D592" s="208"/>
      <c r="E592" s="208"/>
      <c r="F592" s="208"/>
      <c r="G592" s="208"/>
      <c r="H592" s="208"/>
      <c r="I592" s="234"/>
    </row>
    <row r="593" customFormat="false" ht="13.8" hidden="false" customHeight="false" outlineLevel="0" collapsed="false">
      <c r="A593" s="208"/>
      <c r="B593" s="208"/>
      <c r="C593" s="208"/>
      <c r="D593" s="208"/>
      <c r="E593" s="208"/>
      <c r="F593" s="208"/>
      <c r="G593" s="208"/>
      <c r="H593" s="208"/>
      <c r="I593" s="234"/>
    </row>
    <row r="594" customFormat="false" ht="13.8" hidden="false" customHeight="false" outlineLevel="0" collapsed="false">
      <c r="A594" s="208"/>
      <c r="B594" s="208"/>
      <c r="C594" s="208"/>
      <c r="D594" s="208"/>
      <c r="E594" s="208"/>
      <c r="F594" s="208"/>
      <c r="G594" s="208"/>
      <c r="H594" s="208"/>
      <c r="I594" s="234"/>
    </row>
    <row r="595" customFormat="false" ht="13.8" hidden="false" customHeight="false" outlineLevel="0" collapsed="false">
      <c r="A595" s="208"/>
      <c r="B595" s="208"/>
      <c r="C595" s="208"/>
      <c r="D595" s="208"/>
      <c r="E595" s="208"/>
      <c r="F595" s="208"/>
      <c r="G595" s="208"/>
      <c r="H595" s="208"/>
      <c r="I595" s="234"/>
    </row>
    <row r="596" customFormat="false" ht="13.8" hidden="false" customHeight="false" outlineLevel="0" collapsed="false">
      <c r="A596" s="208"/>
      <c r="B596" s="208"/>
      <c r="C596" s="208"/>
      <c r="D596" s="208"/>
      <c r="E596" s="208"/>
      <c r="F596" s="208"/>
      <c r="G596" s="208"/>
      <c r="H596" s="208"/>
      <c r="I596" s="234"/>
    </row>
    <row r="597" customFormat="false" ht="13.8" hidden="false" customHeight="false" outlineLevel="0" collapsed="false">
      <c r="A597" s="208"/>
      <c r="B597" s="208"/>
      <c r="C597" s="208"/>
      <c r="D597" s="208"/>
      <c r="E597" s="208"/>
      <c r="F597" s="208"/>
      <c r="G597" s="208"/>
      <c r="H597" s="208"/>
      <c r="I597" s="234"/>
    </row>
    <row r="598" customFormat="false" ht="13.8" hidden="false" customHeight="false" outlineLevel="0" collapsed="false">
      <c r="A598" s="208"/>
      <c r="B598" s="208"/>
      <c r="C598" s="208"/>
      <c r="D598" s="208"/>
      <c r="E598" s="208"/>
      <c r="F598" s="208"/>
      <c r="G598" s="208"/>
      <c r="H598" s="208"/>
      <c r="I598" s="234"/>
    </row>
    <row r="599" customFormat="false" ht="13.8" hidden="false" customHeight="false" outlineLevel="0" collapsed="false">
      <c r="A599" s="208"/>
      <c r="B599" s="208"/>
      <c r="C599" s="208"/>
      <c r="D599" s="208"/>
      <c r="E599" s="208"/>
      <c r="F599" s="208"/>
      <c r="G599" s="208"/>
      <c r="H599" s="208"/>
      <c r="I599" s="234"/>
    </row>
    <row r="600" customFormat="false" ht="13.8" hidden="false" customHeight="false" outlineLevel="0" collapsed="false">
      <c r="A600" s="208"/>
      <c r="B600" s="208"/>
      <c r="C600" s="208"/>
      <c r="D600" s="208"/>
      <c r="E600" s="208"/>
      <c r="F600" s="208"/>
      <c r="G600" s="208"/>
      <c r="H600" s="208"/>
      <c r="I600" s="234"/>
    </row>
    <row r="601" customFormat="false" ht="13.8" hidden="false" customHeight="false" outlineLevel="0" collapsed="false">
      <c r="A601" s="208"/>
      <c r="B601" s="208"/>
      <c r="C601" s="208"/>
      <c r="D601" s="208"/>
      <c r="E601" s="208"/>
      <c r="F601" s="208"/>
      <c r="G601" s="208"/>
      <c r="H601" s="208"/>
      <c r="I601" s="234"/>
    </row>
    <row r="602" customFormat="false" ht="13.8" hidden="false" customHeight="false" outlineLevel="0" collapsed="false">
      <c r="A602" s="208"/>
      <c r="B602" s="208"/>
      <c r="C602" s="208"/>
      <c r="D602" s="208"/>
      <c r="E602" s="208"/>
      <c r="F602" s="208"/>
      <c r="G602" s="208"/>
      <c r="H602" s="208"/>
      <c r="I602" s="234"/>
    </row>
    <row r="603" customFormat="false" ht="13.8" hidden="false" customHeight="false" outlineLevel="0" collapsed="false">
      <c r="A603" s="208"/>
      <c r="B603" s="208"/>
      <c r="C603" s="208"/>
      <c r="D603" s="208"/>
      <c r="E603" s="208"/>
      <c r="F603" s="208"/>
      <c r="G603" s="208"/>
      <c r="H603" s="208"/>
      <c r="I603" s="234"/>
    </row>
    <row r="604" customFormat="false" ht="13.8" hidden="false" customHeight="false" outlineLevel="0" collapsed="false">
      <c r="A604" s="208"/>
      <c r="B604" s="208"/>
      <c r="C604" s="208"/>
      <c r="D604" s="208"/>
      <c r="E604" s="208"/>
      <c r="F604" s="208"/>
      <c r="G604" s="208"/>
      <c r="H604" s="208"/>
      <c r="I604" s="234"/>
    </row>
    <row r="605" customFormat="false" ht="13.8" hidden="false" customHeight="false" outlineLevel="0" collapsed="false">
      <c r="A605" s="208"/>
      <c r="B605" s="208"/>
      <c r="C605" s="208"/>
      <c r="D605" s="208"/>
      <c r="E605" s="208"/>
      <c r="F605" s="208"/>
      <c r="G605" s="208"/>
      <c r="H605" s="208"/>
      <c r="I605" s="234"/>
    </row>
    <row r="606" customFormat="false" ht="13.8" hidden="false" customHeight="false" outlineLevel="0" collapsed="false">
      <c r="A606" s="208"/>
      <c r="B606" s="208"/>
      <c r="C606" s="208"/>
      <c r="D606" s="208"/>
      <c r="E606" s="208"/>
      <c r="F606" s="208"/>
      <c r="G606" s="208"/>
      <c r="H606" s="208"/>
      <c r="I606" s="234"/>
    </row>
    <row r="607" customFormat="false" ht="13.8" hidden="false" customHeight="false" outlineLevel="0" collapsed="false">
      <c r="A607" s="208"/>
      <c r="B607" s="208"/>
      <c r="C607" s="208"/>
      <c r="D607" s="208"/>
      <c r="E607" s="208"/>
      <c r="F607" s="208"/>
      <c r="G607" s="208"/>
      <c r="H607" s="208"/>
      <c r="I607" s="234"/>
    </row>
    <row r="608" customFormat="false" ht="13.8" hidden="false" customHeight="false" outlineLevel="0" collapsed="false">
      <c r="A608" s="208"/>
      <c r="B608" s="208"/>
      <c r="C608" s="208"/>
      <c r="D608" s="208"/>
      <c r="E608" s="208"/>
      <c r="F608" s="208"/>
      <c r="G608" s="208"/>
      <c r="H608" s="208"/>
      <c r="I608" s="234"/>
    </row>
    <row r="609" customFormat="false" ht="13.8" hidden="false" customHeight="false" outlineLevel="0" collapsed="false">
      <c r="A609" s="208"/>
      <c r="B609" s="208"/>
      <c r="C609" s="208"/>
      <c r="D609" s="208"/>
      <c r="E609" s="208"/>
      <c r="F609" s="208"/>
      <c r="G609" s="208"/>
      <c r="H609" s="208"/>
      <c r="I609" s="234"/>
    </row>
    <row r="610" customFormat="false" ht="13.8" hidden="false" customHeight="false" outlineLevel="0" collapsed="false">
      <c r="A610" s="208"/>
      <c r="B610" s="208"/>
      <c r="C610" s="208"/>
      <c r="D610" s="208"/>
      <c r="E610" s="208"/>
      <c r="F610" s="208"/>
      <c r="G610" s="208"/>
      <c r="H610" s="208"/>
      <c r="I610" s="234"/>
    </row>
    <row r="611" customFormat="false" ht="13.8" hidden="false" customHeight="false" outlineLevel="0" collapsed="false">
      <c r="A611" s="208"/>
      <c r="B611" s="208"/>
      <c r="C611" s="208"/>
      <c r="D611" s="208"/>
      <c r="E611" s="208"/>
      <c r="F611" s="208"/>
      <c r="G611" s="208"/>
      <c r="H611" s="208"/>
      <c r="I611" s="234"/>
    </row>
    <row r="612" customFormat="false" ht="13.8" hidden="false" customHeight="false" outlineLevel="0" collapsed="false">
      <c r="A612" s="208"/>
      <c r="B612" s="208"/>
      <c r="C612" s="208"/>
      <c r="D612" s="208"/>
      <c r="E612" s="208"/>
      <c r="F612" s="208"/>
      <c r="G612" s="208"/>
      <c r="H612" s="208"/>
      <c r="I612" s="234"/>
    </row>
    <row r="613" customFormat="false" ht="13.8" hidden="false" customHeight="false" outlineLevel="0" collapsed="false">
      <c r="A613" s="208"/>
      <c r="B613" s="208"/>
      <c r="C613" s="208"/>
      <c r="D613" s="208"/>
      <c r="E613" s="208"/>
      <c r="F613" s="208"/>
      <c r="G613" s="208"/>
      <c r="H613" s="208"/>
      <c r="I613" s="234"/>
    </row>
    <row r="614" customFormat="false" ht="13.8" hidden="false" customHeight="false" outlineLevel="0" collapsed="false">
      <c r="A614" s="208"/>
      <c r="B614" s="208"/>
      <c r="C614" s="208"/>
      <c r="D614" s="208"/>
      <c r="E614" s="208"/>
      <c r="F614" s="208"/>
      <c r="G614" s="208"/>
      <c r="H614" s="208"/>
      <c r="I614" s="234"/>
    </row>
    <row r="615" customFormat="false" ht="13.8" hidden="false" customHeight="false" outlineLevel="0" collapsed="false">
      <c r="A615" s="208"/>
      <c r="B615" s="208"/>
      <c r="C615" s="208"/>
      <c r="D615" s="208"/>
      <c r="E615" s="208"/>
      <c r="F615" s="208"/>
      <c r="G615" s="208"/>
      <c r="H615" s="208"/>
      <c r="I615" s="234"/>
    </row>
    <row r="616" customFormat="false" ht="13.8" hidden="false" customHeight="false" outlineLevel="0" collapsed="false">
      <c r="A616" s="208"/>
      <c r="B616" s="208"/>
      <c r="C616" s="208"/>
      <c r="D616" s="208"/>
      <c r="E616" s="208"/>
      <c r="F616" s="208"/>
      <c r="G616" s="208"/>
      <c r="H616" s="208"/>
      <c r="I616" s="234"/>
    </row>
    <row r="617" customFormat="false" ht="13.8" hidden="false" customHeight="false" outlineLevel="0" collapsed="false">
      <c r="A617" s="208"/>
      <c r="B617" s="208"/>
      <c r="C617" s="208"/>
      <c r="D617" s="208"/>
      <c r="E617" s="208"/>
      <c r="F617" s="208"/>
      <c r="G617" s="208"/>
      <c r="H617" s="208"/>
      <c r="I617" s="234"/>
    </row>
    <row r="618" customFormat="false" ht="13.8" hidden="false" customHeight="false" outlineLevel="0" collapsed="false">
      <c r="A618" s="208"/>
      <c r="B618" s="208"/>
      <c r="C618" s="208"/>
      <c r="D618" s="208"/>
      <c r="E618" s="208"/>
      <c r="F618" s="208"/>
      <c r="G618" s="208"/>
      <c r="H618" s="208"/>
      <c r="I618" s="234"/>
    </row>
    <row r="619" customFormat="false" ht="13.8" hidden="false" customHeight="false" outlineLevel="0" collapsed="false">
      <c r="A619" s="208"/>
      <c r="B619" s="208"/>
      <c r="C619" s="208"/>
      <c r="D619" s="208"/>
      <c r="E619" s="208"/>
      <c r="F619" s="208"/>
      <c r="G619" s="208"/>
      <c r="H619" s="208"/>
      <c r="I619" s="234"/>
    </row>
    <row r="620" customFormat="false" ht="13.8" hidden="false" customHeight="false" outlineLevel="0" collapsed="false">
      <c r="A620" s="208"/>
      <c r="B620" s="208"/>
      <c r="C620" s="208"/>
      <c r="D620" s="208"/>
      <c r="E620" s="208"/>
      <c r="F620" s="208"/>
      <c r="G620" s="208"/>
      <c r="H620" s="208"/>
      <c r="I620" s="234"/>
    </row>
    <row r="621" customFormat="false" ht="13.8" hidden="false" customHeight="false" outlineLevel="0" collapsed="false">
      <c r="A621" s="208"/>
      <c r="B621" s="208"/>
      <c r="C621" s="208"/>
      <c r="D621" s="208"/>
      <c r="E621" s="208"/>
      <c r="F621" s="208"/>
      <c r="G621" s="208"/>
      <c r="H621" s="208"/>
      <c r="I621" s="234"/>
    </row>
    <row r="622" customFormat="false" ht="13.8" hidden="false" customHeight="false" outlineLevel="0" collapsed="false">
      <c r="A622" s="208"/>
      <c r="B622" s="208"/>
      <c r="C622" s="208"/>
      <c r="D622" s="208"/>
      <c r="E622" s="208"/>
      <c r="F622" s="208"/>
      <c r="G622" s="208"/>
      <c r="H622" s="208"/>
      <c r="I622" s="234"/>
    </row>
    <row r="623" customFormat="false" ht="13.8" hidden="false" customHeight="false" outlineLevel="0" collapsed="false">
      <c r="A623" s="208"/>
      <c r="B623" s="208"/>
      <c r="C623" s="208"/>
      <c r="D623" s="208"/>
      <c r="E623" s="208"/>
      <c r="F623" s="208"/>
      <c r="G623" s="208"/>
      <c r="H623" s="208"/>
      <c r="I623" s="234"/>
    </row>
    <row r="624" customFormat="false" ht="13.8" hidden="false" customHeight="false" outlineLevel="0" collapsed="false">
      <c r="A624" s="208"/>
      <c r="B624" s="208"/>
      <c r="C624" s="208"/>
      <c r="D624" s="208"/>
      <c r="E624" s="208"/>
      <c r="F624" s="208"/>
      <c r="G624" s="208"/>
      <c r="H624" s="208"/>
      <c r="I624" s="234"/>
    </row>
    <row r="625" customFormat="false" ht="13.8" hidden="false" customHeight="false" outlineLevel="0" collapsed="false">
      <c r="A625" s="208"/>
      <c r="B625" s="208"/>
      <c r="C625" s="208"/>
      <c r="D625" s="208"/>
      <c r="E625" s="208"/>
      <c r="F625" s="208"/>
      <c r="G625" s="208"/>
      <c r="H625" s="208"/>
      <c r="I625" s="234"/>
    </row>
    <row r="626" customFormat="false" ht="13.8" hidden="false" customHeight="false" outlineLevel="0" collapsed="false">
      <c r="A626" s="208"/>
      <c r="B626" s="208"/>
      <c r="C626" s="208"/>
      <c r="D626" s="208"/>
      <c r="E626" s="208"/>
      <c r="F626" s="208"/>
      <c r="G626" s="208"/>
      <c r="H626" s="208"/>
      <c r="I626" s="234"/>
    </row>
    <row r="627" customFormat="false" ht="13.8" hidden="false" customHeight="false" outlineLevel="0" collapsed="false">
      <c r="A627" s="208"/>
      <c r="B627" s="208"/>
      <c r="C627" s="208"/>
      <c r="D627" s="208"/>
      <c r="E627" s="208"/>
      <c r="F627" s="208"/>
      <c r="G627" s="208"/>
      <c r="H627" s="208"/>
      <c r="I627" s="234"/>
    </row>
    <row r="628" customFormat="false" ht="13.8" hidden="false" customHeight="false" outlineLevel="0" collapsed="false">
      <c r="A628" s="208"/>
      <c r="B628" s="208"/>
      <c r="C628" s="208"/>
      <c r="D628" s="208"/>
      <c r="E628" s="208"/>
      <c r="F628" s="208"/>
      <c r="G628" s="208"/>
      <c r="H628" s="208"/>
      <c r="I628" s="234"/>
    </row>
    <row r="629" customFormat="false" ht="13.8" hidden="false" customHeight="false" outlineLevel="0" collapsed="false">
      <c r="A629" s="208"/>
      <c r="B629" s="208"/>
      <c r="C629" s="208"/>
      <c r="D629" s="208"/>
      <c r="E629" s="208"/>
      <c r="F629" s="208"/>
      <c r="G629" s="208"/>
      <c r="H629" s="208"/>
      <c r="I629" s="234"/>
    </row>
    <row r="630" customFormat="false" ht="13.8" hidden="false" customHeight="false" outlineLevel="0" collapsed="false">
      <c r="A630" s="208"/>
      <c r="B630" s="208"/>
      <c r="C630" s="208"/>
      <c r="D630" s="208"/>
      <c r="E630" s="208"/>
      <c r="F630" s="208"/>
      <c r="G630" s="208"/>
      <c r="H630" s="208"/>
      <c r="I630" s="234"/>
    </row>
    <row r="631" customFormat="false" ht="13.8" hidden="false" customHeight="false" outlineLevel="0" collapsed="false">
      <c r="A631" s="208"/>
      <c r="B631" s="208"/>
      <c r="C631" s="208"/>
      <c r="D631" s="208"/>
      <c r="E631" s="208"/>
      <c r="F631" s="208"/>
      <c r="G631" s="208"/>
      <c r="H631" s="208"/>
      <c r="I631" s="234"/>
    </row>
    <row r="632" customFormat="false" ht="13.8" hidden="false" customHeight="false" outlineLevel="0" collapsed="false">
      <c r="A632" s="208"/>
      <c r="B632" s="208"/>
      <c r="C632" s="208"/>
      <c r="D632" s="208"/>
      <c r="E632" s="208"/>
      <c r="F632" s="208"/>
      <c r="G632" s="208"/>
      <c r="H632" s="208"/>
      <c r="I632" s="234"/>
    </row>
    <row r="633" customFormat="false" ht="13.8" hidden="false" customHeight="false" outlineLevel="0" collapsed="false">
      <c r="A633" s="208"/>
      <c r="B633" s="208"/>
      <c r="C633" s="208"/>
      <c r="D633" s="208"/>
      <c r="E633" s="208"/>
      <c r="F633" s="208"/>
      <c r="G633" s="208"/>
      <c r="H633" s="208"/>
      <c r="I633" s="234"/>
    </row>
    <row r="634" customFormat="false" ht="13.8" hidden="false" customHeight="false" outlineLevel="0" collapsed="false">
      <c r="A634" s="208"/>
      <c r="B634" s="208"/>
      <c r="C634" s="208"/>
      <c r="D634" s="208"/>
      <c r="E634" s="208"/>
      <c r="F634" s="208"/>
      <c r="G634" s="208"/>
      <c r="H634" s="208"/>
      <c r="I634" s="234"/>
    </row>
    <row r="635" customFormat="false" ht="13.8" hidden="false" customHeight="false" outlineLevel="0" collapsed="false">
      <c r="A635" s="208"/>
      <c r="B635" s="208"/>
      <c r="C635" s="208"/>
      <c r="D635" s="208"/>
      <c r="E635" s="208"/>
      <c r="F635" s="208"/>
      <c r="G635" s="208"/>
      <c r="H635" s="208"/>
      <c r="I635" s="234"/>
    </row>
    <row r="636" customFormat="false" ht="13.8" hidden="false" customHeight="false" outlineLevel="0" collapsed="false">
      <c r="A636" s="208"/>
      <c r="B636" s="208"/>
      <c r="C636" s="208"/>
      <c r="D636" s="208"/>
      <c r="E636" s="208"/>
      <c r="F636" s="208"/>
      <c r="G636" s="208"/>
      <c r="H636" s="208"/>
      <c r="I636" s="234"/>
    </row>
    <row r="637" customFormat="false" ht="13.8" hidden="false" customHeight="false" outlineLevel="0" collapsed="false">
      <c r="A637" s="208"/>
      <c r="B637" s="208"/>
      <c r="C637" s="208"/>
      <c r="D637" s="208"/>
      <c r="E637" s="208"/>
      <c r="F637" s="208"/>
      <c r="G637" s="208"/>
      <c r="H637" s="208"/>
      <c r="I637" s="234"/>
    </row>
    <row r="638" customFormat="false" ht="13.8" hidden="false" customHeight="false" outlineLevel="0" collapsed="false">
      <c r="A638" s="208"/>
      <c r="B638" s="208"/>
      <c r="C638" s="208"/>
      <c r="D638" s="208"/>
      <c r="E638" s="208"/>
      <c r="F638" s="208"/>
      <c r="G638" s="208"/>
      <c r="H638" s="208"/>
      <c r="I638" s="234"/>
    </row>
    <row r="639" customFormat="false" ht="13.8" hidden="false" customHeight="false" outlineLevel="0" collapsed="false">
      <c r="A639" s="208"/>
      <c r="B639" s="208"/>
      <c r="C639" s="208"/>
      <c r="D639" s="208"/>
      <c r="E639" s="208"/>
      <c r="F639" s="208"/>
      <c r="G639" s="208"/>
      <c r="H639" s="208"/>
      <c r="I639" s="234"/>
    </row>
    <row r="640" customFormat="false" ht="13.8" hidden="false" customHeight="false" outlineLevel="0" collapsed="false">
      <c r="A640" s="208"/>
      <c r="B640" s="208"/>
      <c r="C640" s="208"/>
      <c r="D640" s="208"/>
      <c r="E640" s="208"/>
      <c r="F640" s="208"/>
      <c r="G640" s="208"/>
      <c r="H640" s="208"/>
      <c r="I640" s="234"/>
    </row>
    <row r="641" customFormat="false" ht="13.8" hidden="false" customHeight="false" outlineLevel="0" collapsed="false">
      <c r="A641" s="208"/>
      <c r="B641" s="208"/>
      <c r="C641" s="208"/>
      <c r="D641" s="208"/>
      <c r="E641" s="208"/>
      <c r="F641" s="208"/>
      <c r="G641" s="208"/>
      <c r="H641" s="208"/>
      <c r="I641" s="234"/>
    </row>
    <row r="642" customFormat="false" ht="13.8" hidden="false" customHeight="false" outlineLevel="0" collapsed="false">
      <c r="A642" s="208"/>
      <c r="B642" s="208"/>
      <c r="C642" s="208"/>
      <c r="D642" s="208"/>
      <c r="E642" s="208"/>
      <c r="F642" s="208"/>
      <c r="G642" s="208"/>
      <c r="H642" s="208"/>
      <c r="I642" s="234"/>
    </row>
    <row r="643" customFormat="false" ht="13.8" hidden="false" customHeight="false" outlineLevel="0" collapsed="false">
      <c r="A643" s="208"/>
      <c r="B643" s="208"/>
      <c r="C643" s="208"/>
      <c r="D643" s="208"/>
      <c r="E643" s="208"/>
      <c r="F643" s="208"/>
      <c r="G643" s="208"/>
      <c r="H643" s="208"/>
      <c r="I643" s="234"/>
    </row>
    <row r="644" customFormat="false" ht="13.8" hidden="false" customHeight="false" outlineLevel="0" collapsed="false">
      <c r="A644" s="208"/>
      <c r="B644" s="208"/>
      <c r="C644" s="208"/>
      <c r="D644" s="208"/>
      <c r="E644" s="208"/>
      <c r="F644" s="208"/>
      <c r="G644" s="208"/>
      <c r="H644" s="208"/>
      <c r="I644" s="234"/>
    </row>
    <row r="645" customFormat="false" ht="13.8" hidden="false" customHeight="false" outlineLevel="0" collapsed="false">
      <c r="A645" s="208"/>
      <c r="B645" s="208"/>
      <c r="C645" s="208"/>
      <c r="D645" s="208"/>
      <c r="E645" s="208"/>
      <c r="F645" s="208"/>
      <c r="G645" s="208"/>
      <c r="H645" s="208"/>
      <c r="I645" s="234"/>
    </row>
    <row r="646" customFormat="false" ht="13.8" hidden="false" customHeight="false" outlineLevel="0" collapsed="false">
      <c r="A646" s="208"/>
      <c r="B646" s="208"/>
      <c r="C646" s="208"/>
      <c r="D646" s="208"/>
      <c r="E646" s="208"/>
      <c r="F646" s="208"/>
      <c r="G646" s="208"/>
      <c r="H646" s="208"/>
      <c r="I646" s="234"/>
    </row>
    <row r="647" customFormat="false" ht="13.8" hidden="false" customHeight="false" outlineLevel="0" collapsed="false">
      <c r="A647" s="208"/>
      <c r="B647" s="208"/>
      <c r="C647" s="208"/>
      <c r="D647" s="208"/>
      <c r="E647" s="208"/>
      <c r="F647" s="208"/>
      <c r="G647" s="208"/>
      <c r="H647" s="208"/>
      <c r="I647" s="234"/>
    </row>
    <row r="648" customFormat="false" ht="13.8" hidden="false" customHeight="false" outlineLevel="0" collapsed="false">
      <c r="A648" s="208"/>
      <c r="B648" s="208"/>
      <c r="C648" s="208"/>
      <c r="D648" s="208"/>
      <c r="E648" s="208"/>
      <c r="F648" s="208"/>
      <c r="G648" s="208"/>
      <c r="H648" s="208"/>
      <c r="I648" s="234"/>
    </row>
    <row r="649" customFormat="false" ht="13.8" hidden="false" customHeight="false" outlineLevel="0" collapsed="false">
      <c r="A649" s="208"/>
      <c r="B649" s="208"/>
      <c r="C649" s="208"/>
      <c r="D649" s="208"/>
      <c r="E649" s="208"/>
      <c r="F649" s="208"/>
      <c r="G649" s="208"/>
      <c r="H649" s="208"/>
      <c r="I649" s="234"/>
    </row>
    <row r="650" customFormat="false" ht="13.8" hidden="false" customHeight="false" outlineLevel="0" collapsed="false">
      <c r="A650" s="208"/>
      <c r="B650" s="208"/>
      <c r="C650" s="208"/>
      <c r="D650" s="208"/>
      <c r="E650" s="208"/>
      <c r="F650" s="208"/>
      <c r="G650" s="208"/>
      <c r="H650" s="208"/>
      <c r="I650" s="234"/>
    </row>
    <row r="651" customFormat="false" ht="13.8" hidden="false" customHeight="false" outlineLevel="0" collapsed="false">
      <c r="A651" s="208"/>
      <c r="B651" s="208"/>
      <c r="C651" s="208"/>
      <c r="D651" s="208"/>
      <c r="E651" s="208"/>
      <c r="F651" s="208"/>
      <c r="G651" s="208"/>
      <c r="H651" s="208"/>
      <c r="I651" s="234"/>
    </row>
    <row r="652" customFormat="false" ht="13.8" hidden="false" customHeight="false" outlineLevel="0" collapsed="false">
      <c r="A652" s="208"/>
      <c r="B652" s="208"/>
      <c r="C652" s="208"/>
      <c r="D652" s="208"/>
      <c r="E652" s="208"/>
      <c r="F652" s="208"/>
      <c r="G652" s="208"/>
      <c r="H652" s="208"/>
      <c r="I652" s="234"/>
    </row>
    <row r="653" customFormat="false" ht="13.8" hidden="false" customHeight="false" outlineLevel="0" collapsed="false">
      <c r="A653" s="208"/>
      <c r="B653" s="208"/>
      <c r="C653" s="208"/>
      <c r="D653" s="208"/>
      <c r="E653" s="208"/>
      <c r="F653" s="208"/>
      <c r="G653" s="208"/>
      <c r="H653" s="208"/>
      <c r="I653" s="234"/>
    </row>
    <row r="654" customFormat="false" ht="13.8" hidden="false" customHeight="false" outlineLevel="0" collapsed="false">
      <c r="A654" s="208"/>
      <c r="B654" s="208"/>
      <c r="C654" s="208"/>
      <c r="D654" s="208"/>
      <c r="E654" s="208"/>
      <c r="F654" s="208"/>
      <c r="G654" s="208"/>
      <c r="H654" s="208"/>
      <c r="I654" s="234"/>
    </row>
    <row r="655" customFormat="false" ht="13.8" hidden="false" customHeight="false" outlineLevel="0" collapsed="false">
      <c r="A655" s="208"/>
      <c r="B655" s="208"/>
      <c r="C655" s="208"/>
      <c r="D655" s="208"/>
      <c r="E655" s="208"/>
      <c r="F655" s="208"/>
      <c r="G655" s="208"/>
      <c r="H655" s="208"/>
      <c r="I655" s="234"/>
    </row>
    <row r="656" customFormat="false" ht="13.8" hidden="false" customHeight="false" outlineLevel="0" collapsed="false">
      <c r="A656" s="208"/>
      <c r="B656" s="208"/>
      <c r="C656" s="208"/>
      <c r="D656" s="208"/>
      <c r="E656" s="208"/>
      <c r="F656" s="208"/>
      <c r="G656" s="208"/>
      <c r="H656" s="208"/>
      <c r="I656" s="234"/>
    </row>
    <row r="657" customFormat="false" ht="13.8" hidden="false" customHeight="false" outlineLevel="0" collapsed="false">
      <c r="A657" s="208"/>
      <c r="B657" s="208"/>
      <c r="C657" s="208"/>
      <c r="D657" s="208"/>
      <c r="E657" s="208"/>
      <c r="F657" s="208"/>
      <c r="G657" s="208"/>
      <c r="H657" s="208"/>
      <c r="I657" s="234"/>
    </row>
    <row r="658" customFormat="false" ht="13.8" hidden="false" customHeight="false" outlineLevel="0" collapsed="false">
      <c r="A658" s="208"/>
      <c r="B658" s="208"/>
      <c r="C658" s="208"/>
      <c r="D658" s="208"/>
      <c r="E658" s="208"/>
      <c r="F658" s="208"/>
      <c r="G658" s="208"/>
      <c r="H658" s="208"/>
      <c r="I658" s="234"/>
    </row>
    <row r="659" customFormat="false" ht="13.8" hidden="false" customHeight="false" outlineLevel="0" collapsed="false">
      <c r="A659" s="208"/>
      <c r="B659" s="208"/>
      <c r="C659" s="208"/>
      <c r="D659" s="208"/>
      <c r="E659" s="208"/>
      <c r="F659" s="208"/>
      <c r="G659" s="208"/>
      <c r="H659" s="208"/>
      <c r="I659" s="234"/>
    </row>
    <row r="660" customFormat="false" ht="13.8" hidden="false" customHeight="false" outlineLevel="0" collapsed="false">
      <c r="A660" s="208"/>
      <c r="B660" s="208"/>
      <c r="C660" s="208"/>
      <c r="D660" s="208"/>
      <c r="E660" s="208"/>
      <c r="F660" s="208"/>
      <c r="G660" s="208"/>
      <c r="H660" s="208"/>
      <c r="I660" s="234"/>
    </row>
    <row r="661" customFormat="false" ht="13.8" hidden="false" customHeight="false" outlineLevel="0" collapsed="false">
      <c r="A661" s="208"/>
      <c r="B661" s="208"/>
      <c r="C661" s="208"/>
      <c r="D661" s="208"/>
      <c r="E661" s="208"/>
      <c r="F661" s="208"/>
      <c r="G661" s="208"/>
      <c r="H661" s="208"/>
      <c r="I661" s="234"/>
    </row>
    <row r="662" customFormat="false" ht="13.8" hidden="false" customHeight="false" outlineLevel="0" collapsed="false">
      <c r="A662" s="208"/>
      <c r="B662" s="208"/>
      <c r="C662" s="208"/>
      <c r="D662" s="208"/>
      <c r="E662" s="208"/>
      <c r="F662" s="208"/>
      <c r="G662" s="208"/>
      <c r="H662" s="208"/>
      <c r="I662" s="234"/>
    </row>
    <row r="663" customFormat="false" ht="13.8" hidden="false" customHeight="false" outlineLevel="0" collapsed="false">
      <c r="A663" s="208"/>
      <c r="B663" s="208"/>
      <c r="C663" s="208"/>
      <c r="D663" s="208"/>
      <c r="E663" s="208"/>
      <c r="F663" s="208"/>
      <c r="G663" s="208"/>
      <c r="H663" s="208"/>
      <c r="I663" s="234"/>
    </row>
    <row r="664" customFormat="false" ht="13.8" hidden="false" customHeight="false" outlineLevel="0" collapsed="false">
      <c r="A664" s="208"/>
      <c r="B664" s="208"/>
      <c r="C664" s="208"/>
      <c r="D664" s="208"/>
      <c r="E664" s="208"/>
      <c r="F664" s="208"/>
      <c r="G664" s="208"/>
      <c r="H664" s="208"/>
      <c r="I664" s="234"/>
    </row>
    <row r="665" customFormat="false" ht="13.8" hidden="false" customHeight="false" outlineLevel="0" collapsed="false">
      <c r="A665" s="208"/>
      <c r="B665" s="208"/>
      <c r="C665" s="208"/>
      <c r="D665" s="208"/>
      <c r="E665" s="208"/>
      <c r="F665" s="208"/>
      <c r="G665" s="208"/>
      <c r="H665" s="208"/>
      <c r="I665" s="234"/>
    </row>
    <row r="666" customFormat="false" ht="13.8" hidden="false" customHeight="false" outlineLevel="0" collapsed="false">
      <c r="A666" s="208"/>
      <c r="B666" s="208"/>
      <c r="C666" s="208"/>
      <c r="D666" s="208"/>
      <c r="E666" s="208"/>
      <c r="F666" s="208"/>
      <c r="G666" s="208"/>
      <c r="H666" s="208"/>
      <c r="I666" s="234"/>
    </row>
    <row r="667" customFormat="false" ht="13.8" hidden="false" customHeight="false" outlineLevel="0" collapsed="false">
      <c r="A667" s="208"/>
      <c r="B667" s="208"/>
      <c r="C667" s="208"/>
      <c r="D667" s="208"/>
      <c r="E667" s="208"/>
      <c r="F667" s="208"/>
      <c r="G667" s="208"/>
      <c r="H667" s="208"/>
      <c r="I667" s="234"/>
    </row>
    <row r="668" customFormat="false" ht="13.8" hidden="false" customHeight="false" outlineLevel="0" collapsed="false">
      <c r="A668" s="208"/>
      <c r="B668" s="208"/>
      <c r="C668" s="208"/>
      <c r="D668" s="208"/>
      <c r="E668" s="208"/>
      <c r="F668" s="208"/>
      <c r="G668" s="208"/>
      <c r="H668" s="208"/>
      <c r="I668" s="234"/>
    </row>
    <row r="669" customFormat="false" ht="13.8" hidden="false" customHeight="false" outlineLevel="0" collapsed="false">
      <c r="A669" s="208"/>
      <c r="B669" s="208"/>
      <c r="C669" s="208"/>
      <c r="D669" s="208"/>
      <c r="E669" s="208"/>
      <c r="F669" s="208"/>
      <c r="G669" s="208"/>
      <c r="H669" s="208"/>
      <c r="I669" s="234"/>
    </row>
    <row r="670" customFormat="false" ht="13.8" hidden="false" customHeight="false" outlineLevel="0" collapsed="false">
      <c r="A670" s="208"/>
      <c r="B670" s="208"/>
      <c r="C670" s="208"/>
      <c r="D670" s="208"/>
      <c r="E670" s="208"/>
      <c r="F670" s="208"/>
      <c r="G670" s="208"/>
      <c r="H670" s="208"/>
      <c r="I670" s="234"/>
    </row>
    <row r="671" customFormat="false" ht="13.8" hidden="false" customHeight="false" outlineLevel="0" collapsed="false">
      <c r="A671" s="208"/>
      <c r="B671" s="208"/>
      <c r="C671" s="208"/>
      <c r="D671" s="208"/>
      <c r="E671" s="208"/>
      <c r="F671" s="208"/>
      <c r="G671" s="208"/>
      <c r="H671" s="208"/>
      <c r="I671" s="234"/>
    </row>
    <row r="672" customFormat="false" ht="13.8" hidden="false" customHeight="false" outlineLevel="0" collapsed="false">
      <c r="A672" s="208"/>
      <c r="B672" s="208"/>
      <c r="C672" s="208"/>
      <c r="D672" s="208"/>
      <c r="E672" s="208"/>
      <c r="F672" s="208"/>
      <c r="G672" s="208"/>
      <c r="H672" s="208"/>
      <c r="I672" s="234"/>
    </row>
    <row r="673" customFormat="false" ht="13.8" hidden="false" customHeight="false" outlineLevel="0" collapsed="false">
      <c r="A673" s="208"/>
      <c r="B673" s="208"/>
      <c r="C673" s="208"/>
      <c r="D673" s="208"/>
      <c r="E673" s="208"/>
      <c r="F673" s="208"/>
      <c r="G673" s="208"/>
      <c r="H673" s="208"/>
      <c r="I673" s="234"/>
    </row>
    <row r="674" customFormat="false" ht="13.8" hidden="false" customHeight="false" outlineLevel="0" collapsed="false">
      <c r="A674" s="208"/>
      <c r="B674" s="208"/>
      <c r="C674" s="208"/>
      <c r="D674" s="208"/>
      <c r="E674" s="208"/>
      <c r="F674" s="208"/>
      <c r="G674" s="208"/>
      <c r="H674" s="208"/>
      <c r="I674" s="234"/>
    </row>
    <row r="675" customFormat="false" ht="13.8" hidden="false" customHeight="false" outlineLevel="0" collapsed="false">
      <c r="A675" s="208"/>
      <c r="B675" s="208"/>
      <c r="C675" s="208"/>
      <c r="D675" s="208"/>
      <c r="E675" s="208"/>
      <c r="F675" s="208"/>
      <c r="G675" s="208"/>
      <c r="H675" s="208"/>
      <c r="I675" s="234"/>
    </row>
    <row r="676" customFormat="false" ht="13.8" hidden="false" customHeight="false" outlineLevel="0" collapsed="false">
      <c r="A676" s="208"/>
      <c r="B676" s="208"/>
      <c r="C676" s="208"/>
      <c r="D676" s="208"/>
      <c r="E676" s="208"/>
      <c r="F676" s="208"/>
      <c r="G676" s="208"/>
      <c r="H676" s="208"/>
      <c r="I676" s="234"/>
    </row>
    <row r="677" customFormat="false" ht="13.8" hidden="false" customHeight="false" outlineLevel="0" collapsed="false">
      <c r="A677" s="208"/>
      <c r="B677" s="208"/>
      <c r="C677" s="208"/>
      <c r="D677" s="208"/>
      <c r="E677" s="208"/>
      <c r="F677" s="208"/>
      <c r="G677" s="208"/>
      <c r="H677" s="208"/>
      <c r="I677" s="234"/>
    </row>
    <row r="678" customFormat="false" ht="13.8" hidden="false" customHeight="false" outlineLevel="0" collapsed="false">
      <c r="A678" s="208"/>
      <c r="B678" s="208"/>
      <c r="C678" s="208"/>
      <c r="D678" s="208"/>
      <c r="E678" s="208"/>
      <c r="F678" s="208"/>
      <c r="G678" s="208"/>
      <c r="H678" s="208"/>
      <c r="I678" s="234"/>
    </row>
    <row r="679" customFormat="false" ht="13.8" hidden="false" customHeight="false" outlineLevel="0" collapsed="false">
      <c r="A679" s="208"/>
      <c r="B679" s="208"/>
      <c r="C679" s="208"/>
      <c r="D679" s="208"/>
      <c r="E679" s="208"/>
      <c r="F679" s="208"/>
      <c r="G679" s="208"/>
      <c r="H679" s="208"/>
      <c r="I679" s="234"/>
    </row>
    <row r="680" customFormat="false" ht="13.8" hidden="false" customHeight="false" outlineLevel="0" collapsed="false">
      <c r="A680" s="208"/>
      <c r="B680" s="208"/>
      <c r="C680" s="208"/>
      <c r="D680" s="208"/>
      <c r="E680" s="208"/>
      <c r="F680" s="208"/>
      <c r="G680" s="208"/>
      <c r="H680" s="208"/>
      <c r="I680" s="234"/>
    </row>
    <row r="681" customFormat="false" ht="13.8" hidden="false" customHeight="false" outlineLevel="0" collapsed="false">
      <c r="A681" s="208"/>
      <c r="B681" s="208"/>
      <c r="C681" s="208"/>
      <c r="D681" s="208"/>
      <c r="E681" s="208"/>
      <c r="F681" s="208"/>
      <c r="G681" s="208"/>
      <c r="H681" s="208"/>
      <c r="I681" s="234"/>
    </row>
    <row r="682" customFormat="false" ht="13.8" hidden="false" customHeight="false" outlineLevel="0" collapsed="false">
      <c r="A682" s="208"/>
      <c r="B682" s="208"/>
      <c r="C682" s="208"/>
      <c r="D682" s="208"/>
      <c r="E682" s="208"/>
      <c r="F682" s="208"/>
      <c r="G682" s="208"/>
      <c r="H682" s="208"/>
      <c r="I682" s="234"/>
    </row>
    <row r="683" customFormat="false" ht="13.8" hidden="false" customHeight="false" outlineLevel="0" collapsed="false">
      <c r="A683" s="208"/>
      <c r="B683" s="208"/>
      <c r="C683" s="208"/>
      <c r="D683" s="208"/>
      <c r="E683" s="208"/>
      <c r="F683" s="208"/>
      <c r="G683" s="208"/>
      <c r="H683" s="208"/>
      <c r="I683" s="234"/>
    </row>
    <row r="684" customFormat="false" ht="13.8" hidden="false" customHeight="false" outlineLevel="0" collapsed="false">
      <c r="A684" s="208"/>
      <c r="B684" s="208"/>
      <c r="C684" s="208"/>
      <c r="D684" s="208"/>
      <c r="E684" s="208"/>
      <c r="F684" s="208"/>
      <c r="G684" s="208"/>
      <c r="H684" s="208"/>
      <c r="I684" s="234"/>
    </row>
    <row r="685" customFormat="false" ht="13.8" hidden="false" customHeight="false" outlineLevel="0" collapsed="false">
      <c r="A685" s="208"/>
      <c r="B685" s="208"/>
      <c r="C685" s="208"/>
      <c r="D685" s="208"/>
      <c r="E685" s="208"/>
      <c r="F685" s="208"/>
      <c r="G685" s="208"/>
      <c r="H685" s="208"/>
      <c r="I685" s="234"/>
    </row>
    <row r="686" customFormat="false" ht="13.8" hidden="false" customHeight="false" outlineLevel="0" collapsed="false">
      <c r="A686" s="208"/>
      <c r="B686" s="208"/>
      <c r="C686" s="208"/>
      <c r="D686" s="208"/>
      <c r="E686" s="208"/>
      <c r="F686" s="208"/>
      <c r="G686" s="208"/>
      <c r="H686" s="208"/>
      <c r="I686" s="234"/>
    </row>
    <row r="687" customFormat="false" ht="13.8" hidden="false" customHeight="false" outlineLevel="0" collapsed="false">
      <c r="A687" s="208"/>
      <c r="B687" s="208"/>
      <c r="C687" s="208"/>
      <c r="D687" s="208"/>
      <c r="E687" s="208"/>
      <c r="F687" s="208"/>
      <c r="G687" s="208"/>
      <c r="H687" s="208"/>
      <c r="I687" s="234"/>
    </row>
    <row r="688" customFormat="false" ht="13.8" hidden="false" customHeight="false" outlineLevel="0" collapsed="false">
      <c r="A688" s="208"/>
      <c r="B688" s="208"/>
      <c r="C688" s="208"/>
      <c r="D688" s="208"/>
      <c r="E688" s="208"/>
      <c r="F688" s="208"/>
      <c r="G688" s="208"/>
      <c r="H688" s="208"/>
      <c r="I688" s="234"/>
    </row>
    <row r="689" customFormat="false" ht="13.8" hidden="false" customHeight="false" outlineLevel="0" collapsed="false">
      <c r="A689" s="208"/>
      <c r="B689" s="208"/>
      <c r="C689" s="208"/>
      <c r="D689" s="208"/>
      <c r="E689" s="208"/>
      <c r="F689" s="208"/>
      <c r="G689" s="208"/>
      <c r="H689" s="208"/>
      <c r="I689" s="234"/>
    </row>
    <row r="690" customFormat="false" ht="13.8" hidden="false" customHeight="false" outlineLevel="0" collapsed="false">
      <c r="A690" s="208"/>
      <c r="B690" s="208"/>
      <c r="C690" s="208"/>
      <c r="D690" s="208"/>
      <c r="E690" s="208"/>
      <c r="F690" s="208"/>
      <c r="G690" s="208"/>
      <c r="H690" s="208"/>
      <c r="I690" s="234"/>
    </row>
    <row r="691" customFormat="false" ht="13.8" hidden="false" customHeight="false" outlineLevel="0" collapsed="false">
      <c r="A691" s="208"/>
      <c r="B691" s="208"/>
      <c r="C691" s="208"/>
      <c r="D691" s="208"/>
      <c r="E691" s="208"/>
      <c r="F691" s="208"/>
      <c r="G691" s="208"/>
      <c r="H691" s="208"/>
      <c r="I691" s="234"/>
    </row>
    <row r="692" customFormat="false" ht="13.8" hidden="false" customHeight="false" outlineLevel="0" collapsed="false">
      <c r="A692" s="208"/>
      <c r="B692" s="208"/>
      <c r="C692" s="208"/>
      <c r="D692" s="208"/>
      <c r="E692" s="208"/>
      <c r="F692" s="208"/>
      <c r="G692" s="208"/>
      <c r="H692" s="208"/>
      <c r="I692" s="234"/>
    </row>
    <row r="693" customFormat="false" ht="13.8" hidden="false" customHeight="false" outlineLevel="0" collapsed="false">
      <c r="A693" s="208"/>
      <c r="B693" s="208"/>
      <c r="C693" s="208"/>
      <c r="D693" s="208"/>
      <c r="E693" s="208"/>
      <c r="F693" s="208"/>
      <c r="G693" s="208"/>
      <c r="H693" s="208"/>
      <c r="I693" s="234"/>
    </row>
    <row r="694" customFormat="false" ht="13.8" hidden="false" customHeight="false" outlineLevel="0" collapsed="false">
      <c r="A694" s="208"/>
      <c r="B694" s="208"/>
      <c r="C694" s="208"/>
      <c r="D694" s="208"/>
      <c r="E694" s="208"/>
      <c r="F694" s="208"/>
      <c r="G694" s="208"/>
      <c r="H694" s="208"/>
      <c r="I694" s="234"/>
    </row>
    <row r="695" customFormat="false" ht="13.8" hidden="false" customHeight="false" outlineLevel="0" collapsed="false">
      <c r="A695" s="208"/>
      <c r="B695" s="208"/>
      <c r="C695" s="208"/>
      <c r="D695" s="208"/>
      <c r="E695" s="208"/>
      <c r="F695" s="208"/>
      <c r="G695" s="208"/>
      <c r="H695" s="208"/>
      <c r="I695" s="234"/>
    </row>
    <row r="696" customFormat="false" ht="13.8" hidden="false" customHeight="false" outlineLevel="0" collapsed="false">
      <c r="A696" s="208"/>
      <c r="B696" s="208"/>
      <c r="C696" s="208"/>
      <c r="D696" s="208"/>
      <c r="E696" s="208"/>
      <c r="F696" s="208"/>
      <c r="G696" s="208"/>
      <c r="H696" s="208"/>
      <c r="I696" s="234"/>
    </row>
    <row r="697" customFormat="false" ht="13.8" hidden="false" customHeight="false" outlineLevel="0" collapsed="false">
      <c r="A697" s="208"/>
      <c r="B697" s="208"/>
      <c r="C697" s="208"/>
      <c r="D697" s="208"/>
      <c r="E697" s="208"/>
      <c r="F697" s="208"/>
      <c r="G697" s="208"/>
      <c r="H697" s="208"/>
      <c r="I697" s="234"/>
    </row>
    <row r="698" customFormat="false" ht="13.8" hidden="false" customHeight="false" outlineLevel="0" collapsed="false">
      <c r="A698" s="208"/>
      <c r="B698" s="208"/>
      <c r="C698" s="208"/>
      <c r="D698" s="208"/>
      <c r="E698" s="208"/>
      <c r="F698" s="208"/>
      <c r="G698" s="208"/>
      <c r="H698" s="208"/>
      <c r="I698" s="234"/>
    </row>
    <row r="699" customFormat="false" ht="13.8" hidden="false" customHeight="false" outlineLevel="0" collapsed="false">
      <c r="A699" s="208"/>
      <c r="B699" s="208"/>
      <c r="C699" s="208"/>
      <c r="D699" s="208"/>
      <c r="E699" s="208"/>
      <c r="F699" s="208"/>
      <c r="G699" s="208"/>
      <c r="H699" s="208"/>
      <c r="I699" s="234"/>
    </row>
    <row r="700" customFormat="false" ht="13.8" hidden="false" customHeight="false" outlineLevel="0" collapsed="false">
      <c r="A700" s="208"/>
      <c r="B700" s="208"/>
      <c r="C700" s="208"/>
      <c r="D700" s="208"/>
      <c r="E700" s="208"/>
      <c r="F700" s="208"/>
      <c r="G700" s="208"/>
      <c r="H700" s="208"/>
      <c r="I700" s="234"/>
    </row>
    <row r="701" customFormat="false" ht="13.8" hidden="false" customHeight="false" outlineLevel="0" collapsed="false">
      <c r="A701" s="208"/>
      <c r="B701" s="208"/>
      <c r="C701" s="208"/>
      <c r="D701" s="208"/>
      <c r="E701" s="208"/>
      <c r="F701" s="208"/>
      <c r="G701" s="208"/>
      <c r="H701" s="208"/>
      <c r="I701" s="234"/>
    </row>
    <row r="702" customFormat="false" ht="13.8" hidden="false" customHeight="false" outlineLevel="0" collapsed="false">
      <c r="A702" s="208"/>
      <c r="B702" s="208"/>
      <c r="C702" s="208"/>
      <c r="D702" s="208"/>
      <c r="E702" s="208"/>
      <c r="F702" s="208"/>
      <c r="G702" s="208"/>
      <c r="H702" s="208"/>
      <c r="I702" s="234"/>
    </row>
    <row r="703" customFormat="false" ht="13.8" hidden="false" customHeight="false" outlineLevel="0" collapsed="false">
      <c r="A703" s="208"/>
      <c r="B703" s="208"/>
      <c r="C703" s="208"/>
      <c r="D703" s="208"/>
      <c r="E703" s="208"/>
      <c r="F703" s="208"/>
      <c r="G703" s="208"/>
      <c r="H703" s="208"/>
      <c r="I703" s="234"/>
    </row>
    <row r="704" customFormat="false" ht="13.8" hidden="false" customHeight="false" outlineLevel="0" collapsed="false">
      <c r="A704" s="208"/>
      <c r="B704" s="208"/>
      <c r="C704" s="208"/>
      <c r="D704" s="208"/>
      <c r="E704" s="208"/>
      <c r="F704" s="208"/>
      <c r="G704" s="208"/>
      <c r="H704" s="208"/>
      <c r="I704" s="234"/>
    </row>
    <row r="705" customFormat="false" ht="13.8" hidden="false" customHeight="false" outlineLevel="0" collapsed="false">
      <c r="A705" s="208"/>
      <c r="B705" s="208"/>
      <c r="C705" s="208"/>
      <c r="D705" s="208"/>
      <c r="E705" s="208"/>
      <c r="F705" s="208"/>
      <c r="G705" s="208"/>
      <c r="H705" s="208"/>
      <c r="I705" s="234"/>
    </row>
    <row r="706" customFormat="false" ht="13.8" hidden="false" customHeight="false" outlineLevel="0" collapsed="false">
      <c r="A706" s="208"/>
      <c r="B706" s="208"/>
      <c r="C706" s="208"/>
      <c r="D706" s="208"/>
      <c r="E706" s="208"/>
      <c r="F706" s="208"/>
      <c r="G706" s="208"/>
      <c r="H706" s="208"/>
      <c r="I706" s="234"/>
    </row>
    <row r="707" customFormat="false" ht="13.8" hidden="false" customHeight="false" outlineLevel="0" collapsed="false">
      <c r="A707" s="208"/>
      <c r="B707" s="208"/>
      <c r="C707" s="208"/>
      <c r="D707" s="208"/>
      <c r="E707" s="208"/>
      <c r="F707" s="208"/>
      <c r="G707" s="208"/>
      <c r="H707" s="208"/>
      <c r="I707" s="234"/>
    </row>
    <row r="708" customFormat="false" ht="13.8" hidden="false" customHeight="false" outlineLevel="0" collapsed="false">
      <c r="A708" s="208"/>
      <c r="B708" s="208"/>
      <c r="C708" s="208"/>
      <c r="D708" s="208"/>
      <c r="E708" s="208"/>
      <c r="F708" s="208"/>
      <c r="G708" s="208"/>
      <c r="H708" s="208"/>
      <c r="I708" s="234"/>
    </row>
    <row r="709" customFormat="false" ht="13.8" hidden="false" customHeight="false" outlineLevel="0" collapsed="false">
      <c r="A709" s="208"/>
      <c r="B709" s="208"/>
      <c r="C709" s="208"/>
      <c r="D709" s="208"/>
      <c r="E709" s="208"/>
      <c r="F709" s="208"/>
      <c r="G709" s="208"/>
      <c r="H709" s="208"/>
      <c r="I709" s="234"/>
    </row>
    <row r="710" customFormat="false" ht="13.8" hidden="false" customHeight="false" outlineLevel="0" collapsed="false">
      <c r="A710" s="208"/>
      <c r="B710" s="208"/>
      <c r="C710" s="208"/>
      <c r="D710" s="208"/>
      <c r="E710" s="208"/>
      <c r="F710" s="208"/>
      <c r="G710" s="208"/>
      <c r="H710" s="208"/>
      <c r="I710" s="234"/>
    </row>
    <row r="711" customFormat="false" ht="13.8" hidden="false" customHeight="false" outlineLevel="0" collapsed="false">
      <c r="A711" s="208"/>
      <c r="B711" s="208"/>
      <c r="C711" s="208"/>
      <c r="D711" s="208"/>
      <c r="E711" s="208"/>
      <c r="F711" s="208"/>
      <c r="G711" s="208"/>
      <c r="H711" s="208"/>
      <c r="I711" s="234"/>
    </row>
    <row r="712" customFormat="false" ht="13.8" hidden="false" customHeight="false" outlineLevel="0" collapsed="false">
      <c r="A712" s="208"/>
      <c r="B712" s="208"/>
      <c r="C712" s="208"/>
      <c r="D712" s="208"/>
      <c r="E712" s="208"/>
      <c r="F712" s="208"/>
      <c r="G712" s="208"/>
      <c r="H712" s="208"/>
      <c r="I712" s="234"/>
    </row>
    <row r="713" customFormat="false" ht="13.8" hidden="false" customHeight="false" outlineLevel="0" collapsed="false">
      <c r="A713" s="208"/>
      <c r="B713" s="208"/>
      <c r="C713" s="208"/>
      <c r="D713" s="208"/>
      <c r="E713" s="208"/>
      <c r="F713" s="208"/>
      <c r="G713" s="208"/>
      <c r="H713" s="208"/>
      <c r="I713" s="234"/>
    </row>
    <row r="714" customFormat="false" ht="13.8" hidden="false" customHeight="false" outlineLevel="0" collapsed="false">
      <c r="A714" s="208"/>
      <c r="B714" s="208"/>
      <c r="C714" s="208"/>
      <c r="D714" s="208"/>
      <c r="E714" s="208"/>
      <c r="F714" s="208"/>
      <c r="G714" s="208"/>
      <c r="H714" s="208"/>
      <c r="I714" s="234"/>
    </row>
    <row r="715" customFormat="false" ht="13.8" hidden="false" customHeight="false" outlineLevel="0" collapsed="false">
      <c r="A715" s="208"/>
      <c r="B715" s="208"/>
      <c r="C715" s="208"/>
      <c r="D715" s="208"/>
      <c r="E715" s="208"/>
      <c r="F715" s="208"/>
      <c r="G715" s="208"/>
      <c r="H715" s="208"/>
      <c r="I715" s="234"/>
    </row>
    <row r="716" customFormat="false" ht="13.8" hidden="false" customHeight="false" outlineLevel="0" collapsed="false">
      <c r="A716" s="208"/>
      <c r="B716" s="208"/>
      <c r="C716" s="208"/>
      <c r="D716" s="208"/>
      <c r="E716" s="208"/>
      <c r="F716" s="208"/>
      <c r="G716" s="208"/>
      <c r="H716" s="208"/>
      <c r="I716" s="234"/>
    </row>
    <row r="717" customFormat="false" ht="13.8" hidden="false" customHeight="false" outlineLevel="0" collapsed="false">
      <c r="A717" s="208"/>
      <c r="B717" s="208"/>
      <c r="C717" s="208"/>
      <c r="D717" s="208"/>
      <c r="E717" s="208"/>
      <c r="F717" s="208"/>
      <c r="G717" s="208"/>
      <c r="H717" s="208"/>
      <c r="I717" s="234"/>
    </row>
    <row r="718" customFormat="false" ht="13.8" hidden="false" customHeight="false" outlineLevel="0" collapsed="false">
      <c r="A718" s="208"/>
      <c r="B718" s="208"/>
      <c r="C718" s="208"/>
      <c r="D718" s="208"/>
      <c r="E718" s="208"/>
      <c r="F718" s="208"/>
      <c r="G718" s="208"/>
      <c r="H718" s="208"/>
      <c r="I718" s="234"/>
    </row>
    <row r="719" customFormat="false" ht="13.8" hidden="false" customHeight="false" outlineLevel="0" collapsed="false">
      <c r="A719" s="208"/>
      <c r="B719" s="208"/>
      <c r="C719" s="208"/>
      <c r="D719" s="208"/>
      <c r="E719" s="208"/>
      <c r="F719" s="208"/>
      <c r="G719" s="208"/>
      <c r="H719" s="208"/>
      <c r="I719" s="234"/>
    </row>
    <row r="720" customFormat="false" ht="13.8" hidden="false" customHeight="false" outlineLevel="0" collapsed="false">
      <c r="A720" s="208"/>
      <c r="B720" s="208"/>
      <c r="C720" s="208"/>
      <c r="D720" s="208"/>
      <c r="E720" s="208"/>
      <c r="F720" s="208"/>
      <c r="G720" s="208"/>
      <c r="H720" s="208"/>
      <c r="I720" s="234"/>
    </row>
    <row r="721" customFormat="false" ht="13.8" hidden="false" customHeight="false" outlineLevel="0" collapsed="false">
      <c r="A721" s="208"/>
      <c r="B721" s="208"/>
      <c r="C721" s="208"/>
      <c r="D721" s="208"/>
      <c r="E721" s="208"/>
      <c r="F721" s="208"/>
      <c r="G721" s="208"/>
      <c r="H721" s="208"/>
      <c r="I721" s="234"/>
    </row>
    <row r="722" customFormat="false" ht="13.8" hidden="false" customHeight="false" outlineLevel="0" collapsed="false">
      <c r="A722" s="208"/>
      <c r="B722" s="208"/>
      <c r="C722" s="208"/>
      <c r="D722" s="208"/>
      <c r="E722" s="208"/>
      <c r="F722" s="208"/>
      <c r="G722" s="208"/>
      <c r="H722" s="208"/>
      <c r="I722" s="234"/>
    </row>
    <row r="723" customFormat="false" ht="13.8" hidden="false" customHeight="false" outlineLevel="0" collapsed="false">
      <c r="A723" s="208"/>
      <c r="B723" s="208"/>
      <c r="C723" s="208"/>
      <c r="D723" s="208"/>
      <c r="E723" s="208"/>
      <c r="F723" s="208"/>
      <c r="G723" s="208"/>
      <c r="H723" s="208"/>
      <c r="I723" s="234"/>
    </row>
    <row r="724" customFormat="false" ht="13.8" hidden="false" customHeight="false" outlineLevel="0" collapsed="false">
      <c r="A724" s="208"/>
      <c r="B724" s="208"/>
      <c r="C724" s="208"/>
      <c r="D724" s="208"/>
      <c r="E724" s="208"/>
      <c r="F724" s="208"/>
      <c r="G724" s="208"/>
      <c r="H724" s="208"/>
      <c r="I724" s="234"/>
    </row>
    <row r="725" customFormat="false" ht="13.8" hidden="false" customHeight="false" outlineLevel="0" collapsed="false">
      <c r="A725" s="208"/>
      <c r="B725" s="208"/>
      <c r="C725" s="208"/>
      <c r="D725" s="208"/>
      <c r="E725" s="208"/>
      <c r="F725" s="208"/>
      <c r="G725" s="208"/>
      <c r="H725" s="208"/>
      <c r="I725" s="234"/>
    </row>
    <row r="726" customFormat="false" ht="13.8" hidden="false" customHeight="false" outlineLevel="0" collapsed="false">
      <c r="A726" s="208"/>
      <c r="B726" s="208"/>
      <c r="C726" s="208"/>
      <c r="D726" s="208"/>
      <c r="E726" s="208"/>
      <c r="F726" s="208"/>
      <c r="G726" s="208"/>
      <c r="H726" s="208"/>
      <c r="I726" s="234"/>
    </row>
    <row r="727" customFormat="false" ht="13.8" hidden="false" customHeight="false" outlineLevel="0" collapsed="false">
      <c r="A727" s="208"/>
      <c r="B727" s="208"/>
      <c r="C727" s="208"/>
      <c r="D727" s="208"/>
      <c r="E727" s="208"/>
      <c r="F727" s="208"/>
      <c r="G727" s="208"/>
      <c r="H727" s="208"/>
      <c r="I727" s="234"/>
    </row>
    <row r="728" customFormat="false" ht="13.8" hidden="false" customHeight="false" outlineLevel="0" collapsed="false">
      <c r="A728" s="208"/>
      <c r="B728" s="208"/>
      <c r="C728" s="208"/>
      <c r="D728" s="208"/>
      <c r="E728" s="208"/>
      <c r="F728" s="208"/>
      <c r="G728" s="208"/>
      <c r="H728" s="208"/>
      <c r="I728" s="234"/>
    </row>
    <row r="729" customFormat="false" ht="13.8" hidden="false" customHeight="false" outlineLevel="0" collapsed="false">
      <c r="A729" s="208"/>
      <c r="B729" s="208"/>
      <c r="C729" s="208"/>
      <c r="D729" s="208"/>
      <c r="E729" s="208"/>
      <c r="F729" s="208"/>
      <c r="G729" s="208"/>
      <c r="H729" s="208"/>
      <c r="I729" s="234"/>
    </row>
    <row r="730" customFormat="false" ht="13.8" hidden="false" customHeight="false" outlineLevel="0" collapsed="false">
      <c r="A730" s="208"/>
      <c r="B730" s="208"/>
      <c r="C730" s="208"/>
      <c r="D730" s="208"/>
      <c r="E730" s="208"/>
      <c r="F730" s="208"/>
      <c r="G730" s="208"/>
      <c r="H730" s="208"/>
      <c r="I730" s="234"/>
    </row>
    <row r="731" customFormat="false" ht="13.8" hidden="false" customHeight="false" outlineLevel="0" collapsed="false">
      <c r="A731" s="208"/>
      <c r="B731" s="208"/>
      <c r="C731" s="208"/>
      <c r="D731" s="208"/>
      <c r="E731" s="208"/>
      <c r="F731" s="208"/>
      <c r="G731" s="208"/>
      <c r="H731" s="208"/>
      <c r="I731" s="234"/>
    </row>
    <row r="732" customFormat="false" ht="13.8" hidden="false" customHeight="false" outlineLevel="0" collapsed="false">
      <c r="A732" s="208"/>
      <c r="B732" s="208"/>
      <c r="C732" s="208"/>
      <c r="D732" s="208"/>
      <c r="E732" s="208"/>
      <c r="F732" s="208"/>
      <c r="G732" s="208"/>
      <c r="H732" s="208"/>
      <c r="I732" s="234"/>
    </row>
    <row r="733" customFormat="false" ht="13.8" hidden="false" customHeight="false" outlineLevel="0" collapsed="false">
      <c r="A733" s="208"/>
      <c r="B733" s="208"/>
      <c r="C733" s="208"/>
      <c r="D733" s="208"/>
      <c r="E733" s="208"/>
      <c r="F733" s="208"/>
      <c r="G733" s="208"/>
      <c r="H733" s="208"/>
      <c r="I733" s="234"/>
    </row>
    <row r="734" customFormat="false" ht="13.8" hidden="false" customHeight="false" outlineLevel="0" collapsed="false">
      <c r="A734" s="208"/>
      <c r="B734" s="208"/>
      <c r="C734" s="208"/>
      <c r="D734" s="208"/>
      <c r="E734" s="208"/>
      <c r="F734" s="208"/>
      <c r="G734" s="208"/>
      <c r="H734" s="208"/>
      <c r="I734" s="234"/>
    </row>
    <row r="735" customFormat="false" ht="13.8" hidden="false" customHeight="false" outlineLevel="0" collapsed="false">
      <c r="A735" s="208"/>
      <c r="B735" s="208"/>
      <c r="C735" s="208"/>
      <c r="D735" s="208"/>
      <c r="E735" s="208"/>
      <c r="F735" s="208"/>
      <c r="G735" s="208"/>
      <c r="H735" s="208"/>
      <c r="I735" s="234"/>
    </row>
    <row r="736" customFormat="false" ht="13.8" hidden="false" customHeight="false" outlineLevel="0" collapsed="false">
      <c r="A736" s="208"/>
      <c r="B736" s="208"/>
      <c r="C736" s="208"/>
      <c r="D736" s="208"/>
      <c r="E736" s="208"/>
      <c r="F736" s="208"/>
      <c r="G736" s="208"/>
      <c r="H736" s="208"/>
      <c r="I736" s="234"/>
    </row>
    <row r="737" customFormat="false" ht="13.8" hidden="false" customHeight="false" outlineLevel="0" collapsed="false">
      <c r="A737" s="208"/>
      <c r="B737" s="208"/>
      <c r="C737" s="208"/>
      <c r="D737" s="208"/>
      <c r="E737" s="208"/>
      <c r="F737" s="208"/>
      <c r="G737" s="208"/>
      <c r="H737" s="208"/>
      <c r="I737" s="234"/>
    </row>
    <row r="738" customFormat="false" ht="13.8" hidden="false" customHeight="false" outlineLevel="0" collapsed="false">
      <c r="A738" s="208"/>
      <c r="B738" s="208"/>
      <c r="C738" s="208"/>
      <c r="D738" s="208"/>
      <c r="E738" s="208"/>
      <c r="F738" s="208"/>
      <c r="G738" s="208"/>
      <c r="H738" s="208"/>
      <c r="I738" s="234"/>
    </row>
    <row r="739" customFormat="false" ht="13.8" hidden="false" customHeight="false" outlineLevel="0" collapsed="false">
      <c r="A739" s="208"/>
      <c r="B739" s="208"/>
      <c r="C739" s="208"/>
      <c r="D739" s="208"/>
      <c r="E739" s="208"/>
      <c r="F739" s="208"/>
      <c r="G739" s="208"/>
      <c r="H739" s="208"/>
      <c r="I739" s="234"/>
    </row>
    <row r="740" customFormat="false" ht="13.8" hidden="false" customHeight="false" outlineLevel="0" collapsed="false">
      <c r="A740" s="208"/>
      <c r="B740" s="208"/>
      <c r="C740" s="208"/>
      <c r="D740" s="208"/>
      <c r="E740" s="208"/>
      <c r="F740" s="208"/>
      <c r="G740" s="208"/>
      <c r="H740" s="208"/>
      <c r="I740" s="234"/>
    </row>
    <row r="741" customFormat="false" ht="13.8" hidden="false" customHeight="false" outlineLevel="0" collapsed="false">
      <c r="A741" s="208"/>
      <c r="B741" s="208"/>
      <c r="C741" s="208"/>
      <c r="D741" s="208"/>
      <c r="E741" s="208"/>
      <c r="F741" s="208"/>
      <c r="G741" s="208"/>
      <c r="H741" s="208"/>
      <c r="I741" s="234"/>
    </row>
    <row r="742" customFormat="false" ht="13.8" hidden="false" customHeight="false" outlineLevel="0" collapsed="false">
      <c r="A742" s="208"/>
      <c r="B742" s="208"/>
      <c r="C742" s="208"/>
      <c r="D742" s="208"/>
      <c r="E742" s="208"/>
      <c r="F742" s="208"/>
      <c r="G742" s="208"/>
      <c r="H742" s="208"/>
      <c r="I742" s="234"/>
    </row>
    <row r="743" customFormat="false" ht="13.8" hidden="false" customHeight="false" outlineLevel="0" collapsed="false">
      <c r="A743" s="208"/>
      <c r="B743" s="208"/>
      <c r="C743" s="208"/>
      <c r="D743" s="208"/>
      <c r="E743" s="208"/>
      <c r="F743" s="208"/>
      <c r="G743" s="208"/>
      <c r="H743" s="208"/>
      <c r="I743" s="234"/>
    </row>
    <row r="744" customFormat="false" ht="13.8" hidden="false" customHeight="false" outlineLevel="0" collapsed="false">
      <c r="A744" s="208"/>
      <c r="B744" s="208"/>
      <c r="C744" s="208"/>
      <c r="D744" s="208"/>
      <c r="E744" s="208"/>
      <c r="F744" s="208"/>
      <c r="G744" s="208"/>
      <c r="H744" s="208"/>
      <c r="I744" s="234"/>
    </row>
    <row r="745" customFormat="false" ht="13.8" hidden="false" customHeight="false" outlineLevel="0" collapsed="false">
      <c r="A745" s="208"/>
      <c r="B745" s="208"/>
      <c r="C745" s="208"/>
      <c r="D745" s="208"/>
      <c r="E745" s="208"/>
      <c r="F745" s="208"/>
      <c r="G745" s="208"/>
      <c r="H745" s="208"/>
      <c r="I745" s="234"/>
    </row>
    <row r="746" customFormat="false" ht="13.8" hidden="false" customHeight="false" outlineLevel="0" collapsed="false">
      <c r="A746" s="208"/>
      <c r="B746" s="208"/>
      <c r="C746" s="208"/>
      <c r="D746" s="208"/>
      <c r="E746" s="208"/>
      <c r="F746" s="208"/>
      <c r="G746" s="208"/>
      <c r="H746" s="208"/>
      <c r="I746" s="234"/>
    </row>
    <row r="747" customFormat="false" ht="13.8" hidden="false" customHeight="false" outlineLevel="0" collapsed="false">
      <c r="A747" s="208"/>
      <c r="B747" s="208"/>
      <c r="C747" s="208"/>
      <c r="D747" s="208"/>
      <c r="E747" s="208"/>
      <c r="F747" s="208"/>
      <c r="G747" s="208"/>
      <c r="H747" s="208"/>
      <c r="I747" s="234"/>
    </row>
    <row r="748" customFormat="false" ht="13.8" hidden="false" customHeight="false" outlineLevel="0" collapsed="false">
      <c r="A748" s="208"/>
      <c r="B748" s="208"/>
      <c r="C748" s="208"/>
      <c r="D748" s="208"/>
      <c r="E748" s="208"/>
      <c r="F748" s="208"/>
      <c r="G748" s="208"/>
      <c r="H748" s="208"/>
      <c r="I748" s="234"/>
    </row>
    <row r="749" customFormat="false" ht="13.8" hidden="false" customHeight="false" outlineLevel="0" collapsed="false">
      <c r="A749" s="208"/>
      <c r="B749" s="208"/>
      <c r="C749" s="208"/>
      <c r="D749" s="208"/>
      <c r="E749" s="208"/>
      <c r="F749" s="208"/>
      <c r="G749" s="208"/>
      <c r="H749" s="208"/>
      <c r="I749" s="234"/>
    </row>
    <row r="750" customFormat="false" ht="13.8" hidden="false" customHeight="false" outlineLevel="0" collapsed="false">
      <c r="A750" s="208"/>
      <c r="B750" s="208"/>
      <c r="C750" s="208"/>
      <c r="D750" s="208"/>
      <c r="E750" s="208"/>
      <c r="F750" s="208"/>
      <c r="G750" s="208"/>
      <c r="H750" s="208"/>
      <c r="I750" s="234"/>
    </row>
    <row r="751" customFormat="false" ht="13.8" hidden="false" customHeight="false" outlineLevel="0" collapsed="false">
      <c r="A751" s="208"/>
      <c r="B751" s="208"/>
      <c r="C751" s="208"/>
      <c r="D751" s="208"/>
      <c r="E751" s="208"/>
      <c r="F751" s="208"/>
      <c r="G751" s="208"/>
      <c r="H751" s="208"/>
      <c r="I751" s="234"/>
    </row>
    <row r="752" customFormat="false" ht="13.8" hidden="false" customHeight="false" outlineLevel="0" collapsed="false">
      <c r="A752" s="208"/>
      <c r="B752" s="208"/>
      <c r="C752" s="208"/>
      <c r="D752" s="208"/>
      <c r="E752" s="208"/>
      <c r="F752" s="208"/>
      <c r="G752" s="208"/>
      <c r="H752" s="208"/>
      <c r="I752" s="234"/>
    </row>
    <row r="753" customFormat="false" ht="13.8" hidden="false" customHeight="false" outlineLevel="0" collapsed="false">
      <c r="A753" s="208"/>
      <c r="B753" s="208"/>
      <c r="C753" s="208"/>
      <c r="D753" s="208"/>
      <c r="E753" s="208"/>
      <c r="F753" s="208"/>
      <c r="G753" s="208"/>
      <c r="H753" s="208"/>
      <c r="I753" s="234"/>
    </row>
    <row r="754" customFormat="false" ht="13.8" hidden="false" customHeight="false" outlineLevel="0" collapsed="false">
      <c r="A754" s="208"/>
      <c r="B754" s="208"/>
      <c r="C754" s="208"/>
      <c r="D754" s="208"/>
      <c r="E754" s="208"/>
      <c r="F754" s="208"/>
      <c r="G754" s="208"/>
      <c r="H754" s="208"/>
      <c r="I754" s="234"/>
    </row>
    <row r="755" customFormat="false" ht="13.8" hidden="false" customHeight="false" outlineLevel="0" collapsed="false">
      <c r="A755" s="208"/>
      <c r="B755" s="208"/>
      <c r="C755" s="208"/>
      <c r="D755" s="208"/>
      <c r="E755" s="208"/>
      <c r="F755" s="208"/>
      <c r="G755" s="208"/>
      <c r="H755" s="208"/>
      <c r="I755" s="234"/>
    </row>
    <row r="756" customFormat="false" ht="13.8" hidden="false" customHeight="false" outlineLevel="0" collapsed="false">
      <c r="A756" s="208"/>
      <c r="B756" s="208"/>
      <c r="C756" s="208"/>
      <c r="D756" s="208"/>
      <c r="E756" s="208"/>
      <c r="F756" s="208"/>
      <c r="G756" s="208"/>
      <c r="H756" s="208"/>
      <c r="I756" s="234"/>
    </row>
    <row r="757" customFormat="false" ht="13.8" hidden="false" customHeight="false" outlineLevel="0" collapsed="false">
      <c r="A757" s="208"/>
      <c r="B757" s="208"/>
      <c r="C757" s="208"/>
      <c r="D757" s="208"/>
      <c r="E757" s="208"/>
      <c r="F757" s="208"/>
      <c r="G757" s="208"/>
      <c r="H757" s="208"/>
      <c r="I757" s="234"/>
    </row>
    <row r="758" customFormat="false" ht="13.8" hidden="false" customHeight="false" outlineLevel="0" collapsed="false">
      <c r="A758" s="208"/>
      <c r="B758" s="208"/>
      <c r="C758" s="208"/>
      <c r="D758" s="208"/>
      <c r="E758" s="208"/>
      <c r="F758" s="208"/>
      <c r="G758" s="208"/>
      <c r="H758" s="208"/>
      <c r="I758" s="234"/>
    </row>
    <row r="759" customFormat="false" ht="13.8" hidden="false" customHeight="false" outlineLevel="0" collapsed="false">
      <c r="A759" s="208"/>
      <c r="B759" s="208"/>
      <c r="C759" s="208"/>
      <c r="D759" s="208"/>
      <c r="E759" s="208"/>
      <c r="F759" s="208"/>
      <c r="G759" s="208"/>
      <c r="H759" s="208"/>
      <c r="I759" s="234"/>
    </row>
    <row r="760" customFormat="false" ht="13.8" hidden="false" customHeight="false" outlineLevel="0" collapsed="false">
      <c r="A760" s="208"/>
      <c r="B760" s="208"/>
      <c r="C760" s="208"/>
      <c r="D760" s="208"/>
      <c r="E760" s="208"/>
      <c r="F760" s="208"/>
      <c r="G760" s="208"/>
      <c r="H760" s="208"/>
      <c r="I760" s="234"/>
    </row>
    <row r="761" customFormat="false" ht="13.8" hidden="false" customHeight="false" outlineLevel="0" collapsed="false">
      <c r="A761" s="208"/>
      <c r="B761" s="208"/>
      <c r="C761" s="208"/>
      <c r="D761" s="208"/>
      <c r="E761" s="208"/>
      <c r="F761" s="208"/>
      <c r="G761" s="208"/>
      <c r="H761" s="208"/>
      <c r="I761" s="234"/>
    </row>
    <row r="762" customFormat="false" ht="13.8" hidden="false" customHeight="false" outlineLevel="0" collapsed="false">
      <c r="A762" s="208"/>
      <c r="B762" s="208"/>
      <c r="C762" s="208"/>
      <c r="D762" s="208"/>
      <c r="E762" s="208"/>
      <c r="F762" s="208"/>
      <c r="G762" s="208"/>
      <c r="H762" s="208"/>
      <c r="I762" s="234"/>
    </row>
    <row r="763" customFormat="false" ht="13.8" hidden="false" customHeight="false" outlineLevel="0" collapsed="false">
      <c r="A763" s="208"/>
      <c r="B763" s="208"/>
      <c r="C763" s="208"/>
      <c r="D763" s="208"/>
      <c r="E763" s="208"/>
      <c r="F763" s="208"/>
      <c r="G763" s="208"/>
      <c r="H763" s="208"/>
      <c r="I763" s="234"/>
    </row>
    <row r="764" customFormat="false" ht="13.8" hidden="false" customHeight="false" outlineLevel="0" collapsed="false">
      <c r="A764" s="208"/>
      <c r="B764" s="208"/>
      <c r="C764" s="208"/>
      <c r="D764" s="208"/>
      <c r="E764" s="208"/>
      <c r="F764" s="208"/>
      <c r="G764" s="208"/>
      <c r="H764" s="208"/>
      <c r="I764" s="234"/>
    </row>
    <row r="765" customFormat="false" ht="13.8" hidden="false" customHeight="false" outlineLevel="0" collapsed="false">
      <c r="A765" s="208"/>
      <c r="B765" s="208"/>
      <c r="C765" s="208"/>
      <c r="D765" s="208"/>
      <c r="E765" s="208"/>
      <c r="F765" s="208"/>
      <c r="G765" s="208"/>
      <c r="H765" s="208"/>
      <c r="I765" s="234"/>
    </row>
    <row r="766" customFormat="false" ht="13.8" hidden="false" customHeight="false" outlineLevel="0" collapsed="false">
      <c r="A766" s="208"/>
      <c r="B766" s="208"/>
      <c r="C766" s="208"/>
      <c r="D766" s="208"/>
      <c r="E766" s="208"/>
      <c r="F766" s="208"/>
      <c r="G766" s="208"/>
      <c r="H766" s="208"/>
      <c r="I766" s="234"/>
    </row>
    <row r="767" customFormat="false" ht="13.8" hidden="false" customHeight="false" outlineLevel="0" collapsed="false">
      <c r="A767" s="208"/>
      <c r="B767" s="208"/>
      <c r="C767" s="208"/>
      <c r="D767" s="208"/>
      <c r="E767" s="208"/>
      <c r="F767" s="208"/>
      <c r="G767" s="208"/>
      <c r="H767" s="208"/>
      <c r="I767" s="234"/>
    </row>
    <row r="768" customFormat="false" ht="13.8" hidden="false" customHeight="false" outlineLevel="0" collapsed="false">
      <c r="A768" s="208"/>
      <c r="B768" s="208"/>
      <c r="C768" s="208"/>
      <c r="D768" s="208"/>
      <c r="E768" s="208"/>
      <c r="F768" s="208"/>
      <c r="G768" s="208"/>
      <c r="H768" s="208"/>
      <c r="I768" s="234"/>
    </row>
    <row r="769" customFormat="false" ht="13.8" hidden="false" customHeight="false" outlineLevel="0" collapsed="false">
      <c r="A769" s="208"/>
      <c r="B769" s="208"/>
      <c r="C769" s="208"/>
      <c r="D769" s="208"/>
      <c r="E769" s="208"/>
      <c r="F769" s="208"/>
      <c r="G769" s="208"/>
      <c r="H769" s="208"/>
      <c r="I769" s="234"/>
    </row>
    <row r="770" customFormat="false" ht="13.8" hidden="false" customHeight="false" outlineLevel="0" collapsed="false">
      <c r="A770" s="208"/>
      <c r="B770" s="208"/>
      <c r="C770" s="208"/>
      <c r="D770" s="208"/>
      <c r="E770" s="208"/>
      <c r="F770" s="208"/>
      <c r="G770" s="208"/>
      <c r="H770" s="208"/>
      <c r="I770" s="234"/>
    </row>
    <row r="771" customFormat="false" ht="13.8" hidden="false" customHeight="false" outlineLevel="0" collapsed="false">
      <c r="A771" s="208"/>
      <c r="B771" s="208"/>
      <c r="C771" s="208"/>
      <c r="D771" s="208"/>
      <c r="E771" s="208"/>
      <c r="F771" s="208"/>
      <c r="G771" s="208"/>
      <c r="H771" s="208"/>
      <c r="I771" s="234"/>
    </row>
    <row r="772" customFormat="false" ht="13.8" hidden="false" customHeight="false" outlineLevel="0" collapsed="false">
      <c r="A772" s="208"/>
      <c r="B772" s="208"/>
      <c r="C772" s="208"/>
      <c r="D772" s="208"/>
      <c r="E772" s="208"/>
      <c r="F772" s="208"/>
      <c r="G772" s="208"/>
      <c r="H772" s="208"/>
      <c r="I772" s="234"/>
    </row>
    <row r="773" customFormat="false" ht="13.8" hidden="false" customHeight="false" outlineLevel="0" collapsed="false">
      <c r="A773" s="208"/>
      <c r="B773" s="208"/>
      <c r="C773" s="208"/>
      <c r="D773" s="208"/>
      <c r="E773" s="208"/>
      <c r="F773" s="208"/>
      <c r="G773" s="208"/>
      <c r="H773" s="208"/>
      <c r="I773" s="234"/>
    </row>
    <row r="774" customFormat="false" ht="13.8" hidden="false" customHeight="false" outlineLevel="0" collapsed="false">
      <c r="A774" s="208"/>
      <c r="B774" s="208"/>
      <c r="C774" s="208"/>
      <c r="D774" s="208"/>
      <c r="E774" s="208"/>
      <c r="F774" s="208"/>
      <c r="G774" s="208"/>
      <c r="H774" s="208"/>
      <c r="I774" s="234"/>
    </row>
    <row r="775" customFormat="false" ht="13.8" hidden="false" customHeight="false" outlineLevel="0" collapsed="false">
      <c r="A775" s="208"/>
      <c r="B775" s="208"/>
      <c r="C775" s="208"/>
      <c r="D775" s="208"/>
      <c r="E775" s="208"/>
      <c r="F775" s="208"/>
      <c r="G775" s="208"/>
      <c r="H775" s="208"/>
      <c r="I775" s="234"/>
    </row>
    <row r="776" customFormat="false" ht="13.8" hidden="false" customHeight="false" outlineLevel="0" collapsed="false">
      <c r="A776" s="208"/>
      <c r="B776" s="208"/>
      <c r="C776" s="208"/>
      <c r="D776" s="208"/>
      <c r="E776" s="208"/>
      <c r="F776" s="208"/>
      <c r="G776" s="208"/>
      <c r="H776" s="208"/>
      <c r="I776" s="234"/>
    </row>
    <row r="777" customFormat="false" ht="13.8" hidden="false" customHeight="false" outlineLevel="0" collapsed="false">
      <c r="A777" s="208"/>
      <c r="B777" s="208"/>
      <c r="C777" s="208"/>
      <c r="D777" s="208"/>
      <c r="E777" s="208"/>
      <c r="F777" s="208"/>
      <c r="G777" s="208"/>
      <c r="H777" s="208"/>
      <c r="I777" s="234"/>
    </row>
    <row r="778" customFormat="false" ht="13.8" hidden="false" customHeight="false" outlineLevel="0" collapsed="false">
      <c r="A778" s="208"/>
      <c r="B778" s="208"/>
      <c r="C778" s="208"/>
      <c r="D778" s="208"/>
      <c r="E778" s="208"/>
      <c r="F778" s="208"/>
      <c r="G778" s="208"/>
      <c r="H778" s="208"/>
      <c r="I778" s="234"/>
    </row>
    <row r="779" customFormat="false" ht="13.8" hidden="false" customHeight="false" outlineLevel="0" collapsed="false">
      <c r="A779" s="208"/>
      <c r="B779" s="208"/>
      <c r="C779" s="208"/>
      <c r="D779" s="208"/>
      <c r="E779" s="208"/>
      <c r="F779" s="208"/>
      <c r="G779" s="208"/>
      <c r="H779" s="208"/>
      <c r="I779" s="234"/>
    </row>
    <row r="780" customFormat="false" ht="13.8" hidden="false" customHeight="false" outlineLevel="0" collapsed="false">
      <c r="A780" s="208"/>
      <c r="B780" s="208"/>
      <c r="C780" s="208"/>
      <c r="D780" s="208"/>
      <c r="E780" s="208"/>
      <c r="F780" s="208"/>
      <c r="G780" s="208"/>
      <c r="H780" s="208"/>
      <c r="I780" s="234"/>
    </row>
    <row r="781" customFormat="false" ht="13.8" hidden="false" customHeight="false" outlineLevel="0" collapsed="false">
      <c r="A781" s="208"/>
      <c r="B781" s="208"/>
      <c r="C781" s="208"/>
      <c r="D781" s="208"/>
      <c r="E781" s="208"/>
      <c r="F781" s="208"/>
      <c r="G781" s="208"/>
      <c r="H781" s="208"/>
      <c r="I781" s="234"/>
    </row>
    <row r="782" customFormat="false" ht="13.8" hidden="false" customHeight="false" outlineLevel="0" collapsed="false">
      <c r="A782" s="208"/>
      <c r="B782" s="208"/>
      <c r="C782" s="208"/>
      <c r="D782" s="208"/>
      <c r="E782" s="208"/>
      <c r="F782" s="208"/>
      <c r="G782" s="208"/>
      <c r="H782" s="208"/>
      <c r="I782" s="234"/>
    </row>
    <row r="783" customFormat="false" ht="13.8" hidden="false" customHeight="false" outlineLevel="0" collapsed="false">
      <c r="A783" s="208"/>
      <c r="B783" s="208"/>
      <c r="C783" s="208"/>
      <c r="D783" s="208"/>
      <c r="E783" s="208"/>
      <c r="F783" s="208"/>
      <c r="G783" s="208"/>
      <c r="H783" s="208"/>
      <c r="I783" s="234"/>
    </row>
    <row r="784" customFormat="false" ht="13.8" hidden="false" customHeight="false" outlineLevel="0" collapsed="false">
      <c r="A784" s="208"/>
      <c r="B784" s="208"/>
      <c r="C784" s="208"/>
      <c r="D784" s="208"/>
      <c r="E784" s="208"/>
      <c r="F784" s="208"/>
      <c r="G784" s="208"/>
      <c r="H784" s="208"/>
      <c r="I784" s="234"/>
    </row>
    <row r="785" customFormat="false" ht="13.8" hidden="false" customHeight="false" outlineLevel="0" collapsed="false">
      <c r="A785" s="208"/>
      <c r="B785" s="208"/>
      <c r="C785" s="208"/>
      <c r="D785" s="208"/>
      <c r="E785" s="208"/>
      <c r="F785" s="208"/>
      <c r="G785" s="208"/>
      <c r="H785" s="208"/>
      <c r="I785" s="234"/>
    </row>
    <row r="786" customFormat="false" ht="13.8" hidden="false" customHeight="false" outlineLevel="0" collapsed="false">
      <c r="A786" s="208"/>
      <c r="B786" s="208"/>
      <c r="C786" s="208"/>
      <c r="D786" s="208"/>
      <c r="E786" s="208"/>
      <c r="F786" s="208"/>
      <c r="G786" s="208"/>
      <c r="H786" s="208"/>
      <c r="I786" s="234"/>
    </row>
    <row r="787" customFormat="false" ht="13.8" hidden="false" customHeight="false" outlineLevel="0" collapsed="false">
      <c r="A787" s="208"/>
      <c r="B787" s="208"/>
      <c r="C787" s="208"/>
      <c r="D787" s="208"/>
      <c r="E787" s="208"/>
      <c r="F787" s="208"/>
      <c r="G787" s="208"/>
      <c r="H787" s="208"/>
      <c r="I787" s="234"/>
    </row>
    <row r="788" customFormat="false" ht="13.8" hidden="false" customHeight="false" outlineLevel="0" collapsed="false">
      <c r="A788" s="208"/>
      <c r="B788" s="208"/>
      <c r="C788" s="208"/>
      <c r="D788" s="208"/>
      <c r="E788" s="208"/>
      <c r="F788" s="208"/>
      <c r="G788" s="208"/>
      <c r="H788" s="208"/>
      <c r="I788" s="234"/>
    </row>
    <row r="789" customFormat="false" ht="13.8" hidden="false" customHeight="false" outlineLevel="0" collapsed="false">
      <c r="A789" s="208"/>
      <c r="B789" s="208"/>
      <c r="C789" s="208"/>
      <c r="D789" s="208"/>
      <c r="E789" s="208"/>
      <c r="F789" s="208"/>
      <c r="G789" s="208"/>
      <c r="H789" s="208"/>
      <c r="I789" s="234"/>
    </row>
    <row r="790" customFormat="false" ht="13.8" hidden="false" customHeight="false" outlineLevel="0" collapsed="false">
      <c r="A790" s="208"/>
      <c r="B790" s="208"/>
      <c r="C790" s="208"/>
      <c r="D790" s="208"/>
      <c r="E790" s="208"/>
      <c r="F790" s="208"/>
      <c r="G790" s="208"/>
      <c r="H790" s="208"/>
      <c r="I790" s="234"/>
    </row>
    <row r="791" customFormat="false" ht="13.8" hidden="false" customHeight="false" outlineLevel="0" collapsed="false">
      <c r="A791" s="208"/>
      <c r="B791" s="208"/>
      <c r="C791" s="208"/>
      <c r="D791" s="208"/>
      <c r="E791" s="208"/>
      <c r="F791" s="208"/>
      <c r="G791" s="208"/>
      <c r="H791" s="208"/>
      <c r="I791" s="234"/>
    </row>
    <row r="792" customFormat="false" ht="13.8" hidden="false" customHeight="false" outlineLevel="0" collapsed="false">
      <c r="A792" s="208"/>
      <c r="B792" s="208"/>
      <c r="C792" s="208"/>
      <c r="D792" s="208"/>
      <c r="E792" s="208"/>
      <c r="F792" s="208"/>
      <c r="G792" s="208"/>
      <c r="H792" s="208"/>
      <c r="I792" s="234"/>
    </row>
    <row r="793" customFormat="false" ht="13.8" hidden="false" customHeight="false" outlineLevel="0" collapsed="false">
      <c r="A793" s="208"/>
      <c r="B793" s="208"/>
      <c r="C793" s="208"/>
      <c r="D793" s="208"/>
      <c r="E793" s="208"/>
      <c r="F793" s="208"/>
      <c r="G793" s="208"/>
      <c r="H793" s="208"/>
      <c r="I793" s="234"/>
    </row>
    <row r="794" customFormat="false" ht="13.8" hidden="false" customHeight="false" outlineLevel="0" collapsed="false">
      <c r="A794" s="208"/>
      <c r="B794" s="208"/>
      <c r="C794" s="208"/>
      <c r="D794" s="208"/>
      <c r="E794" s="208"/>
      <c r="F794" s="208"/>
      <c r="G794" s="208"/>
      <c r="H794" s="208"/>
      <c r="I794" s="234"/>
    </row>
    <row r="795" customFormat="false" ht="13.8" hidden="false" customHeight="false" outlineLevel="0" collapsed="false">
      <c r="A795" s="208"/>
      <c r="B795" s="208"/>
      <c r="C795" s="208"/>
      <c r="D795" s="208"/>
      <c r="E795" s="208"/>
      <c r="F795" s="208"/>
      <c r="G795" s="208"/>
      <c r="H795" s="208"/>
      <c r="I795" s="234"/>
    </row>
    <row r="796" customFormat="false" ht="13.8" hidden="false" customHeight="false" outlineLevel="0" collapsed="false">
      <c r="A796" s="208"/>
      <c r="B796" s="208"/>
      <c r="C796" s="208"/>
      <c r="D796" s="208"/>
      <c r="E796" s="208"/>
      <c r="F796" s="208"/>
      <c r="G796" s="208"/>
      <c r="H796" s="208"/>
      <c r="I796" s="234"/>
    </row>
    <row r="797" customFormat="false" ht="13.8" hidden="false" customHeight="false" outlineLevel="0" collapsed="false">
      <c r="A797" s="208"/>
      <c r="B797" s="208"/>
      <c r="C797" s="208"/>
      <c r="D797" s="208"/>
      <c r="E797" s="208"/>
      <c r="F797" s="208"/>
      <c r="G797" s="208"/>
      <c r="H797" s="208"/>
      <c r="I797" s="234"/>
    </row>
    <row r="798" customFormat="false" ht="13.8" hidden="false" customHeight="false" outlineLevel="0" collapsed="false">
      <c r="A798" s="208"/>
      <c r="B798" s="208"/>
      <c r="C798" s="208"/>
      <c r="D798" s="208"/>
      <c r="E798" s="208"/>
      <c r="F798" s="208"/>
      <c r="G798" s="208"/>
      <c r="H798" s="208"/>
      <c r="I798" s="234"/>
    </row>
    <row r="799" customFormat="false" ht="13.8" hidden="false" customHeight="false" outlineLevel="0" collapsed="false">
      <c r="A799" s="208"/>
      <c r="B799" s="208"/>
      <c r="C799" s="208"/>
      <c r="D799" s="208"/>
      <c r="E799" s="208"/>
      <c r="F799" s="208"/>
      <c r="G799" s="208"/>
      <c r="H799" s="208"/>
      <c r="I799" s="234"/>
    </row>
    <row r="800" customFormat="false" ht="13.8" hidden="false" customHeight="false" outlineLevel="0" collapsed="false">
      <c r="A800" s="208"/>
      <c r="B800" s="208"/>
      <c r="C800" s="208"/>
      <c r="D800" s="208"/>
      <c r="E800" s="208"/>
      <c r="F800" s="208"/>
      <c r="G800" s="208"/>
      <c r="H800" s="208"/>
      <c r="I800" s="234"/>
    </row>
    <row r="801" customFormat="false" ht="13.8" hidden="false" customHeight="false" outlineLevel="0" collapsed="false">
      <c r="A801" s="208"/>
      <c r="B801" s="208"/>
      <c r="C801" s="208"/>
      <c r="D801" s="208"/>
      <c r="E801" s="208"/>
      <c r="F801" s="208"/>
      <c r="G801" s="208"/>
      <c r="H801" s="208"/>
      <c r="I801" s="234"/>
    </row>
    <row r="802" customFormat="false" ht="13.8" hidden="false" customHeight="false" outlineLevel="0" collapsed="false">
      <c r="A802" s="208"/>
      <c r="B802" s="208"/>
      <c r="C802" s="208"/>
      <c r="D802" s="208"/>
      <c r="E802" s="208"/>
      <c r="F802" s="208"/>
      <c r="G802" s="208"/>
      <c r="H802" s="208"/>
      <c r="I802" s="234"/>
    </row>
    <row r="803" customFormat="false" ht="13.8" hidden="false" customHeight="false" outlineLevel="0" collapsed="false">
      <c r="A803" s="208"/>
      <c r="B803" s="208"/>
      <c r="C803" s="208"/>
      <c r="D803" s="208"/>
      <c r="E803" s="208"/>
      <c r="F803" s="208"/>
      <c r="G803" s="208"/>
      <c r="H803" s="208"/>
      <c r="I803" s="234"/>
    </row>
    <row r="804" customFormat="false" ht="13.8" hidden="false" customHeight="false" outlineLevel="0" collapsed="false">
      <c r="A804" s="208"/>
      <c r="B804" s="208"/>
      <c r="C804" s="208"/>
      <c r="D804" s="208"/>
      <c r="E804" s="208"/>
      <c r="F804" s="208"/>
      <c r="G804" s="208"/>
      <c r="H804" s="208"/>
      <c r="I804" s="234"/>
    </row>
    <row r="805" customFormat="false" ht="13.8" hidden="false" customHeight="false" outlineLevel="0" collapsed="false">
      <c r="A805" s="208"/>
      <c r="B805" s="208"/>
      <c r="C805" s="208"/>
      <c r="D805" s="208"/>
      <c r="E805" s="208"/>
      <c r="F805" s="208"/>
      <c r="G805" s="208"/>
      <c r="H805" s="208"/>
      <c r="I805" s="234"/>
    </row>
    <row r="806" customFormat="false" ht="13.8" hidden="false" customHeight="false" outlineLevel="0" collapsed="false">
      <c r="A806" s="208"/>
      <c r="B806" s="208"/>
      <c r="C806" s="208"/>
      <c r="D806" s="208"/>
      <c r="E806" s="208"/>
      <c r="F806" s="208"/>
      <c r="G806" s="208"/>
      <c r="H806" s="208"/>
      <c r="I806" s="234"/>
    </row>
    <row r="807" customFormat="false" ht="13.8" hidden="false" customHeight="false" outlineLevel="0" collapsed="false">
      <c r="A807" s="208"/>
      <c r="B807" s="208"/>
      <c r="C807" s="208"/>
      <c r="D807" s="208"/>
      <c r="E807" s="208"/>
      <c r="F807" s="208"/>
      <c r="G807" s="208"/>
      <c r="H807" s="208"/>
      <c r="I807" s="234"/>
    </row>
    <row r="808" customFormat="false" ht="13.8" hidden="false" customHeight="false" outlineLevel="0" collapsed="false">
      <c r="A808" s="208"/>
      <c r="B808" s="208"/>
      <c r="C808" s="208"/>
      <c r="D808" s="208"/>
      <c r="E808" s="208"/>
      <c r="F808" s="208"/>
      <c r="G808" s="208"/>
      <c r="H808" s="208"/>
      <c r="I808" s="234"/>
    </row>
    <row r="809" customFormat="false" ht="13.8" hidden="false" customHeight="false" outlineLevel="0" collapsed="false">
      <c r="A809" s="208"/>
      <c r="B809" s="208"/>
      <c r="C809" s="208"/>
      <c r="D809" s="208"/>
      <c r="E809" s="208"/>
      <c r="F809" s="208"/>
      <c r="G809" s="208"/>
      <c r="H809" s="208"/>
      <c r="I809" s="234"/>
    </row>
    <row r="810" customFormat="false" ht="13.8" hidden="false" customHeight="false" outlineLevel="0" collapsed="false">
      <c r="A810" s="208"/>
      <c r="B810" s="208"/>
      <c r="C810" s="208"/>
      <c r="D810" s="208"/>
      <c r="E810" s="208"/>
      <c r="F810" s="208"/>
      <c r="G810" s="208"/>
      <c r="H810" s="208"/>
      <c r="I810" s="234"/>
    </row>
    <row r="811" customFormat="false" ht="13.8" hidden="false" customHeight="false" outlineLevel="0" collapsed="false">
      <c r="A811" s="208"/>
      <c r="B811" s="208"/>
      <c r="C811" s="208"/>
      <c r="D811" s="208"/>
      <c r="E811" s="208"/>
      <c r="F811" s="208"/>
      <c r="G811" s="208"/>
      <c r="H811" s="208"/>
      <c r="I811" s="234"/>
    </row>
    <row r="812" customFormat="false" ht="13.8" hidden="false" customHeight="false" outlineLevel="0" collapsed="false">
      <c r="A812" s="208"/>
      <c r="B812" s="208"/>
      <c r="C812" s="208"/>
      <c r="D812" s="208"/>
      <c r="E812" s="208"/>
      <c r="F812" s="208"/>
      <c r="G812" s="208"/>
      <c r="H812" s="208"/>
      <c r="I812" s="234"/>
    </row>
    <row r="813" customFormat="false" ht="13.8" hidden="false" customHeight="false" outlineLevel="0" collapsed="false">
      <c r="A813" s="208"/>
      <c r="B813" s="208"/>
      <c r="C813" s="208"/>
      <c r="D813" s="208"/>
      <c r="E813" s="208"/>
      <c r="F813" s="208"/>
      <c r="G813" s="208"/>
      <c r="H813" s="208"/>
      <c r="I813" s="234"/>
    </row>
    <row r="814" customFormat="false" ht="13.8" hidden="false" customHeight="false" outlineLevel="0" collapsed="false">
      <c r="A814" s="208"/>
      <c r="B814" s="208"/>
      <c r="C814" s="208"/>
      <c r="D814" s="208"/>
      <c r="E814" s="208"/>
      <c r="F814" s="208"/>
      <c r="G814" s="208"/>
      <c r="H814" s="208"/>
      <c r="I814" s="234"/>
    </row>
    <row r="815" customFormat="false" ht="13.8" hidden="false" customHeight="false" outlineLevel="0" collapsed="false">
      <c r="A815" s="208"/>
      <c r="B815" s="208"/>
      <c r="C815" s="208"/>
      <c r="D815" s="208"/>
      <c r="E815" s="208"/>
      <c r="F815" s="208"/>
      <c r="G815" s="208"/>
      <c r="H815" s="208"/>
      <c r="I815" s="234"/>
    </row>
    <row r="816" customFormat="false" ht="13.8" hidden="false" customHeight="false" outlineLevel="0" collapsed="false">
      <c r="A816" s="208"/>
      <c r="B816" s="208"/>
      <c r="C816" s="208"/>
      <c r="D816" s="208"/>
      <c r="E816" s="208"/>
      <c r="F816" s="208"/>
      <c r="G816" s="208"/>
      <c r="H816" s="208"/>
      <c r="I816" s="234"/>
    </row>
    <row r="817" customFormat="false" ht="13.8" hidden="false" customHeight="false" outlineLevel="0" collapsed="false">
      <c r="A817" s="208"/>
      <c r="B817" s="208"/>
      <c r="C817" s="208"/>
      <c r="D817" s="208"/>
      <c r="E817" s="208"/>
      <c r="F817" s="208"/>
      <c r="G817" s="208"/>
      <c r="H817" s="208"/>
      <c r="I817" s="234"/>
    </row>
    <row r="818" customFormat="false" ht="13.8" hidden="false" customHeight="false" outlineLevel="0" collapsed="false">
      <c r="A818" s="208"/>
      <c r="B818" s="208"/>
      <c r="C818" s="208"/>
      <c r="D818" s="208"/>
      <c r="E818" s="208"/>
      <c r="F818" s="208"/>
      <c r="G818" s="208"/>
      <c r="H818" s="208"/>
      <c r="I818" s="234"/>
    </row>
    <row r="819" customFormat="false" ht="13.8" hidden="false" customHeight="false" outlineLevel="0" collapsed="false">
      <c r="A819" s="208"/>
      <c r="B819" s="208"/>
      <c r="C819" s="208"/>
      <c r="D819" s="208"/>
      <c r="E819" s="208"/>
      <c r="F819" s="208"/>
      <c r="G819" s="208"/>
      <c r="H819" s="208"/>
      <c r="I819" s="234"/>
    </row>
    <row r="820" customFormat="false" ht="13.8" hidden="false" customHeight="false" outlineLevel="0" collapsed="false">
      <c r="A820" s="208"/>
      <c r="B820" s="208"/>
      <c r="C820" s="208"/>
      <c r="D820" s="208"/>
      <c r="E820" s="208"/>
      <c r="F820" s="208"/>
      <c r="G820" s="208"/>
      <c r="H820" s="208"/>
      <c r="I820" s="234"/>
    </row>
    <row r="821" customFormat="false" ht="13.8" hidden="false" customHeight="false" outlineLevel="0" collapsed="false">
      <c r="A821" s="208"/>
      <c r="B821" s="208"/>
      <c r="C821" s="208"/>
      <c r="D821" s="208"/>
      <c r="E821" s="208"/>
      <c r="F821" s="208"/>
      <c r="G821" s="208"/>
      <c r="H821" s="208"/>
      <c r="I821" s="234"/>
    </row>
    <row r="822" customFormat="false" ht="13.8" hidden="false" customHeight="false" outlineLevel="0" collapsed="false">
      <c r="A822" s="208"/>
      <c r="B822" s="208"/>
      <c r="C822" s="208"/>
      <c r="D822" s="208"/>
      <c r="E822" s="208"/>
      <c r="F822" s="208"/>
      <c r="G822" s="208"/>
      <c r="H822" s="208"/>
      <c r="I822" s="234"/>
    </row>
    <row r="823" customFormat="false" ht="13.8" hidden="false" customHeight="false" outlineLevel="0" collapsed="false">
      <c r="A823" s="208"/>
      <c r="B823" s="208"/>
      <c r="C823" s="208"/>
      <c r="D823" s="208"/>
      <c r="E823" s="208"/>
      <c r="F823" s="208"/>
      <c r="G823" s="208"/>
      <c r="H823" s="208"/>
      <c r="I823" s="234"/>
    </row>
    <row r="824" customFormat="false" ht="13.8" hidden="false" customHeight="false" outlineLevel="0" collapsed="false">
      <c r="A824" s="208"/>
      <c r="B824" s="208"/>
      <c r="C824" s="208"/>
      <c r="D824" s="208"/>
      <c r="E824" s="208"/>
      <c r="F824" s="208"/>
      <c r="G824" s="208"/>
      <c r="H824" s="208"/>
      <c r="I824" s="234"/>
    </row>
    <row r="825" customFormat="false" ht="13.8" hidden="false" customHeight="false" outlineLevel="0" collapsed="false">
      <c r="A825" s="208"/>
      <c r="B825" s="208"/>
      <c r="C825" s="208"/>
      <c r="D825" s="208"/>
      <c r="E825" s="208"/>
      <c r="F825" s="208"/>
      <c r="G825" s="208"/>
      <c r="H825" s="208"/>
      <c r="I825" s="234"/>
    </row>
    <row r="826" customFormat="false" ht="13.8" hidden="false" customHeight="false" outlineLevel="0" collapsed="false">
      <c r="A826" s="208"/>
      <c r="B826" s="208"/>
      <c r="C826" s="208"/>
      <c r="D826" s="208"/>
      <c r="E826" s="208"/>
      <c r="F826" s="208"/>
      <c r="G826" s="208"/>
      <c r="H826" s="208"/>
      <c r="I826" s="234"/>
    </row>
    <row r="827" customFormat="false" ht="13.8" hidden="false" customHeight="false" outlineLevel="0" collapsed="false">
      <c r="A827" s="208"/>
      <c r="B827" s="208"/>
      <c r="C827" s="208"/>
      <c r="D827" s="208"/>
      <c r="E827" s="208"/>
      <c r="F827" s="208"/>
      <c r="G827" s="208"/>
      <c r="H827" s="208"/>
      <c r="I827" s="234"/>
    </row>
    <row r="828" customFormat="false" ht="13.8" hidden="false" customHeight="false" outlineLevel="0" collapsed="false">
      <c r="A828" s="208"/>
      <c r="B828" s="208"/>
      <c r="C828" s="208"/>
      <c r="D828" s="208"/>
      <c r="E828" s="208"/>
      <c r="F828" s="208"/>
      <c r="G828" s="208"/>
      <c r="H828" s="208"/>
      <c r="I828" s="234"/>
    </row>
    <row r="829" customFormat="false" ht="13.8" hidden="false" customHeight="false" outlineLevel="0" collapsed="false">
      <c r="A829" s="208"/>
      <c r="B829" s="208"/>
      <c r="C829" s="208"/>
      <c r="D829" s="208"/>
      <c r="E829" s="208"/>
      <c r="F829" s="208"/>
      <c r="G829" s="208"/>
      <c r="H829" s="208"/>
      <c r="I829" s="234"/>
    </row>
    <row r="830" customFormat="false" ht="13.8" hidden="false" customHeight="false" outlineLevel="0" collapsed="false">
      <c r="A830" s="208"/>
      <c r="B830" s="208"/>
      <c r="C830" s="208"/>
      <c r="D830" s="208"/>
      <c r="E830" s="208"/>
      <c r="F830" s="208"/>
      <c r="G830" s="208"/>
      <c r="H830" s="208"/>
      <c r="I830" s="234"/>
    </row>
    <row r="831" customFormat="false" ht="13.8" hidden="false" customHeight="false" outlineLevel="0" collapsed="false">
      <c r="A831" s="208"/>
      <c r="B831" s="208"/>
      <c r="C831" s="208"/>
      <c r="D831" s="208"/>
      <c r="E831" s="208"/>
      <c r="F831" s="208"/>
      <c r="G831" s="208"/>
      <c r="H831" s="208"/>
      <c r="I831" s="234"/>
    </row>
    <row r="832" customFormat="false" ht="13.8" hidden="false" customHeight="false" outlineLevel="0" collapsed="false">
      <c r="A832" s="208"/>
      <c r="B832" s="208"/>
      <c r="C832" s="208"/>
      <c r="D832" s="208"/>
      <c r="E832" s="208"/>
      <c r="F832" s="208"/>
      <c r="G832" s="208"/>
      <c r="H832" s="208"/>
      <c r="I832" s="234"/>
    </row>
    <row r="833" customFormat="false" ht="13.8" hidden="false" customHeight="false" outlineLevel="0" collapsed="false">
      <c r="A833" s="208"/>
      <c r="B833" s="208"/>
      <c r="C833" s="208"/>
      <c r="D833" s="208"/>
      <c r="E833" s="208"/>
      <c r="F833" s="208"/>
      <c r="G833" s="208"/>
      <c r="H833" s="208"/>
      <c r="I833" s="234"/>
    </row>
    <row r="834" customFormat="false" ht="13.8" hidden="false" customHeight="false" outlineLevel="0" collapsed="false">
      <c r="A834" s="208"/>
      <c r="B834" s="208"/>
      <c r="C834" s="208"/>
      <c r="D834" s="208"/>
      <c r="E834" s="208"/>
      <c r="F834" s="208"/>
      <c r="G834" s="208"/>
      <c r="H834" s="208"/>
      <c r="I834" s="234"/>
    </row>
    <row r="835" customFormat="false" ht="13.8" hidden="false" customHeight="false" outlineLevel="0" collapsed="false">
      <c r="A835" s="208"/>
      <c r="B835" s="208"/>
      <c r="C835" s="208"/>
      <c r="D835" s="208"/>
      <c r="E835" s="208"/>
      <c r="F835" s="208"/>
      <c r="G835" s="208"/>
      <c r="H835" s="208"/>
      <c r="I835" s="234"/>
    </row>
    <row r="836" customFormat="false" ht="13.8" hidden="false" customHeight="false" outlineLevel="0" collapsed="false">
      <c r="A836" s="208"/>
      <c r="B836" s="208"/>
      <c r="C836" s="208"/>
      <c r="D836" s="208"/>
      <c r="E836" s="208"/>
      <c r="F836" s="208"/>
      <c r="G836" s="208"/>
      <c r="H836" s="208"/>
      <c r="I836" s="234"/>
    </row>
    <row r="837" customFormat="false" ht="13.8" hidden="false" customHeight="false" outlineLevel="0" collapsed="false">
      <c r="A837" s="208"/>
      <c r="B837" s="208"/>
      <c r="C837" s="208"/>
      <c r="D837" s="208"/>
      <c r="E837" s="208"/>
      <c r="F837" s="208"/>
      <c r="G837" s="208"/>
      <c r="H837" s="208"/>
      <c r="I837" s="234"/>
    </row>
    <row r="838" customFormat="false" ht="13.8" hidden="false" customHeight="false" outlineLevel="0" collapsed="false">
      <c r="A838" s="208"/>
      <c r="B838" s="208"/>
      <c r="C838" s="208"/>
      <c r="D838" s="208"/>
      <c r="E838" s="208"/>
      <c r="F838" s="208"/>
      <c r="G838" s="208"/>
      <c r="H838" s="208"/>
      <c r="I838" s="234"/>
    </row>
    <row r="839" customFormat="false" ht="13.8" hidden="false" customHeight="false" outlineLevel="0" collapsed="false">
      <c r="A839" s="208"/>
      <c r="B839" s="208"/>
      <c r="C839" s="208"/>
      <c r="D839" s="208"/>
      <c r="E839" s="208"/>
      <c r="F839" s="208"/>
      <c r="G839" s="208"/>
      <c r="H839" s="208"/>
      <c r="I839" s="234"/>
    </row>
    <row r="840" customFormat="false" ht="13.8" hidden="false" customHeight="false" outlineLevel="0" collapsed="false">
      <c r="A840" s="208"/>
      <c r="B840" s="208"/>
      <c r="C840" s="208"/>
      <c r="D840" s="208"/>
      <c r="E840" s="208"/>
      <c r="F840" s="208"/>
      <c r="G840" s="208"/>
      <c r="H840" s="208"/>
      <c r="I840" s="234"/>
    </row>
    <row r="841" customFormat="false" ht="13.8" hidden="false" customHeight="false" outlineLevel="0" collapsed="false">
      <c r="A841" s="208"/>
      <c r="B841" s="208"/>
      <c r="C841" s="208"/>
      <c r="D841" s="208"/>
      <c r="E841" s="208"/>
      <c r="F841" s="208"/>
      <c r="G841" s="208"/>
      <c r="H841" s="208"/>
      <c r="I841" s="234"/>
    </row>
    <row r="842" customFormat="false" ht="13.8" hidden="false" customHeight="false" outlineLevel="0" collapsed="false">
      <c r="A842" s="208"/>
      <c r="B842" s="208"/>
      <c r="C842" s="208"/>
      <c r="D842" s="208"/>
      <c r="E842" s="208"/>
      <c r="F842" s="208"/>
      <c r="G842" s="208"/>
      <c r="H842" s="208"/>
      <c r="I842" s="234"/>
    </row>
    <row r="843" customFormat="false" ht="13.8" hidden="false" customHeight="false" outlineLevel="0" collapsed="false">
      <c r="A843" s="208"/>
      <c r="B843" s="208"/>
      <c r="C843" s="208"/>
      <c r="D843" s="208"/>
      <c r="E843" s="208"/>
      <c r="F843" s="208"/>
      <c r="G843" s="208"/>
      <c r="H843" s="208"/>
      <c r="I843" s="234"/>
    </row>
    <row r="844" customFormat="false" ht="13.8" hidden="false" customHeight="false" outlineLevel="0" collapsed="false">
      <c r="A844" s="208"/>
      <c r="B844" s="208"/>
      <c r="C844" s="208"/>
      <c r="D844" s="208"/>
      <c r="E844" s="208"/>
      <c r="F844" s="208"/>
      <c r="G844" s="208"/>
      <c r="H844" s="208"/>
      <c r="I844" s="234"/>
    </row>
    <row r="845" customFormat="false" ht="13.8" hidden="false" customHeight="false" outlineLevel="0" collapsed="false">
      <c r="A845" s="208"/>
      <c r="B845" s="208"/>
      <c r="C845" s="208"/>
      <c r="D845" s="208"/>
      <c r="E845" s="208"/>
      <c r="F845" s="208"/>
      <c r="G845" s="208"/>
      <c r="H845" s="208"/>
      <c r="I845" s="234"/>
    </row>
    <row r="846" customFormat="false" ht="13.8" hidden="false" customHeight="false" outlineLevel="0" collapsed="false">
      <c r="A846" s="208"/>
      <c r="B846" s="208"/>
      <c r="C846" s="208"/>
      <c r="D846" s="208"/>
      <c r="E846" s="208"/>
      <c r="F846" s="208"/>
      <c r="G846" s="208"/>
      <c r="H846" s="208"/>
      <c r="I846" s="234"/>
    </row>
    <row r="847" customFormat="false" ht="13.8" hidden="false" customHeight="false" outlineLevel="0" collapsed="false">
      <c r="A847" s="208"/>
      <c r="B847" s="208"/>
      <c r="C847" s="208"/>
      <c r="D847" s="208"/>
      <c r="E847" s="208"/>
      <c r="F847" s="208"/>
      <c r="G847" s="208"/>
      <c r="H847" s="208"/>
      <c r="I847" s="234"/>
    </row>
    <row r="848" customFormat="false" ht="13.8" hidden="false" customHeight="false" outlineLevel="0" collapsed="false">
      <c r="A848" s="208"/>
      <c r="B848" s="208"/>
      <c r="C848" s="208"/>
      <c r="D848" s="208"/>
      <c r="E848" s="208"/>
      <c r="F848" s="208"/>
      <c r="G848" s="208"/>
      <c r="H848" s="208"/>
      <c r="I848" s="234"/>
    </row>
    <row r="849" customFormat="false" ht="13.8" hidden="false" customHeight="false" outlineLevel="0" collapsed="false">
      <c r="A849" s="208"/>
      <c r="B849" s="208"/>
      <c r="C849" s="208"/>
      <c r="D849" s="208"/>
      <c r="E849" s="208"/>
      <c r="F849" s="208"/>
      <c r="G849" s="208"/>
      <c r="H849" s="208"/>
      <c r="I849" s="234"/>
    </row>
    <row r="850" customFormat="false" ht="13.8" hidden="false" customHeight="false" outlineLevel="0" collapsed="false">
      <c r="A850" s="208"/>
      <c r="B850" s="208"/>
      <c r="C850" s="208"/>
      <c r="D850" s="208"/>
      <c r="E850" s="208"/>
      <c r="F850" s="208"/>
      <c r="G850" s="208"/>
      <c r="H850" s="208"/>
      <c r="I850" s="234"/>
    </row>
    <row r="851" customFormat="false" ht="13.8" hidden="false" customHeight="false" outlineLevel="0" collapsed="false">
      <c r="A851" s="208"/>
      <c r="B851" s="208"/>
      <c r="C851" s="208"/>
      <c r="D851" s="208"/>
      <c r="E851" s="208"/>
      <c r="F851" s="208"/>
      <c r="G851" s="208"/>
      <c r="H851" s="208"/>
      <c r="I851" s="234"/>
    </row>
    <row r="852" customFormat="false" ht="13.8" hidden="false" customHeight="false" outlineLevel="0" collapsed="false">
      <c r="A852" s="208"/>
      <c r="B852" s="208"/>
      <c r="C852" s="208"/>
      <c r="D852" s="208"/>
      <c r="E852" s="208"/>
      <c r="F852" s="208"/>
      <c r="G852" s="208"/>
      <c r="H852" s="208"/>
      <c r="I852" s="234"/>
    </row>
    <row r="853" customFormat="false" ht="13.8" hidden="false" customHeight="false" outlineLevel="0" collapsed="false">
      <c r="A853" s="208"/>
      <c r="B853" s="208"/>
      <c r="C853" s="208"/>
      <c r="D853" s="208"/>
      <c r="E853" s="208"/>
      <c r="F853" s="208"/>
      <c r="G853" s="208"/>
      <c r="H853" s="208"/>
      <c r="I853" s="234"/>
    </row>
    <row r="854" customFormat="false" ht="13.8" hidden="false" customHeight="false" outlineLevel="0" collapsed="false">
      <c r="A854" s="208"/>
      <c r="B854" s="208"/>
      <c r="C854" s="208"/>
      <c r="D854" s="208"/>
      <c r="E854" s="208"/>
      <c r="F854" s="208"/>
      <c r="G854" s="208"/>
      <c r="H854" s="208"/>
      <c r="I854" s="234"/>
    </row>
    <row r="855" customFormat="false" ht="13.8" hidden="false" customHeight="false" outlineLevel="0" collapsed="false">
      <c r="A855" s="208"/>
      <c r="B855" s="208"/>
      <c r="C855" s="208"/>
      <c r="D855" s="208"/>
      <c r="E855" s="208"/>
      <c r="F855" s="208"/>
      <c r="G855" s="208"/>
      <c r="H855" s="208"/>
      <c r="I855" s="234"/>
    </row>
    <row r="856" customFormat="false" ht="13.8" hidden="false" customHeight="false" outlineLevel="0" collapsed="false">
      <c r="A856" s="208"/>
      <c r="B856" s="208"/>
      <c r="C856" s="208"/>
      <c r="D856" s="208"/>
      <c r="E856" s="208"/>
      <c r="F856" s="208"/>
      <c r="G856" s="208"/>
      <c r="H856" s="208"/>
      <c r="I856" s="234"/>
    </row>
    <row r="857" customFormat="false" ht="13.8" hidden="false" customHeight="false" outlineLevel="0" collapsed="false">
      <c r="A857" s="208"/>
      <c r="B857" s="208"/>
      <c r="C857" s="208"/>
      <c r="D857" s="208"/>
      <c r="E857" s="208"/>
      <c r="F857" s="208"/>
      <c r="G857" s="208"/>
      <c r="H857" s="208"/>
      <c r="I857" s="234"/>
    </row>
    <row r="858" customFormat="false" ht="13.8" hidden="false" customHeight="false" outlineLevel="0" collapsed="false">
      <c r="A858" s="208"/>
      <c r="B858" s="208"/>
      <c r="C858" s="208"/>
      <c r="D858" s="208"/>
      <c r="E858" s="208"/>
      <c r="F858" s="208"/>
      <c r="G858" s="208"/>
      <c r="H858" s="208"/>
      <c r="I858" s="234"/>
    </row>
    <row r="859" customFormat="false" ht="13.8" hidden="false" customHeight="false" outlineLevel="0" collapsed="false">
      <c r="A859" s="208"/>
      <c r="B859" s="208"/>
      <c r="C859" s="208"/>
      <c r="D859" s="208"/>
      <c r="E859" s="208"/>
      <c r="F859" s="208"/>
      <c r="G859" s="208"/>
      <c r="H859" s="208"/>
      <c r="I859" s="234"/>
    </row>
    <row r="860" customFormat="false" ht="13.8" hidden="false" customHeight="false" outlineLevel="0" collapsed="false">
      <c r="A860" s="208"/>
      <c r="B860" s="208"/>
      <c r="C860" s="208"/>
      <c r="D860" s="208"/>
      <c r="E860" s="208"/>
      <c r="F860" s="208"/>
      <c r="G860" s="208"/>
      <c r="H860" s="208"/>
      <c r="I860" s="234"/>
    </row>
    <row r="861" customFormat="false" ht="13.8" hidden="false" customHeight="false" outlineLevel="0" collapsed="false">
      <c r="A861" s="208"/>
      <c r="B861" s="208"/>
      <c r="C861" s="208"/>
      <c r="D861" s="208"/>
      <c r="E861" s="208"/>
      <c r="F861" s="208"/>
      <c r="G861" s="208"/>
      <c r="H861" s="208"/>
      <c r="I861" s="234"/>
    </row>
    <row r="862" customFormat="false" ht="13.8" hidden="false" customHeight="false" outlineLevel="0" collapsed="false">
      <c r="A862" s="208"/>
      <c r="B862" s="208"/>
      <c r="C862" s="208"/>
      <c r="D862" s="208"/>
      <c r="E862" s="208"/>
      <c r="F862" s="208"/>
      <c r="G862" s="208"/>
      <c r="H862" s="208"/>
      <c r="I862" s="234"/>
    </row>
    <row r="863" customFormat="false" ht="13.8" hidden="false" customHeight="false" outlineLevel="0" collapsed="false">
      <c r="A863" s="208"/>
      <c r="B863" s="208"/>
      <c r="C863" s="208"/>
      <c r="D863" s="208"/>
      <c r="E863" s="208"/>
      <c r="F863" s="208"/>
      <c r="G863" s="208"/>
      <c r="H863" s="208"/>
      <c r="I863" s="234"/>
    </row>
    <row r="864" customFormat="false" ht="13.8" hidden="false" customHeight="false" outlineLevel="0" collapsed="false">
      <c r="A864" s="208"/>
      <c r="B864" s="208"/>
      <c r="C864" s="208"/>
      <c r="D864" s="208"/>
      <c r="E864" s="208"/>
      <c r="F864" s="208"/>
      <c r="G864" s="208"/>
      <c r="H864" s="208"/>
      <c r="I864" s="234"/>
    </row>
    <row r="865" customFormat="false" ht="13.8" hidden="false" customHeight="false" outlineLevel="0" collapsed="false">
      <c r="A865" s="208"/>
      <c r="B865" s="208"/>
      <c r="C865" s="208"/>
      <c r="D865" s="208"/>
      <c r="E865" s="208"/>
      <c r="F865" s="208"/>
      <c r="G865" s="208"/>
      <c r="H865" s="208"/>
      <c r="I865" s="234"/>
    </row>
    <row r="866" customFormat="false" ht="13.8" hidden="false" customHeight="false" outlineLevel="0" collapsed="false">
      <c r="A866" s="208"/>
      <c r="B866" s="208"/>
      <c r="C866" s="208"/>
      <c r="D866" s="208"/>
      <c r="E866" s="208"/>
      <c r="F866" s="208"/>
      <c r="G866" s="208"/>
      <c r="H866" s="208"/>
      <c r="I866" s="234"/>
    </row>
    <row r="867" customFormat="false" ht="13.8" hidden="false" customHeight="false" outlineLevel="0" collapsed="false">
      <c r="A867" s="208"/>
      <c r="B867" s="208"/>
      <c r="C867" s="208"/>
      <c r="D867" s="208"/>
      <c r="E867" s="208"/>
      <c r="F867" s="208"/>
      <c r="G867" s="208"/>
      <c r="H867" s="208"/>
      <c r="I867" s="234"/>
    </row>
    <row r="868" customFormat="false" ht="13.8" hidden="false" customHeight="false" outlineLevel="0" collapsed="false">
      <c r="A868" s="208"/>
      <c r="B868" s="208"/>
      <c r="C868" s="208"/>
      <c r="D868" s="208"/>
      <c r="E868" s="208"/>
      <c r="F868" s="208"/>
      <c r="G868" s="208"/>
      <c r="H868" s="208"/>
      <c r="I868" s="234"/>
    </row>
    <row r="869" customFormat="false" ht="13.8" hidden="false" customHeight="false" outlineLevel="0" collapsed="false">
      <c r="A869" s="208"/>
      <c r="B869" s="208"/>
      <c r="C869" s="208"/>
      <c r="D869" s="208"/>
      <c r="E869" s="208"/>
      <c r="F869" s="208"/>
      <c r="G869" s="208"/>
      <c r="H869" s="208"/>
      <c r="I869" s="234"/>
    </row>
    <row r="870" customFormat="false" ht="13.8" hidden="false" customHeight="false" outlineLevel="0" collapsed="false">
      <c r="A870" s="208"/>
      <c r="B870" s="208"/>
      <c r="C870" s="208"/>
      <c r="D870" s="208"/>
      <c r="E870" s="208"/>
      <c r="F870" s="208"/>
      <c r="G870" s="208"/>
      <c r="H870" s="208"/>
      <c r="I870" s="234"/>
    </row>
    <row r="871" customFormat="false" ht="13.8" hidden="false" customHeight="false" outlineLevel="0" collapsed="false">
      <c r="A871" s="208"/>
      <c r="B871" s="208"/>
      <c r="C871" s="208"/>
      <c r="D871" s="208"/>
      <c r="E871" s="208"/>
      <c r="F871" s="208"/>
      <c r="G871" s="208"/>
      <c r="H871" s="208"/>
      <c r="I871" s="234"/>
    </row>
    <row r="872" customFormat="false" ht="13.8" hidden="false" customHeight="false" outlineLevel="0" collapsed="false">
      <c r="A872" s="208"/>
      <c r="B872" s="208"/>
      <c r="C872" s="208"/>
      <c r="D872" s="208"/>
      <c r="E872" s="208"/>
      <c r="F872" s="208"/>
      <c r="G872" s="208"/>
      <c r="H872" s="208"/>
      <c r="I872" s="234"/>
    </row>
    <row r="873" customFormat="false" ht="13.8" hidden="false" customHeight="false" outlineLevel="0" collapsed="false">
      <c r="A873" s="208"/>
      <c r="B873" s="208"/>
      <c r="C873" s="208"/>
      <c r="D873" s="208"/>
      <c r="E873" s="208"/>
      <c r="F873" s="208"/>
      <c r="G873" s="208"/>
      <c r="H873" s="208"/>
      <c r="I873" s="234"/>
    </row>
    <row r="874" customFormat="false" ht="13.8" hidden="false" customHeight="false" outlineLevel="0" collapsed="false">
      <c r="A874" s="208"/>
      <c r="B874" s="208"/>
      <c r="C874" s="208"/>
      <c r="D874" s="208"/>
      <c r="E874" s="208"/>
      <c r="F874" s="208"/>
      <c r="G874" s="208"/>
      <c r="H874" s="208"/>
      <c r="I874" s="234"/>
    </row>
    <row r="875" customFormat="false" ht="13.8" hidden="false" customHeight="false" outlineLevel="0" collapsed="false">
      <c r="A875" s="208"/>
      <c r="B875" s="208"/>
      <c r="C875" s="208"/>
      <c r="D875" s="208"/>
      <c r="E875" s="208"/>
      <c r="F875" s="208"/>
      <c r="G875" s="208"/>
      <c r="H875" s="208"/>
      <c r="I875" s="234"/>
    </row>
    <row r="876" customFormat="false" ht="13.8" hidden="false" customHeight="false" outlineLevel="0" collapsed="false">
      <c r="A876" s="208"/>
      <c r="B876" s="208"/>
      <c r="C876" s="208"/>
      <c r="D876" s="208"/>
      <c r="E876" s="208"/>
      <c r="F876" s="208"/>
      <c r="G876" s="208"/>
      <c r="H876" s="208"/>
      <c r="I876" s="234"/>
    </row>
    <row r="877" customFormat="false" ht="13.8" hidden="false" customHeight="false" outlineLevel="0" collapsed="false">
      <c r="A877" s="208"/>
      <c r="B877" s="208"/>
      <c r="C877" s="208"/>
      <c r="D877" s="208"/>
      <c r="E877" s="208"/>
      <c r="F877" s="208"/>
      <c r="G877" s="208"/>
      <c r="H877" s="208"/>
      <c r="I877" s="234"/>
    </row>
    <row r="878" customFormat="false" ht="13.8" hidden="false" customHeight="false" outlineLevel="0" collapsed="false">
      <c r="A878" s="208"/>
      <c r="B878" s="208"/>
      <c r="C878" s="208"/>
      <c r="D878" s="208"/>
      <c r="E878" s="208"/>
      <c r="F878" s="208"/>
      <c r="G878" s="208"/>
      <c r="H878" s="208"/>
      <c r="I878" s="234"/>
    </row>
    <row r="879" customFormat="false" ht="13.8" hidden="false" customHeight="false" outlineLevel="0" collapsed="false">
      <c r="A879" s="208"/>
      <c r="B879" s="208"/>
      <c r="C879" s="208"/>
      <c r="D879" s="208"/>
      <c r="E879" s="208"/>
      <c r="F879" s="208"/>
      <c r="G879" s="208"/>
      <c r="H879" s="208"/>
      <c r="I879" s="234"/>
    </row>
    <row r="880" customFormat="false" ht="13.8" hidden="false" customHeight="false" outlineLevel="0" collapsed="false">
      <c r="A880" s="208"/>
      <c r="B880" s="208"/>
      <c r="C880" s="208"/>
      <c r="D880" s="208"/>
      <c r="E880" s="208"/>
      <c r="F880" s="208"/>
      <c r="G880" s="208"/>
      <c r="H880" s="208"/>
      <c r="I880" s="234"/>
    </row>
    <row r="881" customFormat="false" ht="13.8" hidden="false" customHeight="false" outlineLevel="0" collapsed="false">
      <c r="A881" s="208"/>
      <c r="B881" s="208"/>
      <c r="C881" s="208"/>
      <c r="D881" s="208"/>
      <c r="E881" s="208"/>
      <c r="F881" s="208"/>
      <c r="G881" s="208"/>
      <c r="H881" s="208"/>
      <c r="I881" s="234"/>
    </row>
    <row r="882" customFormat="false" ht="13.8" hidden="false" customHeight="false" outlineLevel="0" collapsed="false">
      <c r="A882" s="208"/>
      <c r="B882" s="208"/>
      <c r="C882" s="208"/>
      <c r="D882" s="208"/>
      <c r="E882" s="208"/>
      <c r="F882" s="208"/>
      <c r="G882" s="208"/>
      <c r="H882" s="208"/>
      <c r="I882" s="234"/>
    </row>
    <row r="883" customFormat="false" ht="13.8" hidden="false" customHeight="false" outlineLevel="0" collapsed="false">
      <c r="A883" s="208"/>
      <c r="B883" s="208"/>
      <c r="C883" s="208"/>
      <c r="D883" s="208"/>
      <c r="E883" s="208"/>
      <c r="F883" s="208"/>
      <c r="G883" s="208"/>
      <c r="H883" s="208"/>
      <c r="I883" s="234"/>
    </row>
    <row r="884" customFormat="false" ht="13.8" hidden="false" customHeight="false" outlineLevel="0" collapsed="false">
      <c r="A884" s="208"/>
      <c r="B884" s="208"/>
      <c r="C884" s="208"/>
      <c r="D884" s="208"/>
      <c r="E884" s="208"/>
      <c r="F884" s="208"/>
      <c r="G884" s="208"/>
      <c r="H884" s="208"/>
      <c r="I884" s="234"/>
    </row>
    <row r="885" customFormat="false" ht="13.8" hidden="false" customHeight="false" outlineLevel="0" collapsed="false">
      <c r="A885" s="208"/>
      <c r="B885" s="208"/>
      <c r="C885" s="208"/>
      <c r="D885" s="208"/>
      <c r="E885" s="208"/>
      <c r="F885" s="208"/>
      <c r="G885" s="208"/>
      <c r="H885" s="208"/>
      <c r="I885" s="234"/>
    </row>
    <row r="886" customFormat="false" ht="13.8" hidden="false" customHeight="false" outlineLevel="0" collapsed="false">
      <c r="A886" s="208"/>
      <c r="B886" s="208"/>
      <c r="C886" s="208"/>
      <c r="D886" s="208"/>
      <c r="E886" s="208"/>
      <c r="F886" s="208"/>
      <c r="G886" s="208"/>
      <c r="H886" s="208"/>
      <c r="I886" s="234"/>
    </row>
    <row r="887" customFormat="false" ht="13.8" hidden="false" customHeight="false" outlineLevel="0" collapsed="false">
      <c r="A887" s="208"/>
      <c r="B887" s="208"/>
      <c r="C887" s="208"/>
      <c r="D887" s="208"/>
      <c r="E887" s="208"/>
      <c r="F887" s="208"/>
      <c r="G887" s="208"/>
      <c r="H887" s="208"/>
      <c r="I887" s="234"/>
    </row>
    <row r="888" customFormat="false" ht="13.8" hidden="false" customHeight="false" outlineLevel="0" collapsed="false">
      <c r="A888" s="208"/>
      <c r="B888" s="208"/>
      <c r="C888" s="208"/>
      <c r="D888" s="208"/>
      <c r="E888" s="208"/>
      <c r="F888" s="208"/>
      <c r="G888" s="208"/>
      <c r="H888" s="208"/>
      <c r="I888" s="234"/>
    </row>
    <row r="889" customFormat="false" ht="13.8" hidden="false" customHeight="false" outlineLevel="0" collapsed="false">
      <c r="A889" s="208"/>
      <c r="B889" s="208"/>
      <c r="C889" s="208"/>
      <c r="D889" s="208"/>
      <c r="E889" s="208"/>
      <c r="F889" s="208"/>
      <c r="G889" s="208"/>
      <c r="H889" s="208"/>
      <c r="I889" s="234"/>
    </row>
    <row r="890" customFormat="false" ht="13.8" hidden="false" customHeight="false" outlineLevel="0" collapsed="false">
      <c r="A890" s="208"/>
      <c r="B890" s="208"/>
      <c r="C890" s="208"/>
      <c r="D890" s="208"/>
      <c r="E890" s="208"/>
      <c r="F890" s="208"/>
      <c r="G890" s="208"/>
      <c r="H890" s="208"/>
      <c r="I890" s="234"/>
    </row>
    <row r="891" customFormat="false" ht="13.8" hidden="false" customHeight="false" outlineLevel="0" collapsed="false">
      <c r="A891" s="208"/>
      <c r="B891" s="208"/>
      <c r="C891" s="208"/>
      <c r="D891" s="208"/>
      <c r="E891" s="208"/>
      <c r="F891" s="208"/>
      <c r="G891" s="208"/>
      <c r="H891" s="208"/>
      <c r="I891" s="234"/>
    </row>
    <row r="892" customFormat="false" ht="13.8" hidden="false" customHeight="false" outlineLevel="0" collapsed="false">
      <c r="A892" s="208"/>
      <c r="B892" s="208"/>
      <c r="C892" s="208"/>
      <c r="D892" s="208"/>
      <c r="E892" s="208"/>
      <c r="F892" s="208"/>
      <c r="G892" s="208"/>
      <c r="H892" s="208"/>
      <c r="I892" s="234"/>
    </row>
    <row r="893" customFormat="false" ht="13.8" hidden="false" customHeight="false" outlineLevel="0" collapsed="false">
      <c r="A893" s="208"/>
      <c r="B893" s="208"/>
      <c r="C893" s="208"/>
      <c r="D893" s="208"/>
      <c r="E893" s="208"/>
      <c r="F893" s="208"/>
      <c r="G893" s="208"/>
      <c r="H893" s="208"/>
      <c r="I893" s="234"/>
    </row>
    <row r="894" customFormat="false" ht="13.8" hidden="false" customHeight="false" outlineLevel="0" collapsed="false">
      <c r="A894" s="208"/>
      <c r="B894" s="208"/>
      <c r="C894" s="208"/>
      <c r="D894" s="208"/>
      <c r="E894" s="208"/>
      <c r="F894" s="208"/>
      <c r="G894" s="208"/>
      <c r="H894" s="208"/>
      <c r="I894" s="234"/>
    </row>
    <row r="895" customFormat="false" ht="13.8" hidden="false" customHeight="false" outlineLevel="0" collapsed="false">
      <c r="A895" s="208"/>
      <c r="B895" s="208"/>
      <c r="C895" s="208"/>
      <c r="D895" s="208"/>
      <c r="E895" s="208"/>
      <c r="F895" s="208"/>
      <c r="G895" s="208"/>
      <c r="H895" s="208"/>
      <c r="I895" s="234"/>
    </row>
    <row r="896" customFormat="false" ht="13.8" hidden="false" customHeight="false" outlineLevel="0" collapsed="false">
      <c r="A896" s="208"/>
      <c r="B896" s="208"/>
      <c r="C896" s="208"/>
      <c r="D896" s="208"/>
      <c r="E896" s="208"/>
      <c r="F896" s="208"/>
      <c r="G896" s="208"/>
      <c r="H896" s="208"/>
      <c r="I896" s="234"/>
    </row>
    <row r="897" customFormat="false" ht="13.8" hidden="false" customHeight="false" outlineLevel="0" collapsed="false">
      <c r="A897" s="208"/>
      <c r="B897" s="208"/>
      <c r="C897" s="208"/>
      <c r="D897" s="208"/>
      <c r="E897" s="208"/>
      <c r="F897" s="208"/>
      <c r="G897" s="208"/>
      <c r="H897" s="208"/>
      <c r="I897" s="234"/>
    </row>
    <row r="898" customFormat="false" ht="13.8" hidden="false" customHeight="false" outlineLevel="0" collapsed="false">
      <c r="A898" s="208"/>
      <c r="B898" s="208"/>
      <c r="C898" s="208"/>
      <c r="D898" s="208"/>
      <c r="E898" s="208"/>
      <c r="F898" s="208"/>
      <c r="G898" s="208"/>
      <c r="H898" s="208"/>
      <c r="I898" s="234"/>
    </row>
    <row r="899" customFormat="false" ht="13.8" hidden="false" customHeight="false" outlineLevel="0" collapsed="false">
      <c r="A899" s="208"/>
      <c r="B899" s="208"/>
      <c r="C899" s="208"/>
      <c r="D899" s="208"/>
      <c r="E899" s="208"/>
      <c r="F899" s="208"/>
      <c r="G899" s="208"/>
      <c r="H899" s="208"/>
      <c r="I899" s="234"/>
    </row>
    <row r="900" customFormat="false" ht="13.8" hidden="false" customHeight="false" outlineLevel="0" collapsed="false">
      <c r="A900" s="208"/>
      <c r="B900" s="208"/>
      <c r="C900" s="208"/>
      <c r="D900" s="208"/>
      <c r="E900" s="208"/>
      <c r="F900" s="208"/>
      <c r="G900" s="208"/>
      <c r="H900" s="208"/>
      <c r="I900" s="234"/>
    </row>
    <row r="901" customFormat="false" ht="13.8" hidden="false" customHeight="false" outlineLevel="0" collapsed="false">
      <c r="A901" s="208"/>
      <c r="B901" s="208"/>
      <c r="C901" s="208"/>
      <c r="D901" s="208"/>
      <c r="E901" s="208"/>
      <c r="F901" s="208"/>
      <c r="G901" s="208"/>
      <c r="H901" s="208"/>
      <c r="I901" s="234"/>
    </row>
    <row r="902" customFormat="false" ht="13.8" hidden="false" customHeight="false" outlineLevel="0" collapsed="false">
      <c r="A902" s="208"/>
      <c r="B902" s="208"/>
      <c r="C902" s="208"/>
      <c r="D902" s="208"/>
      <c r="E902" s="208"/>
      <c r="F902" s="208"/>
      <c r="G902" s="208"/>
      <c r="H902" s="208"/>
      <c r="I902" s="234"/>
    </row>
    <row r="903" customFormat="false" ht="13.8" hidden="false" customHeight="false" outlineLevel="0" collapsed="false">
      <c r="A903" s="208"/>
      <c r="B903" s="208"/>
      <c r="C903" s="208"/>
      <c r="D903" s="208"/>
      <c r="E903" s="208"/>
      <c r="F903" s="208"/>
      <c r="G903" s="208"/>
      <c r="H903" s="208"/>
      <c r="I903" s="234"/>
    </row>
    <row r="904" customFormat="false" ht="13.8" hidden="false" customHeight="false" outlineLevel="0" collapsed="false">
      <c r="A904" s="208"/>
      <c r="B904" s="208"/>
      <c r="C904" s="208"/>
      <c r="D904" s="208"/>
      <c r="E904" s="208"/>
      <c r="F904" s="208"/>
      <c r="G904" s="208"/>
      <c r="H904" s="208"/>
      <c r="I904" s="234"/>
    </row>
    <row r="905" customFormat="false" ht="13.8" hidden="false" customHeight="false" outlineLevel="0" collapsed="false">
      <c r="A905" s="208"/>
      <c r="B905" s="208"/>
      <c r="C905" s="208"/>
      <c r="D905" s="208"/>
      <c r="E905" s="208"/>
      <c r="F905" s="208"/>
      <c r="G905" s="208"/>
      <c r="H905" s="208"/>
      <c r="I905" s="234"/>
    </row>
    <row r="906" customFormat="false" ht="13.8" hidden="false" customHeight="false" outlineLevel="0" collapsed="false">
      <c r="A906" s="208"/>
      <c r="B906" s="208"/>
      <c r="C906" s="208"/>
      <c r="D906" s="208"/>
      <c r="E906" s="208"/>
      <c r="F906" s="208"/>
      <c r="G906" s="208"/>
      <c r="H906" s="208"/>
      <c r="I906" s="234"/>
    </row>
    <row r="907" customFormat="false" ht="13.8" hidden="false" customHeight="false" outlineLevel="0" collapsed="false">
      <c r="A907" s="208"/>
      <c r="B907" s="208"/>
      <c r="C907" s="208"/>
      <c r="D907" s="208"/>
      <c r="E907" s="208"/>
      <c r="F907" s="208"/>
      <c r="G907" s="208"/>
      <c r="H907" s="208"/>
      <c r="I907" s="234"/>
    </row>
    <row r="908" customFormat="false" ht="13.8" hidden="false" customHeight="false" outlineLevel="0" collapsed="false">
      <c r="A908" s="208"/>
      <c r="B908" s="208"/>
      <c r="C908" s="208"/>
      <c r="D908" s="208"/>
      <c r="E908" s="208"/>
      <c r="F908" s="208"/>
      <c r="G908" s="208"/>
      <c r="H908" s="208"/>
      <c r="I908" s="234"/>
    </row>
    <row r="909" customFormat="false" ht="13.8" hidden="false" customHeight="false" outlineLevel="0" collapsed="false">
      <c r="A909" s="208"/>
      <c r="B909" s="208"/>
      <c r="C909" s="208"/>
      <c r="D909" s="208"/>
      <c r="E909" s="208"/>
      <c r="F909" s="208"/>
      <c r="G909" s="208"/>
      <c r="H909" s="208"/>
      <c r="I909" s="234"/>
    </row>
    <row r="910" customFormat="false" ht="13.8" hidden="false" customHeight="false" outlineLevel="0" collapsed="false">
      <c r="A910" s="208"/>
      <c r="B910" s="208"/>
      <c r="C910" s="208"/>
      <c r="D910" s="208"/>
      <c r="E910" s="208"/>
      <c r="F910" s="208"/>
      <c r="G910" s="208"/>
      <c r="H910" s="208"/>
      <c r="I910" s="234"/>
    </row>
    <row r="911" customFormat="false" ht="13.8" hidden="false" customHeight="false" outlineLevel="0" collapsed="false">
      <c r="A911" s="208"/>
      <c r="B911" s="208"/>
      <c r="C911" s="208"/>
      <c r="D911" s="208"/>
      <c r="E911" s="208"/>
      <c r="F911" s="208"/>
      <c r="G911" s="208"/>
      <c r="H911" s="208"/>
      <c r="I911" s="234"/>
    </row>
    <row r="912" customFormat="false" ht="13.8" hidden="false" customHeight="false" outlineLevel="0" collapsed="false">
      <c r="A912" s="208"/>
      <c r="B912" s="208"/>
      <c r="C912" s="208"/>
      <c r="D912" s="208"/>
      <c r="E912" s="208"/>
      <c r="F912" s="208"/>
      <c r="G912" s="208"/>
      <c r="H912" s="208"/>
      <c r="I912" s="234"/>
    </row>
    <row r="913" customFormat="false" ht="13.8" hidden="false" customHeight="false" outlineLevel="0" collapsed="false">
      <c r="A913" s="208"/>
      <c r="B913" s="208"/>
      <c r="C913" s="208"/>
      <c r="D913" s="208"/>
      <c r="E913" s="208"/>
      <c r="F913" s="208"/>
      <c r="G913" s="208"/>
      <c r="H913" s="208"/>
      <c r="I913" s="234"/>
    </row>
    <row r="914" customFormat="false" ht="13.8" hidden="false" customHeight="false" outlineLevel="0" collapsed="false">
      <c r="A914" s="208"/>
      <c r="B914" s="208"/>
      <c r="C914" s="208"/>
      <c r="D914" s="208"/>
      <c r="E914" s="208"/>
      <c r="F914" s="208"/>
      <c r="G914" s="208"/>
      <c r="H914" s="208"/>
      <c r="I914" s="234"/>
    </row>
    <row r="915" customFormat="false" ht="13.8" hidden="false" customHeight="false" outlineLevel="0" collapsed="false">
      <c r="A915" s="208"/>
      <c r="B915" s="208"/>
      <c r="C915" s="208"/>
      <c r="D915" s="208"/>
      <c r="E915" s="208"/>
      <c r="F915" s="208"/>
      <c r="G915" s="208"/>
      <c r="H915" s="208"/>
      <c r="I915" s="234"/>
    </row>
    <row r="916" customFormat="false" ht="13.8" hidden="false" customHeight="false" outlineLevel="0" collapsed="false">
      <c r="A916" s="208"/>
      <c r="B916" s="208"/>
      <c r="C916" s="208"/>
      <c r="D916" s="208"/>
      <c r="E916" s="208"/>
      <c r="F916" s="208"/>
      <c r="G916" s="208"/>
      <c r="H916" s="208"/>
      <c r="I916" s="234"/>
    </row>
    <row r="917" customFormat="false" ht="13.8" hidden="false" customHeight="false" outlineLevel="0" collapsed="false">
      <c r="A917" s="208"/>
      <c r="B917" s="208"/>
      <c r="C917" s="208"/>
      <c r="D917" s="208"/>
      <c r="E917" s="208"/>
      <c r="F917" s="208"/>
      <c r="G917" s="208"/>
      <c r="H917" s="208"/>
      <c r="I917" s="234"/>
    </row>
    <row r="918" customFormat="false" ht="13.8" hidden="false" customHeight="false" outlineLevel="0" collapsed="false">
      <c r="A918" s="208"/>
      <c r="B918" s="208"/>
      <c r="C918" s="208"/>
      <c r="D918" s="208"/>
      <c r="E918" s="208"/>
      <c r="F918" s="208"/>
      <c r="G918" s="208"/>
      <c r="H918" s="208"/>
      <c r="I918" s="234"/>
    </row>
    <row r="919" customFormat="false" ht="13.8" hidden="false" customHeight="false" outlineLevel="0" collapsed="false">
      <c r="A919" s="208"/>
      <c r="B919" s="208"/>
      <c r="C919" s="208"/>
      <c r="D919" s="208"/>
      <c r="E919" s="208"/>
      <c r="F919" s="208"/>
      <c r="G919" s="208"/>
      <c r="H919" s="208"/>
      <c r="I919" s="234"/>
    </row>
    <row r="920" customFormat="false" ht="13.8" hidden="false" customHeight="false" outlineLevel="0" collapsed="false">
      <c r="A920" s="208"/>
      <c r="B920" s="208"/>
      <c r="C920" s="208"/>
      <c r="D920" s="208"/>
      <c r="E920" s="208"/>
      <c r="F920" s="208"/>
      <c r="G920" s="208"/>
      <c r="H920" s="208"/>
      <c r="I920" s="234"/>
    </row>
    <row r="921" customFormat="false" ht="13.8" hidden="false" customHeight="false" outlineLevel="0" collapsed="false">
      <c r="A921" s="208"/>
      <c r="B921" s="208"/>
      <c r="C921" s="208"/>
      <c r="D921" s="208"/>
      <c r="E921" s="208"/>
      <c r="F921" s="208"/>
      <c r="G921" s="208"/>
      <c r="H921" s="208"/>
      <c r="I921" s="234"/>
    </row>
    <row r="922" customFormat="false" ht="13.8" hidden="false" customHeight="false" outlineLevel="0" collapsed="false">
      <c r="A922" s="208"/>
      <c r="B922" s="208"/>
      <c r="C922" s="208"/>
      <c r="D922" s="208"/>
      <c r="E922" s="208"/>
      <c r="F922" s="208"/>
      <c r="G922" s="208"/>
      <c r="H922" s="208"/>
      <c r="I922" s="234"/>
    </row>
    <row r="923" customFormat="false" ht="13.8" hidden="false" customHeight="false" outlineLevel="0" collapsed="false">
      <c r="A923" s="208"/>
      <c r="B923" s="208"/>
      <c r="C923" s="208"/>
      <c r="D923" s="208"/>
      <c r="E923" s="208"/>
      <c r="F923" s="208"/>
      <c r="G923" s="208"/>
      <c r="H923" s="208"/>
      <c r="I923" s="234"/>
    </row>
    <row r="924" customFormat="false" ht="13.8" hidden="false" customHeight="false" outlineLevel="0" collapsed="false">
      <c r="A924" s="208"/>
      <c r="B924" s="208"/>
      <c r="C924" s="208"/>
      <c r="D924" s="208"/>
      <c r="E924" s="208"/>
      <c r="F924" s="208"/>
      <c r="G924" s="208"/>
      <c r="H924" s="208"/>
      <c r="I924" s="234"/>
    </row>
    <row r="925" customFormat="false" ht="13.8" hidden="false" customHeight="false" outlineLevel="0" collapsed="false">
      <c r="A925" s="208"/>
      <c r="B925" s="208"/>
      <c r="C925" s="208"/>
      <c r="D925" s="208"/>
      <c r="E925" s="208"/>
      <c r="F925" s="208"/>
      <c r="G925" s="208"/>
      <c r="H925" s="208"/>
      <c r="I925" s="234"/>
    </row>
    <row r="926" customFormat="false" ht="13.8" hidden="false" customHeight="false" outlineLevel="0" collapsed="false">
      <c r="A926" s="208"/>
      <c r="B926" s="208"/>
      <c r="C926" s="208"/>
      <c r="D926" s="208"/>
      <c r="E926" s="208"/>
      <c r="F926" s="208"/>
      <c r="G926" s="208"/>
      <c r="H926" s="208"/>
      <c r="I926" s="234"/>
    </row>
    <row r="927" customFormat="false" ht="13.8" hidden="false" customHeight="false" outlineLevel="0" collapsed="false">
      <c r="A927" s="208"/>
      <c r="B927" s="208"/>
      <c r="C927" s="208"/>
      <c r="D927" s="208"/>
      <c r="E927" s="208"/>
      <c r="F927" s="208"/>
      <c r="G927" s="208"/>
      <c r="H927" s="208"/>
      <c r="I927" s="234"/>
    </row>
    <row r="928" customFormat="false" ht="13.8" hidden="false" customHeight="false" outlineLevel="0" collapsed="false">
      <c r="A928" s="208"/>
      <c r="B928" s="208"/>
      <c r="C928" s="208"/>
      <c r="D928" s="208"/>
      <c r="E928" s="208"/>
      <c r="F928" s="208"/>
      <c r="G928" s="208"/>
      <c r="H928" s="208"/>
      <c r="I928" s="234"/>
    </row>
    <row r="929" customFormat="false" ht="13.8" hidden="false" customHeight="false" outlineLevel="0" collapsed="false">
      <c r="A929" s="208"/>
      <c r="B929" s="208"/>
      <c r="C929" s="208"/>
      <c r="D929" s="208"/>
      <c r="E929" s="208"/>
      <c r="F929" s="208"/>
      <c r="G929" s="208"/>
      <c r="H929" s="208"/>
      <c r="I929" s="234"/>
    </row>
    <row r="930" customFormat="false" ht="13.8" hidden="false" customHeight="false" outlineLevel="0" collapsed="false">
      <c r="A930" s="208"/>
      <c r="B930" s="208"/>
      <c r="C930" s="208"/>
      <c r="D930" s="208"/>
      <c r="E930" s="208"/>
      <c r="F930" s="208"/>
      <c r="G930" s="208"/>
      <c r="H930" s="208"/>
      <c r="I930" s="234"/>
    </row>
    <row r="931" customFormat="false" ht="13.8" hidden="false" customHeight="false" outlineLevel="0" collapsed="false">
      <c r="A931" s="208"/>
      <c r="B931" s="208"/>
      <c r="C931" s="208"/>
      <c r="D931" s="208"/>
      <c r="E931" s="208"/>
      <c r="F931" s="208"/>
      <c r="G931" s="208"/>
      <c r="H931" s="208"/>
      <c r="I931" s="234"/>
    </row>
    <row r="932" customFormat="false" ht="13.8" hidden="false" customHeight="false" outlineLevel="0" collapsed="false">
      <c r="A932" s="208"/>
      <c r="B932" s="208"/>
      <c r="C932" s="208"/>
      <c r="D932" s="208"/>
      <c r="E932" s="208"/>
      <c r="F932" s="208"/>
      <c r="G932" s="208"/>
      <c r="H932" s="208"/>
      <c r="I932" s="234"/>
    </row>
    <row r="933" customFormat="false" ht="13.8" hidden="false" customHeight="false" outlineLevel="0" collapsed="false">
      <c r="A933" s="208"/>
      <c r="B933" s="208"/>
      <c r="C933" s="208"/>
      <c r="D933" s="208"/>
      <c r="E933" s="208"/>
      <c r="F933" s="208"/>
      <c r="G933" s="208"/>
      <c r="H933" s="208"/>
      <c r="I933" s="234"/>
    </row>
    <row r="934" customFormat="false" ht="13.8" hidden="false" customHeight="false" outlineLevel="0" collapsed="false">
      <c r="A934" s="208"/>
      <c r="B934" s="208"/>
      <c r="C934" s="208"/>
      <c r="D934" s="208"/>
      <c r="E934" s="208"/>
      <c r="F934" s="208"/>
      <c r="G934" s="208"/>
      <c r="H934" s="208"/>
      <c r="I934" s="234"/>
    </row>
    <row r="935" customFormat="false" ht="13.8" hidden="false" customHeight="false" outlineLevel="0" collapsed="false">
      <c r="A935" s="208"/>
      <c r="B935" s="208"/>
      <c r="C935" s="208"/>
      <c r="D935" s="208"/>
      <c r="E935" s="208"/>
      <c r="F935" s="208"/>
      <c r="G935" s="208"/>
      <c r="H935" s="208"/>
      <c r="I935" s="234"/>
    </row>
    <row r="936" customFormat="false" ht="13.8" hidden="false" customHeight="false" outlineLevel="0" collapsed="false">
      <c r="A936" s="208"/>
      <c r="B936" s="208"/>
      <c r="C936" s="208"/>
      <c r="D936" s="208"/>
      <c r="E936" s="208"/>
      <c r="F936" s="208"/>
      <c r="G936" s="208"/>
      <c r="H936" s="208"/>
      <c r="I936" s="234"/>
    </row>
    <row r="937" customFormat="false" ht="13.8" hidden="false" customHeight="false" outlineLevel="0" collapsed="false">
      <c r="A937" s="208"/>
      <c r="B937" s="208"/>
      <c r="C937" s="208"/>
      <c r="D937" s="208"/>
      <c r="E937" s="208"/>
      <c r="F937" s="208"/>
      <c r="G937" s="208"/>
      <c r="H937" s="208"/>
      <c r="I937" s="234"/>
    </row>
    <row r="938" customFormat="false" ht="13.8" hidden="false" customHeight="false" outlineLevel="0" collapsed="false">
      <c r="A938" s="208"/>
      <c r="B938" s="208"/>
      <c r="C938" s="208"/>
      <c r="D938" s="208"/>
      <c r="E938" s="208"/>
      <c r="F938" s="208"/>
      <c r="G938" s="208"/>
      <c r="H938" s="208"/>
      <c r="I938" s="234"/>
    </row>
    <row r="939" customFormat="false" ht="13.8" hidden="false" customHeight="false" outlineLevel="0" collapsed="false">
      <c r="A939" s="208"/>
      <c r="B939" s="208"/>
      <c r="C939" s="208"/>
      <c r="D939" s="208"/>
      <c r="E939" s="208"/>
      <c r="F939" s="208"/>
      <c r="G939" s="208"/>
      <c r="H939" s="208"/>
      <c r="I939" s="234"/>
    </row>
    <row r="940" customFormat="false" ht="13.8" hidden="false" customHeight="false" outlineLevel="0" collapsed="false">
      <c r="A940" s="208"/>
      <c r="B940" s="208"/>
      <c r="C940" s="208"/>
      <c r="D940" s="208"/>
      <c r="E940" s="208"/>
      <c r="F940" s="208"/>
      <c r="G940" s="208"/>
      <c r="H940" s="208"/>
      <c r="I940" s="234"/>
    </row>
    <row r="941" customFormat="false" ht="13.8" hidden="false" customHeight="false" outlineLevel="0" collapsed="false">
      <c r="A941" s="208"/>
      <c r="B941" s="208"/>
      <c r="C941" s="208"/>
      <c r="D941" s="208"/>
      <c r="E941" s="208"/>
      <c r="F941" s="208"/>
      <c r="G941" s="208"/>
      <c r="H941" s="208"/>
      <c r="I941" s="234"/>
    </row>
    <row r="942" customFormat="false" ht="13.8" hidden="false" customHeight="false" outlineLevel="0" collapsed="false">
      <c r="A942" s="208"/>
      <c r="B942" s="208"/>
      <c r="C942" s="208"/>
      <c r="D942" s="208"/>
      <c r="E942" s="208"/>
      <c r="F942" s="208"/>
      <c r="G942" s="208"/>
      <c r="H942" s="208"/>
      <c r="I942" s="234"/>
    </row>
    <row r="943" customFormat="false" ht="13.8" hidden="false" customHeight="false" outlineLevel="0" collapsed="false">
      <c r="A943" s="208"/>
      <c r="B943" s="208"/>
      <c r="C943" s="208"/>
      <c r="D943" s="208"/>
      <c r="E943" s="208"/>
      <c r="F943" s="208"/>
      <c r="G943" s="208"/>
      <c r="H943" s="208"/>
      <c r="I943" s="234"/>
    </row>
    <row r="944" customFormat="false" ht="13.8" hidden="false" customHeight="false" outlineLevel="0" collapsed="false">
      <c r="A944" s="208"/>
      <c r="B944" s="208"/>
      <c r="C944" s="208"/>
      <c r="D944" s="208"/>
      <c r="E944" s="208"/>
      <c r="F944" s="208"/>
      <c r="G944" s="208"/>
      <c r="H944" s="208"/>
      <c r="I944" s="234"/>
    </row>
    <row r="945" customFormat="false" ht="13.8" hidden="false" customHeight="false" outlineLevel="0" collapsed="false">
      <c r="A945" s="208"/>
      <c r="B945" s="208"/>
      <c r="C945" s="208"/>
      <c r="D945" s="208"/>
      <c r="E945" s="208"/>
      <c r="F945" s="208"/>
      <c r="G945" s="208"/>
      <c r="H945" s="208"/>
      <c r="I945" s="234"/>
    </row>
    <row r="946" customFormat="false" ht="13.8" hidden="false" customHeight="false" outlineLevel="0" collapsed="false">
      <c r="A946" s="208"/>
      <c r="B946" s="208"/>
      <c r="C946" s="208"/>
      <c r="D946" s="208"/>
      <c r="E946" s="208"/>
      <c r="F946" s="208"/>
      <c r="G946" s="208"/>
      <c r="H946" s="208"/>
      <c r="I946" s="234"/>
    </row>
    <row r="947" customFormat="false" ht="13.8" hidden="false" customHeight="false" outlineLevel="0" collapsed="false">
      <c r="A947" s="208"/>
      <c r="B947" s="208"/>
      <c r="C947" s="208"/>
      <c r="D947" s="208"/>
      <c r="E947" s="208"/>
      <c r="F947" s="208"/>
      <c r="G947" s="208"/>
      <c r="H947" s="208"/>
      <c r="I947" s="234"/>
    </row>
    <row r="948" customFormat="false" ht="13.8" hidden="false" customHeight="false" outlineLevel="0" collapsed="false">
      <c r="A948" s="208"/>
      <c r="B948" s="208"/>
      <c r="C948" s="208"/>
      <c r="D948" s="208"/>
      <c r="E948" s="208"/>
      <c r="F948" s="208"/>
      <c r="G948" s="208"/>
      <c r="H948" s="208"/>
      <c r="I948" s="234"/>
    </row>
    <row r="949" customFormat="false" ht="13.8" hidden="false" customHeight="false" outlineLevel="0" collapsed="false">
      <c r="A949" s="208"/>
      <c r="B949" s="208"/>
      <c r="C949" s="208"/>
      <c r="D949" s="208"/>
      <c r="E949" s="208"/>
      <c r="F949" s="208"/>
      <c r="G949" s="208"/>
      <c r="H949" s="208"/>
      <c r="I949" s="234"/>
    </row>
    <row r="950" customFormat="false" ht="13.8" hidden="false" customHeight="false" outlineLevel="0" collapsed="false">
      <c r="A950" s="208"/>
      <c r="B950" s="208"/>
      <c r="C950" s="208"/>
      <c r="D950" s="208"/>
      <c r="E950" s="208"/>
      <c r="F950" s="208"/>
      <c r="G950" s="208"/>
      <c r="H950" s="208"/>
      <c r="I950" s="234"/>
    </row>
    <row r="951" customFormat="false" ht="13.8" hidden="false" customHeight="false" outlineLevel="0" collapsed="false">
      <c r="A951" s="208"/>
      <c r="B951" s="208"/>
      <c r="C951" s="208"/>
      <c r="D951" s="208"/>
      <c r="E951" s="208"/>
      <c r="F951" s="208"/>
      <c r="G951" s="208"/>
      <c r="H951" s="208"/>
      <c r="I951" s="234"/>
    </row>
    <row r="952" customFormat="false" ht="13.8" hidden="false" customHeight="false" outlineLevel="0" collapsed="false">
      <c r="A952" s="208"/>
      <c r="B952" s="208"/>
      <c r="C952" s="208"/>
      <c r="D952" s="208"/>
      <c r="E952" s="208"/>
      <c r="F952" s="208"/>
      <c r="G952" s="208"/>
      <c r="H952" s="208"/>
      <c r="I952" s="234"/>
    </row>
    <row r="953" customFormat="false" ht="13.8" hidden="false" customHeight="false" outlineLevel="0" collapsed="false">
      <c r="A953" s="208"/>
      <c r="B953" s="208"/>
      <c r="C953" s="208"/>
      <c r="D953" s="208"/>
      <c r="E953" s="208"/>
      <c r="F953" s="208"/>
      <c r="G953" s="208"/>
      <c r="H953" s="208"/>
      <c r="I953" s="234"/>
    </row>
    <row r="954" customFormat="false" ht="13.8" hidden="false" customHeight="false" outlineLevel="0" collapsed="false">
      <c r="A954" s="208"/>
      <c r="B954" s="208"/>
      <c r="C954" s="208"/>
      <c r="D954" s="208"/>
      <c r="E954" s="208"/>
      <c r="F954" s="208"/>
      <c r="G954" s="208"/>
      <c r="H954" s="208"/>
      <c r="I954" s="234"/>
    </row>
    <row r="955" customFormat="false" ht="13.8" hidden="false" customHeight="false" outlineLevel="0" collapsed="false">
      <c r="A955" s="208"/>
      <c r="B955" s="208"/>
      <c r="C955" s="208"/>
      <c r="D955" s="208"/>
      <c r="E955" s="208"/>
      <c r="F955" s="208"/>
      <c r="G955" s="208"/>
      <c r="H955" s="208"/>
      <c r="I955" s="234"/>
    </row>
    <row r="956" customFormat="false" ht="13.8" hidden="false" customHeight="false" outlineLevel="0" collapsed="false">
      <c r="A956" s="208"/>
      <c r="B956" s="208"/>
      <c r="C956" s="208"/>
      <c r="D956" s="208"/>
      <c r="E956" s="208"/>
      <c r="F956" s="208"/>
      <c r="G956" s="208"/>
      <c r="H956" s="208"/>
      <c r="I956" s="234"/>
    </row>
    <row r="957" customFormat="false" ht="13.8" hidden="false" customHeight="false" outlineLevel="0" collapsed="false">
      <c r="A957" s="208"/>
      <c r="B957" s="208"/>
      <c r="C957" s="208"/>
      <c r="D957" s="208"/>
      <c r="E957" s="208"/>
      <c r="F957" s="208"/>
      <c r="G957" s="208"/>
      <c r="H957" s="208"/>
      <c r="I957" s="234"/>
    </row>
    <row r="958" customFormat="false" ht="13.8" hidden="false" customHeight="false" outlineLevel="0" collapsed="false">
      <c r="A958" s="208"/>
      <c r="B958" s="208"/>
      <c r="C958" s="208"/>
      <c r="D958" s="208"/>
      <c r="E958" s="208"/>
      <c r="F958" s="208"/>
      <c r="G958" s="208"/>
      <c r="H958" s="208"/>
      <c r="I958" s="234"/>
    </row>
    <row r="959" customFormat="false" ht="13.8" hidden="false" customHeight="false" outlineLevel="0" collapsed="false">
      <c r="A959" s="208"/>
      <c r="B959" s="208"/>
      <c r="C959" s="208"/>
      <c r="D959" s="208"/>
      <c r="E959" s="208"/>
      <c r="F959" s="208"/>
      <c r="G959" s="208"/>
      <c r="H959" s="208"/>
      <c r="I959" s="234"/>
    </row>
    <row r="960" customFormat="false" ht="13.8" hidden="false" customHeight="false" outlineLevel="0" collapsed="false">
      <c r="A960" s="208"/>
      <c r="B960" s="208"/>
      <c r="C960" s="208"/>
      <c r="D960" s="208"/>
      <c r="E960" s="208"/>
      <c r="F960" s="208"/>
      <c r="G960" s="208"/>
      <c r="H960" s="208"/>
      <c r="I960" s="234"/>
    </row>
    <row r="961" customFormat="false" ht="13.8" hidden="false" customHeight="false" outlineLevel="0" collapsed="false">
      <c r="A961" s="208"/>
      <c r="B961" s="208"/>
      <c r="C961" s="208"/>
      <c r="D961" s="208"/>
      <c r="E961" s="208"/>
      <c r="F961" s="208"/>
      <c r="G961" s="208"/>
      <c r="H961" s="208"/>
      <c r="I961" s="234"/>
    </row>
    <row r="962" customFormat="false" ht="13.8" hidden="false" customHeight="false" outlineLevel="0" collapsed="false">
      <c r="A962" s="208"/>
      <c r="B962" s="208"/>
      <c r="C962" s="208"/>
      <c r="D962" s="208"/>
      <c r="E962" s="208"/>
      <c r="F962" s="208"/>
      <c r="G962" s="208"/>
      <c r="H962" s="208"/>
      <c r="I962" s="234"/>
    </row>
    <row r="963" customFormat="false" ht="13.8" hidden="false" customHeight="false" outlineLevel="0" collapsed="false">
      <c r="A963" s="208"/>
      <c r="B963" s="208"/>
      <c r="C963" s="208"/>
      <c r="D963" s="208"/>
      <c r="E963" s="208"/>
      <c r="F963" s="208"/>
      <c r="G963" s="208"/>
      <c r="H963" s="208"/>
      <c r="I963" s="234"/>
    </row>
    <row r="964" customFormat="false" ht="13.8" hidden="false" customHeight="false" outlineLevel="0" collapsed="false">
      <c r="A964" s="208"/>
      <c r="B964" s="208"/>
      <c r="C964" s="208"/>
      <c r="D964" s="208"/>
      <c r="E964" s="208"/>
      <c r="F964" s="208"/>
      <c r="G964" s="208"/>
      <c r="H964" s="208"/>
      <c r="I964" s="234"/>
    </row>
    <row r="965" customFormat="false" ht="13.8" hidden="false" customHeight="false" outlineLevel="0" collapsed="false">
      <c r="A965" s="208"/>
      <c r="B965" s="208"/>
      <c r="C965" s="208"/>
      <c r="D965" s="208"/>
      <c r="E965" s="208"/>
      <c r="F965" s="208"/>
      <c r="G965" s="208"/>
      <c r="H965" s="208"/>
      <c r="I965" s="234"/>
    </row>
    <row r="966" customFormat="false" ht="13.8" hidden="false" customHeight="false" outlineLevel="0" collapsed="false">
      <c r="A966" s="208"/>
      <c r="B966" s="208"/>
      <c r="C966" s="208"/>
      <c r="D966" s="208"/>
      <c r="E966" s="208"/>
      <c r="F966" s="208"/>
      <c r="G966" s="208"/>
      <c r="H966" s="208"/>
      <c r="I966" s="234"/>
    </row>
    <row r="967" customFormat="false" ht="13.8" hidden="false" customHeight="false" outlineLevel="0" collapsed="false">
      <c r="A967" s="208"/>
      <c r="B967" s="208"/>
      <c r="C967" s="208"/>
      <c r="D967" s="208"/>
      <c r="E967" s="208"/>
      <c r="F967" s="208"/>
      <c r="G967" s="208"/>
      <c r="H967" s="208"/>
      <c r="I967" s="234"/>
    </row>
    <row r="968" customFormat="false" ht="13.8" hidden="false" customHeight="false" outlineLevel="0" collapsed="false">
      <c r="A968" s="208"/>
      <c r="B968" s="208"/>
      <c r="C968" s="208"/>
      <c r="D968" s="208"/>
      <c r="E968" s="208"/>
      <c r="F968" s="208"/>
      <c r="G968" s="208"/>
      <c r="H968" s="208"/>
      <c r="I968" s="234"/>
    </row>
    <row r="969" customFormat="false" ht="13.8" hidden="false" customHeight="false" outlineLevel="0" collapsed="false">
      <c r="A969" s="208"/>
      <c r="B969" s="208"/>
      <c r="C969" s="208"/>
      <c r="D969" s="208"/>
      <c r="E969" s="208"/>
      <c r="F969" s="208"/>
      <c r="G969" s="208"/>
      <c r="H969" s="208"/>
      <c r="I969" s="234"/>
    </row>
    <row r="970" customFormat="false" ht="13.8" hidden="false" customHeight="false" outlineLevel="0" collapsed="false">
      <c r="A970" s="208"/>
      <c r="B970" s="208"/>
      <c r="C970" s="208"/>
      <c r="D970" s="208"/>
      <c r="E970" s="208"/>
      <c r="F970" s="208"/>
      <c r="G970" s="208"/>
      <c r="H970" s="208"/>
      <c r="I970" s="234"/>
    </row>
    <row r="971" customFormat="false" ht="13.8" hidden="false" customHeight="false" outlineLevel="0" collapsed="false">
      <c r="A971" s="208"/>
      <c r="B971" s="208"/>
      <c r="C971" s="208"/>
      <c r="D971" s="208"/>
      <c r="E971" s="208"/>
      <c r="F971" s="208"/>
      <c r="G971" s="208"/>
      <c r="H971" s="208"/>
      <c r="I971" s="234"/>
    </row>
    <row r="972" customFormat="false" ht="13.8" hidden="false" customHeight="false" outlineLevel="0" collapsed="false">
      <c r="A972" s="208"/>
      <c r="B972" s="208"/>
      <c r="C972" s="208"/>
      <c r="D972" s="208"/>
      <c r="E972" s="208"/>
      <c r="F972" s="208"/>
      <c r="G972" s="208"/>
      <c r="H972" s="208"/>
      <c r="I972" s="234"/>
    </row>
    <row r="973" customFormat="false" ht="13.8" hidden="false" customHeight="false" outlineLevel="0" collapsed="false">
      <c r="A973" s="208"/>
      <c r="B973" s="208"/>
      <c r="C973" s="208"/>
      <c r="D973" s="208"/>
      <c r="E973" s="208"/>
      <c r="F973" s="208"/>
      <c r="G973" s="208"/>
      <c r="H973" s="208"/>
      <c r="I973" s="234"/>
    </row>
    <row r="974" customFormat="false" ht="13.8" hidden="false" customHeight="false" outlineLevel="0" collapsed="false">
      <c r="A974" s="208"/>
      <c r="B974" s="208"/>
      <c r="C974" s="208"/>
      <c r="D974" s="208"/>
      <c r="E974" s="208"/>
      <c r="F974" s="208"/>
      <c r="G974" s="208"/>
      <c r="H974" s="208"/>
      <c r="I974" s="234"/>
    </row>
    <row r="975" customFormat="false" ht="13.8" hidden="false" customHeight="false" outlineLevel="0" collapsed="false">
      <c r="A975" s="208"/>
      <c r="B975" s="208"/>
      <c r="C975" s="208"/>
      <c r="D975" s="208"/>
      <c r="E975" s="208"/>
      <c r="F975" s="208"/>
      <c r="G975" s="208"/>
      <c r="H975" s="208"/>
      <c r="I975" s="234"/>
    </row>
    <row r="976" customFormat="false" ht="13.8" hidden="false" customHeight="false" outlineLevel="0" collapsed="false">
      <c r="A976" s="208"/>
      <c r="B976" s="208"/>
      <c r="C976" s="208"/>
      <c r="D976" s="208"/>
      <c r="E976" s="208"/>
      <c r="F976" s="208"/>
      <c r="G976" s="208"/>
      <c r="H976" s="208"/>
      <c r="I976" s="234"/>
    </row>
    <row r="977" customFormat="false" ht="13.8" hidden="false" customHeight="false" outlineLevel="0" collapsed="false">
      <c r="A977" s="208"/>
      <c r="B977" s="208"/>
      <c r="C977" s="208"/>
      <c r="D977" s="208"/>
      <c r="E977" s="208"/>
      <c r="F977" s="208"/>
      <c r="G977" s="208"/>
      <c r="H977" s="208"/>
      <c r="I977" s="234"/>
    </row>
    <row r="978" customFormat="false" ht="13.8" hidden="false" customHeight="false" outlineLevel="0" collapsed="false">
      <c r="A978" s="208"/>
      <c r="B978" s="208"/>
      <c r="C978" s="208"/>
      <c r="D978" s="208"/>
      <c r="E978" s="208"/>
      <c r="F978" s="208"/>
      <c r="G978" s="208"/>
      <c r="H978" s="208"/>
      <c r="I978" s="234"/>
    </row>
    <row r="979" customFormat="false" ht="13.8" hidden="false" customHeight="false" outlineLevel="0" collapsed="false">
      <c r="A979" s="208"/>
      <c r="B979" s="208"/>
      <c r="C979" s="208"/>
      <c r="D979" s="208"/>
      <c r="E979" s="208"/>
      <c r="F979" s="208"/>
      <c r="G979" s="208"/>
      <c r="H979" s="208"/>
      <c r="I979" s="234"/>
    </row>
    <row r="980" customFormat="false" ht="13.8" hidden="false" customHeight="false" outlineLevel="0" collapsed="false">
      <c r="A980" s="208"/>
      <c r="B980" s="208"/>
      <c r="C980" s="208"/>
      <c r="D980" s="208"/>
      <c r="E980" s="208"/>
      <c r="F980" s="208"/>
      <c r="G980" s="208"/>
      <c r="H980" s="208"/>
      <c r="I980" s="234"/>
    </row>
    <row r="981" customFormat="false" ht="13.8" hidden="false" customHeight="false" outlineLevel="0" collapsed="false">
      <c r="A981" s="208"/>
      <c r="B981" s="208"/>
      <c r="C981" s="208"/>
      <c r="D981" s="208"/>
      <c r="E981" s="208"/>
      <c r="F981" s="208"/>
      <c r="G981" s="208"/>
      <c r="H981" s="208"/>
      <c r="I981" s="234"/>
    </row>
    <row r="982" customFormat="false" ht="13.8" hidden="false" customHeight="false" outlineLevel="0" collapsed="false">
      <c r="A982" s="208"/>
      <c r="B982" s="208"/>
      <c r="C982" s="208"/>
      <c r="D982" s="208"/>
      <c r="E982" s="208"/>
      <c r="F982" s="208"/>
      <c r="G982" s="208"/>
      <c r="H982" s="208"/>
      <c r="I982" s="234"/>
    </row>
    <row r="983" customFormat="false" ht="13.8" hidden="false" customHeight="false" outlineLevel="0" collapsed="false">
      <c r="A983" s="208"/>
      <c r="B983" s="208"/>
      <c r="C983" s="208"/>
      <c r="D983" s="208"/>
      <c r="E983" s="208"/>
      <c r="F983" s="208"/>
      <c r="G983" s="208"/>
      <c r="H983" s="208"/>
      <c r="I983" s="234"/>
    </row>
    <row r="984" customFormat="false" ht="13.8" hidden="false" customHeight="false" outlineLevel="0" collapsed="false">
      <c r="A984" s="208"/>
      <c r="B984" s="208"/>
      <c r="C984" s="208"/>
      <c r="D984" s="208"/>
      <c r="E984" s="208"/>
      <c r="F984" s="208"/>
      <c r="G984" s="208"/>
      <c r="H984" s="208"/>
      <c r="I984" s="234"/>
    </row>
    <row r="985" customFormat="false" ht="13.8" hidden="false" customHeight="false" outlineLevel="0" collapsed="false">
      <c r="A985" s="208"/>
      <c r="B985" s="208"/>
      <c r="C985" s="208"/>
      <c r="D985" s="208"/>
      <c r="E985" s="208"/>
      <c r="F985" s="208"/>
      <c r="G985" s="208"/>
      <c r="H985" s="208"/>
      <c r="I985" s="234"/>
    </row>
    <row r="986" customFormat="false" ht="13.8" hidden="false" customHeight="false" outlineLevel="0" collapsed="false">
      <c r="A986" s="208"/>
      <c r="B986" s="208"/>
      <c r="C986" s="208"/>
      <c r="D986" s="208"/>
      <c r="E986" s="208"/>
      <c r="F986" s="208"/>
      <c r="G986" s="208"/>
      <c r="H986" s="208"/>
      <c r="I986" s="234"/>
    </row>
    <row r="987" customFormat="false" ht="13.8" hidden="false" customHeight="false" outlineLevel="0" collapsed="false">
      <c r="A987" s="208"/>
      <c r="B987" s="208"/>
      <c r="C987" s="208"/>
      <c r="D987" s="208"/>
      <c r="E987" s="208"/>
      <c r="F987" s="208"/>
      <c r="G987" s="208"/>
      <c r="H987" s="208"/>
      <c r="I987" s="234"/>
    </row>
    <row r="988" customFormat="false" ht="13.8" hidden="false" customHeight="false" outlineLevel="0" collapsed="false">
      <c r="A988" s="208"/>
      <c r="B988" s="208"/>
      <c r="C988" s="208"/>
      <c r="D988" s="208"/>
      <c r="E988" s="208"/>
      <c r="F988" s="208"/>
      <c r="G988" s="208"/>
      <c r="H988" s="208"/>
      <c r="I988" s="234"/>
    </row>
    <row r="989" customFormat="false" ht="13.8" hidden="false" customHeight="false" outlineLevel="0" collapsed="false">
      <c r="A989" s="208"/>
      <c r="B989" s="208"/>
      <c r="C989" s="208"/>
      <c r="D989" s="208"/>
      <c r="E989" s="208"/>
      <c r="F989" s="208"/>
      <c r="G989" s="208"/>
      <c r="H989" s="208"/>
      <c r="I989" s="234"/>
    </row>
    <row r="990" customFormat="false" ht="13.8" hidden="false" customHeight="false" outlineLevel="0" collapsed="false">
      <c r="A990" s="208"/>
      <c r="B990" s="208"/>
      <c r="C990" s="208"/>
      <c r="D990" s="208"/>
      <c r="E990" s="208"/>
      <c r="F990" s="208"/>
      <c r="G990" s="208"/>
      <c r="H990" s="208"/>
      <c r="I990" s="234"/>
    </row>
    <row r="991" customFormat="false" ht="13.8" hidden="false" customHeight="false" outlineLevel="0" collapsed="false">
      <c r="A991" s="208"/>
      <c r="B991" s="208"/>
      <c r="C991" s="208"/>
      <c r="D991" s="208"/>
      <c r="E991" s="208"/>
      <c r="F991" s="208"/>
      <c r="G991" s="208"/>
      <c r="H991" s="208"/>
      <c r="I991" s="234"/>
    </row>
    <row r="992" customFormat="false" ht="13.8" hidden="false" customHeight="false" outlineLevel="0" collapsed="false">
      <c r="A992" s="208"/>
      <c r="B992" s="208"/>
      <c r="C992" s="208"/>
      <c r="D992" s="208"/>
      <c r="E992" s="208"/>
      <c r="F992" s="208"/>
      <c r="G992" s="208"/>
      <c r="H992" s="208"/>
      <c r="I992" s="234"/>
    </row>
    <row r="993" customFormat="false" ht="13.8" hidden="false" customHeight="false" outlineLevel="0" collapsed="false">
      <c r="A993" s="208"/>
      <c r="B993" s="208"/>
      <c r="C993" s="208"/>
      <c r="D993" s="208"/>
      <c r="E993" s="208"/>
      <c r="F993" s="208"/>
      <c r="G993" s="208"/>
      <c r="H993" s="208"/>
      <c r="I993" s="234"/>
    </row>
    <row r="994" customFormat="false" ht="13.8" hidden="false" customHeight="false" outlineLevel="0" collapsed="false">
      <c r="A994" s="208"/>
      <c r="B994" s="208"/>
      <c r="C994" s="208"/>
      <c r="D994" s="208"/>
      <c r="E994" s="208"/>
      <c r="F994" s="208"/>
      <c r="G994" s="208"/>
      <c r="H994" s="208"/>
      <c r="I994" s="234"/>
    </row>
    <row r="995" customFormat="false" ht="13.8" hidden="false" customHeight="false" outlineLevel="0" collapsed="false">
      <c r="A995" s="208"/>
      <c r="B995" s="208"/>
      <c r="C995" s="208"/>
      <c r="D995" s="208"/>
      <c r="E995" s="208"/>
      <c r="F995" s="208"/>
      <c r="G995" s="208"/>
      <c r="H995" s="208"/>
      <c r="I995" s="234"/>
    </row>
    <row r="996" customFormat="false" ht="13.8" hidden="false" customHeight="false" outlineLevel="0" collapsed="false">
      <c r="A996" s="208"/>
      <c r="B996" s="208"/>
      <c r="C996" s="208"/>
      <c r="D996" s="208"/>
      <c r="E996" s="208"/>
      <c r="F996" s="208"/>
      <c r="G996" s="208"/>
      <c r="H996" s="208"/>
      <c r="I996" s="234"/>
    </row>
    <row r="997" customFormat="false" ht="13.8" hidden="false" customHeight="false" outlineLevel="0" collapsed="false">
      <c r="A997" s="208"/>
      <c r="B997" s="208"/>
      <c r="C997" s="208"/>
      <c r="D997" s="208"/>
      <c r="E997" s="208"/>
      <c r="F997" s="208"/>
      <c r="G997" s="208"/>
      <c r="H997" s="208"/>
      <c r="I997" s="234"/>
    </row>
    <row r="998" customFormat="false" ht="13.8" hidden="false" customHeight="false" outlineLevel="0" collapsed="false">
      <c r="A998" s="208"/>
      <c r="B998" s="208"/>
      <c r="C998" s="208"/>
      <c r="D998" s="208"/>
      <c r="E998" s="208"/>
      <c r="F998" s="208"/>
      <c r="G998" s="208"/>
      <c r="H998" s="208"/>
      <c r="I998" s="234"/>
    </row>
    <row r="999" customFormat="false" ht="13.8" hidden="false" customHeight="false" outlineLevel="0" collapsed="false">
      <c r="A999" s="208"/>
      <c r="B999" s="208"/>
      <c r="C999" s="208"/>
      <c r="D999" s="208"/>
      <c r="E999" s="208"/>
      <c r="F999" s="208"/>
      <c r="G999" s="208"/>
      <c r="H999" s="208"/>
      <c r="I999" s="234"/>
    </row>
    <row r="1000" customFormat="false" ht="13.8" hidden="false" customHeight="false" outlineLevel="0" collapsed="false">
      <c r="A1000" s="208"/>
      <c r="B1000" s="208"/>
      <c r="C1000" s="208"/>
      <c r="D1000" s="208"/>
      <c r="E1000" s="208"/>
      <c r="F1000" s="208"/>
      <c r="G1000" s="208"/>
      <c r="H1000" s="208"/>
      <c r="I1000" s="234"/>
    </row>
    <row r="1001" customFormat="false" ht="13.8" hidden="false" customHeight="false" outlineLevel="0" collapsed="false">
      <c r="A1001" s="208"/>
      <c r="B1001" s="208"/>
      <c r="C1001" s="208"/>
      <c r="D1001" s="208"/>
      <c r="E1001" s="208"/>
      <c r="F1001" s="208"/>
      <c r="G1001" s="208"/>
      <c r="H1001" s="208"/>
      <c r="I1001" s="234"/>
    </row>
    <row r="1002" customFormat="false" ht="13.8" hidden="false" customHeight="false" outlineLevel="0" collapsed="false">
      <c r="A1002" s="208"/>
      <c r="B1002" s="208"/>
      <c r="C1002" s="208"/>
      <c r="D1002" s="208"/>
      <c r="E1002" s="208"/>
      <c r="F1002" s="208"/>
      <c r="G1002" s="208"/>
      <c r="H1002" s="208"/>
      <c r="I1002" s="234"/>
    </row>
    <row r="1003" customFormat="false" ht="13.8" hidden="false" customHeight="false" outlineLevel="0" collapsed="false">
      <c r="A1003" s="208"/>
      <c r="B1003" s="208"/>
      <c r="C1003" s="208"/>
      <c r="D1003" s="208"/>
      <c r="E1003" s="208"/>
      <c r="F1003" s="208"/>
      <c r="G1003" s="208"/>
      <c r="H1003" s="208"/>
      <c r="I1003" s="234"/>
    </row>
    <row r="1004" customFormat="false" ht="13.8" hidden="false" customHeight="false" outlineLevel="0" collapsed="false">
      <c r="A1004" s="208"/>
      <c r="B1004" s="208"/>
      <c r="C1004" s="208"/>
      <c r="D1004" s="208"/>
      <c r="E1004" s="208"/>
      <c r="F1004" s="208"/>
      <c r="G1004" s="208"/>
      <c r="H1004" s="208"/>
      <c r="I1004" s="234"/>
    </row>
    <row r="1005" customFormat="false" ht="13.8" hidden="false" customHeight="false" outlineLevel="0" collapsed="false">
      <c r="A1005" s="208"/>
      <c r="B1005" s="208"/>
      <c r="C1005" s="208"/>
      <c r="D1005" s="208"/>
      <c r="E1005" s="208"/>
      <c r="F1005" s="208"/>
      <c r="G1005" s="208"/>
      <c r="H1005" s="208"/>
      <c r="I1005" s="234"/>
    </row>
    <row r="1006" customFormat="false" ht="13.8" hidden="false" customHeight="false" outlineLevel="0" collapsed="false">
      <c r="A1006" s="208"/>
      <c r="B1006" s="208"/>
      <c r="C1006" s="208"/>
      <c r="D1006" s="208"/>
      <c r="E1006" s="208"/>
      <c r="F1006" s="208"/>
      <c r="G1006" s="208"/>
      <c r="H1006" s="208"/>
      <c r="I1006" s="234"/>
    </row>
    <row r="1007" customFormat="false" ht="13.8" hidden="false" customHeight="false" outlineLevel="0" collapsed="false">
      <c r="A1007" s="208"/>
      <c r="B1007" s="208"/>
      <c r="C1007" s="208"/>
      <c r="D1007" s="208"/>
      <c r="E1007" s="208"/>
      <c r="F1007" s="208"/>
      <c r="G1007" s="208"/>
      <c r="H1007" s="208"/>
      <c r="I1007" s="234"/>
    </row>
    <row r="1008" customFormat="false" ht="13.8" hidden="false" customHeight="false" outlineLevel="0" collapsed="false">
      <c r="A1008" s="208"/>
      <c r="B1008" s="208"/>
      <c r="C1008" s="208"/>
      <c r="D1008" s="208"/>
      <c r="E1008" s="208"/>
      <c r="F1008" s="208"/>
      <c r="G1008" s="208"/>
      <c r="H1008" s="208"/>
      <c r="I1008" s="234"/>
    </row>
    <row r="1009" customFormat="false" ht="13.8" hidden="false" customHeight="false" outlineLevel="0" collapsed="false">
      <c r="A1009" s="208"/>
      <c r="B1009" s="208"/>
      <c r="C1009" s="208"/>
      <c r="D1009" s="208"/>
      <c r="E1009" s="208"/>
      <c r="F1009" s="208"/>
      <c r="G1009" s="208"/>
      <c r="H1009" s="208"/>
      <c r="I1009" s="234"/>
    </row>
    <row r="1010" customFormat="false" ht="13.8" hidden="false" customHeight="false" outlineLevel="0" collapsed="false">
      <c r="A1010" s="208"/>
      <c r="B1010" s="208"/>
      <c r="C1010" s="208"/>
      <c r="D1010" s="208"/>
      <c r="E1010" s="208"/>
      <c r="F1010" s="208"/>
      <c r="G1010" s="208"/>
      <c r="H1010" s="208"/>
      <c r="I1010" s="234"/>
    </row>
    <row r="1011" customFormat="false" ht="13.8" hidden="false" customHeight="false" outlineLevel="0" collapsed="false">
      <c r="A1011" s="208"/>
      <c r="B1011" s="208"/>
      <c r="C1011" s="208"/>
      <c r="D1011" s="208"/>
      <c r="E1011" s="208"/>
      <c r="F1011" s="208"/>
      <c r="G1011" s="208"/>
      <c r="H1011" s="208"/>
      <c r="I1011" s="234"/>
    </row>
    <row r="1012" customFormat="false" ht="13.8" hidden="false" customHeight="false" outlineLevel="0" collapsed="false">
      <c r="A1012" s="208"/>
      <c r="B1012" s="208"/>
      <c r="C1012" s="208"/>
      <c r="D1012" s="208"/>
      <c r="E1012" s="208"/>
      <c r="F1012" s="208"/>
      <c r="G1012" s="208"/>
      <c r="H1012" s="208"/>
      <c r="I1012" s="234"/>
    </row>
    <row r="1013" customFormat="false" ht="13.8" hidden="false" customHeight="false" outlineLevel="0" collapsed="false">
      <c r="A1013" s="208"/>
      <c r="B1013" s="208"/>
      <c r="C1013" s="208"/>
      <c r="D1013" s="208"/>
      <c r="E1013" s="208"/>
      <c r="F1013" s="208"/>
      <c r="G1013" s="208"/>
      <c r="H1013" s="208"/>
      <c r="I1013" s="234"/>
    </row>
    <row r="1014" customFormat="false" ht="13.8" hidden="false" customHeight="false" outlineLevel="0" collapsed="false">
      <c r="A1014" s="208"/>
      <c r="B1014" s="208"/>
      <c r="C1014" s="208"/>
      <c r="D1014" s="208"/>
      <c r="E1014" s="208"/>
      <c r="F1014" s="208"/>
      <c r="G1014" s="208"/>
      <c r="H1014" s="208"/>
      <c r="I1014" s="234"/>
    </row>
    <row r="1015" customFormat="false" ht="13.8" hidden="false" customHeight="false" outlineLevel="0" collapsed="false">
      <c r="A1015" s="208"/>
      <c r="B1015" s="208"/>
      <c r="C1015" s="208"/>
      <c r="D1015" s="208"/>
      <c r="E1015" s="208"/>
      <c r="F1015" s="208"/>
      <c r="G1015" s="208"/>
      <c r="H1015" s="208"/>
      <c r="I1015" s="234"/>
    </row>
    <row r="1016" customFormat="false" ht="13.8" hidden="false" customHeight="false" outlineLevel="0" collapsed="false">
      <c r="A1016" s="208"/>
      <c r="B1016" s="208"/>
      <c r="C1016" s="208"/>
      <c r="D1016" s="208"/>
      <c r="E1016" s="208"/>
      <c r="F1016" s="208"/>
      <c r="G1016" s="208"/>
      <c r="H1016" s="208"/>
      <c r="I1016" s="234"/>
    </row>
    <row r="1017" customFormat="false" ht="13.8" hidden="false" customHeight="false" outlineLevel="0" collapsed="false">
      <c r="A1017" s="208"/>
      <c r="B1017" s="208"/>
      <c r="C1017" s="208"/>
      <c r="D1017" s="208"/>
      <c r="E1017" s="208"/>
      <c r="F1017" s="208"/>
      <c r="G1017" s="208"/>
      <c r="H1017" s="208"/>
      <c r="I1017" s="234"/>
    </row>
    <row r="1018" customFormat="false" ht="13.8" hidden="false" customHeight="false" outlineLevel="0" collapsed="false">
      <c r="A1018" s="208"/>
      <c r="B1018" s="208"/>
      <c r="C1018" s="208"/>
      <c r="D1018" s="208"/>
      <c r="E1018" s="208"/>
      <c r="F1018" s="208"/>
      <c r="G1018" s="208"/>
      <c r="H1018" s="208"/>
      <c r="I1018" s="234"/>
    </row>
    <row r="1019" customFormat="false" ht="13.8" hidden="false" customHeight="false" outlineLevel="0" collapsed="false">
      <c r="A1019" s="208"/>
      <c r="B1019" s="208"/>
      <c r="C1019" s="208"/>
      <c r="D1019" s="208"/>
      <c r="E1019" s="208"/>
      <c r="F1019" s="208"/>
      <c r="G1019" s="208"/>
      <c r="H1019" s="208"/>
      <c r="I1019" s="234"/>
    </row>
    <row r="1020" customFormat="false" ht="13.8" hidden="false" customHeight="false" outlineLevel="0" collapsed="false">
      <c r="A1020" s="208"/>
      <c r="B1020" s="208"/>
      <c r="C1020" s="208"/>
      <c r="D1020" s="208"/>
      <c r="E1020" s="208"/>
      <c r="F1020" s="208"/>
      <c r="G1020" s="208"/>
      <c r="H1020" s="208"/>
      <c r="I1020" s="234"/>
    </row>
    <row r="1021" customFormat="false" ht="13.8" hidden="false" customHeight="false" outlineLevel="0" collapsed="false">
      <c r="A1021" s="208"/>
      <c r="B1021" s="208"/>
      <c r="C1021" s="208"/>
      <c r="D1021" s="208"/>
      <c r="E1021" s="208"/>
      <c r="F1021" s="208"/>
      <c r="G1021" s="208"/>
      <c r="H1021" s="208"/>
      <c r="I1021" s="234"/>
    </row>
    <row r="1022" customFormat="false" ht="13.8" hidden="false" customHeight="false" outlineLevel="0" collapsed="false">
      <c r="A1022" s="208"/>
      <c r="B1022" s="208"/>
      <c r="C1022" s="208"/>
      <c r="D1022" s="208"/>
      <c r="E1022" s="208"/>
      <c r="F1022" s="208"/>
      <c r="G1022" s="208"/>
      <c r="H1022" s="208"/>
      <c r="I1022" s="234"/>
    </row>
    <row r="1023" customFormat="false" ht="13.8" hidden="false" customHeight="false" outlineLevel="0" collapsed="false">
      <c r="A1023" s="208"/>
      <c r="B1023" s="208"/>
      <c r="C1023" s="208"/>
      <c r="D1023" s="208"/>
      <c r="E1023" s="208"/>
      <c r="F1023" s="208"/>
      <c r="G1023" s="208"/>
      <c r="H1023" s="208"/>
      <c r="I1023" s="234"/>
    </row>
    <row r="1024" customFormat="false" ht="13.8" hidden="false" customHeight="false" outlineLevel="0" collapsed="false">
      <c r="A1024" s="208"/>
      <c r="B1024" s="208"/>
      <c r="C1024" s="208"/>
      <c r="D1024" s="208"/>
      <c r="E1024" s="208"/>
      <c r="F1024" s="208"/>
      <c r="G1024" s="208"/>
      <c r="H1024" s="208"/>
      <c r="I1024" s="234"/>
    </row>
    <row r="1025" customFormat="false" ht="13.8" hidden="false" customHeight="false" outlineLevel="0" collapsed="false">
      <c r="A1025" s="208"/>
      <c r="B1025" s="208"/>
      <c r="C1025" s="208"/>
      <c r="D1025" s="208"/>
      <c r="E1025" s="208"/>
      <c r="F1025" s="208"/>
      <c r="G1025" s="208"/>
      <c r="H1025" s="208"/>
      <c r="I1025" s="234"/>
    </row>
    <row r="1026" customFormat="false" ht="13.8" hidden="false" customHeight="false" outlineLevel="0" collapsed="false">
      <c r="A1026" s="208"/>
      <c r="B1026" s="208"/>
      <c r="C1026" s="208"/>
      <c r="D1026" s="208"/>
      <c r="E1026" s="208"/>
      <c r="F1026" s="208"/>
      <c r="G1026" s="208"/>
      <c r="H1026" s="208"/>
      <c r="I1026" s="234"/>
    </row>
    <row r="1027" customFormat="false" ht="13.8" hidden="false" customHeight="false" outlineLevel="0" collapsed="false">
      <c r="A1027" s="208"/>
      <c r="B1027" s="208"/>
      <c r="C1027" s="208"/>
      <c r="D1027" s="208"/>
      <c r="E1027" s="208"/>
      <c r="F1027" s="208"/>
      <c r="G1027" s="208"/>
      <c r="H1027" s="208"/>
      <c r="I1027" s="234"/>
    </row>
    <row r="1028" customFormat="false" ht="13.8" hidden="false" customHeight="false" outlineLevel="0" collapsed="false">
      <c r="A1028" s="208"/>
      <c r="B1028" s="208"/>
      <c r="C1028" s="208"/>
      <c r="D1028" s="208"/>
      <c r="E1028" s="208"/>
      <c r="F1028" s="208"/>
      <c r="G1028" s="208"/>
      <c r="H1028" s="208"/>
      <c r="I1028" s="234"/>
    </row>
    <row r="1029" customFormat="false" ht="13.8" hidden="false" customHeight="false" outlineLevel="0" collapsed="false">
      <c r="A1029" s="208"/>
      <c r="B1029" s="208"/>
      <c r="C1029" s="208"/>
      <c r="D1029" s="208"/>
      <c r="E1029" s="208"/>
      <c r="F1029" s="208"/>
      <c r="G1029" s="208"/>
      <c r="H1029" s="208"/>
      <c r="I1029" s="234"/>
    </row>
    <row r="1030" customFormat="false" ht="13.8" hidden="false" customHeight="false" outlineLevel="0" collapsed="false">
      <c r="A1030" s="208"/>
      <c r="B1030" s="208"/>
      <c r="C1030" s="208"/>
      <c r="D1030" s="208"/>
      <c r="E1030" s="208"/>
      <c r="F1030" s="208"/>
      <c r="G1030" s="208"/>
      <c r="H1030" s="208"/>
      <c r="I1030" s="234"/>
    </row>
    <row r="1031" customFormat="false" ht="13.8" hidden="false" customHeight="false" outlineLevel="0" collapsed="false">
      <c r="A1031" s="208"/>
      <c r="B1031" s="208"/>
      <c r="C1031" s="208"/>
      <c r="D1031" s="208"/>
      <c r="E1031" s="208"/>
      <c r="F1031" s="208"/>
      <c r="G1031" s="208"/>
      <c r="H1031" s="208"/>
      <c r="I1031" s="234"/>
    </row>
    <row r="1032" customFormat="false" ht="13.8" hidden="false" customHeight="false" outlineLevel="0" collapsed="false">
      <c r="A1032" s="208"/>
      <c r="B1032" s="208"/>
      <c r="C1032" s="208"/>
      <c r="D1032" s="208"/>
      <c r="E1032" s="208"/>
      <c r="F1032" s="208"/>
      <c r="G1032" s="208"/>
      <c r="H1032" s="208"/>
      <c r="I1032" s="234"/>
    </row>
    <row r="1033" customFormat="false" ht="13.8" hidden="false" customHeight="false" outlineLevel="0" collapsed="false">
      <c r="A1033" s="208"/>
      <c r="B1033" s="208"/>
      <c r="C1033" s="208"/>
      <c r="D1033" s="208"/>
      <c r="E1033" s="208"/>
      <c r="F1033" s="208"/>
      <c r="G1033" s="208"/>
      <c r="H1033" s="208"/>
      <c r="I1033" s="234"/>
    </row>
    <row r="1034" customFormat="false" ht="13.8" hidden="false" customHeight="false" outlineLevel="0" collapsed="false">
      <c r="A1034" s="208"/>
      <c r="B1034" s="208"/>
      <c r="C1034" s="208"/>
      <c r="D1034" s="208"/>
      <c r="E1034" s="208"/>
      <c r="F1034" s="208"/>
      <c r="G1034" s="208"/>
      <c r="H1034" s="208"/>
      <c r="I1034" s="234"/>
    </row>
    <row r="1035" customFormat="false" ht="13.8" hidden="false" customHeight="false" outlineLevel="0" collapsed="false">
      <c r="A1035" s="208"/>
      <c r="B1035" s="208"/>
      <c r="C1035" s="208"/>
      <c r="D1035" s="208"/>
      <c r="E1035" s="208"/>
      <c r="F1035" s="208"/>
      <c r="G1035" s="208"/>
      <c r="H1035" s="208"/>
      <c r="I1035" s="234"/>
    </row>
    <row r="1036" customFormat="false" ht="13.8" hidden="false" customHeight="false" outlineLevel="0" collapsed="false">
      <c r="A1036" s="208"/>
      <c r="B1036" s="208"/>
      <c r="C1036" s="208"/>
      <c r="D1036" s="208"/>
      <c r="E1036" s="208"/>
      <c r="F1036" s="208"/>
      <c r="G1036" s="208"/>
      <c r="H1036" s="208"/>
      <c r="I1036" s="234"/>
    </row>
    <row r="1037" customFormat="false" ht="13.8" hidden="false" customHeight="false" outlineLevel="0" collapsed="false">
      <c r="A1037" s="208"/>
      <c r="B1037" s="208"/>
      <c r="C1037" s="208"/>
      <c r="D1037" s="208"/>
      <c r="E1037" s="208"/>
      <c r="F1037" s="208"/>
      <c r="G1037" s="208"/>
      <c r="H1037" s="208"/>
      <c r="I1037" s="234"/>
    </row>
    <row r="1038" customFormat="false" ht="13.8" hidden="false" customHeight="false" outlineLevel="0" collapsed="false">
      <c r="A1038" s="208"/>
      <c r="B1038" s="208"/>
      <c r="C1038" s="208"/>
      <c r="D1038" s="208"/>
      <c r="E1038" s="208"/>
      <c r="F1038" s="208"/>
      <c r="G1038" s="208"/>
      <c r="H1038" s="208"/>
      <c r="I1038" s="234"/>
    </row>
    <row r="1039" customFormat="false" ht="13.8" hidden="false" customHeight="false" outlineLevel="0" collapsed="false">
      <c r="A1039" s="208"/>
      <c r="B1039" s="208"/>
      <c r="C1039" s="208"/>
      <c r="D1039" s="208"/>
      <c r="E1039" s="208"/>
      <c r="F1039" s="208"/>
      <c r="G1039" s="208"/>
      <c r="H1039" s="208"/>
      <c r="I1039" s="234"/>
    </row>
    <row r="1040" customFormat="false" ht="13.8" hidden="false" customHeight="false" outlineLevel="0" collapsed="false">
      <c r="A1040" s="208"/>
      <c r="B1040" s="208"/>
      <c r="C1040" s="208"/>
      <c r="D1040" s="208"/>
      <c r="E1040" s="208"/>
      <c r="F1040" s="208"/>
      <c r="G1040" s="208"/>
      <c r="H1040" s="208"/>
      <c r="I1040" s="234"/>
    </row>
    <row r="1041" customFormat="false" ht="13.8" hidden="false" customHeight="false" outlineLevel="0" collapsed="false">
      <c r="A1041" s="208"/>
      <c r="B1041" s="208"/>
      <c r="C1041" s="208"/>
      <c r="D1041" s="208"/>
      <c r="E1041" s="208"/>
      <c r="F1041" s="208"/>
      <c r="G1041" s="208"/>
      <c r="H1041" s="208"/>
      <c r="I1041" s="234"/>
    </row>
    <row r="1042" customFormat="false" ht="13.8" hidden="false" customHeight="false" outlineLevel="0" collapsed="false">
      <c r="A1042" s="208"/>
      <c r="B1042" s="208"/>
      <c r="C1042" s="208"/>
      <c r="D1042" s="208"/>
      <c r="E1042" s="208"/>
      <c r="F1042" s="208"/>
      <c r="G1042" s="208"/>
      <c r="H1042" s="208"/>
      <c r="I1042" s="234"/>
    </row>
    <row r="1043" customFormat="false" ht="13.8" hidden="false" customHeight="false" outlineLevel="0" collapsed="false">
      <c r="A1043" s="208"/>
      <c r="B1043" s="208"/>
      <c r="C1043" s="208"/>
      <c r="D1043" s="208"/>
      <c r="E1043" s="208"/>
      <c r="F1043" s="208"/>
      <c r="G1043" s="208"/>
      <c r="H1043" s="208"/>
      <c r="I1043" s="234"/>
    </row>
    <row r="1044" customFormat="false" ht="13.8" hidden="false" customHeight="false" outlineLevel="0" collapsed="false">
      <c r="A1044" s="208"/>
      <c r="B1044" s="208"/>
      <c r="C1044" s="208"/>
      <c r="D1044" s="208"/>
      <c r="E1044" s="208"/>
      <c r="F1044" s="208"/>
      <c r="G1044" s="208"/>
      <c r="H1044" s="208"/>
      <c r="I1044" s="234"/>
    </row>
    <row r="1045" customFormat="false" ht="13.8" hidden="false" customHeight="false" outlineLevel="0" collapsed="false">
      <c r="A1045" s="208"/>
      <c r="B1045" s="208"/>
      <c r="C1045" s="208"/>
      <c r="D1045" s="208"/>
      <c r="E1045" s="208"/>
      <c r="F1045" s="208"/>
      <c r="G1045" s="208"/>
      <c r="H1045" s="208"/>
      <c r="I1045" s="234"/>
    </row>
    <row r="1046" customFormat="false" ht="13.8" hidden="false" customHeight="false" outlineLevel="0" collapsed="false">
      <c r="A1046" s="208"/>
      <c r="B1046" s="208"/>
      <c r="C1046" s="208"/>
      <c r="D1046" s="208"/>
      <c r="E1046" s="208"/>
      <c r="F1046" s="208"/>
      <c r="G1046" s="208"/>
      <c r="H1046" s="208"/>
      <c r="I1046" s="234"/>
    </row>
    <row r="1047" customFormat="false" ht="13.8" hidden="false" customHeight="false" outlineLevel="0" collapsed="false">
      <c r="A1047" s="208"/>
      <c r="B1047" s="208"/>
      <c r="C1047" s="208"/>
      <c r="D1047" s="208"/>
      <c r="E1047" s="208"/>
      <c r="F1047" s="208"/>
      <c r="G1047" s="208"/>
      <c r="H1047" s="208"/>
      <c r="I1047" s="234"/>
    </row>
    <row r="1048" customFormat="false" ht="13.8" hidden="false" customHeight="false" outlineLevel="0" collapsed="false">
      <c r="A1048" s="208"/>
      <c r="B1048" s="208"/>
      <c r="C1048" s="208"/>
      <c r="D1048" s="208"/>
      <c r="E1048" s="208"/>
      <c r="F1048" s="208"/>
      <c r="G1048" s="208"/>
      <c r="H1048" s="208"/>
      <c r="I1048" s="234"/>
    </row>
    <row r="1049" customFormat="false" ht="13.8" hidden="false" customHeight="false" outlineLevel="0" collapsed="false">
      <c r="A1049" s="208"/>
      <c r="B1049" s="208"/>
      <c r="C1049" s="208"/>
      <c r="D1049" s="208"/>
      <c r="E1049" s="208"/>
      <c r="F1049" s="208"/>
      <c r="G1049" s="208"/>
      <c r="H1049" s="208"/>
      <c r="I1049" s="234"/>
    </row>
    <row r="1050" customFormat="false" ht="13.8" hidden="false" customHeight="false" outlineLevel="0" collapsed="false">
      <c r="A1050" s="208"/>
      <c r="B1050" s="208"/>
      <c r="C1050" s="208"/>
      <c r="D1050" s="208"/>
      <c r="E1050" s="208"/>
      <c r="F1050" s="208"/>
      <c r="G1050" s="208"/>
      <c r="H1050" s="208"/>
      <c r="I1050" s="234"/>
    </row>
    <row r="1051" customFormat="false" ht="13.8" hidden="false" customHeight="false" outlineLevel="0" collapsed="false">
      <c r="A1051" s="208"/>
      <c r="B1051" s="208"/>
      <c r="C1051" s="208"/>
      <c r="D1051" s="208"/>
      <c r="E1051" s="208"/>
      <c r="F1051" s="208"/>
      <c r="G1051" s="208"/>
      <c r="H1051" s="208"/>
      <c r="I1051" s="234"/>
    </row>
    <row r="1052" customFormat="false" ht="13.8" hidden="false" customHeight="false" outlineLevel="0" collapsed="false">
      <c r="A1052" s="208"/>
      <c r="B1052" s="208"/>
      <c r="C1052" s="208"/>
      <c r="D1052" s="208"/>
      <c r="E1052" s="208"/>
      <c r="F1052" s="208"/>
      <c r="G1052" s="208"/>
      <c r="H1052" s="208"/>
      <c r="I1052" s="234"/>
    </row>
    <row r="1053" customFormat="false" ht="13.8" hidden="false" customHeight="false" outlineLevel="0" collapsed="false">
      <c r="A1053" s="208"/>
      <c r="B1053" s="208"/>
      <c r="C1053" s="208"/>
      <c r="D1053" s="208"/>
      <c r="E1053" s="208"/>
      <c r="F1053" s="208"/>
      <c r="G1053" s="208"/>
      <c r="H1053" s="208"/>
      <c r="I1053" s="234"/>
    </row>
    <row r="1054" customFormat="false" ht="13.8" hidden="false" customHeight="false" outlineLevel="0" collapsed="false">
      <c r="A1054" s="208"/>
      <c r="B1054" s="208"/>
      <c r="C1054" s="208"/>
      <c r="D1054" s="208"/>
      <c r="E1054" s="208"/>
      <c r="F1054" s="208"/>
      <c r="G1054" s="208"/>
      <c r="H1054" s="208"/>
      <c r="I1054" s="234"/>
    </row>
    <row r="1055" customFormat="false" ht="13.8" hidden="false" customHeight="false" outlineLevel="0" collapsed="false">
      <c r="A1055" s="208"/>
      <c r="B1055" s="208"/>
      <c r="C1055" s="208"/>
      <c r="D1055" s="208"/>
      <c r="E1055" s="208"/>
      <c r="F1055" s="208"/>
      <c r="G1055" s="208"/>
      <c r="H1055" s="208"/>
      <c r="I1055" s="234"/>
    </row>
    <row r="1056" customFormat="false" ht="13.8" hidden="false" customHeight="false" outlineLevel="0" collapsed="false">
      <c r="A1056" s="208"/>
      <c r="B1056" s="208"/>
      <c r="C1056" s="208"/>
      <c r="D1056" s="208"/>
      <c r="E1056" s="208"/>
      <c r="F1056" s="208"/>
      <c r="G1056" s="208"/>
      <c r="H1056" s="208"/>
      <c r="I1056" s="234"/>
    </row>
    <row r="1057" customFormat="false" ht="13.8" hidden="false" customHeight="false" outlineLevel="0" collapsed="false">
      <c r="A1057" s="208"/>
      <c r="B1057" s="208"/>
      <c r="C1057" s="208"/>
      <c r="D1057" s="208"/>
      <c r="E1057" s="208"/>
      <c r="F1057" s="208"/>
      <c r="G1057" s="208"/>
      <c r="H1057" s="208"/>
      <c r="I1057" s="234"/>
    </row>
    <row r="1058" customFormat="false" ht="13.8" hidden="false" customHeight="false" outlineLevel="0" collapsed="false">
      <c r="A1058" s="208"/>
      <c r="B1058" s="208"/>
      <c r="C1058" s="208"/>
      <c r="D1058" s="208"/>
      <c r="E1058" s="208"/>
      <c r="F1058" s="208"/>
      <c r="G1058" s="208"/>
      <c r="H1058" s="208"/>
      <c r="I1058" s="234"/>
    </row>
    <row r="1059" customFormat="false" ht="13.8" hidden="false" customHeight="false" outlineLevel="0" collapsed="false">
      <c r="A1059" s="208"/>
      <c r="B1059" s="208"/>
      <c r="C1059" s="208"/>
      <c r="D1059" s="208"/>
      <c r="E1059" s="208"/>
      <c r="F1059" s="208"/>
      <c r="G1059" s="208"/>
      <c r="H1059" s="208"/>
      <c r="I1059" s="234"/>
    </row>
    <row r="1060" customFormat="false" ht="13.8" hidden="false" customHeight="false" outlineLevel="0" collapsed="false">
      <c r="A1060" s="208"/>
      <c r="B1060" s="208"/>
      <c r="C1060" s="208"/>
      <c r="D1060" s="208"/>
      <c r="E1060" s="208"/>
      <c r="F1060" s="208"/>
      <c r="G1060" s="208"/>
      <c r="H1060" s="208"/>
      <c r="I1060" s="234"/>
    </row>
    <row r="1061" customFormat="false" ht="13.8" hidden="false" customHeight="false" outlineLevel="0" collapsed="false">
      <c r="A1061" s="208"/>
      <c r="B1061" s="208"/>
      <c r="C1061" s="208"/>
      <c r="D1061" s="208"/>
      <c r="E1061" s="208"/>
      <c r="F1061" s="208"/>
      <c r="G1061" s="208"/>
      <c r="H1061" s="208"/>
      <c r="I1061" s="234"/>
    </row>
    <row r="1062" customFormat="false" ht="13.8" hidden="false" customHeight="false" outlineLevel="0" collapsed="false">
      <c r="A1062" s="208"/>
      <c r="B1062" s="208"/>
      <c r="C1062" s="208"/>
      <c r="D1062" s="208"/>
      <c r="E1062" s="208"/>
      <c r="F1062" s="208"/>
      <c r="G1062" s="208"/>
      <c r="H1062" s="208"/>
      <c r="I1062" s="234"/>
    </row>
    <row r="1063" customFormat="false" ht="13.8" hidden="false" customHeight="false" outlineLevel="0" collapsed="false">
      <c r="A1063" s="208"/>
      <c r="B1063" s="208"/>
      <c r="C1063" s="208"/>
      <c r="D1063" s="208"/>
      <c r="E1063" s="208"/>
      <c r="F1063" s="208"/>
      <c r="G1063" s="208"/>
      <c r="H1063" s="208"/>
      <c r="I1063" s="234"/>
    </row>
    <row r="1064" customFormat="false" ht="13.8" hidden="false" customHeight="false" outlineLevel="0" collapsed="false">
      <c r="A1064" s="208"/>
      <c r="B1064" s="208"/>
      <c r="C1064" s="208"/>
      <c r="D1064" s="208"/>
      <c r="E1064" s="208"/>
      <c r="F1064" s="208"/>
      <c r="G1064" s="208"/>
      <c r="H1064" s="208"/>
      <c r="I1064" s="234"/>
    </row>
    <row r="1065" customFormat="false" ht="13.8" hidden="false" customHeight="false" outlineLevel="0" collapsed="false">
      <c r="A1065" s="208"/>
      <c r="B1065" s="208"/>
      <c r="C1065" s="208"/>
      <c r="D1065" s="208"/>
      <c r="E1065" s="208"/>
      <c r="F1065" s="208"/>
      <c r="G1065" s="208"/>
      <c r="H1065" s="208"/>
      <c r="I1065" s="234"/>
    </row>
    <row r="1066" customFormat="false" ht="13.8" hidden="false" customHeight="false" outlineLevel="0" collapsed="false">
      <c r="A1066" s="208"/>
      <c r="B1066" s="208"/>
      <c r="C1066" s="208"/>
      <c r="D1066" s="208"/>
      <c r="E1066" s="208"/>
      <c r="F1066" s="208"/>
      <c r="G1066" s="208"/>
      <c r="H1066" s="208"/>
      <c r="I1066" s="234"/>
    </row>
    <row r="1067" customFormat="false" ht="13.8" hidden="false" customHeight="false" outlineLevel="0" collapsed="false">
      <c r="A1067" s="208"/>
      <c r="B1067" s="208"/>
      <c r="C1067" s="208"/>
      <c r="D1067" s="208"/>
      <c r="E1067" s="208"/>
      <c r="F1067" s="208"/>
      <c r="G1067" s="208"/>
      <c r="H1067" s="208"/>
      <c r="I1067" s="234"/>
    </row>
    <row r="1068" customFormat="false" ht="13.8" hidden="false" customHeight="false" outlineLevel="0" collapsed="false">
      <c r="A1068" s="208"/>
      <c r="B1068" s="208"/>
      <c r="C1068" s="208"/>
      <c r="D1068" s="208"/>
      <c r="E1068" s="208"/>
      <c r="F1068" s="208"/>
      <c r="G1068" s="208"/>
      <c r="H1068" s="208"/>
      <c r="I1068" s="234"/>
    </row>
    <row r="1069" customFormat="false" ht="13.8" hidden="false" customHeight="false" outlineLevel="0" collapsed="false">
      <c r="A1069" s="208"/>
      <c r="B1069" s="208"/>
      <c r="C1069" s="208"/>
      <c r="D1069" s="208"/>
      <c r="E1069" s="208"/>
      <c r="F1069" s="208"/>
      <c r="G1069" s="208"/>
      <c r="H1069" s="208"/>
      <c r="I1069" s="234"/>
    </row>
    <row r="1070" customFormat="false" ht="13.8" hidden="false" customHeight="false" outlineLevel="0" collapsed="false">
      <c r="A1070" s="208"/>
      <c r="B1070" s="208"/>
      <c r="C1070" s="208"/>
      <c r="D1070" s="208"/>
      <c r="E1070" s="208"/>
      <c r="F1070" s="208"/>
      <c r="G1070" s="208"/>
      <c r="H1070" s="208"/>
      <c r="I1070" s="234"/>
    </row>
    <row r="1071" customFormat="false" ht="13.8" hidden="false" customHeight="false" outlineLevel="0" collapsed="false">
      <c r="A1071" s="208"/>
      <c r="B1071" s="208"/>
      <c r="C1071" s="208"/>
      <c r="D1071" s="208"/>
      <c r="E1071" s="208"/>
      <c r="F1071" s="208"/>
      <c r="G1071" s="208"/>
      <c r="H1071" s="208"/>
      <c r="I1071" s="234"/>
    </row>
    <row r="1072" customFormat="false" ht="13.8" hidden="false" customHeight="false" outlineLevel="0" collapsed="false">
      <c r="A1072" s="208"/>
      <c r="B1072" s="208"/>
      <c r="C1072" s="208"/>
      <c r="D1072" s="208"/>
      <c r="E1072" s="208"/>
      <c r="F1072" s="208"/>
      <c r="G1072" s="208"/>
      <c r="H1072" s="208"/>
      <c r="I1072" s="234"/>
    </row>
    <row r="1073" customFormat="false" ht="13.8" hidden="false" customHeight="false" outlineLevel="0" collapsed="false">
      <c r="A1073" s="208"/>
      <c r="B1073" s="208"/>
      <c r="C1073" s="208"/>
      <c r="D1073" s="208"/>
      <c r="E1073" s="208"/>
      <c r="F1073" s="208"/>
      <c r="G1073" s="208"/>
      <c r="H1073" s="208"/>
      <c r="I1073" s="234"/>
    </row>
    <row r="1074" customFormat="false" ht="13.8" hidden="false" customHeight="false" outlineLevel="0" collapsed="false">
      <c r="A1074" s="208"/>
      <c r="B1074" s="208"/>
      <c r="C1074" s="208"/>
      <c r="D1074" s="208"/>
      <c r="E1074" s="208"/>
      <c r="F1074" s="208"/>
      <c r="G1074" s="208"/>
      <c r="H1074" s="208"/>
      <c r="I1074" s="234"/>
    </row>
    <row r="1075" customFormat="false" ht="13.8" hidden="false" customHeight="false" outlineLevel="0" collapsed="false">
      <c r="A1075" s="208"/>
      <c r="B1075" s="208"/>
      <c r="C1075" s="208"/>
      <c r="D1075" s="208"/>
      <c r="E1075" s="208"/>
      <c r="F1075" s="208"/>
      <c r="G1075" s="208"/>
      <c r="H1075" s="208"/>
      <c r="I1075" s="234"/>
    </row>
    <row r="1076" customFormat="false" ht="13.8" hidden="false" customHeight="false" outlineLevel="0" collapsed="false">
      <c r="A1076" s="208"/>
      <c r="B1076" s="208"/>
      <c r="C1076" s="208"/>
      <c r="D1076" s="208"/>
      <c r="E1076" s="208"/>
      <c r="F1076" s="208"/>
      <c r="G1076" s="208"/>
      <c r="H1076" s="208"/>
      <c r="I1076" s="234"/>
    </row>
    <row r="1077" customFormat="false" ht="13.8" hidden="false" customHeight="false" outlineLevel="0" collapsed="false">
      <c r="A1077" s="208"/>
      <c r="B1077" s="208"/>
      <c r="C1077" s="208"/>
      <c r="D1077" s="208"/>
      <c r="E1077" s="208"/>
      <c r="F1077" s="208"/>
      <c r="G1077" s="208"/>
      <c r="H1077" s="208"/>
      <c r="I1077" s="234"/>
    </row>
    <row r="1078" customFormat="false" ht="13.8" hidden="false" customHeight="false" outlineLevel="0" collapsed="false">
      <c r="A1078" s="208"/>
      <c r="B1078" s="208"/>
      <c r="C1078" s="208"/>
      <c r="D1078" s="208"/>
      <c r="E1078" s="208"/>
      <c r="F1078" s="208"/>
      <c r="G1078" s="208"/>
      <c r="H1078" s="208"/>
      <c r="I1078" s="234"/>
    </row>
    <row r="1079" customFormat="false" ht="13.8" hidden="false" customHeight="false" outlineLevel="0" collapsed="false">
      <c r="A1079" s="208"/>
      <c r="B1079" s="208"/>
      <c r="C1079" s="208"/>
      <c r="D1079" s="208"/>
      <c r="E1079" s="208"/>
      <c r="F1079" s="208"/>
      <c r="G1079" s="208"/>
      <c r="H1079" s="208"/>
      <c r="I1079" s="234"/>
    </row>
    <row r="1080" customFormat="false" ht="13.8" hidden="false" customHeight="false" outlineLevel="0" collapsed="false">
      <c r="A1080" s="208"/>
      <c r="B1080" s="208"/>
      <c r="C1080" s="208"/>
      <c r="D1080" s="208"/>
      <c r="E1080" s="208"/>
      <c r="F1080" s="208"/>
      <c r="G1080" s="208"/>
      <c r="H1080" s="208"/>
      <c r="I1080" s="234"/>
    </row>
    <row r="1081" customFormat="false" ht="13.8" hidden="false" customHeight="false" outlineLevel="0" collapsed="false">
      <c r="A1081" s="208"/>
      <c r="B1081" s="208"/>
      <c r="C1081" s="208"/>
      <c r="D1081" s="208"/>
      <c r="E1081" s="208"/>
      <c r="F1081" s="208"/>
      <c r="G1081" s="208"/>
      <c r="H1081" s="208"/>
      <c r="I1081" s="234"/>
    </row>
    <row r="1082" customFormat="false" ht="13.8" hidden="false" customHeight="false" outlineLevel="0" collapsed="false">
      <c r="A1082" s="208"/>
      <c r="B1082" s="208"/>
      <c r="C1082" s="208"/>
      <c r="D1082" s="208"/>
      <c r="E1082" s="208"/>
      <c r="F1082" s="208"/>
      <c r="G1082" s="208"/>
      <c r="H1082" s="208"/>
      <c r="I1082" s="234"/>
    </row>
    <row r="1083" customFormat="false" ht="13.8" hidden="false" customHeight="false" outlineLevel="0" collapsed="false">
      <c r="A1083" s="208"/>
      <c r="B1083" s="208"/>
      <c r="C1083" s="208"/>
      <c r="D1083" s="208"/>
      <c r="E1083" s="208"/>
      <c r="F1083" s="208"/>
      <c r="G1083" s="208"/>
      <c r="H1083" s="208"/>
      <c r="I1083" s="234"/>
    </row>
    <row r="1084" customFormat="false" ht="13.8" hidden="false" customHeight="false" outlineLevel="0" collapsed="false">
      <c r="A1084" s="208"/>
      <c r="B1084" s="208"/>
      <c r="C1084" s="208"/>
      <c r="D1084" s="208"/>
      <c r="E1084" s="208"/>
      <c r="F1084" s="208"/>
      <c r="G1084" s="208"/>
      <c r="H1084" s="208"/>
      <c r="I1084" s="234"/>
    </row>
    <row r="1085" customFormat="false" ht="13.8" hidden="false" customHeight="false" outlineLevel="0" collapsed="false">
      <c r="A1085" s="208"/>
      <c r="B1085" s="208"/>
      <c r="C1085" s="208"/>
      <c r="D1085" s="208"/>
      <c r="E1085" s="208"/>
      <c r="F1085" s="208"/>
      <c r="G1085" s="208"/>
      <c r="H1085" s="208"/>
      <c r="I1085" s="234"/>
    </row>
    <row r="1086" customFormat="false" ht="13.8" hidden="false" customHeight="false" outlineLevel="0" collapsed="false">
      <c r="A1086" s="208"/>
      <c r="B1086" s="208"/>
      <c r="C1086" s="208"/>
      <c r="D1086" s="208"/>
      <c r="E1086" s="208"/>
      <c r="F1086" s="208"/>
      <c r="G1086" s="208"/>
      <c r="H1086" s="208"/>
      <c r="I1086" s="234"/>
    </row>
    <row r="1087" customFormat="false" ht="13.8" hidden="false" customHeight="false" outlineLevel="0" collapsed="false">
      <c r="A1087" s="208"/>
      <c r="B1087" s="208"/>
      <c r="C1087" s="208"/>
      <c r="D1087" s="208"/>
      <c r="E1087" s="208"/>
      <c r="F1087" s="208"/>
      <c r="G1087" s="208"/>
      <c r="H1087" s="208"/>
      <c r="I1087" s="234"/>
    </row>
    <row r="1088" customFormat="false" ht="13.8" hidden="false" customHeight="false" outlineLevel="0" collapsed="false">
      <c r="A1088" s="208"/>
      <c r="B1088" s="208"/>
      <c r="C1088" s="208"/>
      <c r="D1088" s="208"/>
      <c r="E1088" s="208"/>
      <c r="F1088" s="208"/>
      <c r="G1088" s="208"/>
      <c r="H1088" s="208"/>
      <c r="I1088" s="234"/>
    </row>
    <row r="1089" customFormat="false" ht="13.8" hidden="false" customHeight="false" outlineLevel="0" collapsed="false">
      <c r="A1089" s="208"/>
      <c r="B1089" s="208"/>
      <c r="C1089" s="208"/>
      <c r="D1089" s="208"/>
      <c r="E1089" s="208"/>
      <c r="F1089" s="208"/>
      <c r="G1089" s="208"/>
      <c r="H1089" s="208"/>
      <c r="I1089" s="234"/>
    </row>
    <row r="1090" customFormat="false" ht="13.8" hidden="false" customHeight="false" outlineLevel="0" collapsed="false">
      <c r="A1090" s="208"/>
      <c r="B1090" s="208"/>
      <c r="C1090" s="208"/>
      <c r="D1090" s="208"/>
      <c r="E1090" s="208"/>
      <c r="F1090" s="208"/>
      <c r="G1090" s="208"/>
      <c r="H1090" s="208"/>
      <c r="I1090" s="234"/>
    </row>
    <row r="1091" customFormat="false" ht="13.8" hidden="false" customHeight="false" outlineLevel="0" collapsed="false">
      <c r="A1091" s="208"/>
      <c r="B1091" s="208"/>
      <c r="C1091" s="208"/>
      <c r="D1091" s="208"/>
      <c r="E1091" s="208"/>
      <c r="F1091" s="208"/>
      <c r="G1091" s="208"/>
      <c r="H1091" s="208"/>
      <c r="I1091" s="234"/>
    </row>
    <row r="1092" customFormat="false" ht="13.8" hidden="false" customHeight="false" outlineLevel="0" collapsed="false">
      <c r="A1092" s="208"/>
      <c r="B1092" s="208"/>
      <c r="C1092" s="208"/>
      <c r="D1092" s="208"/>
      <c r="E1092" s="208"/>
      <c r="F1092" s="208"/>
      <c r="G1092" s="208"/>
      <c r="H1092" s="208"/>
      <c r="I1092" s="234"/>
    </row>
    <row r="1093" customFormat="false" ht="13.8" hidden="false" customHeight="false" outlineLevel="0" collapsed="false">
      <c r="A1093" s="208"/>
      <c r="B1093" s="208"/>
      <c r="C1093" s="208"/>
      <c r="D1093" s="208"/>
      <c r="E1093" s="208"/>
      <c r="F1093" s="208"/>
      <c r="G1093" s="208"/>
      <c r="H1093" s="208"/>
      <c r="I1093" s="234"/>
    </row>
    <row r="1094" customFormat="false" ht="13.8" hidden="false" customHeight="false" outlineLevel="0" collapsed="false">
      <c r="A1094" s="208"/>
      <c r="B1094" s="208"/>
      <c r="C1094" s="208"/>
      <c r="D1094" s="208"/>
      <c r="E1094" s="208"/>
      <c r="F1094" s="208"/>
      <c r="G1094" s="208"/>
      <c r="H1094" s="208"/>
      <c r="I1094" s="234"/>
    </row>
    <row r="1095" customFormat="false" ht="13.8" hidden="false" customHeight="false" outlineLevel="0" collapsed="false">
      <c r="A1095" s="208"/>
      <c r="B1095" s="208"/>
      <c r="C1095" s="208"/>
      <c r="D1095" s="208"/>
      <c r="E1095" s="208"/>
      <c r="F1095" s="208"/>
      <c r="G1095" s="208"/>
      <c r="H1095" s="208"/>
      <c r="I1095" s="234"/>
    </row>
    <row r="1096" customFormat="false" ht="13.8" hidden="false" customHeight="false" outlineLevel="0" collapsed="false">
      <c r="A1096" s="208"/>
      <c r="B1096" s="208"/>
      <c r="C1096" s="208"/>
      <c r="D1096" s="208"/>
      <c r="E1096" s="208"/>
      <c r="F1096" s="208"/>
      <c r="G1096" s="208"/>
      <c r="H1096" s="208"/>
      <c r="I1096" s="234"/>
    </row>
    <row r="1097" customFormat="false" ht="13.8" hidden="false" customHeight="false" outlineLevel="0" collapsed="false">
      <c r="A1097" s="208"/>
      <c r="B1097" s="208"/>
      <c r="C1097" s="208"/>
      <c r="D1097" s="208"/>
      <c r="E1097" s="208"/>
      <c r="F1097" s="208"/>
      <c r="G1097" s="208"/>
      <c r="H1097" s="208"/>
      <c r="I1097" s="234"/>
    </row>
    <row r="1098" customFormat="false" ht="13.8" hidden="false" customHeight="false" outlineLevel="0" collapsed="false">
      <c r="A1098" s="208"/>
      <c r="B1098" s="208"/>
      <c r="C1098" s="208"/>
      <c r="D1098" s="208"/>
      <c r="E1098" s="208"/>
      <c r="F1098" s="208"/>
      <c r="G1098" s="208"/>
      <c r="H1098" s="208"/>
      <c r="I1098" s="234"/>
    </row>
    <row r="1099" customFormat="false" ht="13.8" hidden="false" customHeight="false" outlineLevel="0" collapsed="false">
      <c r="A1099" s="208"/>
      <c r="B1099" s="208"/>
      <c r="C1099" s="208"/>
      <c r="D1099" s="208"/>
      <c r="E1099" s="208"/>
      <c r="F1099" s="208"/>
      <c r="G1099" s="208"/>
      <c r="H1099" s="208"/>
      <c r="I1099" s="234"/>
    </row>
    <row r="1100" customFormat="false" ht="13.8" hidden="false" customHeight="false" outlineLevel="0" collapsed="false">
      <c r="A1100" s="208"/>
      <c r="B1100" s="208"/>
      <c r="C1100" s="208"/>
      <c r="D1100" s="208"/>
      <c r="E1100" s="208"/>
      <c r="F1100" s="208"/>
      <c r="G1100" s="208"/>
      <c r="H1100" s="208"/>
      <c r="I1100" s="234"/>
    </row>
    <row r="1101" customFormat="false" ht="13.8" hidden="false" customHeight="false" outlineLevel="0" collapsed="false">
      <c r="A1101" s="208"/>
      <c r="B1101" s="208"/>
      <c r="C1101" s="208"/>
      <c r="D1101" s="208"/>
      <c r="E1101" s="208"/>
      <c r="F1101" s="208"/>
      <c r="G1101" s="208"/>
      <c r="H1101" s="208"/>
      <c r="I1101" s="234"/>
    </row>
    <row r="1102" customFormat="false" ht="13.8" hidden="false" customHeight="false" outlineLevel="0" collapsed="false">
      <c r="A1102" s="208"/>
      <c r="B1102" s="208"/>
      <c r="C1102" s="208"/>
      <c r="D1102" s="208"/>
      <c r="E1102" s="208"/>
      <c r="F1102" s="208"/>
      <c r="G1102" s="208"/>
      <c r="H1102" s="208"/>
      <c r="I1102" s="234"/>
    </row>
    <row r="1103" customFormat="false" ht="13.8" hidden="false" customHeight="false" outlineLevel="0" collapsed="false">
      <c r="A1103" s="208"/>
      <c r="B1103" s="208"/>
      <c r="C1103" s="208"/>
      <c r="D1103" s="208"/>
      <c r="E1103" s="208"/>
      <c r="F1103" s="208"/>
      <c r="G1103" s="208"/>
      <c r="H1103" s="208"/>
      <c r="I1103" s="234"/>
    </row>
    <row r="1104" customFormat="false" ht="13.8" hidden="false" customHeight="false" outlineLevel="0" collapsed="false">
      <c r="A1104" s="208"/>
      <c r="B1104" s="208"/>
      <c r="C1104" s="208"/>
      <c r="D1104" s="208"/>
      <c r="E1104" s="208"/>
      <c r="F1104" s="208"/>
      <c r="G1104" s="208"/>
      <c r="H1104" s="208"/>
      <c r="I1104" s="234"/>
    </row>
    <row r="1105" customFormat="false" ht="13.8" hidden="false" customHeight="false" outlineLevel="0" collapsed="false">
      <c r="A1105" s="208"/>
      <c r="B1105" s="208"/>
      <c r="C1105" s="208"/>
      <c r="D1105" s="208"/>
      <c r="E1105" s="208"/>
      <c r="F1105" s="208"/>
      <c r="G1105" s="208"/>
      <c r="H1105" s="208"/>
      <c r="I1105" s="234"/>
    </row>
    <row r="1106" customFormat="false" ht="13.8" hidden="false" customHeight="false" outlineLevel="0" collapsed="false">
      <c r="A1106" s="208"/>
      <c r="B1106" s="208"/>
      <c r="C1106" s="208"/>
      <c r="D1106" s="208"/>
      <c r="E1106" s="208"/>
      <c r="F1106" s="208"/>
      <c r="G1106" s="208"/>
      <c r="H1106" s="208"/>
      <c r="I1106" s="234"/>
    </row>
    <row r="1107" customFormat="false" ht="13.8" hidden="false" customHeight="false" outlineLevel="0" collapsed="false">
      <c r="A1107" s="208"/>
      <c r="B1107" s="208"/>
      <c r="C1107" s="208"/>
      <c r="D1107" s="208"/>
      <c r="E1107" s="208"/>
      <c r="F1107" s="208"/>
      <c r="G1107" s="208"/>
      <c r="H1107" s="208"/>
      <c r="I1107" s="234"/>
    </row>
    <row r="1108" customFormat="false" ht="13.8" hidden="false" customHeight="false" outlineLevel="0" collapsed="false">
      <c r="A1108" s="208"/>
      <c r="B1108" s="208"/>
      <c r="C1108" s="208"/>
      <c r="D1108" s="208"/>
      <c r="E1108" s="208"/>
      <c r="F1108" s="208"/>
      <c r="G1108" s="208"/>
      <c r="H1108" s="208"/>
      <c r="I1108" s="234"/>
    </row>
    <row r="1109" customFormat="false" ht="13.8" hidden="false" customHeight="false" outlineLevel="0" collapsed="false">
      <c r="A1109" s="208"/>
      <c r="B1109" s="208"/>
      <c r="C1109" s="208"/>
      <c r="D1109" s="208"/>
      <c r="E1109" s="208"/>
      <c r="F1109" s="208"/>
      <c r="G1109" s="208"/>
      <c r="H1109" s="208"/>
      <c r="I1109" s="234"/>
    </row>
    <row r="1110" customFormat="false" ht="13.8" hidden="false" customHeight="false" outlineLevel="0" collapsed="false">
      <c r="A1110" s="208"/>
      <c r="B1110" s="208"/>
      <c r="C1110" s="208"/>
      <c r="D1110" s="208"/>
      <c r="E1110" s="208"/>
      <c r="F1110" s="208"/>
      <c r="G1110" s="208"/>
      <c r="H1110" s="208"/>
      <c r="I1110" s="234"/>
    </row>
    <row r="1111" customFormat="false" ht="13.8" hidden="false" customHeight="false" outlineLevel="0" collapsed="false">
      <c r="A1111" s="208"/>
      <c r="B1111" s="208"/>
      <c r="C1111" s="208"/>
      <c r="D1111" s="208"/>
      <c r="E1111" s="208"/>
      <c r="F1111" s="208"/>
      <c r="G1111" s="208"/>
      <c r="H1111" s="208"/>
      <c r="I1111" s="234"/>
    </row>
    <row r="1112" customFormat="false" ht="13.8" hidden="false" customHeight="false" outlineLevel="0" collapsed="false">
      <c r="A1112" s="208"/>
      <c r="B1112" s="208"/>
      <c r="C1112" s="208"/>
      <c r="D1112" s="208"/>
      <c r="E1112" s="208"/>
      <c r="F1112" s="208"/>
      <c r="G1112" s="208"/>
      <c r="H1112" s="208"/>
      <c r="I1112" s="234"/>
    </row>
    <row r="1113" customFormat="false" ht="13.8" hidden="false" customHeight="false" outlineLevel="0" collapsed="false">
      <c r="A1113" s="208"/>
      <c r="B1113" s="208"/>
      <c r="C1113" s="208"/>
      <c r="D1113" s="208"/>
      <c r="E1113" s="208"/>
      <c r="F1113" s="208"/>
      <c r="G1113" s="208"/>
      <c r="H1113" s="208"/>
      <c r="I1113" s="234"/>
    </row>
    <row r="1114" customFormat="false" ht="13.8" hidden="false" customHeight="false" outlineLevel="0" collapsed="false">
      <c r="A1114" s="208"/>
      <c r="B1114" s="208"/>
      <c r="C1114" s="208"/>
      <c r="D1114" s="208"/>
      <c r="E1114" s="208"/>
      <c r="F1114" s="208"/>
      <c r="G1114" s="208"/>
      <c r="H1114" s="208"/>
      <c r="I1114" s="234"/>
    </row>
    <row r="1115" customFormat="false" ht="13.8" hidden="false" customHeight="false" outlineLevel="0" collapsed="false">
      <c r="A1115" s="208"/>
      <c r="B1115" s="208"/>
      <c r="C1115" s="208"/>
      <c r="D1115" s="208"/>
      <c r="E1115" s="208"/>
      <c r="F1115" s="208"/>
      <c r="G1115" s="208"/>
      <c r="H1115" s="208"/>
      <c r="I1115" s="234"/>
    </row>
    <row r="1116" customFormat="false" ht="13.8" hidden="false" customHeight="false" outlineLevel="0" collapsed="false">
      <c r="A1116" s="208"/>
      <c r="B1116" s="208"/>
      <c r="C1116" s="208"/>
      <c r="D1116" s="208"/>
      <c r="E1116" s="208"/>
      <c r="F1116" s="208"/>
      <c r="G1116" s="208"/>
      <c r="H1116" s="208"/>
      <c r="I1116" s="234"/>
    </row>
    <row r="1117" customFormat="false" ht="13.8" hidden="false" customHeight="false" outlineLevel="0" collapsed="false">
      <c r="A1117" s="208"/>
      <c r="B1117" s="208"/>
      <c r="C1117" s="208"/>
      <c r="D1117" s="208"/>
      <c r="E1117" s="208"/>
      <c r="F1117" s="208"/>
      <c r="G1117" s="208"/>
      <c r="H1117" s="208"/>
      <c r="I1117" s="234"/>
    </row>
    <row r="1118" customFormat="false" ht="13.8" hidden="false" customHeight="false" outlineLevel="0" collapsed="false">
      <c r="A1118" s="208"/>
      <c r="B1118" s="208"/>
      <c r="C1118" s="208"/>
      <c r="D1118" s="208"/>
      <c r="E1118" s="208"/>
      <c r="F1118" s="208"/>
      <c r="G1118" s="208"/>
      <c r="H1118" s="208"/>
      <c r="I1118" s="234"/>
    </row>
    <row r="1119" customFormat="false" ht="13.8" hidden="false" customHeight="false" outlineLevel="0" collapsed="false">
      <c r="A1119" s="208"/>
      <c r="B1119" s="208"/>
      <c r="C1119" s="208"/>
      <c r="D1119" s="208"/>
      <c r="E1119" s="208"/>
      <c r="F1119" s="208"/>
      <c r="G1119" s="208"/>
      <c r="H1119" s="208"/>
      <c r="I1119" s="234"/>
    </row>
    <row r="1120" customFormat="false" ht="13.8" hidden="false" customHeight="false" outlineLevel="0" collapsed="false">
      <c r="A1120" s="208"/>
      <c r="B1120" s="208"/>
      <c r="C1120" s="208"/>
      <c r="D1120" s="208"/>
      <c r="E1120" s="208"/>
      <c r="F1120" s="208"/>
      <c r="G1120" s="208"/>
      <c r="H1120" s="208"/>
      <c r="I1120" s="234"/>
    </row>
    <row r="1121" customFormat="false" ht="13.8" hidden="false" customHeight="false" outlineLevel="0" collapsed="false">
      <c r="A1121" s="208"/>
      <c r="B1121" s="208"/>
      <c r="C1121" s="208"/>
      <c r="D1121" s="208"/>
      <c r="E1121" s="208"/>
      <c r="F1121" s="208"/>
      <c r="G1121" s="208"/>
      <c r="H1121" s="208"/>
      <c r="I1121" s="234"/>
    </row>
    <row r="1122" customFormat="false" ht="13.8" hidden="false" customHeight="false" outlineLevel="0" collapsed="false">
      <c r="A1122" s="208"/>
      <c r="B1122" s="208"/>
      <c r="C1122" s="208"/>
      <c r="D1122" s="208"/>
      <c r="E1122" s="208"/>
      <c r="F1122" s="208"/>
      <c r="G1122" s="208"/>
      <c r="H1122" s="208"/>
      <c r="I1122" s="234"/>
    </row>
    <row r="1123" customFormat="false" ht="13.8" hidden="false" customHeight="false" outlineLevel="0" collapsed="false">
      <c r="A1123" s="208"/>
      <c r="B1123" s="208"/>
      <c r="C1123" s="208"/>
      <c r="D1123" s="208"/>
      <c r="E1123" s="208"/>
      <c r="F1123" s="208"/>
      <c r="G1123" s="208"/>
      <c r="H1123" s="208"/>
      <c r="I1123" s="234"/>
    </row>
    <row r="1124" customFormat="false" ht="13.8" hidden="false" customHeight="false" outlineLevel="0" collapsed="false">
      <c r="A1124" s="208"/>
      <c r="B1124" s="208"/>
      <c r="C1124" s="208"/>
      <c r="D1124" s="208"/>
      <c r="E1124" s="208"/>
      <c r="F1124" s="208"/>
      <c r="G1124" s="208"/>
      <c r="H1124" s="208"/>
      <c r="I1124" s="234"/>
    </row>
    <row r="1125" customFormat="false" ht="13.8" hidden="false" customHeight="false" outlineLevel="0" collapsed="false">
      <c r="A1125" s="208"/>
      <c r="B1125" s="208"/>
      <c r="C1125" s="208"/>
      <c r="D1125" s="208"/>
      <c r="E1125" s="208"/>
      <c r="F1125" s="208"/>
      <c r="G1125" s="208"/>
      <c r="H1125" s="208"/>
      <c r="I1125" s="234"/>
    </row>
    <row r="1126" customFormat="false" ht="13.8" hidden="false" customHeight="false" outlineLevel="0" collapsed="false">
      <c r="A1126" s="208"/>
      <c r="B1126" s="208"/>
      <c r="C1126" s="208"/>
      <c r="D1126" s="208"/>
      <c r="E1126" s="208"/>
      <c r="F1126" s="208"/>
      <c r="G1126" s="208"/>
      <c r="H1126" s="208"/>
      <c r="I1126" s="234"/>
    </row>
    <row r="1127" customFormat="false" ht="13.8" hidden="false" customHeight="false" outlineLevel="0" collapsed="false">
      <c r="A1127" s="208"/>
      <c r="B1127" s="208"/>
      <c r="C1127" s="208"/>
      <c r="D1127" s="208"/>
      <c r="E1127" s="208"/>
      <c r="F1127" s="208"/>
      <c r="G1127" s="208"/>
      <c r="H1127" s="208"/>
      <c r="I1127" s="234"/>
    </row>
    <row r="1128" customFormat="false" ht="13.8" hidden="false" customHeight="false" outlineLevel="0" collapsed="false">
      <c r="A1128" s="208"/>
      <c r="B1128" s="208"/>
      <c r="C1128" s="208"/>
      <c r="D1128" s="208"/>
      <c r="E1128" s="208"/>
      <c r="F1128" s="208"/>
      <c r="G1128" s="208"/>
      <c r="H1128" s="208"/>
      <c r="I1128" s="234"/>
    </row>
    <row r="1129" customFormat="false" ht="13.8" hidden="false" customHeight="false" outlineLevel="0" collapsed="false">
      <c r="A1129" s="208"/>
      <c r="B1129" s="208"/>
      <c r="C1129" s="208"/>
      <c r="D1129" s="208"/>
      <c r="E1129" s="208"/>
      <c r="F1129" s="208"/>
      <c r="G1129" s="208"/>
      <c r="H1129" s="208"/>
      <c r="I1129" s="234"/>
    </row>
    <row r="1130" customFormat="false" ht="13.8" hidden="false" customHeight="false" outlineLevel="0" collapsed="false">
      <c r="A1130" s="208"/>
      <c r="B1130" s="208"/>
      <c r="C1130" s="208"/>
      <c r="D1130" s="208"/>
      <c r="E1130" s="208"/>
      <c r="F1130" s="208"/>
      <c r="G1130" s="208"/>
      <c r="H1130" s="208"/>
      <c r="I1130" s="234"/>
    </row>
    <row r="1131" customFormat="false" ht="13.8" hidden="false" customHeight="false" outlineLevel="0" collapsed="false">
      <c r="A1131" s="208"/>
      <c r="B1131" s="208"/>
      <c r="C1131" s="208"/>
      <c r="D1131" s="208"/>
      <c r="E1131" s="208"/>
      <c r="F1131" s="208"/>
      <c r="G1131" s="208"/>
      <c r="H1131" s="208"/>
      <c r="I1131" s="234"/>
    </row>
    <row r="1132" customFormat="false" ht="13.8" hidden="false" customHeight="false" outlineLevel="0" collapsed="false">
      <c r="A1132" s="208"/>
      <c r="B1132" s="208"/>
      <c r="C1132" s="208"/>
      <c r="D1132" s="208"/>
      <c r="E1132" s="208"/>
      <c r="F1132" s="208"/>
      <c r="G1132" s="208"/>
      <c r="H1132" s="208"/>
      <c r="I1132" s="234"/>
    </row>
    <row r="1133" customFormat="false" ht="13.8" hidden="false" customHeight="false" outlineLevel="0" collapsed="false">
      <c r="A1133" s="208"/>
      <c r="B1133" s="208"/>
      <c r="C1133" s="208"/>
      <c r="D1133" s="208"/>
      <c r="E1133" s="208"/>
      <c r="F1133" s="208"/>
      <c r="G1133" s="208"/>
      <c r="H1133" s="208"/>
      <c r="I1133" s="234"/>
    </row>
    <row r="1134" customFormat="false" ht="13.8" hidden="false" customHeight="false" outlineLevel="0" collapsed="false">
      <c r="A1134" s="208"/>
      <c r="B1134" s="208"/>
      <c r="C1134" s="208"/>
      <c r="D1134" s="208"/>
      <c r="E1134" s="208"/>
      <c r="F1134" s="208"/>
      <c r="G1134" s="208"/>
      <c r="H1134" s="208"/>
      <c r="I1134" s="234"/>
    </row>
    <row r="1135" customFormat="false" ht="13.8" hidden="false" customHeight="false" outlineLevel="0" collapsed="false">
      <c r="A1135" s="208"/>
      <c r="B1135" s="208"/>
      <c r="C1135" s="208"/>
      <c r="D1135" s="208"/>
      <c r="E1135" s="208"/>
      <c r="F1135" s="208"/>
      <c r="G1135" s="208"/>
      <c r="H1135" s="208"/>
      <c r="I1135" s="234"/>
    </row>
    <row r="1136" customFormat="false" ht="13.8" hidden="false" customHeight="false" outlineLevel="0" collapsed="false">
      <c r="A1136" s="208"/>
      <c r="B1136" s="208"/>
      <c r="C1136" s="208"/>
      <c r="D1136" s="208"/>
      <c r="E1136" s="208"/>
      <c r="F1136" s="208"/>
      <c r="G1136" s="208"/>
      <c r="H1136" s="208"/>
      <c r="I1136" s="234"/>
    </row>
    <row r="1137" customFormat="false" ht="13.8" hidden="false" customHeight="false" outlineLevel="0" collapsed="false">
      <c r="A1137" s="208"/>
      <c r="B1137" s="208"/>
      <c r="C1137" s="208"/>
      <c r="D1137" s="208"/>
      <c r="E1137" s="208"/>
      <c r="F1137" s="208"/>
      <c r="G1137" s="208"/>
      <c r="H1137" s="208"/>
      <c r="I1137" s="234"/>
    </row>
    <row r="1138" customFormat="false" ht="13.8" hidden="false" customHeight="false" outlineLevel="0" collapsed="false">
      <c r="A1138" s="208"/>
      <c r="B1138" s="208"/>
      <c r="C1138" s="208"/>
      <c r="D1138" s="208"/>
      <c r="E1138" s="208"/>
      <c r="F1138" s="208"/>
      <c r="G1138" s="208"/>
      <c r="H1138" s="208"/>
      <c r="I1138" s="234"/>
    </row>
    <row r="1139" customFormat="false" ht="13.8" hidden="false" customHeight="false" outlineLevel="0" collapsed="false">
      <c r="A1139" s="208"/>
      <c r="B1139" s="208"/>
      <c r="C1139" s="208"/>
      <c r="D1139" s="208"/>
      <c r="E1139" s="208"/>
      <c r="F1139" s="208"/>
      <c r="G1139" s="208"/>
      <c r="H1139" s="208"/>
      <c r="I1139" s="234"/>
    </row>
    <row r="1140" customFormat="false" ht="13.8" hidden="false" customHeight="false" outlineLevel="0" collapsed="false">
      <c r="A1140" s="208"/>
      <c r="B1140" s="208"/>
      <c r="C1140" s="208"/>
      <c r="D1140" s="208"/>
      <c r="E1140" s="208"/>
      <c r="F1140" s="208"/>
      <c r="G1140" s="208"/>
      <c r="H1140" s="208"/>
      <c r="I1140" s="234"/>
    </row>
    <row r="1141" customFormat="false" ht="13.8" hidden="false" customHeight="false" outlineLevel="0" collapsed="false">
      <c r="A1141" s="208"/>
      <c r="B1141" s="208"/>
      <c r="C1141" s="208"/>
      <c r="D1141" s="208"/>
      <c r="E1141" s="208"/>
      <c r="F1141" s="208"/>
      <c r="G1141" s="208"/>
      <c r="H1141" s="208"/>
      <c r="I1141" s="234"/>
    </row>
    <row r="1142" customFormat="false" ht="13.8" hidden="false" customHeight="false" outlineLevel="0" collapsed="false">
      <c r="A1142" s="208"/>
      <c r="B1142" s="208"/>
      <c r="C1142" s="208"/>
      <c r="D1142" s="208"/>
      <c r="E1142" s="208"/>
      <c r="F1142" s="208"/>
      <c r="G1142" s="208"/>
      <c r="H1142" s="208"/>
      <c r="I1142" s="234"/>
    </row>
    <row r="1143" customFormat="false" ht="13.8" hidden="false" customHeight="false" outlineLevel="0" collapsed="false">
      <c r="A1143" s="208"/>
      <c r="B1143" s="208"/>
      <c r="C1143" s="208"/>
      <c r="D1143" s="208"/>
      <c r="E1143" s="208"/>
      <c r="F1143" s="208"/>
      <c r="G1143" s="208"/>
      <c r="H1143" s="208"/>
      <c r="I1143" s="234"/>
    </row>
    <row r="1144" customFormat="false" ht="13.8" hidden="false" customHeight="false" outlineLevel="0" collapsed="false">
      <c r="A1144" s="208"/>
      <c r="B1144" s="208"/>
      <c r="C1144" s="208"/>
      <c r="D1144" s="208"/>
      <c r="E1144" s="208"/>
      <c r="F1144" s="208"/>
      <c r="G1144" s="208"/>
      <c r="H1144" s="208"/>
      <c r="I1144" s="234"/>
    </row>
    <row r="1145" customFormat="false" ht="13.8" hidden="false" customHeight="false" outlineLevel="0" collapsed="false">
      <c r="A1145" s="208"/>
      <c r="B1145" s="208"/>
      <c r="C1145" s="208"/>
      <c r="D1145" s="208"/>
      <c r="E1145" s="208"/>
      <c r="F1145" s="208"/>
      <c r="G1145" s="208"/>
      <c r="H1145" s="208"/>
      <c r="I1145" s="234"/>
    </row>
    <row r="1146" customFormat="false" ht="13.8" hidden="false" customHeight="false" outlineLevel="0" collapsed="false">
      <c r="A1146" s="208"/>
      <c r="B1146" s="208"/>
      <c r="C1146" s="208"/>
      <c r="D1146" s="208"/>
      <c r="E1146" s="208"/>
      <c r="F1146" s="208"/>
      <c r="G1146" s="208"/>
      <c r="H1146" s="208"/>
      <c r="I1146" s="234"/>
    </row>
    <row r="1147" customFormat="false" ht="13.8" hidden="false" customHeight="false" outlineLevel="0" collapsed="false">
      <c r="A1147" s="208"/>
      <c r="B1147" s="208"/>
      <c r="C1147" s="208"/>
      <c r="D1147" s="208"/>
      <c r="E1147" s="208"/>
      <c r="F1147" s="208"/>
      <c r="G1147" s="208"/>
      <c r="H1147" s="208"/>
      <c r="I1147" s="234"/>
    </row>
    <row r="1148" customFormat="false" ht="13.8" hidden="false" customHeight="false" outlineLevel="0" collapsed="false">
      <c r="A1148" s="208"/>
      <c r="B1148" s="208"/>
      <c r="C1148" s="208"/>
      <c r="D1148" s="208"/>
      <c r="E1148" s="208"/>
      <c r="F1148" s="208"/>
      <c r="G1148" s="208"/>
      <c r="H1148" s="208"/>
      <c r="I1148" s="234"/>
    </row>
    <row r="1149" customFormat="false" ht="13.8" hidden="false" customHeight="false" outlineLevel="0" collapsed="false">
      <c r="A1149" s="208"/>
      <c r="B1149" s="208"/>
      <c r="C1149" s="208"/>
      <c r="D1149" s="208"/>
      <c r="E1149" s="208"/>
      <c r="F1149" s="208"/>
      <c r="G1149" s="208"/>
      <c r="H1149" s="208"/>
      <c r="I1149" s="234"/>
    </row>
    <row r="1150" customFormat="false" ht="13.8" hidden="false" customHeight="false" outlineLevel="0" collapsed="false">
      <c r="A1150" s="208"/>
      <c r="B1150" s="208"/>
      <c r="C1150" s="208"/>
      <c r="D1150" s="208"/>
      <c r="E1150" s="208"/>
      <c r="F1150" s="208"/>
      <c r="G1150" s="208"/>
      <c r="H1150" s="208"/>
      <c r="I1150" s="234"/>
    </row>
    <row r="1151" customFormat="false" ht="13.8" hidden="false" customHeight="false" outlineLevel="0" collapsed="false">
      <c r="A1151" s="208"/>
      <c r="B1151" s="208"/>
      <c r="C1151" s="208"/>
      <c r="D1151" s="208"/>
      <c r="E1151" s="208"/>
      <c r="F1151" s="208"/>
      <c r="G1151" s="208"/>
      <c r="H1151" s="208"/>
      <c r="I1151" s="234"/>
    </row>
    <row r="1152" customFormat="false" ht="13.8" hidden="false" customHeight="false" outlineLevel="0" collapsed="false">
      <c r="A1152" s="208"/>
      <c r="B1152" s="208"/>
      <c r="C1152" s="208"/>
      <c r="D1152" s="208"/>
      <c r="E1152" s="208"/>
      <c r="F1152" s="208"/>
      <c r="G1152" s="208"/>
      <c r="H1152" s="208"/>
      <c r="I1152" s="234"/>
    </row>
    <row r="1153" customFormat="false" ht="13.8" hidden="false" customHeight="false" outlineLevel="0" collapsed="false">
      <c r="A1153" s="208"/>
      <c r="B1153" s="208"/>
      <c r="C1153" s="208"/>
      <c r="D1153" s="208"/>
      <c r="E1153" s="208"/>
      <c r="F1153" s="208"/>
      <c r="G1153" s="208"/>
      <c r="H1153" s="208"/>
      <c r="I1153" s="234"/>
    </row>
    <row r="1154" customFormat="false" ht="13.8" hidden="false" customHeight="false" outlineLevel="0" collapsed="false">
      <c r="A1154" s="208"/>
      <c r="B1154" s="208"/>
      <c r="C1154" s="208"/>
      <c r="D1154" s="208"/>
      <c r="E1154" s="208"/>
      <c r="F1154" s="208"/>
      <c r="G1154" s="208"/>
      <c r="H1154" s="208"/>
      <c r="I1154" s="234"/>
    </row>
    <row r="1155" customFormat="false" ht="13.8" hidden="false" customHeight="false" outlineLevel="0" collapsed="false">
      <c r="A1155" s="208"/>
      <c r="B1155" s="208"/>
      <c r="C1155" s="208"/>
      <c r="D1155" s="208"/>
      <c r="E1155" s="208"/>
      <c r="F1155" s="208"/>
      <c r="G1155" s="208"/>
      <c r="H1155" s="208"/>
      <c r="I1155" s="234"/>
    </row>
    <row r="1156" customFormat="false" ht="13.8" hidden="false" customHeight="false" outlineLevel="0" collapsed="false">
      <c r="A1156" s="208"/>
      <c r="B1156" s="208"/>
      <c r="C1156" s="208"/>
      <c r="D1156" s="208"/>
      <c r="E1156" s="208"/>
      <c r="F1156" s="208"/>
      <c r="G1156" s="208"/>
      <c r="H1156" s="208"/>
      <c r="I1156" s="234"/>
    </row>
    <row r="1157" customFormat="false" ht="13.8" hidden="false" customHeight="false" outlineLevel="0" collapsed="false">
      <c r="A1157" s="208"/>
      <c r="B1157" s="208"/>
      <c r="C1157" s="208"/>
      <c r="D1157" s="208"/>
      <c r="E1157" s="208"/>
      <c r="F1157" s="208"/>
      <c r="G1157" s="208"/>
      <c r="H1157" s="208"/>
      <c r="I1157" s="234"/>
    </row>
    <row r="1158" customFormat="false" ht="13.8" hidden="false" customHeight="false" outlineLevel="0" collapsed="false">
      <c r="A1158" s="208"/>
      <c r="B1158" s="208"/>
      <c r="C1158" s="208"/>
      <c r="D1158" s="208"/>
      <c r="E1158" s="208"/>
      <c r="F1158" s="208"/>
      <c r="G1158" s="208"/>
      <c r="H1158" s="208"/>
      <c r="I1158" s="234"/>
    </row>
    <row r="1159" customFormat="false" ht="13.8" hidden="false" customHeight="false" outlineLevel="0" collapsed="false">
      <c r="A1159" s="208"/>
      <c r="B1159" s="208"/>
      <c r="C1159" s="208"/>
      <c r="D1159" s="208"/>
      <c r="E1159" s="208"/>
      <c r="F1159" s="208"/>
      <c r="G1159" s="208"/>
      <c r="H1159" s="208"/>
      <c r="I1159" s="234"/>
    </row>
    <row r="1160" customFormat="false" ht="13.8" hidden="false" customHeight="false" outlineLevel="0" collapsed="false">
      <c r="A1160" s="208"/>
      <c r="B1160" s="208"/>
      <c r="C1160" s="208"/>
      <c r="D1160" s="208"/>
      <c r="E1160" s="208"/>
      <c r="F1160" s="208"/>
      <c r="G1160" s="208"/>
      <c r="H1160" s="208"/>
      <c r="I1160" s="234"/>
    </row>
    <row r="1161" customFormat="false" ht="13.8" hidden="false" customHeight="false" outlineLevel="0" collapsed="false">
      <c r="A1161" s="208"/>
      <c r="B1161" s="208"/>
      <c r="C1161" s="208"/>
      <c r="D1161" s="208"/>
      <c r="E1161" s="208"/>
      <c r="F1161" s="208"/>
      <c r="G1161" s="208"/>
      <c r="H1161" s="208"/>
      <c r="I1161" s="234"/>
    </row>
    <row r="1162" customFormat="false" ht="13.8" hidden="false" customHeight="false" outlineLevel="0" collapsed="false">
      <c r="A1162" s="208"/>
      <c r="B1162" s="208"/>
      <c r="C1162" s="208"/>
      <c r="D1162" s="208"/>
      <c r="E1162" s="208"/>
      <c r="F1162" s="208"/>
      <c r="G1162" s="208"/>
      <c r="H1162" s="208"/>
      <c r="I1162" s="234"/>
    </row>
    <row r="1163" customFormat="false" ht="13.8" hidden="false" customHeight="false" outlineLevel="0" collapsed="false">
      <c r="A1163" s="208"/>
      <c r="B1163" s="208"/>
      <c r="C1163" s="208"/>
      <c r="D1163" s="208"/>
      <c r="E1163" s="208"/>
      <c r="F1163" s="208"/>
      <c r="G1163" s="208"/>
      <c r="H1163" s="208"/>
      <c r="I1163" s="234"/>
    </row>
    <row r="1164" customFormat="false" ht="13.8" hidden="false" customHeight="false" outlineLevel="0" collapsed="false">
      <c r="A1164" s="208"/>
      <c r="B1164" s="208"/>
      <c r="C1164" s="208"/>
      <c r="D1164" s="208"/>
      <c r="E1164" s="208"/>
      <c r="F1164" s="208"/>
      <c r="G1164" s="208"/>
      <c r="H1164" s="208"/>
      <c r="I1164" s="234"/>
    </row>
    <row r="1165" customFormat="false" ht="13.8" hidden="false" customHeight="false" outlineLevel="0" collapsed="false">
      <c r="A1165" s="208"/>
      <c r="B1165" s="208"/>
      <c r="C1165" s="208"/>
      <c r="D1165" s="208"/>
      <c r="E1165" s="208"/>
      <c r="F1165" s="208"/>
      <c r="G1165" s="208"/>
      <c r="H1165" s="208"/>
      <c r="I1165" s="234"/>
    </row>
    <row r="1166" customFormat="false" ht="13.8" hidden="false" customHeight="false" outlineLevel="0" collapsed="false">
      <c r="A1166" s="208"/>
      <c r="B1166" s="208"/>
      <c r="C1166" s="208"/>
      <c r="D1166" s="208"/>
      <c r="E1166" s="208"/>
      <c r="F1166" s="208"/>
      <c r="G1166" s="208"/>
      <c r="H1166" s="208"/>
      <c r="I1166" s="234"/>
    </row>
    <row r="1167" customFormat="false" ht="13.8" hidden="false" customHeight="false" outlineLevel="0" collapsed="false">
      <c r="A1167" s="208"/>
      <c r="B1167" s="208"/>
      <c r="C1167" s="208"/>
      <c r="D1167" s="208"/>
      <c r="E1167" s="208"/>
      <c r="F1167" s="208"/>
      <c r="G1167" s="208"/>
      <c r="H1167" s="208"/>
      <c r="I1167" s="234"/>
    </row>
    <row r="1048576" customFormat="false" ht="12.8" hidden="false" customHeight="true" outlineLevel="0" collapsed="false"/>
  </sheetData>
  <mergeCells count="184">
    <mergeCell ref="A1:I1"/>
    <mergeCell ref="A2:E2"/>
    <mergeCell ref="F2:I2"/>
    <mergeCell ref="A3:I3"/>
    <mergeCell ref="A4:I4"/>
    <mergeCell ref="B5:G5"/>
    <mergeCell ref="H5:I5"/>
    <mergeCell ref="B6:G6"/>
    <mergeCell ref="H6:I6"/>
    <mergeCell ref="B7:G7"/>
    <mergeCell ref="H7:I7"/>
    <mergeCell ref="B8:G8"/>
    <mergeCell ref="H8:I8"/>
    <mergeCell ref="A9:I9"/>
    <mergeCell ref="A10:I10"/>
    <mergeCell ref="B11:G11"/>
    <mergeCell ref="H11:I11"/>
    <mergeCell ref="B12:G12"/>
    <mergeCell ref="H12:I12"/>
    <mergeCell ref="B13:G13"/>
    <mergeCell ref="H13:I13"/>
    <mergeCell ref="B14:G14"/>
    <mergeCell ref="H14:I14"/>
    <mergeCell ref="B15:G15"/>
    <mergeCell ref="H15:I15"/>
    <mergeCell ref="B16:G16"/>
    <mergeCell ref="H16:I16"/>
    <mergeCell ref="B17:G17"/>
    <mergeCell ref="H17:I17"/>
    <mergeCell ref="B18:G18"/>
    <mergeCell ref="H18:I18"/>
    <mergeCell ref="B19:G19"/>
    <mergeCell ref="H19:I19"/>
    <mergeCell ref="A20:I20"/>
    <mergeCell ref="A21:I21"/>
    <mergeCell ref="B22:D22"/>
    <mergeCell ref="B23:D23"/>
    <mergeCell ref="B24:G24"/>
    <mergeCell ref="B25:G25"/>
    <mergeCell ref="B26:G26"/>
    <mergeCell ref="B27:G27"/>
    <mergeCell ref="B28:G28"/>
    <mergeCell ref="A29:H29"/>
    <mergeCell ref="A30:I30"/>
    <mergeCell ref="A31:I31"/>
    <mergeCell ref="A32:E32"/>
    <mergeCell ref="A33:I33"/>
    <mergeCell ref="A34:I34"/>
    <mergeCell ref="B35:G35"/>
    <mergeCell ref="B36:G36"/>
    <mergeCell ref="B37:G37"/>
    <mergeCell ref="A38:G38"/>
    <mergeCell ref="A39:I39"/>
    <mergeCell ref="A40:I40"/>
    <mergeCell ref="A41:I41"/>
    <mergeCell ref="B42:G42"/>
    <mergeCell ref="B43:G43"/>
    <mergeCell ref="B44:G44"/>
    <mergeCell ref="B45:G45"/>
    <mergeCell ref="B46:G46"/>
    <mergeCell ref="B47:G47"/>
    <mergeCell ref="B48:G48"/>
    <mergeCell ref="B49:C49"/>
    <mergeCell ref="B50:G50"/>
    <mergeCell ref="A51:G51"/>
    <mergeCell ref="A52:I52"/>
    <mergeCell ref="A53:I53"/>
    <mergeCell ref="A54:I54"/>
    <mergeCell ref="A55:I55"/>
    <mergeCell ref="A56:I56"/>
    <mergeCell ref="A57:I57"/>
    <mergeCell ref="B58:G58"/>
    <mergeCell ref="B59:G59"/>
    <mergeCell ref="B60:G60"/>
    <mergeCell ref="B61:G61"/>
    <mergeCell ref="B62:G62"/>
    <mergeCell ref="B63:G63"/>
    <mergeCell ref="B64:G64"/>
    <mergeCell ref="B65:G65"/>
    <mergeCell ref="B66:G66"/>
    <mergeCell ref="B67:G67"/>
    <mergeCell ref="A68:G68"/>
    <mergeCell ref="A69:I69"/>
    <mergeCell ref="A70:I70"/>
    <mergeCell ref="A71:G71"/>
    <mergeCell ref="A72:G72"/>
    <mergeCell ref="A73:I73"/>
    <mergeCell ref="A74:I74"/>
    <mergeCell ref="B75:G75"/>
    <mergeCell ref="B76:G76"/>
    <mergeCell ref="B77:G77"/>
    <mergeCell ref="B78:G78"/>
    <mergeCell ref="A79:G79"/>
    <mergeCell ref="A80:I80"/>
    <mergeCell ref="B81:G81"/>
    <mergeCell ref="B82:G82"/>
    <mergeCell ref="B83:H83"/>
    <mergeCell ref="B84:H84"/>
    <mergeCell ref="B85:H85"/>
    <mergeCell ref="B86:H86"/>
    <mergeCell ref="B87:H87"/>
    <mergeCell ref="A88:G88"/>
    <mergeCell ref="A89:G89"/>
    <mergeCell ref="A90:I90"/>
    <mergeCell ref="A91:I91"/>
    <mergeCell ref="B92:G92"/>
    <mergeCell ref="B93:H93"/>
    <mergeCell ref="B94:H94"/>
    <mergeCell ref="B95:H95"/>
    <mergeCell ref="B96:H96"/>
    <mergeCell ref="B97:H97"/>
    <mergeCell ref="B98:H98"/>
    <mergeCell ref="A99:G99"/>
    <mergeCell ref="B100:H100"/>
    <mergeCell ref="A101:G101"/>
    <mergeCell ref="A102:I102"/>
    <mergeCell ref="A103:G103"/>
    <mergeCell ref="A104:G104"/>
    <mergeCell ref="A105:G105"/>
    <mergeCell ref="A106:G106"/>
    <mergeCell ref="A107:I107"/>
    <mergeCell ref="B108:G108"/>
    <mergeCell ref="B109:H109"/>
    <mergeCell ref="B110:H110"/>
    <mergeCell ref="B111:H111"/>
    <mergeCell ref="B112:H112"/>
    <mergeCell ref="A113:G113"/>
    <mergeCell ref="A114:G114"/>
    <mergeCell ref="A115:I115"/>
    <mergeCell ref="B116:G116"/>
    <mergeCell ref="B117:H117"/>
    <mergeCell ref="A118:G118"/>
    <mergeCell ref="A119:I119"/>
    <mergeCell ref="A120:I120"/>
    <mergeCell ref="B121:G121"/>
    <mergeCell ref="B122:H122"/>
    <mergeCell ref="B123:H123"/>
    <mergeCell ref="B124:H124"/>
    <mergeCell ref="A125:G125"/>
    <mergeCell ref="B126:H126"/>
    <mergeCell ref="A127:G127"/>
    <mergeCell ref="A128:I128"/>
    <mergeCell ref="B129:G129"/>
    <mergeCell ref="B130:G130"/>
    <mergeCell ref="B131:G131"/>
    <mergeCell ref="B132:G132"/>
    <mergeCell ref="A133:H133"/>
    <mergeCell ref="A134:I134"/>
    <mergeCell ref="B135:G135"/>
    <mergeCell ref="A136:G136"/>
    <mergeCell ref="B137:G137"/>
    <mergeCell ref="A138:G138"/>
    <mergeCell ref="B139:G139"/>
    <mergeCell ref="A140:G140"/>
    <mergeCell ref="B141:G141"/>
    <mergeCell ref="B142:G142"/>
    <mergeCell ref="B143:G143"/>
    <mergeCell ref="B144:G144"/>
    <mergeCell ref="B147:G147"/>
    <mergeCell ref="B148:G148"/>
    <mergeCell ref="B149:G149"/>
    <mergeCell ref="A150:G150"/>
    <mergeCell ref="A152:G152"/>
    <mergeCell ref="A153:I153"/>
    <mergeCell ref="A154:H154"/>
    <mergeCell ref="B155:H155"/>
    <mergeCell ref="B156:H156"/>
    <mergeCell ref="B157:H157"/>
    <mergeCell ref="B158:H158"/>
    <mergeCell ref="B159:H159"/>
    <mergeCell ref="A160:G160"/>
    <mergeCell ref="B161:H161"/>
    <mergeCell ref="A162:G162"/>
    <mergeCell ref="A163:I163"/>
    <mergeCell ref="A164:I164"/>
    <mergeCell ref="A165:B165"/>
    <mergeCell ref="E165:F165"/>
    <mergeCell ref="H165:I165"/>
    <mergeCell ref="A166:B166"/>
    <mergeCell ref="E166:F166"/>
    <mergeCell ref="H166:I166"/>
    <mergeCell ref="A167:B167"/>
    <mergeCell ref="E167:F167"/>
    <mergeCell ref="H167:I167"/>
  </mergeCells>
  <dataValidations count="10">
    <dataValidation allowBlank="false" errorStyle="stop" operator="equal" showDropDown="false" showErrorMessage="true" showInputMessage="false" sqref="D49 F49" type="none">
      <formula1>0</formula1>
      <formula2>0</formula2>
    </dataValidation>
    <dataValidation allowBlank="false" errorStyle="stop" operator="equal" showDropDown="false" showErrorMessage="true" showInputMessage="false" sqref="H13 H25:H26" type="none">
      <formula1>0</formula1>
      <formula2>0</formula2>
    </dataValidation>
    <dataValidation allowBlank="false" errorStyle="stop" operator="equal" showDropDown="false" showErrorMessage="true" showInputMessage="false" sqref="F2" type="list">
      <formula1>"LUCRO REAL,LUCRO PRESUMIDO,SIMPLES NACIONAL"</formula1>
      <formula2>0</formula2>
    </dataValidation>
    <dataValidation allowBlank="false" errorStyle="stop" operator="equal" showDropDown="false" showErrorMessage="true" showInputMessage="false" sqref="E49" type="list">
      <mc:AlternateContent xmlns:x12ac="http://schemas.microsoft.com/office/spreadsheetml/2011/1/ac" xmlns:mc="http://schemas.openxmlformats.org/markup-compatibility/2006">
        <mc:Choice Requires="x12ac">
          <x12ac:list>"0,01","0,02","0,03"</x12ac:list>
        </mc:Choice>
        <mc:Fallback>
          <formula1>"0,01,0,02,0,03"</formula1>
        </mc:Fallback>
      </mc:AlternateContent>
      <formula2>0</formula2>
    </dataValidation>
    <dataValidation allowBlank="false" errorStyle="stop" operator="equal" showDropDown="false" showErrorMessage="true" showInputMessage="false" sqref="G49" type="none">
      <formula1>0</formula1>
      <formula2>0</formula2>
    </dataValidation>
    <dataValidation allowBlank="false" errorStyle="stop" operator="equal" showDropDown="false" showErrorMessage="true" showInputMessage="false" sqref="H24" type="list">
      <mc:AlternateContent xmlns:x12ac="http://schemas.microsoft.com/office/spreadsheetml/2011/1/ac" xmlns:mc="http://schemas.openxmlformats.org/markup-compatibility/2006">
        <mc:Choice Requires="x12ac">
          <x12ac:list>0,"0,1","0,2","0,4"</x12ac:list>
        </mc:Choice>
        <mc:Fallback>
          <formula1>"0,0,1,0,2,0,4"</formula1>
        </mc:Fallback>
      </mc:AlternateContent>
      <formula2>0</formula2>
    </dataValidation>
    <dataValidation allowBlank="false" errorStyle="stop" operator="equal" showDropDown="false" showErrorMessage="true" showInputMessage="false" sqref="H11" type="list">
      <mc:AlternateContent xmlns:x12ac="http://schemas.microsoft.com/office/spreadsheetml/2011/1/ac" xmlns:mc="http://schemas.openxmlformats.org/markup-compatibility/2006">
        <mc:Choice Requires="x12ac">
          <x12ac:list>"Item 03 - Médico-Veterinário, Tipo II, RT",Item 04 - Encarregado Operacional,Item 05 - Auxiliar de Veterinária,Item 06 - Auxiliar de Farmácia,Item 07 - Tratador de Animais,Item 08 - Recepcionista,Item 09 - Assistente Administrativo,Item 10 - Auxiliar de Limpeza,Item 11 - Auxiliar de Manutenção</x12ac:list>
        </mc:Choice>
        <mc:Fallback>
          <formula1>"Item 03 - Médico-Veterinário, Tipo II, RT,Item 04 - Encarregado Operacional,Item 05 - Auxiliar de Veterinária,Item 06 - Auxiliar de Farmácia,Item 07 - Tratador de Animais,Item 08 - Recepcionista,Item 09 - Assistente Administrativo,Item 10 - Auxiliar de Li"</formula1>
        </mc:Fallback>
      </mc:AlternateContent>
      <formula2>0</formula2>
    </dataValidation>
    <dataValidation allowBlank="false" errorStyle="stop" operator="equal" showDropDown="false" showErrorMessage="true" showInputMessage="false" sqref="H15" type="list">
      <formula1>"Sim,Não"</formula1>
      <formula2>0</formula2>
    </dataValidation>
    <dataValidation allowBlank="false" errorStyle="stop" operator="equal" showDropDown="false" showErrorMessage="true" showInputMessage="false" sqref="H16" type="none">
      <formula1>0</formula1>
      <formula2>0</formula2>
    </dataValidation>
    <dataValidation allowBlank="false" errorStyle="stop" operator="equal" showDropDown="false" showErrorMessage="true" showInputMessage="false" sqref="H12" type="list">
      <formula1>"2233-05,1412-05,5193-05,5211-30,6230-20,4221-05,4110-10,5143-20,5143-10"</formula1>
      <formula2>0</formula2>
    </dataValidation>
  </dataValidations>
  <printOptions headings="false" gridLines="false" gridLinesSet="true" horizontalCentered="true" verticalCentered="true"/>
  <pageMargins left="0.39375" right="0.39375" top="0.39375" bottom="0.865972222222222" header="0.511811023622047" footer="0.39375"/>
  <pageSetup paperSize="9" scale="100" fitToWidth="1" fitToHeight="0" pageOrder="downThenOver" orientation="portrait" blackAndWhite="false" draft="false" cellComments="none" horizontalDpi="300" verticalDpi="300" copies="1"/>
  <headerFooter differentFirst="false" differentOddEven="false">
    <oddHeader/>
    <oddFooter>&amp;L&amp;A&amp;CPág. &amp;P de &amp;N&amp;RSMBEA</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BF1DE"/>
    <pageSetUpPr fitToPage="true"/>
  </sheetPr>
  <dimension ref="A1:AMD1167"/>
  <sheetViews>
    <sheetView showFormulas="false" showGridLines="true" showRowColHeaders="true" showZeros="true" rightToLeft="false" tabSelected="false" showOutlineSymbols="true" defaultGridColor="true" view="normal" topLeftCell="A19" colorId="64" zoomScale="100" zoomScaleNormal="100" zoomScalePageLayoutView="100" workbookViewId="0">
      <selection pane="topLeft" activeCell="H63" activeCellId="0" sqref="H63"/>
    </sheetView>
  </sheetViews>
  <sheetFormatPr defaultColWidth="9.13671875" defaultRowHeight="13.8" customHeight="true" zeroHeight="false" outlineLevelRow="0" outlineLevelCol="0"/>
  <cols>
    <col collapsed="false" customWidth="true" hidden="false" outlineLevel="0" max="1" min="1" style="234" width="5.57"/>
    <col collapsed="false" customWidth="true" hidden="false" outlineLevel="0" max="2" min="2" style="234" width="17.13"/>
    <col collapsed="false" customWidth="true" hidden="false" outlineLevel="0" max="3" min="3" style="234" width="13.29"/>
    <col collapsed="false" customWidth="true" hidden="false" outlineLevel="0" max="4" min="4" style="234" width="14.15"/>
    <col collapsed="false" customWidth="true" hidden="false" outlineLevel="0" max="5" min="5" style="234" width="12.42"/>
    <col collapsed="false" customWidth="true" hidden="false" outlineLevel="0" max="6" min="6" style="234" width="11.3"/>
    <col collapsed="false" customWidth="true" hidden="false" outlineLevel="0" max="7" min="7" style="234" width="9.85"/>
    <col collapsed="false" customWidth="true" hidden="false" outlineLevel="0" max="8" min="8" style="234" width="14.28"/>
    <col collapsed="false" customWidth="true" hidden="false" outlineLevel="0" max="9" min="9" style="235" width="12.55"/>
    <col collapsed="false" customWidth="false" hidden="false" outlineLevel="0" max="1018" min="10" style="208" width="9.13"/>
    <col collapsed="false" customWidth="true" hidden="false" outlineLevel="0" max="1024" min="1019" style="162" width="11.52"/>
  </cols>
  <sheetData>
    <row r="1" customFormat="false" ht="46.6" hidden="false" customHeight="true" outlineLevel="0" collapsed="false">
      <c r="A1" s="236" t="s">
        <v>1184</v>
      </c>
      <c r="B1" s="236"/>
      <c r="C1" s="236"/>
      <c r="D1" s="236"/>
      <c r="E1" s="236"/>
      <c r="F1" s="236"/>
      <c r="G1" s="236"/>
      <c r="H1" s="236"/>
      <c r="I1" s="236"/>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2"/>
      <c r="IK1" s="162"/>
      <c r="IL1" s="162"/>
      <c r="IM1" s="162"/>
      <c r="IN1" s="162"/>
      <c r="IO1" s="162"/>
      <c r="IP1" s="162"/>
      <c r="IQ1" s="162"/>
      <c r="IR1" s="162"/>
      <c r="IS1" s="162"/>
      <c r="IT1" s="162"/>
      <c r="IU1" s="162"/>
      <c r="IV1" s="162"/>
      <c r="IW1" s="162"/>
      <c r="IX1" s="162"/>
      <c r="IY1" s="162"/>
      <c r="IZ1" s="162"/>
      <c r="JA1" s="162"/>
      <c r="JB1" s="162"/>
      <c r="JC1" s="162"/>
      <c r="JD1" s="162"/>
      <c r="JE1" s="162"/>
      <c r="JF1" s="162"/>
      <c r="JG1" s="162"/>
      <c r="JH1" s="162"/>
      <c r="JI1" s="162"/>
      <c r="JJ1" s="162"/>
      <c r="JK1" s="162"/>
      <c r="JL1" s="162"/>
      <c r="JM1" s="162"/>
      <c r="JN1" s="162"/>
      <c r="JO1" s="162"/>
      <c r="JP1" s="162"/>
      <c r="JQ1" s="162"/>
      <c r="JR1" s="162"/>
      <c r="JS1" s="162"/>
      <c r="JT1" s="162"/>
      <c r="JU1" s="162"/>
      <c r="JV1" s="162"/>
      <c r="JW1" s="162"/>
      <c r="JX1" s="162"/>
      <c r="JY1" s="162"/>
      <c r="JZ1" s="162"/>
      <c r="KA1" s="162"/>
      <c r="KB1" s="162"/>
      <c r="KC1" s="162"/>
      <c r="KD1" s="162"/>
      <c r="KE1" s="162"/>
      <c r="KF1" s="162"/>
      <c r="KG1" s="162"/>
      <c r="KH1" s="162"/>
      <c r="KI1" s="162"/>
      <c r="KJ1" s="162"/>
      <c r="KK1" s="162"/>
      <c r="KL1" s="162"/>
      <c r="KM1" s="162"/>
      <c r="KN1" s="162"/>
      <c r="KO1" s="162"/>
      <c r="KP1" s="162"/>
      <c r="KQ1" s="162"/>
      <c r="KR1" s="162"/>
      <c r="KS1" s="162"/>
      <c r="KT1" s="162"/>
      <c r="KU1" s="162"/>
      <c r="KV1" s="162"/>
      <c r="KW1" s="162"/>
      <c r="KX1" s="162"/>
      <c r="KY1" s="162"/>
      <c r="KZ1" s="162"/>
      <c r="LA1" s="162"/>
      <c r="LB1" s="162"/>
      <c r="LC1" s="162"/>
      <c r="LD1" s="162"/>
      <c r="LE1" s="162"/>
      <c r="LF1" s="162"/>
      <c r="LG1" s="162"/>
      <c r="LH1" s="162"/>
      <c r="LI1" s="162"/>
      <c r="LJ1" s="162"/>
      <c r="LK1" s="162"/>
      <c r="LL1" s="162"/>
      <c r="LM1" s="162"/>
      <c r="LN1" s="162"/>
      <c r="LO1" s="162"/>
      <c r="LP1" s="162"/>
      <c r="LQ1" s="162"/>
      <c r="LR1" s="162"/>
      <c r="LS1" s="162"/>
      <c r="LT1" s="162"/>
      <c r="LU1" s="162"/>
      <c r="LV1" s="162"/>
      <c r="LW1" s="162"/>
      <c r="LX1" s="162"/>
      <c r="LY1" s="162"/>
      <c r="LZ1" s="162"/>
      <c r="MA1" s="162"/>
      <c r="MB1" s="162"/>
      <c r="MC1" s="162"/>
      <c r="MD1" s="162"/>
      <c r="ME1" s="162"/>
      <c r="MF1" s="162"/>
      <c r="MG1" s="162"/>
      <c r="MH1" s="162"/>
      <c r="MI1" s="162"/>
      <c r="MJ1" s="162"/>
      <c r="MK1" s="162"/>
      <c r="ML1" s="162"/>
      <c r="MM1" s="162"/>
      <c r="MN1" s="162"/>
      <c r="MO1" s="162"/>
      <c r="MP1" s="162"/>
      <c r="MQ1" s="162"/>
      <c r="MR1" s="162"/>
      <c r="MS1" s="162"/>
      <c r="MT1" s="162"/>
      <c r="MU1" s="162"/>
      <c r="MV1" s="162"/>
      <c r="MW1" s="162"/>
      <c r="MX1" s="162"/>
      <c r="MY1" s="162"/>
      <c r="MZ1" s="162"/>
      <c r="NA1" s="162"/>
      <c r="NB1" s="162"/>
      <c r="NC1" s="162"/>
      <c r="ND1" s="162"/>
      <c r="NE1" s="162"/>
      <c r="NF1" s="162"/>
      <c r="NG1" s="162"/>
      <c r="NH1" s="162"/>
      <c r="NI1" s="162"/>
      <c r="NJ1" s="162"/>
      <c r="NK1" s="162"/>
      <c r="NL1" s="162"/>
      <c r="NM1" s="162"/>
      <c r="NN1" s="162"/>
      <c r="NO1" s="162"/>
      <c r="NP1" s="162"/>
      <c r="NQ1" s="162"/>
      <c r="NR1" s="162"/>
      <c r="NS1" s="162"/>
      <c r="NT1" s="162"/>
      <c r="NU1" s="162"/>
      <c r="NV1" s="162"/>
      <c r="NW1" s="162"/>
      <c r="NX1" s="162"/>
      <c r="NY1" s="162"/>
      <c r="NZ1" s="162"/>
      <c r="OA1" s="162"/>
      <c r="OB1" s="162"/>
      <c r="OC1" s="162"/>
      <c r="OD1" s="162"/>
      <c r="OE1" s="162"/>
      <c r="OF1" s="162"/>
      <c r="OG1" s="162"/>
      <c r="OH1" s="162"/>
      <c r="OI1" s="162"/>
      <c r="OJ1" s="162"/>
      <c r="OK1" s="162"/>
      <c r="OL1" s="162"/>
      <c r="OM1" s="162"/>
      <c r="ON1" s="162"/>
      <c r="OO1" s="162"/>
      <c r="OP1" s="162"/>
      <c r="OQ1" s="162"/>
      <c r="OR1" s="162"/>
      <c r="OS1" s="162"/>
      <c r="OT1" s="162"/>
      <c r="OU1" s="162"/>
      <c r="OV1" s="162"/>
      <c r="OW1" s="162"/>
      <c r="OX1" s="162"/>
      <c r="OY1" s="162"/>
      <c r="OZ1" s="162"/>
      <c r="PA1" s="162"/>
      <c r="PB1" s="162"/>
      <c r="PC1" s="162"/>
      <c r="PD1" s="162"/>
      <c r="PE1" s="162"/>
      <c r="PF1" s="162"/>
      <c r="PG1" s="162"/>
      <c r="PH1" s="162"/>
      <c r="PI1" s="162"/>
      <c r="PJ1" s="162"/>
      <c r="PK1" s="162"/>
      <c r="PL1" s="162"/>
      <c r="PM1" s="162"/>
      <c r="PN1" s="162"/>
      <c r="PO1" s="162"/>
      <c r="PP1" s="162"/>
      <c r="PQ1" s="162"/>
      <c r="PR1" s="162"/>
      <c r="PS1" s="162"/>
      <c r="PT1" s="162"/>
      <c r="PU1" s="162"/>
      <c r="PV1" s="162"/>
      <c r="PW1" s="162"/>
      <c r="PX1" s="162"/>
      <c r="PY1" s="162"/>
      <c r="PZ1" s="162"/>
      <c r="QA1" s="162"/>
      <c r="QB1" s="162"/>
      <c r="QC1" s="162"/>
      <c r="QD1" s="162"/>
      <c r="QE1" s="162"/>
      <c r="QF1" s="162"/>
      <c r="QG1" s="162"/>
      <c r="QH1" s="162"/>
      <c r="QI1" s="162"/>
      <c r="QJ1" s="162"/>
      <c r="QK1" s="162"/>
      <c r="QL1" s="162"/>
      <c r="QM1" s="162"/>
      <c r="QN1" s="162"/>
      <c r="QO1" s="162"/>
      <c r="QP1" s="162"/>
      <c r="QQ1" s="162"/>
      <c r="QR1" s="162"/>
      <c r="QS1" s="162"/>
      <c r="QT1" s="162"/>
      <c r="QU1" s="162"/>
      <c r="QV1" s="162"/>
      <c r="QW1" s="162"/>
      <c r="QX1" s="162"/>
      <c r="QY1" s="162"/>
      <c r="QZ1" s="162"/>
      <c r="RA1" s="162"/>
      <c r="RB1" s="162"/>
      <c r="RC1" s="162"/>
      <c r="RD1" s="162"/>
      <c r="RE1" s="162"/>
      <c r="RF1" s="162"/>
      <c r="RG1" s="162"/>
      <c r="RH1" s="162"/>
      <c r="RI1" s="162"/>
      <c r="RJ1" s="162"/>
      <c r="RK1" s="162"/>
      <c r="RL1" s="162"/>
      <c r="RM1" s="162"/>
      <c r="RN1" s="162"/>
      <c r="RO1" s="162"/>
      <c r="RP1" s="162"/>
      <c r="RQ1" s="162"/>
      <c r="RR1" s="162"/>
      <c r="RS1" s="162"/>
      <c r="RT1" s="162"/>
      <c r="RU1" s="162"/>
      <c r="RV1" s="162"/>
      <c r="RW1" s="162"/>
      <c r="RX1" s="162"/>
      <c r="RY1" s="162"/>
      <c r="RZ1" s="162"/>
      <c r="SA1" s="162"/>
      <c r="SB1" s="162"/>
      <c r="SC1" s="162"/>
      <c r="SD1" s="162"/>
      <c r="SE1" s="162"/>
      <c r="SF1" s="162"/>
      <c r="SG1" s="162"/>
      <c r="SH1" s="162"/>
      <c r="SI1" s="162"/>
      <c r="SJ1" s="162"/>
      <c r="SK1" s="162"/>
      <c r="SL1" s="162"/>
      <c r="SM1" s="162"/>
      <c r="SN1" s="162"/>
      <c r="SO1" s="162"/>
      <c r="SP1" s="162"/>
      <c r="SQ1" s="162"/>
      <c r="SR1" s="162"/>
      <c r="SS1" s="162"/>
      <c r="ST1" s="162"/>
      <c r="SU1" s="162"/>
      <c r="SV1" s="162"/>
      <c r="SW1" s="162"/>
      <c r="SX1" s="162"/>
      <c r="SY1" s="162"/>
      <c r="SZ1" s="162"/>
      <c r="TA1" s="162"/>
      <c r="TB1" s="162"/>
      <c r="TC1" s="162"/>
      <c r="TD1" s="162"/>
      <c r="TE1" s="162"/>
      <c r="TF1" s="162"/>
      <c r="TG1" s="162"/>
      <c r="TH1" s="162"/>
      <c r="TI1" s="162"/>
      <c r="TJ1" s="162"/>
      <c r="TK1" s="162"/>
      <c r="TL1" s="162"/>
      <c r="TM1" s="162"/>
      <c r="TN1" s="162"/>
      <c r="TO1" s="162"/>
      <c r="TP1" s="162"/>
      <c r="TQ1" s="162"/>
      <c r="TR1" s="162"/>
      <c r="TS1" s="162"/>
      <c r="TT1" s="162"/>
      <c r="TU1" s="162"/>
      <c r="TV1" s="162"/>
      <c r="TW1" s="162"/>
      <c r="TX1" s="162"/>
      <c r="TY1" s="162"/>
      <c r="TZ1" s="162"/>
      <c r="UA1" s="162"/>
      <c r="UB1" s="162"/>
      <c r="UC1" s="162"/>
      <c r="UD1" s="162"/>
      <c r="UE1" s="162"/>
      <c r="UF1" s="162"/>
      <c r="UG1" s="162"/>
      <c r="UH1" s="162"/>
      <c r="UI1" s="162"/>
      <c r="UJ1" s="162"/>
      <c r="UK1" s="162"/>
      <c r="UL1" s="162"/>
      <c r="UM1" s="162"/>
      <c r="UN1" s="162"/>
      <c r="UO1" s="162"/>
      <c r="UP1" s="162"/>
      <c r="UQ1" s="162"/>
      <c r="UR1" s="162"/>
      <c r="US1" s="162"/>
      <c r="UT1" s="162"/>
      <c r="UU1" s="162"/>
      <c r="UV1" s="162"/>
      <c r="UW1" s="162"/>
      <c r="UX1" s="162"/>
      <c r="UY1" s="162"/>
      <c r="UZ1" s="162"/>
      <c r="VA1" s="162"/>
      <c r="VB1" s="162"/>
      <c r="VC1" s="162"/>
      <c r="VD1" s="162"/>
      <c r="VE1" s="162"/>
      <c r="VF1" s="162"/>
      <c r="VG1" s="162"/>
      <c r="VH1" s="162"/>
      <c r="VI1" s="162"/>
      <c r="VJ1" s="162"/>
      <c r="VK1" s="162"/>
      <c r="VL1" s="162"/>
      <c r="VM1" s="162"/>
      <c r="VN1" s="162"/>
      <c r="VO1" s="162"/>
      <c r="VP1" s="162"/>
      <c r="VQ1" s="162"/>
      <c r="VR1" s="162"/>
      <c r="VS1" s="162"/>
      <c r="VT1" s="162"/>
      <c r="VU1" s="162"/>
      <c r="VV1" s="162"/>
      <c r="VW1" s="162"/>
      <c r="VX1" s="162"/>
      <c r="VY1" s="162"/>
      <c r="VZ1" s="162"/>
      <c r="WA1" s="162"/>
      <c r="WB1" s="162"/>
      <c r="WC1" s="162"/>
      <c r="WD1" s="162"/>
      <c r="WE1" s="162"/>
      <c r="WF1" s="162"/>
      <c r="WG1" s="162"/>
      <c r="WH1" s="162"/>
      <c r="WI1" s="162"/>
      <c r="WJ1" s="162"/>
      <c r="WK1" s="162"/>
      <c r="WL1" s="162"/>
      <c r="WM1" s="162"/>
      <c r="WN1" s="162"/>
      <c r="WO1" s="162"/>
      <c r="WP1" s="162"/>
      <c r="WQ1" s="162"/>
      <c r="WR1" s="162"/>
      <c r="WS1" s="162"/>
      <c r="WT1" s="162"/>
      <c r="WU1" s="162"/>
      <c r="WV1" s="162"/>
      <c r="WW1" s="162"/>
      <c r="WX1" s="162"/>
      <c r="WY1" s="162"/>
      <c r="WZ1" s="162"/>
      <c r="XA1" s="162"/>
      <c r="XB1" s="162"/>
      <c r="XC1" s="162"/>
      <c r="XD1" s="162"/>
      <c r="XE1" s="162"/>
      <c r="XF1" s="162"/>
      <c r="XG1" s="162"/>
      <c r="XH1" s="162"/>
      <c r="XI1" s="162"/>
      <c r="XJ1" s="162"/>
      <c r="XK1" s="162"/>
      <c r="XL1" s="162"/>
      <c r="XM1" s="162"/>
      <c r="XN1" s="162"/>
      <c r="XO1" s="162"/>
      <c r="XP1" s="162"/>
      <c r="XQ1" s="162"/>
      <c r="XR1" s="162"/>
      <c r="XS1" s="162"/>
      <c r="XT1" s="162"/>
      <c r="XU1" s="162"/>
      <c r="XV1" s="162"/>
      <c r="XW1" s="162"/>
      <c r="XX1" s="162"/>
      <c r="XY1" s="162"/>
      <c r="XZ1" s="162"/>
      <c r="YA1" s="162"/>
      <c r="YB1" s="162"/>
      <c r="YC1" s="162"/>
      <c r="YD1" s="162"/>
      <c r="YE1" s="162"/>
      <c r="YF1" s="162"/>
      <c r="YG1" s="162"/>
      <c r="YH1" s="162"/>
      <c r="YI1" s="162"/>
      <c r="YJ1" s="162"/>
      <c r="YK1" s="162"/>
      <c r="YL1" s="162"/>
      <c r="YM1" s="162"/>
      <c r="YN1" s="162"/>
      <c r="YO1" s="162"/>
      <c r="YP1" s="162"/>
      <c r="YQ1" s="162"/>
      <c r="YR1" s="162"/>
      <c r="YS1" s="162"/>
      <c r="YT1" s="162"/>
      <c r="YU1" s="162"/>
      <c r="YV1" s="162"/>
      <c r="YW1" s="162"/>
      <c r="YX1" s="162"/>
      <c r="YY1" s="162"/>
      <c r="YZ1" s="162"/>
      <c r="ZA1" s="162"/>
      <c r="ZB1" s="162"/>
      <c r="ZC1" s="162"/>
      <c r="ZD1" s="162"/>
      <c r="ZE1" s="162"/>
      <c r="ZF1" s="162"/>
      <c r="ZG1" s="162"/>
      <c r="ZH1" s="162"/>
      <c r="ZI1" s="162"/>
      <c r="ZJ1" s="162"/>
      <c r="ZK1" s="162"/>
      <c r="ZL1" s="162"/>
      <c r="ZM1" s="162"/>
      <c r="ZN1" s="162"/>
      <c r="ZO1" s="162"/>
      <c r="ZP1" s="162"/>
      <c r="ZQ1" s="162"/>
      <c r="ZR1" s="162"/>
      <c r="ZS1" s="162"/>
      <c r="ZT1" s="162"/>
      <c r="ZU1" s="162"/>
      <c r="ZV1" s="162"/>
      <c r="ZW1" s="162"/>
      <c r="ZX1" s="162"/>
      <c r="ZY1" s="162"/>
      <c r="ZZ1" s="162"/>
      <c r="AAA1" s="162"/>
      <c r="AAB1" s="162"/>
      <c r="AAC1" s="162"/>
      <c r="AAD1" s="162"/>
      <c r="AAE1" s="162"/>
      <c r="AAF1" s="162"/>
      <c r="AAG1" s="162"/>
      <c r="AAH1" s="162"/>
      <c r="AAI1" s="162"/>
      <c r="AAJ1" s="162"/>
      <c r="AAK1" s="162"/>
      <c r="AAL1" s="162"/>
      <c r="AAM1" s="162"/>
      <c r="AAN1" s="162"/>
      <c r="AAO1" s="162"/>
      <c r="AAP1" s="162"/>
      <c r="AAQ1" s="162"/>
      <c r="AAR1" s="162"/>
      <c r="AAS1" s="162"/>
      <c r="AAT1" s="162"/>
      <c r="AAU1" s="162"/>
      <c r="AAV1" s="162"/>
      <c r="AAW1" s="162"/>
      <c r="AAX1" s="162"/>
      <c r="AAY1" s="162"/>
      <c r="AAZ1" s="162"/>
      <c r="ABA1" s="162"/>
      <c r="ABB1" s="162"/>
      <c r="ABC1" s="162"/>
      <c r="ABD1" s="162"/>
      <c r="ABE1" s="162"/>
      <c r="ABF1" s="162"/>
      <c r="ABG1" s="162"/>
      <c r="ABH1" s="162"/>
      <c r="ABI1" s="162"/>
      <c r="ABJ1" s="162"/>
      <c r="ABK1" s="162"/>
      <c r="ABL1" s="162"/>
      <c r="ABM1" s="162"/>
      <c r="ABN1" s="162"/>
      <c r="ABO1" s="162"/>
      <c r="ABP1" s="162"/>
      <c r="ABQ1" s="162"/>
      <c r="ABR1" s="162"/>
      <c r="ABS1" s="162"/>
      <c r="ABT1" s="162"/>
      <c r="ABU1" s="162"/>
      <c r="ABV1" s="162"/>
      <c r="ABW1" s="162"/>
      <c r="ABX1" s="162"/>
      <c r="ABY1" s="162"/>
      <c r="ABZ1" s="162"/>
      <c r="ACA1" s="162"/>
      <c r="ACB1" s="162"/>
      <c r="ACC1" s="162"/>
      <c r="ACD1" s="162"/>
      <c r="ACE1" s="162"/>
      <c r="ACF1" s="162"/>
      <c r="ACG1" s="162"/>
      <c r="ACH1" s="162"/>
      <c r="ACI1" s="162"/>
      <c r="ACJ1" s="162"/>
      <c r="ACK1" s="162"/>
      <c r="ACL1" s="162"/>
      <c r="ACM1" s="162"/>
      <c r="ACN1" s="162"/>
      <c r="ACO1" s="162"/>
      <c r="ACP1" s="162"/>
      <c r="ACQ1" s="162"/>
      <c r="ACR1" s="162"/>
      <c r="ACS1" s="162"/>
      <c r="ACT1" s="162"/>
      <c r="ACU1" s="162"/>
      <c r="ACV1" s="162"/>
      <c r="ACW1" s="162"/>
      <c r="ACX1" s="162"/>
      <c r="ACY1" s="162"/>
      <c r="ACZ1" s="162"/>
      <c r="ADA1" s="162"/>
      <c r="ADB1" s="162"/>
      <c r="ADC1" s="162"/>
      <c r="ADD1" s="162"/>
      <c r="ADE1" s="162"/>
      <c r="ADF1" s="162"/>
      <c r="ADG1" s="162"/>
      <c r="ADH1" s="162"/>
      <c r="ADI1" s="162"/>
      <c r="ADJ1" s="162"/>
      <c r="ADK1" s="162"/>
      <c r="ADL1" s="162"/>
      <c r="ADM1" s="162"/>
      <c r="ADN1" s="162"/>
      <c r="ADO1" s="162"/>
      <c r="ADP1" s="162"/>
      <c r="ADQ1" s="162"/>
      <c r="ADR1" s="162"/>
      <c r="ADS1" s="162"/>
      <c r="ADT1" s="162"/>
      <c r="ADU1" s="162"/>
      <c r="ADV1" s="162"/>
      <c r="ADW1" s="162"/>
      <c r="ADX1" s="162"/>
      <c r="ADY1" s="162"/>
      <c r="ADZ1" s="162"/>
      <c r="AEA1" s="162"/>
      <c r="AEB1" s="162"/>
      <c r="AEC1" s="162"/>
      <c r="AED1" s="162"/>
      <c r="AEE1" s="162"/>
      <c r="AEF1" s="162"/>
      <c r="AEG1" s="162"/>
      <c r="AEH1" s="162"/>
      <c r="AEI1" s="162"/>
      <c r="AEJ1" s="162"/>
      <c r="AEK1" s="162"/>
      <c r="AEL1" s="162"/>
      <c r="AEM1" s="162"/>
      <c r="AEN1" s="162"/>
      <c r="AEO1" s="162"/>
      <c r="AEP1" s="162"/>
      <c r="AEQ1" s="162"/>
      <c r="AER1" s="162"/>
      <c r="AES1" s="162"/>
      <c r="AET1" s="162"/>
      <c r="AEU1" s="162"/>
      <c r="AEV1" s="162"/>
      <c r="AEW1" s="162"/>
      <c r="AEX1" s="162"/>
      <c r="AEY1" s="162"/>
      <c r="AEZ1" s="162"/>
      <c r="AFA1" s="162"/>
      <c r="AFB1" s="162"/>
      <c r="AFC1" s="162"/>
      <c r="AFD1" s="162"/>
      <c r="AFE1" s="162"/>
      <c r="AFF1" s="162"/>
      <c r="AFG1" s="162"/>
      <c r="AFH1" s="162"/>
      <c r="AFI1" s="162"/>
      <c r="AFJ1" s="162"/>
      <c r="AFK1" s="162"/>
      <c r="AFL1" s="162"/>
      <c r="AFM1" s="162"/>
      <c r="AFN1" s="162"/>
      <c r="AFO1" s="162"/>
      <c r="AFP1" s="162"/>
      <c r="AFQ1" s="162"/>
      <c r="AFR1" s="162"/>
      <c r="AFS1" s="162"/>
      <c r="AFT1" s="162"/>
      <c r="AFU1" s="162"/>
      <c r="AFV1" s="162"/>
      <c r="AFW1" s="162"/>
      <c r="AFX1" s="162"/>
      <c r="AFY1" s="162"/>
      <c r="AFZ1" s="162"/>
      <c r="AGA1" s="162"/>
      <c r="AGB1" s="162"/>
      <c r="AGC1" s="162"/>
      <c r="AGD1" s="162"/>
      <c r="AGE1" s="162"/>
      <c r="AGF1" s="162"/>
      <c r="AGG1" s="162"/>
      <c r="AGH1" s="162"/>
      <c r="AGI1" s="162"/>
      <c r="AGJ1" s="162"/>
      <c r="AGK1" s="162"/>
      <c r="AGL1" s="162"/>
      <c r="AGM1" s="162"/>
      <c r="AGN1" s="162"/>
      <c r="AGO1" s="162"/>
      <c r="AGP1" s="162"/>
      <c r="AGQ1" s="162"/>
      <c r="AGR1" s="162"/>
      <c r="AGS1" s="162"/>
      <c r="AGT1" s="162"/>
      <c r="AGU1" s="162"/>
      <c r="AGV1" s="162"/>
      <c r="AGW1" s="162"/>
      <c r="AGX1" s="162"/>
      <c r="AGY1" s="162"/>
      <c r="AGZ1" s="162"/>
      <c r="AHA1" s="162"/>
      <c r="AHB1" s="162"/>
      <c r="AHC1" s="162"/>
      <c r="AHD1" s="162"/>
      <c r="AHE1" s="162"/>
      <c r="AHF1" s="162"/>
      <c r="AHG1" s="162"/>
      <c r="AHH1" s="162"/>
      <c r="AHI1" s="162"/>
      <c r="AHJ1" s="162"/>
      <c r="AHK1" s="162"/>
      <c r="AHL1" s="162"/>
      <c r="AHM1" s="162"/>
      <c r="AHN1" s="162"/>
      <c r="AHO1" s="162"/>
      <c r="AHP1" s="162"/>
      <c r="AHQ1" s="162"/>
      <c r="AHR1" s="162"/>
      <c r="AHS1" s="162"/>
      <c r="AHT1" s="162"/>
      <c r="AHU1" s="162"/>
      <c r="AHV1" s="162"/>
      <c r="AHW1" s="162"/>
      <c r="AHX1" s="162"/>
      <c r="AHY1" s="162"/>
      <c r="AHZ1" s="162"/>
      <c r="AIA1" s="162"/>
      <c r="AIB1" s="162"/>
      <c r="AIC1" s="162"/>
      <c r="AID1" s="162"/>
      <c r="AIE1" s="162"/>
      <c r="AIF1" s="162"/>
      <c r="AIG1" s="162"/>
      <c r="AIH1" s="162"/>
      <c r="AII1" s="162"/>
      <c r="AIJ1" s="162"/>
      <c r="AIK1" s="162"/>
      <c r="AIL1" s="162"/>
      <c r="AIM1" s="162"/>
      <c r="AIN1" s="162"/>
      <c r="AIO1" s="162"/>
      <c r="AIP1" s="162"/>
      <c r="AIQ1" s="162"/>
      <c r="AIR1" s="162"/>
      <c r="AIS1" s="162"/>
      <c r="AIT1" s="162"/>
      <c r="AIU1" s="162"/>
      <c r="AIV1" s="162"/>
      <c r="AIW1" s="162"/>
      <c r="AIX1" s="162"/>
      <c r="AIY1" s="162"/>
      <c r="AIZ1" s="162"/>
      <c r="AJA1" s="162"/>
      <c r="AJB1" s="162"/>
      <c r="AJC1" s="162"/>
      <c r="AJD1" s="162"/>
      <c r="AJE1" s="162"/>
      <c r="AJF1" s="162"/>
      <c r="AJG1" s="162"/>
      <c r="AJH1" s="162"/>
      <c r="AJI1" s="162"/>
      <c r="AJJ1" s="162"/>
      <c r="AJK1" s="162"/>
      <c r="AJL1" s="162"/>
      <c r="AJM1" s="162"/>
      <c r="AJN1" s="162"/>
      <c r="AJO1" s="162"/>
      <c r="AJP1" s="162"/>
      <c r="AJQ1" s="162"/>
      <c r="AJR1" s="162"/>
      <c r="AJS1" s="162"/>
      <c r="AJT1" s="162"/>
      <c r="AJU1" s="162"/>
      <c r="AJV1" s="162"/>
      <c r="AJW1" s="162"/>
      <c r="AJX1" s="162"/>
      <c r="AJY1" s="162"/>
      <c r="AJZ1" s="162"/>
      <c r="AKA1" s="162"/>
      <c r="AKB1" s="162"/>
      <c r="AKC1" s="162"/>
      <c r="AKD1" s="162"/>
      <c r="AKE1" s="162"/>
      <c r="AKF1" s="162"/>
      <c r="AKG1" s="162"/>
      <c r="AKH1" s="162"/>
      <c r="AKI1" s="162"/>
      <c r="AKJ1" s="162"/>
      <c r="AKK1" s="162"/>
      <c r="AKL1" s="162"/>
      <c r="AKM1" s="162"/>
      <c r="AKN1" s="162"/>
      <c r="AKO1" s="162"/>
      <c r="AKP1" s="162"/>
      <c r="AKQ1" s="162"/>
      <c r="AKR1" s="162"/>
      <c r="AKS1" s="162"/>
      <c r="AKT1" s="162"/>
      <c r="AKU1" s="162"/>
      <c r="AKV1" s="162"/>
      <c r="AKW1" s="162"/>
      <c r="AKX1" s="162"/>
      <c r="AKY1" s="162"/>
      <c r="AKZ1" s="162"/>
      <c r="ALA1" s="162"/>
      <c r="ALB1" s="162"/>
      <c r="ALC1" s="162"/>
      <c r="ALD1" s="162"/>
      <c r="ALE1" s="162"/>
      <c r="ALF1" s="162"/>
      <c r="ALG1" s="162"/>
      <c r="ALH1" s="162"/>
      <c r="ALI1" s="162"/>
      <c r="ALJ1" s="162"/>
      <c r="ALK1" s="162"/>
      <c r="ALL1" s="162"/>
      <c r="ALM1" s="162"/>
      <c r="ALN1" s="162"/>
      <c r="ALO1" s="162"/>
      <c r="ALP1" s="162"/>
      <c r="ALQ1" s="162"/>
      <c r="ALR1" s="162"/>
      <c r="ALS1" s="162"/>
      <c r="ALT1" s="162"/>
      <c r="ALU1" s="162"/>
      <c r="ALV1" s="162"/>
      <c r="ALW1" s="162"/>
      <c r="ALX1" s="162"/>
      <c r="ALY1" s="162"/>
      <c r="ALZ1" s="162"/>
      <c r="AMA1" s="162"/>
      <c r="AMB1" s="162"/>
      <c r="AMC1" s="162"/>
      <c r="AMD1" s="162"/>
    </row>
    <row r="2" customFormat="false" ht="22.05" hidden="false" customHeight="true" outlineLevel="0" collapsed="false">
      <c r="A2" s="237" t="s">
        <v>1277</v>
      </c>
      <c r="B2" s="237"/>
      <c r="C2" s="237"/>
      <c r="D2" s="237"/>
      <c r="E2" s="237"/>
      <c r="F2" s="238"/>
      <c r="G2" s="238"/>
      <c r="H2" s="238"/>
      <c r="I2" s="238"/>
    </row>
    <row r="3" customFormat="false" ht="75.55" hidden="false" customHeight="true" outlineLevel="0" collapsed="false">
      <c r="A3" s="239" t="s">
        <v>1278</v>
      </c>
      <c r="B3" s="239"/>
      <c r="C3" s="239"/>
      <c r="D3" s="239"/>
      <c r="E3" s="239"/>
      <c r="F3" s="239"/>
      <c r="G3" s="239"/>
      <c r="H3" s="239"/>
      <c r="I3" s="239"/>
    </row>
    <row r="4" customFormat="false" ht="13.8" hidden="false" customHeight="true" outlineLevel="0" collapsed="false">
      <c r="A4" s="240" t="s">
        <v>919</v>
      </c>
      <c r="B4" s="240"/>
      <c r="C4" s="240"/>
      <c r="D4" s="240"/>
      <c r="E4" s="240"/>
      <c r="F4" s="240"/>
      <c r="G4" s="240"/>
      <c r="H4" s="240"/>
      <c r="I4" s="240"/>
    </row>
    <row r="5" customFormat="false" ht="13.8" hidden="false" customHeight="true" outlineLevel="0" collapsed="false">
      <c r="A5" s="241" t="s">
        <v>887</v>
      </c>
      <c r="B5" s="242" t="s">
        <v>920</v>
      </c>
      <c r="C5" s="242"/>
      <c r="D5" s="242"/>
      <c r="E5" s="242"/>
      <c r="F5" s="242"/>
      <c r="G5" s="242"/>
      <c r="H5" s="243" t="s">
        <v>1279</v>
      </c>
      <c r="I5" s="243"/>
    </row>
    <row r="6" customFormat="false" ht="13.8" hidden="false" customHeight="true" outlineLevel="0" collapsed="false">
      <c r="A6" s="241" t="s">
        <v>890</v>
      </c>
      <c r="B6" s="242" t="s">
        <v>1280</v>
      </c>
      <c r="C6" s="242"/>
      <c r="D6" s="242"/>
      <c r="E6" s="242"/>
      <c r="F6" s="242"/>
      <c r="G6" s="242"/>
      <c r="H6" s="244" t="s">
        <v>1281</v>
      </c>
      <c r="I6" s="244"/>
    </row>
    <row r="7" customFormat="false" ht="13.8" hidden="false" customHeight="true" outlineLevel="0" collapsed="false">
      <c r="A7" s="241" t="s">
        <v>893</v>
      </c>
      <c r="B7" s="242" t="s">
        <v>1282</v>
      </c>
      <c r="C7" s="242"/>
      <c r="D7" s="242"/>
      <c r="E7" s="242"/>
      <c r="F7" s="242"/>
      <c r="G7" s="242"/>
      <c r="H7" s="245" t="s">
        <v>1283</v>
      </c>
      <c r="I7" s="245"/>
    </row>
    <row r="8" customFormat="false" ht="13.8" hidden="false" customHeight="true" outlineLevel="0" collapsed="false">
      <c r="A8" s="241" t="s">
        <v>926</v>
      </c>
      <c r="B8" s="242" t="s">
        <v>927</v>
      </c>
      <c r="C8" s="242"/>
      <c r="D8" s="242"/>
      <c r="E8" s="242"/>
      <c r="F8" s="242"/>
      <c r="G8" s="242"/>
      <c r="H8" s="244" t="n">
        <v>12</v>
      </c>
      <c r="I8" s="244"/>
    </row>
    <row r="9" customFormat="false" ht="13.8" hidden="false" customHeight="false" outlineLevel="0" collapsed="false">
      <c r="A9" s="246"/>
      <c r="B9" s="246"/>
      <c r="C9" s="246"/>
      <c r="D9" s="246"/>
      <c r="E9" s="246"/>
      <c r="F9" s="246"/>
      <c r="G9" s="246"/>
      <c r="H9" s="246"/>
      <c r="I9" s="246"/>
    </row>
    <row r="10" customFormat="false" ht="13.8" hidden="false" customHeight="true" outlineLevel="0" collapsed="false">
      <c r="A10" s="240" t="s">
        <v>929</v>
      </c>
      <c r="B10" s="240"/>
      <c r="C10" s="240"/>
      <c r="D10" s="240"/>
      <c r="E10" s="240"/>
      <c r="F10" s="240"/>
      <c r="G10" s="240"/>
      <c r="H10" s="240"/>
      <c r="I10" s="240"/>
    </row>
    <row r="11" customFormat="false" ht="13.8" hidden="false" customHeight="true" outlineLevel="0" collapsed="false">
      <c r="A11" s="241" t="s">
        <v>1284</v>
      </c>
      <c r="B11" s="242" t="s">
        <v>1285</v>
      </c>
      <c r="C11" s="242"/>
      <c r="D11" s="242"/>
      <c r="E11" s="242"/>
      <c r="F11" s="242"/>
      <c r="G11" s="242"/>
      <c r="H11" s="247" t="s">
        <v>1394</v>
      </c>
      <c r="I11" s="247"/>
    </row>
    <row r="12" customFormat="false" ht="13.8" hidden="false" customHeight="true" outlineLevel="0" collapsed="false">
      <c r="A12" s="241" t="s">
        <v>1287</v>
      </c>
      <c r="B12" s="242" t="s">
        <v>1288</v>
      </c>
      <c r="C12" s="242"/>
      <c r="D12" s="242"/>
      <c r="E12" s="242"/>
      <c r="F12" s="242"/>
      <c r="G12" s="242"/>
      <c r="H12" s="248" t="s">
        <v>1395</v>
      </c>
      <c r="I12" s="248"/>
    </row>
    <row r="13" customFormat="false" ht="13.8" hidden="false" customHeight="true" outlineLevel="0" collapsed="false">
      <c r="A13" s="241" t="s">
        <v>1290</v>
      </c>
      <c r="B13" s="242" t="s">
        <v>1386</v>
      </c>
      <c r="C13" s="242"/>
      <c r="D13" s="242"/>
      <c r="E13" s="242"/>
      <c r="F13" s="242"/>
      <c r="G13" s="242"/>
      <c r="H13" s="249"/>
      <c r="I13" s="249"/>
    </row>
    <row r="14" customFormat="false" ht="13.8" hidden="false" customHeight="true" outlineLevel="0" collapsed="false">
      <c r="A14" s="241" t="s">
        <v>1292</v>
      </c>
      <c r="B14" s="242" t="s">
        <v>1293</v>
      </c>
      <c r="C14" s="242"/>
      <c r="D14" s="242"/>
      <c r="E14" s="242"/>
      <c r="F14" s="242"/>
      <c r="G14" s="242"/>
      <c r="H14" s="250"/>
      <c r="I14" s="250"/>
    </row>
    <row r="15" customFormat="false" ht="13.8" hidden="false" customHeight="true" outlineLevel="0" collapsed="false">
      <c r="A15" s="241" t="s">
        <v>1294</v>
      </c>
      <c r="B15" s="242" t="s">
        <v>1295</v>
      </c>
      <c r="C15" s="242"/>
      <c r="D15" s="242"/>
      <c r="E15" s="242"/>
      <c r="F15" s="242"/>
      <c r="G15" s="242"/>
      <c r="H15" s="249"/>
      <c r="I15" s="249"/>
    </row>
    <row r="16" customFormat="false" ht="39.15" hidden="false" customHeight="true" outlineLevel="0" collapsed="false">
      <c r="A16" s="241" t="s">
        <v>1296</v>
      </c>
      <c r="B16" s="242" t="s">
        <v>1297</v>
      </c>
      <c r="C16" s="242"/>
      <c r="D16" s="242"/>
      <c r="E16" s="242"/>
      <c r="F16" s="242"/>
      <c r="G16" s="242"/>
      <c r="H16" s="251"/>
      <c r="I16" s="251"/>
    </row>
    <row r="17" customFormat="false" ht="13.8" hidden="false" customHeight="true" outlineLevel="0" collapsed="false">
      <c r="A17" s="241" t="s">
        <v>1298</v>
      </c>
      <c r="B17" s="242" t="s">
        <v>1387</v>
      </c>
      <c r="C17" s="242"/>
      <c r="D17" s="242"/>
      <c r="E17" s="242"/>
      <c r="F17" s="242"/>
      <c r="G17" s="242"/>
      <c r="H17" s="250"/>
      <c r="I17" s="250"/>
    </row>
    <row r="18" customFormat="false" ht="13.8" hidden="false" customHeight="true" outlineLevel="0" collapsed="false">
      <c r="A18" s="241" t="s">
        <v>1300</v>
      </c>
      <c r="B18" s="242" t="s">
        <v>1301</v>
      </c>
      <c r="C18" s="242"/>
      <c r="D18" s="242"/>
      <c r="E18" s="242"/>
      <c r="F18" s="242"/>
      <c r="G18" s="242"/>
      <c r="H18" s="252" t="s">
        <v>23</v>
      </c>
      <c r="I18" s="252"/>
    </row>
    <row r="19" customFormat="false" ht="13.8" hidden="false" customHeight="true" outlineLevel="0" collapsed="false">
      <c r="A19" s="241" t="s">
        <v>1302</v>
      </c>
      <c r="B19" s="242" t="s">
        <v>1303</v>
      </c>
      <c r="C19" s="242"/>
      <c r="D19" s="242"/>
      <c r="E19" s="242"/>
      <c r="F19" s="242"/>
      <c r="G19" s="242"/>
      <c r="H19" s="253" t="n">
        <v>1</v>
      </c>
      <c r="I19" s="253"/>
    </row>
    <row r="20" customFormat="false" ht="13.8" hidden="false" customHeight="false" outlineLevel="0" collapsed="false">
      <c r="A20" s="254"/>
      <c r="B20" s="254"/>
      <c r="C20" s="254"/>
      <c r="D20" s="254"/>
      <c r="E20" s="254"/>
      <c r="F20" s="254"/>
      <c r="G20" s="254"/>
      <c r="H20" s="254"/>
      <c r="I20" s="254"/>
    </row>
    <row r="21" customFormat="false" ht="13.8" hidden="false" customHeight="true" outlineLevel="0" collapsed="false">
      <c r="A21" s="255" t="s">
        <v>1304</v>
      </c>
      <c r="B21" s="255"/>
      <c r="C21" s="255"/>
      <c r="D21" s="255"/>
      <c r="E21" s="255"/>
      <c r="F21" s="255"/>
      <c r="G21" s="255"/>
      <c r="H21" s="255"/>
      <c r="I21" s="255"/>
    </row>
    <row r="22" customFormat="false" ht="22.35" hidden="false" customHeight="true" outlineLevel="0" collapsed="false">
      <c r="A22" s="256" t="n">
        <v>1</v>
      </c>
      <c r="B22" s="257" t="s">
        <v>938</v>
      </c>
      <c r="C22" s="257"/>
      <c r="D22" s="257"/>
      <c r="E22" s="258" t="s">
        <v>939</v>
      </c>
      <c r="F22" s="258"/>
      <c r="G22" s="258" t="s">
        <v>941</v>
      </c>
      <c r="H22" s="259" t="s">
        <v>942</v>
      </c>
      <c r="I22" s="260" t="s">
        <v>943</v>
      </c>
    </row>
    <row r="23" customFormat="false" ht="13.8" hidden="false" customHeight="true" outlineLevel="0" collapsed="false">
      <c r="A23" s="261" t="s">
        <v>887</v>
      </c>
      <c r="B23" s="262" t="s">
        <v>1305</v>
      </c>
      <c r="C23" s="262"/>
      <c r="D23" s="262"/>
      <c r="E23" s="263" t="n">
        <v>21</v>
      </c>
      <c r="F23" s="264"/>
      <c r="G23" s="263" t="n">
        <v>220</v>
      </c>
      <c r="H23" s="265"/>
      <c r="I23" s="266" t="n">
        <f aca="false">ROUND(H13/G23*G23,2)</f>
        <v>0</v>
      </c>
    </row>
    <row r="24" customFormat="false" ht="13.8" hidden="false" customHeight="true" outlineLevel="0" collapsed="false">
      <c r="A24" s="261" t="s">
        <v>890</v>
      </c>
      <c r="B24" s="267" t="s">
        <v>1306</v>
      </c>
      <c r="C24" s="267"/>
      <c r="D24" s="267"/>
      <c r="E24" s="267"/>
      <c r="F24" s="267"/>
      <c r="G24" s="267"/>
      <c r="H24" s="268"/>
      <c r="I24" s="266" t="n">
        <f aca="false">IF(H15="Sim",(I23*H24),(I32*H24))</f>
        <v>0</v>
      </c>
      <c r="J24" s="269"/>
      <c r="K24" s="269"/>
      <c r="L24" s="269"/>
      <c r="M24" s="269"/>
      <c r="N24" s="269"/>
      <c r="O24" s="269"/>
      <c r="P24" s="269"/>
      <c r="Q24" s="269"/>
      <c r="R24" s="269"/>
      <c r="S24" s="269"/>
      <c r="T24" s="269"/>
      <c r="U24" s="269"/>
      <c r="V24" s="269"/>
      <c r="W24" s="269"/>
      <c r="X24" s="269"/>
      <c r="Y24" s="269"/>
      <c r="Z24" s="269"/>
      <c r="AA24" s="269"/>
      <c r="AB24" s="269"/>
      <c r="AC24" s="269"/>
      <c r="AD24" s="269"/>
      <c r="AE24" s="269"/>
      <c r="AF24" s="269"/>
      <c r="AG24" s="269"/>
      <c r="AH24" s="269"/>
      <c r="AI24" s="269"/>
      <c r="AJ24" s="269"/>
      <c r="AK24" s="269"/>
      <c r="AL24" s="269"/>
      <c r="AM24" s="269"/>
      <c r="AN24" s="269"/>
      <c r="AO24" s="269"/>
      <c r="AP24" s="269"/>
      <c r="AQ24" s="269"/>
      <c r="AR24" s="269"/>
      <c r="AS24" s="269"/>
      <c r="AT24" s="269"/>
      <c r="AU24" s="269"/>
      <c r="AV24" s="269"/>
      <c r="AW24" s="269"/>
      <c r="AX24" s="269"/>
      <c r="AY24" s="269"/>
      <c r="AZ24" s="269"/>
      <c r="BA24" s="269"/>
      <c r="BB24" s="269"/>
      <c r="BC24" s="269"/>
      <c r="BD24" s="269"/>
      <c r="BE24" s="269"/>
      <c r="BF24" s="269"/>
      <c r="BG24" s="269"/>
      <c r="BH24" s="269"/>
      <c r="BI24" s="269"/>
      <c r="BJ24" s="269"/>
      <c r="BK24" s="269"/>
      <c r="BL24" s="269"/>
      <c r="BM24" s="269"/>
      <c r="BN24" s="269"/>
      <c r="BO24" s="269"/>
      <c r="BP24" s="269"/>
      <c r="BQ24" s="269"/>
      <c r="BR24" s="269"/>
      <c r="BS24" s="269"/>
      <c r="BT24" s="269"/>
      <c r="BU24" s="269"/>
      <c r="BV24" s="269"/>
      <c r="BW24" s="269"/>
      <c r="BX24" s="269"/>
      <c r="BY24" s="269"/>
      <c r="BZ24" s="269"/>
      <c r="CA24" s="269"/>
      <c r="CB24" s="269"/>
      <c r="CC24" s="269"/>
      <c r="CD24" s="269"/>
      <c r="CE24" s="269"/>
      <c r="CF24" s="269"/>
      <c r="CG24" s="269"/>
      <c r="CH24" s="269"/>
      <c r="CI24" s="269"/>
      <c r="CJ24" s="269"/>
      <c r="CK24" s="269"/>
      <c r="CL24" s="269"/>
      <c r="CM24" s="269"/>
      <c r="CN24" s="269"/>
      <c r="CO24" s="269"/>
      <c r="CP24" s="269"/>
      <c r="CQ24" s="269"/>
      <c r="CR24" s="269"/>
      <c r="CS24" s="269"/>
      <c r="CT24" s="269"/>
      <c r="CU24" s="269"/>
      <c r="CV24" s="269"/>
      <c r="CW24" s="269"/>
      <c r="CX24" s="269"/>
      <c r="CY24" s="269"/>
      <c r="CZ24" s="269"/>
      <c r="DA24" s="269"/>
      <c r="DB24" s="269"/>
      <c r="DC24" s="269"/>
      <c r="DD24" s="269"/>
      <c r="DE24" s="269"/>
      <c r="DF24" s="269"/>
      <c r="DG24" s="269"/>
      <c r="DH24" s="269"/>
      <c r="DI24" s="269"/>
      <c r="DJ24" s="269"/>
      <c r="DK24" s="269"/>
      <c r="DL24" s="269"/>
      <c r="DM24" s="269"/>
      <c r="DN24" s="269"/>
      <c r="DO24" s="269"/>
      <c r="DP24" s="269"/>
      <c r="DQ24" s="269"/>
      <c r="DR24" s="269"/>
      <c r="DS24" s="269"/>
      <c r="DT24" s="269"/>
      <c r="DU24" s="269"/>
      <c r="DV24" s="269"/>
      <c r="DW24" s="269"/>
      <c r="DX24" s="269"/>
      <c r="DY24" s="269"/>
      <c r="DZ24" s="269"/>
      <c r="EA24" s="269"/>
      <c r="EB24" s="269"/>
      <c r="EC24" s="269"/>
      <c r="ED24" s="269"/>
      <c r="EE24" s="269"/>
      <c r="EF24" s="269"/>
      <c r="EG24" s="269"/>
      <c r="EH24" s="269"/>
      <c r="EI24" s="269"/>
      <c r="EJ24" s="269"/>
      <c r="EK24" s="269"/>
      <c r="EL24" s="269"/>
      <c r="EM24" s="269"/>
      <c r="EN24" s="269"/>
      <c r="EO24" s="269"/>
      <c r="EP24" s="269"/>
      <c r="EQ24" s="269"/>
      <c r="ER24" s="269"/>
      <c r="ES24" s="269"/>
      <c r="ET24" s="269"/>
      <c r="EU24" s="269"/>
      <c r="EV24" s="269"/>
      <c r="EW24" s="269"/>
      <c r="EX24" s="269"/>
      <c r="EY24" s="269"/>
      <c r="EZ24" s="269"/>
      <c r="FA24" s="269"/>
      <c r="FB24" s="269"/>
      <c r="FC24" s="269"/>
      <c r="FD24" s="269"/>
      <c r="FE24" s="269"/>
      <c r="FF24" s="269"/>
      <c r="FG24" s="269"/>
      <c r="FH24" s="269"/>
      <c r="FI24" s="269"/>
      <c r="FJ24" s="269"/>
      <c r="FK24" s="269"/>
      <c r="FL24" s="269"/>
      <c r="FM24" s="269"/>
      <c r="FN24" s="269"/>
      <c r="FO24" s="269"/>
      <c r="FP24" s="269"/>
      <c r="FQ24" s="269"/>
      <c r="FR24" s="269"/>
      <c r="FS24" s="269"/>
      <c r="FT24" s="269"/>
      <c r="FU24" s="269"/>
      <c r="FV24" s="269"/>
      <c r="FW24" s="269"/>
      <c r="FX24" s="269"/>
      <c r="FY24" s="269"/>
      <c r="FZ24" s="269"/>
      <c r="GA24" s="269"/>
      <c r="GB24" s="269"/>
      <c r="GC24" s="269"/>
      <c r="GD24" s="269"/>
      <c r="GE24" s="269"/>
      <c r="GF24" s="269"/>
      <c r="GG24" s="269"/>
      <c r="GH24" s="269"/>
      <c r="GI24" s="269"/>
      <c r="GJ24" s="269"/>
      <c r="GK24" s="269"/>
      <c r="GL24" s="269"/>
      <c r="GM24" s="269"/>
      <c r="GN24" s="269"/>
      <c r="GO24" s="269"/>
      <c r="GP24" s="269"/>
      <c r="GQ24" s="269"/>
      <c r="GR24" s="269"/>
      <c r="GS24" s="269"/>
      <c r="GT24" s="269"/>
      <c r="GU24" s="269"/>
      <c r="GV24" s="269"/>
      <c r="GW24" s="269"/>
      <c r="GX24" s="269"/>
      <c r="GY24" s="269"/>
      <c r="GZ24" s="269"/>
      <c r="HA24" s="269"/>
      <c r="HB24" s="269"/>
      <c r="HC24" s="269"/>
      <c r="HD24" s="269"/>
      <c r="HE24" s="269"/>
      <c r="HF24" s="269"/>
      <c r="HG24" s="269"/>
      <c r="HH24" s="269"/>
      <c r="HI24" s="269"/>
      <c r="HJ24" s="269"/>
      <c r="HK24" s="269"/>
      <c r="HL24" s="269"/>
      <c r="HM24" s="269"/>
      <c r="HN24" s="269"/>
      <c r="HO24" s="269"/>
      <c r="HP24" s="269"/>
      <c r="HQ24" s="269"/>
      <c r="HR24" s="269"/>
      <c r="HS24" s="269"/>
      <c r="HT24" s="269"/>
      <c r="HU24" s="269"/>
      <c r="HV24" s="269"/>
      <c r="HW24" s="269"/>
      <c r="HX24" s="269"/>
      <c r="HY24" s="269"/>
      <c r="HZ24" s="269"/>
      <c r="IA24" s="269"/>
      <c r="IB24" s="269"/>
      <c r="IC24" s="269"/>
      <c r="ID24" s="269"/>
      <c r="IE24" s="269"/>
      <c r="IF24" s="269"/>
      <c r="IG24" s="269"/>
      <c r="IH24" s="269"/>
      <c r="II24" s="269"/>
      <c r="IJ24" s="269"/>
      <c r="IK24" s="269"/>
      <c r="IL24" s="269"/>
      <c r="IM24" s="269"/>
      <c r="IN24" s="269"/>
      <c r="IO24" s="269"/>
      <c r="IP24" s="269"/>
      <c r="IQ24" s="269"/>
      <c r="IR24" s="269"/>
      <c r="IS24" s="269"/>
      <c r="IT24" s="269"/>
      <c r="IU24" s="269"/>
      <c r="IV24" s="269"/>
      <c r="IW24" s="269"/>
      <c r="IX24" s="269"/>
      <c r="IY24" s="269"/>
      <c r="IZ24" s="269"/>
      <c r="JA24" s="269"/>
      <c r="JB24" s="269"/>
      <c r="JC24" s="269"/>
      <c r="JD24" s="269"/>
      <c r="JE24" s="269"/>
      <c r="JF24" s="269"/>
      <c r="JG24" s="269"/>
      <c r="JH24" s="269"/>
      <c r="JI24" s="269"/>
      <c r="JJ24" s="269"/>
      <c r="JK24" s="269"/>
      <c r="JL24" s="269"/>
      <c r="JM24" s="269"/>
      <c r="JN24" s="269"/>
      <c r="JO24" s="269"/>
      <c r="JP24" s="269"/>
      <c r="JQ24" s="269"/>
      <c r="JR24" s="269"/>
      <c r="JS24" s="269"/>
      <c r="JT24" s="269"/>
      <c r="JU24" s="269"/>
      <c r="JV24" s="269"/>
      <c r="JW24" s="269"/>
      <c r="JX24" s="269"/>
      <c r="JY24" s="269"/>
      <c r="JZ24" s="269"/>
      <c r="KA24" s="269"/>
      <c r="KB24" s="269"/>
      <c r="KC24" s="269"/>
      <c r="KD24" s="269"/>
      <c r="KE24" s="269"/>
      <c r="KF24" s="269"/>
      <c r="KG24" s="269"/>
      <c r="KH24" s="269"/>
      <c r="KI24" s="269"/>
      <c r="KJ24" s="269"/>
      <c r="KK24" s="269"/>
      <c r="KL24" s="269"/>
      <c r="KM24" s="269"/>
      <c r="KN24" s="269"/>
      <c r="KO24" s="269"/>
      <c r="KP24" s="269"/>
      <c r="KQ24" s="269"/>
      <c r="KR24" s="269"/>
      <c r="KS24" s="269"/>
      <c r="KT24" s="269"/>
      <c r="KU24" s="269"/>
      <c r="KV24" s="269"/>
      <c r="KW24" s="269"/>
      <c r="KX24" s="269"/>
      <c r="KY24" s="269"/>
      <c r="KZ24" s="269"/>
      <c r="LA24" s="269"/>
      <c r="LB24" s="269"/>
      <c r="LC24" s="269"/>
      <c r="LD24" s="269"/>
      <c r="LE24" s="269"/>
      <c r="LF24" s="269"/>
      <c r="LG24" s="269"/>
      <c r="LH24" s="269"/>
      <c r="LI24" s="269"/>
      <c r="LJ24" s="269"/>
      <c r="LK24" s="269"/>
      <c r="LL24" s="269"/>
      <c r="LM24" s="269"/>
      <c r="LN24" s="269"/>
      <c r="LO24" s="269"/>
      <c r="LP24" s="269"/>
      <c r="LQ24" s="269"/>
      <c r="LR24" s="269"/>
      <c r="LS24" s="269"/>
      <c r="LT24" s="269"/>
      <c r="LU24" s="269"/>
      <c r="LV24" s="269"/>
      <c r="LW24" s="269"/>
      <c r="LX24" s="269"/>
      <c r="LY24" s="269"/>
      <c r="LZ24" s="269"/>
      <c r="MA24" s="269"/>
      <c r="MB24" s="269"/>
      <c r="MC24" s="269"/>
      <c r="MD24" s="269"/>
      <c r="ME24" s="269"/>
      <c r="MF24" s="269"/>
      <c r="MG24" s="269"/>
      <c r="MH24" s="269"/>
      <c r="MI24" s="269"/>
      <c r="MJ24" s="269"/>
      <c r="MK24" s="269"/>
      <c r="ML24" s="269"/>
      <c r="MM24" s="269"/>
      <c r="MN24" s="269"/>
      <c r="MO24" s="269"/>
      <c r="MP24" s="269"/>
      <c r="MQ24" s="269"/>
      <c r="MR24" s="269"/>
      <c r="MS24" s="269"/>
      <c r="MT24" s="269"/>
      <c r="MU24" s="269"/>
      <c r="MV24" s="269"/>
      <c r="MW24" s="269"/>
      <c r="MX24" s="269"/>
      <c r="MY24" s="269"/>
      <c r="MZ24" s="269"/>
      <c r="NA24" s="269"/>
      <c r="NB24" s="269"/>
      <c r="NC24" s="269"/>
      <c r="ND24" s="269"/>
      <c r="NE24" s="269"/>
      <c r="NF24" s="269"/>
      <c r="NG24" s="269"/>
      <c r="NH24" s="269"/>
      <c r="NI24" s="269"/>
      <c r="NJ24" s="269"/>
      <c r="NK24" s="269"/>
      <c r="NL24" s="269"/>
      <c r="NM24" s="269"/>
      <c r="NN24" s="269"/>
      <c r="NO24" s="269"/>
      <c r="NP24" s="269"/>
      <c r="NQ24" s="269"/>
      <c r="NR24" s="269"/>
      <c r="NS24" s="269"/>
      <c r="NT24" s="269"/>
      <c r="NU24" s="269"/>
      <c r="NV24" s="269"/>
      <c r="NW24" s="269"/>
      <c r="NX24" s="269"/>
      <c r="NY24" s="269"/>
      <c r="NZ24" s="269"/>
      <c r="OA24" s="269"/>
      <c r="OB24" s="269"/>
      <c r="OC24" s="269"/>
      <c r="OD24" s="269"/>
      <c r="OE24" s="269"/>
      <c r="OF24" s="269"/>
      <c r="OG24" s="269"/>
      <c r="OH24" s="269"/>
      <c r="OI24" s="269"/>
      <c r="OJ24" s="269"/>
      <c r="OK24" s="269"/>
      <c r="OL24" s="269"/>
      <c r="OM24" s="269"/>
      <c r="ON24" s="269"/>
      <c r="OO24" s="269"/>
      <c r="OP24" s="269"/>
      <c r="OQ24" s="269"/>
      <c r="OR24" s="269"/>
      <c r="OS24" s="269"/>
      <c r="OT24" s="269"/>
      <c r="OU24" s="269"/>
      <c r="OV24" s="269"/>
      <c r="OW24" s="269"/>
      <c r="OX24" s="269"/>
      <c r="OY24" s="269"/>
      <c r="OZ24" s="269"/>
      <c r="PA24" s="269"/>
      <c r="PB24" s="269"/>
      <c r="PC24" s="269"/>
      <c r="PD24" s="269"/>
      <c r="PE24" s="269"/>
      <c r="PF24" s="269"/>
      <c r="PG24" s="269"/>
      <c r="PH24" s="269"/>
      <c r="PI24" s="269"/>
      <c r="PJ24" s="269"/>
      <c r="PK24" s="269"/>
      <c r="PL24" s="269"/>
      <c r="PM24" s="269"/>
      <c r="PN24" s="269"/>
      <c r="PO24" s="269"/>
      <c r="PP24" s="269"/>
      <c r="PQ24" s="269"/>
      <c r="PR24" s="269"/>
      <c r="PS24" s="269"/>
      <c r="PT24" s="269"/>
      <c r="PU24" s="269"/>
      <c r="PV24" s="269"/>
      <c r="PW24" s="269"/>
      <c r="PX24" s="269"/>
      <c r="PY24" s="269"/>
      <c r="PZ24" s="269"/>
      <c r="QA24" s="269"/>
      <c r="QB24" s="269"/>
      <c r="QC24" s="269"/>
      <c r="QD24" s="269"/>
      <c r="QE24" s="269"/>
      <c r="QF24" s="269"/>
      <c r="QG24" s="269"/>
      <c r="QH24" s="269"/>
      <c r="QI24" s="269"/>
      <c r="QJ24" s="269"/>
      <c r="QK24" s="269"/>
      <c r="QL24" s="269"/>
      <c r="QM24" s="269"/>
      <c r="QN24" s="269"/>
      <c r="QO24" s="269"/>
      <c r="QP24" s="269"/>
      <c r="QQ24" s="269"/>
      <c r="QR24" s="269"/>
      <c r="QS24" s="269"/>
      <c r="QT24" s="269"/>
      <c r="QU24" s="269"/>
      <c r="QV24" s="269"/>
      <c r="QW24" s="269"/>
      <c r="QX24" s="269"/>
      <c r="QY24" s="269"/>
      <c r="QZ24" s="269"/>
      <c r="RA24" s="269"/>
      <c r="RB24" s="269"/>
      <c r="RC24" s="269"/>
      <c r="RD24" s="269"/>
      <c r="RE24" s="269"/>
      <c r="RF24" s="269"/>
      <c r="RG24" s="269"/>
      <c r="RH24" s="269"/>
      <c r="RI24" s="269"/>
      <c r="RJ24" s="269"/>
      <c r="RK24" s="269"/>
      <c r="RL24" s="269"/>
      <c r="RM24" s="269"/>
      <c r="RN24" s="269"/>
      <c r="RO24" s="269"/>
      <c r="RP24" s="269"/>
      <c r="RQ24" s="269"/>
      <c r="RR24" s="269"/>
      <c r="RS24" s="269"/>
      <c r="RT24" s="269"/>
      <c r="RU24" s="269"/>
      <c r="RV24" s="269"/>
      <c r="RW24" s="269"/>
      <c r="RX24" s="269"/>
      <c r="RY24" s="269"/>
      <c r="RZ24" s="269"/>
      <c r="SA24" s="269"/>
      <c r="SB24" s="269"/>
      <c r="SC24" s="269"/>
      <c r="SD24" s="269"/>
      <c r="SE24" s="269"/>
      <c r="SF24" s="269"/>
      <c r="SG24" s="269"/>
      <c r="SH24" s="269"/>
      <c r="SI24" s="269"/>
      <c r="SJ24" s="269"/>
      <c r="SK24" s="269"/>
      <c r="SL24" s="269"/>
      <c r="SM24" s="269"/>
      <c r="SN24" s="269"/>
      <c r="SO24" s="269"/>
      <c r="SP24" s="269"/>
      <c r="SQ24" s="269"/>
      <c r="SR24" s="269"/>
      <c r="SS24" s="269"/>
      <c r="ST24" s="269"/>
      <c r="SU24" s="269"/>
      <c r="SV24" s="269"/>
      <c r="SW24" s="269"/>
      <c r="SX24" s="269"/>
      <c r="SY24" s="269"/>
      <c r="SZ24" s="269"/>
      <c r="TA24" s="269"/>
      <c r="TB24" s="269"/>
      <c r="TC24" s="269"/>
      <c r="TD24" s="269"/>
      <c r="TE24" s="269"/>
      <c r="TF24" s="269"/>
      <c r="TG24" s="269"/>
      <c r="TH24" s="269"/>
      <c r="TI24" s="269"/>
      <c r="TJ24" s="269"/>
      <c r="TK24" s="269"/>
      <c r="TL24" s="269"/>
      <c r="TM24" s="269"/>
      <c r="TN24" s="269"/>
      <c r="TO24" s="269"/>
      <c r="TP24" s="269"/>
      <c r="TQ24" s="269"/>
      <c r="TR24" s="269"/>
      <c r="TS24" s="269"/>
      <c r="TT24" s="269"/>
      <c r="TU24" s="269"/>
      <c r="TV24" s="269"/>
      <c r="TW24" s="269"/>
      <c r="TX24" s="269"/>
      <c r="TY24" s="269"/>
      <c r="TZ24" s="269"/>
      <c r="UA24" s="269"/>
      <c r="UB24" s="269"/>
      <c r="UC24" s="269"/>
      <c r="UD24" s="269"/>
      <c r="UE24" s="269"/>
      <c r="UF24" s="269"/>
      <c r="UG24" s="269"/>
      <c r="UH24" s="269"/>
      <c r="UI24" s="269"/>
      <c r="UJ24" s="269"/>
      <c r="UK24" s="269"/>
      <c r="UL24" s="269"/>
      <c r="UM24" s="269"/>
      <c r="UN24" s="269"/>
      <c r="UO24" s="269"/>
      <c r="UP24" s="269"/>
      <c r="UQ24" s="269"/>
      <c r="UR24" s="269"/>
      <c r="US24" s="269"/>
      <c r="UT24" s="269"/>
      <c r="UU24" s="269"/>
      <c r="UV24" s="269"/>
      <c r="UW24" s="269"/>
      <c r="UX24" s="269"/>
      <c r="UY24" s="269"/>
      <c r="UZ24" s="269"/>
      <c r="VA24" s="269"/>
      <c r="VB24" s="269"/>
      <c r="VC24" s="269"/>
      <c r="VD24" s="269"/>
      <c r="VE24" s="269"/>
      <c r="VF24" s="269"/>
      <c r="VG24" s="269"/>
      <c r="VH24" s="269"/>
      <c r="VI24" s="269"/>
      <c r="VJ24" s="269"/>
      <c r="VK24" s="269"/>
      <c r="VL24" s="269"/>
      <c r="VM24" s="269"/>
      <c r="VN24" s="269"/>
      <c r="VO24" s="269"/>
      <c r="VP24" s="269"/>
      <c r="VQ24" s="269"/>
      <c r="VR24" s="269"/>
      <c r="VS24" s="269"/>
      <c r="VT24" s="269"/>
      <c r="VU24" s="269"/>
      <c r="VV24" s="269"/>
      <c r="VW24" s="269"/>
      <c r="VX24" s="269"/>
      <c r="VY24" s="269"/>
      <c r="VZ24" s="269"/>
      <c r="WA24" s="269"/>
      <c r="WB24" s="269"/>
      <c r="WC24" s="269"/>
      <c r="WD24" s="269"/>
      <c r="WE24" s="269"/>
      <c r="WF24" s="269"/>
      <c r="WG24" s="269"/>
      <c r="WH24" s="269"/>
      <c r="WI24" s="269"/>
      <c r="WJ24" s="269"/>
      <c r="WK24" s="269"/>
      <c r="WL24" s="269"/>
      <c r="WM24" s="269"/>
      <c r="WN24" s="269"/>
      <c r="WO24" s="269"/>
      <c r="WP24" s="269"/>
      <c r="WQ24" s="269"/>
      <c r="WR24" s="269"/>
      <c r="WS24" s="269"/>
      <c r="WT24" s="269"/>
      <c r="WU24" s="269"/>
      <c r="WV24" s="269"/>
      <c r="WW24" s="269"/>
      <c r="WX24" s="269"/>
      <c r="WY24" s="269"/>
      <c r="WZ24" s="269"/>
      <c r="XA24" s="269"/>
      <c r="XB24" s="269"/>
      <c r="XC24" s="269"/>
      <c r="XD24" s="269"/>
      <c r="XE24" s="269"/>
      <c r="XF24" s="269"/>
      <c r="XG24" s="269"/>
      <c r="XH24" s="269"/>
      <c r="XI24" s="269"/>
      <c r="XJ24" s="269"/>
      <c r="XK24" s="269"/>
      <c r="XL24" s="269"/>
      <c r="XM24" s="269"/>
      <c r="XN24" s="269"/>
      <c r="XO24" s="269"/>
      <c r="XP24" s="269"/>
      <c r="XQ24" s="269"/>
      <c r="XR24" s="269"/>
      <c r="XS24" s="269"/>
      <c r="XT24" s="269"/>
      <c r="XU24" s="269"/>
      <c r="XV24" s="269"/>
      <c r="XW24" s="269"/>
      <c r="XX24" s="269"/>
      <c r="XY24" s="269"/>
      <c r="XZ24" s="269"/>
      <c r="YA24" s="269"/>
      <c r="YB24" s="269"/>
      <c r="YC24" s="269"/>
      <c r="YD24" s="269"/>
      <c r="YE24" s="269"/>
      <c r="YF24" s="269"/>
      <c r="YG24" s="269"/>
      <c r="YH24" s="269"/>
      <c r="YI24" s="269"/>
      <c r="YJ24" s="269"/>
      <c r="YK24" s="269"/>
      <c r="YL24" s="269"/>
      <c r="YM24" s="269"/>
      <c r="YN24" s="269"/>
      <c r="YO24" s="269"/>
      <c r="YP24" s="269"/>
      <c r="YQ24" s="269"/>
      <c r="YR24" s="269"/>
      <c r="YS24" s="269"/>
      <c r="YT24" s="269"/>
      <c r="YU24" s="269"/>
      <c r="YV24" s="269"/>
      <c r="YW24" s="269"/>
      <c r="YX24" s="269"/>
      <c r="YY24" s="269"/>
      <c r="YZ24" s="269"/>
      <c r="ZA24" s="269"/>
      <c r="ZB24" s="269"/>
      <c r="ZC24" s="269"/>
      <c r="ZD24" s="269"/>
      <c r="ZE24" s="269"/>
      <c r="ZF24" s="269"/>
      <c r="ZG24" s="269"/>
      <c r="ZH24" s="269"/>
      <c r="ZI24" s="269"/>
      <c r="ZJ24" s="269"/>
      <c r="ZK24" s="269"/>
      <c r="ZL24" s="269"/>
      <c r="ZM24" s="269"/>
      <c r="ZN24" s="269"/>
      <c r="ZO24" s="269"/>
      <c r="ZP24" s="269"/>
      <c r="ZQ24" s="269"/>
      <c r="ZR24" s="269"/>
      <c r="ZS24" s="269"/>
      <c r="ZT24" s="269"/>
      <c r="ZU24" s="269"/>
      <c r="ZV24" s="269"/>
      <c r="ZW24" s="269"/>
      <c r="ZX24" s="269"/>
      <c r="ZY24" s="269"/>
      <c r="ZZ24" s="269"/>
      <c r="AAA24" s="269"/>
      <c r="AAB24" s="269"/>
      <c r="AAC24" s="269"/>
      <c r="AAD24" s="269"/>
      <c r="AAE24" s="269"/>
      <c r="AAF24" s="269"/>
      <c r="AAG24" s="269"/>
      <c r="AAH24" s="269"/>
      <c r="AAI24" s="269"/>
      <c r="AAJ24" s="269"/>
      <c r="AAK24" s="269"/>
      <c r="AAL24" s="269"/>
      <c r="AAM24" s="269"/>
      <c r="AAN24" s="269"/>
      <c r="AAO24" s="269"/>
      <c r="AAP24" s="269"/>
      <c r="AAQ24" s="269"/>
      <c r="AAR24" s="269"/>
      <c r="AAS24" s="269"/>
      <c r="AAT24" s="269"/>
      <c r="AAU24" s="269"/>
      <c r="AAV24" s="269"/>
      <c r="AAW24" s="269"/>
      <c r="AAX24" s="269"/>
      <c r="AAY24" s="269"/>
      <c r="AAZ24" s="269"/>
      <c r="ABA24" s="269"/>
      <c r="ABB24" s="269"/>
      <c r="ABC24" s="269"/>
      <c r="ABD24" s="269"/>
      <c r="ABE24" s="269"/>
      <c r="ABF24" s="269"/>
      <c r="ABG24" s="269"/>
      <c r="ABH24" s="269"/>
      <c r="ABI24" s="269"/>
      <c r="ABJ24" s="269"/>
      <c r="ABK24" s="269"/>
      <c r="ABL24" s="269"/>
      <c r="ABM24" s="269"/>
      <c r="ABN24" s="269"/>
      <c r="ABO24" s="269"/>
      <c r="ABP24" s="269"/>
      <c r="ABQ24" s="269"/>
      <c r="ABR24" s="269"/>
      <c r="ABS24" s="269"/>
      <c r="ABT24" s="269"/>
      <c r="ABU24" s="269"/>
      <c r="ABV24" s="269"/>
      <c r="ABW24" s="269"/>
      <c r="ABX24" s="269"/>
      <c r="ABY24" s="269"/>
      <c r="ABZ24" s="269"/>
      <c r="ACA24" s="269"/>
      <c r="ACB24" s="269"/>
      <c r="ACC24" s="269"/>
      <c r="ACD24" s="269"/>
      <c r="ACE24" s="269"/>
      <c r="ACF24" s="269"/>
      <c r="ACG24" s="269"/>
      <c r="ACH24" s="269"/>
      <c r="ACI24" s="269"/>
      <c r="ACJ24" s="269"/>
      <c r="ACK24" s="269"/>
      <c r="ACL24" s="269"/>
      <c r="ACM24" s="269"/>
      <c r="ACN24" s="269"/>
      <c r="ACO24" s="269"/>
      <c r="ACP24" s="269"/>
      <c r="ACQ24" s="269"/>
      <c r="ACR24" s="269"/>
      <c r="ACS24" s="269"/>
      <c r="ACT24" s="269"/>
      <c r="ACU24" s="269"/>
      <c r="ACV24" s="269"/>
      <c r="ACW24" s="269"/>
      <c r="ACX24" s="269"/>
      <c r="ACY24" s="269"/>
      <c r="ACZ24" s="269"/>
      <c r="ADA24" s="269"/>
      <c r="ADB24" s="269"/>
      <c r="ADC24" s="269"/>
      <c r="ADD24" s="269"/>
      <c r="ADE24" s="269"/>
      <c r="ADF24" s="269"/>
      <c r="ADG24" s="269"/>
      <c r="ADH24" s="269"/>
      <c r="ADI24" s="269"/>
      <c r="ADJ24" s="269"/>
      <c r="ADK24" s="269"/>
      <c r="ADL24" s="269"/>
      <c r="ADM24" s="269"/>
      <c r="ADN24" s="269"/>
      <c r="ADO24" s="269"/>
      <c r="ADP24" s="269"/>
      <c r="ADQ24" s="269"/>
      <c r="ADR24" s="269"/>
      <c r="ADS24" s="269"/>
      <c r="ADT24" s="269"/>
      <c r="ADU24" s="269"/>
      <c r="ADV24" s="269"/>
      <c r="ADW24" s="269"/>
      <c r="ADX24" s="269"/>
      <c r="ADY24" s="269"/>
      <c r="ADZ24" s="269"/>
      <c r="AEA24" s="269"/>
      <c r="AEB24" s="269"/>
      <c r="AEC24" s="269"/>
      <c r="AED24" s="269"/>
      <c r="AEE24" s="269"/>
      <c r="AEF24" s="269"/>
      <c r="AEG24" s="269"/>
      <c r="AEH24" s="269"/>
      <c r="AEI24" s="269"/>
      <c r="AEJ24" s="269"/>
      <c r="AEK24" s="269"/>
      <c r="AEL24" s="269"/>
      <c r="AEM24" s="269"/>
      <c r="AEN24" s="269"/>
      <c r="AEO24" s="269"/>
      <c r="AEP24" s="269"/>
      <c r="AEQ24" s="269"/>
      <c r="AER24" s="269"/>
      <c r="AES24" s="269"/>
      <c r="AET24" s="269"/>
      <c r="AEU24" s="269"/>
      <c r="AEV24" s="269"/>
      <c r="AEW24" s="269"/>
      <c r="AEX24" s="269"/>
      <c r="AEY24" s="269"/>
      <c r="AEZ24" s="269"/>
      <c r="AFA24" s="269"/>
      <c r="AFB24" s="269"/>
      <c r="AFC24" s="269"/>
      <c r="AFD24" s="269"/>
      <c r="AFE24" s="269"/>
      <c r="AFF24" s="269"/>
      <c r="AFG24" s="269"/>
      <c r="AFH24" s="269"/>
      <c r="AFI24" s="269"/>
      <c r="AFJ24" s="269"/>
      <c r="AFK24" s="269"/>
      <c r="AFL24" s="269"/>
      <c r="AFM24" s="269"/>
      <c r="AFN24" s="269"/>
      <c r="AFO24" s="269"/>
      <c r="AFP24" s="269"/>
      <c r="AFQ24" s="269"/>
      <c r="AFR24" s="269"/>
      <c r="AFS24" s="269"/>
      <c r="AFT24" s="269"/>
      <c r="AFU24" s="269"/>
      <c r="AFV24" s="269"/>
      <c r="AFW24" s="269"/>
      <c r="AFX24" s="269"/>
      <c r="AFY24" s="269"/>
      <c r="AFZ24" s="269"/>
      <c r="AGA24" s="269"/>
      <c r="AGB24" s="269"/>
      <c r="AGC24" s="269"/>
      <c r="AGD24" s="269"/>
      <c r="AGE24" s="269"/>
      <c r="AGF24" s="269"/>
      <c r="AGG24" s="269"/>
      <c r="AGH24" s="269"/>
      <c r="AGI24" s="269"/>
      <c r="AGJ24" s="269"/>
      <c r="AGK24" s="269"/>
      <c r="AGL24" s="269"/>
      <c r="AGM24" s="269"/>
      <c r="AGN24" s="269"/>
      <c r="AGO24" s="269"/>
      <c r="AGP24" s="269"/>
      <c r="AGQ24" s="269"/>
      <c r="AGR24" s="269"/>
      <c r="AGS24" s="269"/>
      <c r="AGT24" s="269"/>
      <c r="AGU24" s="269"/>
      <c r="AGV24" s="269"/>
      <c r="AGW24" s="269"/>
      <c r="AGX24" s="269"/>
      <c r="AGY24" s="269"/>
      <c r="AGZ24" s="269"/>
      <c r="AHA24" s="269"/>
      <c r="AHB24" s="269"/>
      <c r="AHC24" s="269"/>
      <c r="AHD24" s="269"/>
      <c r="AHE24" s="269"/>
      <c r="AHF24" s="269"/>
      <c r="AHG24" s="269"/>
      <c r="AHH24" s="269"/>
      <c r="AHI24" s="269"/>
      <c r="AHJ24" s="269"/>
      <c r="AHK24" s="269"/>
      <c r="AHL24" s="269"/>
      <c r="AHM24" s="269"/>
      <c r="AHN24" s="269"/>
      <c r="AHO24" s="269"/>
      <c r="AHP24" s="269"/>
      <c r="AHQ24" s="269"/>
      <c r="AHR24" s="269"/>
      <c r="AHS24" s="269"/>
      <c r="AHT24" s="269"/>
      <c r="AHU24" s="269"/>
      <c r="AHV24" s="269"/>
      <c r="AHW24" s="269"/>
      <c r="AHX24" s="269"/>
      <c r="AHY24" s="269"/>
      <c r="AHZ24" s="269"/>
      <c r="AIA24" s="269"/>
      <c r="AIB24" s="269"/>
      <c r="AIC24" s="269"/>
      <c r="AID24" s="269"/>
      <c r="AIE24" s="269"/>
      <c r="AIF24" s="269"/>
      <c r="AIG24" s="269"/>
      <c r="AIH24" s="269"/>
      <c r="AII24" s="269"/>
      <c r="AIJ24" s="269"/>
      <c r="AIK24" s="269"/>
      <c r="AIL24" s="269"/>
      <c r="AIM24" s="269"/>
      <c r="AIN24" s="269"/>
      <c r="AIO24" s="269"/>
      <c r="AIP24" s="269"/>
      <c r="AIQ24" s="269"/>
      <c r="AIR24" s="269"/>
      <c r="AIS24" s="269"/>
      <c r="AIT24" s="269"/>
      <c r="AIU24" s="269"/>
      <c r="AIV24" s="269"/>
      <c r="AIW24" s="269"/>
      <c r="AIX24" s="269"/>
      <c r="AIY24" s="269"/>
      <c r="AIZ24" s="269"/>
      <c r="AJA24" s="269"/>
      <c r="AJB24" s="269"/>
      <c r="AJC24" s="269"/>
      <c r="AJD24" s="269"/>
      <c r="AJE24" s="269"/>
      <c r="AJF24" s="269"/>
      <c r="AJG24" s="269"/>
      <c r="AJH24" s="269"/>
      <c r="AJI24" s="269"/>
      <c r="AJJ24" s="269"/>
      <c r="AJK24" s="269"/>
      <c r="AJL24" s="269"/>
      <c r="AJM24" s="269"/>
      <c r="AJN24" s="269"/>
      <c r="AJO24" s="269"/>
      <c r="AJP24" s="269"/>
      <c r="AJQ24" s="269"/>
      <c r="AJR24" s="269"/>
      <c r="AJS24" s="269"/>
      <c r="AJT24" s="269"/>
      <c r="AJU24" s="269"/>
      <c r="AJV24" s="269"/>
      <c r="AJW24" s="269"/>
      <c r="AJX24" s="269"/>
      <c r="AJY24" s="269"/>
      <c r="AJZ24" s="269"/>
      <c r="AKA24" s="269"/>
      <c r="AKB24" s="269"/>
      <c r="AKC24" s="269"/>
      <c r="AKD24" s="269"/>
      <c r="AKE24" s="269"/>
      <c r="AKF24" s="269"/>
      <c r="AKG24" s="269"/>
      <c r="AKH24" s="269"/>
      <c r="AKI24" s="269"/>
      <c r="AKJ24" s="269"/>
      <c r="AKK24" s="269"/>
      <c r="AKL24" s="269"/>
      <c r="AKM24" s="269"/>
      <c r="AKN24" s="269"/>
      <c r="AKO24" s="269"/>
      <c r="AKP24" s="269"/>
      <c r="AKQ24" s="269"/>
      <c r="AKR24" s="269"/>
      <c r="AKS24" s="269"/>
      <c r="AKT24" s="269"/>
      <c r="AKU24" s="269"/>
      <c r="AKV24" s="269"/>
      <c r="AKW24" s="269"/>
      <c r="AKX24" s="269"/>
      <c r="AKY24" s="269"/>
      <c r="AKZ24" s="269"/>
      <c r="ALA24" s="269"/>
      <c r="ALB24" s="269"/>
      <c r="ALC24" s="269"/>
      <c r="ALD24" s="269"/>
      <c r="ALE24" s="269"/>
      <c r="ALF24" s="269"/>
      <c r="ALG24" s="269"/>
      <c r="ALH24" s="269"/>
      <c r="ALI24" s="269"/>
      <c r="ALJ24" s="269"/>
      <c r="ALK24" s="269"/>
      <c r="ALL24" s="269"/>
      <c r="ALM24" s="269"/>
      <c r="ALN24" s="269"/>
      <c r="ALO24" s="269"/>
      <c r="ALP24" s="269"/>
      <c r="ALQ24" s="269"/>
      <c r="ALR24" s="269"/>
      <c r="ALS24" s="269"/>
      <c r="ALT24" s="269"/>
      <c r="ALU24" s="269"/>
      <c r="ALV24" s="269"/>
      <c r="ALW24" s="269"/>
      <c r="ALX24" s="269"/>
      <c r="ALY24" s="269"/>
      <c r="ALZ24" s="269"/>
      <c r="AMA24" s="269"/>
      <c r="AMB24" s="269"/>
      <c r="AMC24" s="269"/>
      <c r="AMD24" s="269"/>
    </row>
    <row r="25" customFormat="false" ht="13.8" hidden="false" customHeight="true" outlineLevel="0" collapsed="false">
      <c r="A25" s="261" t="s">
        <v>893</v>
      </c>
      <c r="B25" s="267" t="s">
        <v>1307</v>
      </c>
      <c r="C25" s="267"/>
      <c r="D25" s="267"/>
      <c r="E25" s="267"/>
      <c r="F25" s="267"/>
      <c r="G25" s="267"/>
      <c r="H25" s="268"/>
      <c r="I25" s="266" t="n">
        <f aca="false">I23*H25</f>
        <v>0</v>
      </c>
      <c r="J25" s="269"/>
      <c r="K25" s="269"/>
      <c r="L25" s="269"/>
      <c r="M25" s="269"/>
      <c r="N25" s="269"/>
      <c r="O25" s="269"/>
      <c r="P25" s="269"/>
      <c r="Q25" s="269"/>
      <c r="R25" s="269"/>
      <c r="S25" s="269"/>
      <c r="T25" s="269"/>
      <c r="U25" s="269"/>
      <c r="V25" s="269"/>
      <c r="W25" s="269"/>
      <c r="X25" s="269"/>
      <c r="Y25" s="269"/>
      <c r="Z25" s="269"/>
      <c r="AA25" s="269"/>
      <c r="AB25" s="269"/>
      <c r="AC25" s="269"/>
      <c r="AD25" s="269"/>
      <c r="AE25" s="269"/>
      <c r="AF25" s="269"/>
      <c r="AG25" s="269"/>
      <c r="AH25" s="269"/>
      <c r="AI25" s="269"/>
      <c r="AJ25" s="269"/>
      <c r="AK25" s="269"/>
      <c r="AL25" s="269"/>
      <c r="AM25" s="269"/>
      <c r="AN25" s="269"/>
      <c r="AO25" s="269"/>
      <c r="AP25" s="269"/>
      <c r="AQ25" s="269"/>
      <c r="AR25" s="269"/>
      <c r="AS25" s="269"/>
      <c r="AT25" s="269"/>
      <c r="AU25" s="269"/>
      <c r="AV25" s="269"/>
      <c r="AW25" s="269"/>
      <c r="AX25" s="269"/>
      <c r="AY25" s="269"/>
      <c r="AZ25" s="269"/>
      <c r="BA25" s="269"/>
      <c r="BB25" s="269"/>
      <c r="BC25" s="269"/>
      <c r="BD25" s="269"/>
      <c r="BE25" s="269"/>
      <c r="BF25" s="269"/>
      <c r="BG25" s="269"/>
      <c r="BH25" s="269"/>
      <c r="BI25" s="269"/>
      <c r="BJ25" s="269"/>
      <c r="BK25" s="269"/>
      <c r="BL25" s="269"/>
      <c r="BM25" s="269"/>
      <c r="BN25" s="269"/>
      <c r="BO25" s="269"/>
      <c r="BP25" s="269"/>
      <c r="BQ25" s="269"/>
      <c r="BR25" s="269"/>
      <c r="BS25" s="269"/>
      <c r="BT25" s="269"/>
      <c r="BU25" s="269"/>
      <c r="BV25" s="269"/>
      <c r="BW25" s="269"/>
      <c r="BX25" s="269"/>
      <c r="BY25" s="269"/>
      <c r="BZ25" s="269"/>
      <c r="CA25" s="269"/>
      <c r="CB25" s="269"/>
      <c r="CC25" s="269"/>
      <c r="CD25" s="269"/>
      <c r="CE25" s="269"/>
      <c r="CF25" s="269"/>
      <c r="CG25" s="269"/>
      <c r="CH25" s="269"/>
      <c r="CI25" s="269"/>
      <c r="CJ25" s="269"/>
      <c r="CK25" s="269"/>
      <c r="CL25" s="269"/>
      <c r="CM25" s="269"/>
      <c r="CN25" s="269"/>
      <c r="CO25" s="269"/>
      <c r="CP25" s="269"/>
      <c r="CQ25" s="269"/>
      <c r="CR25" s="269"/>
      <c r="CS25" s="269"/>
      <c r="CT25" s="269"/>
      <c r="CU25" s="269"/>
      <c r="CV25" s="269"/>
      <c r="CW25" s="269"/>
      <c r="CX25" s="269"/>
      <c r="CY25" s="269"/>
      <c r="CZ25" s="269"/>
      <c r="DA25" s="269"/>
      <c r="DB25" s="269"/>
      <c r="DC25" s="269"/>
      <c r="DD25" s="269"/>
      <c r="DE25" s="269"/>
      <c r="DF25" s="269"/>
      <c r="DG25" s="269"/>
      <c r="DH25" s="269"/>
      <c r="DI25" s="269"/>
      <c r="DJ25" s="269"/>
      <c r="DK25" s="269"/>
      <c r="DL25" s="269"/>
      <c r="DM25" s="269"/>
      <c r="DN25" s="269"/>
      <c r="DO25" s="269"/>
      <c r="DP25" s="269"/>
      <c r="DQ25" s="269"/>
      <c r="DR25" s="269"/>
      <c r="DS25" s="269"/>
      <c r="DT25" s="269"/>
      <c r="DU25" s="269"/>
      <c r="DV25" s="269"/>
      <c r="DW25" s="269"/>
      <c r="DX25" s="269"/>
      <c r="DY25" s="269"/>
      <c r="DZ25" s="269"/>
      <c r="EA25" s="269"/>
      <c r="EB25" s="269"/>
      <c r="EC25" s="269"/>
      <c r="ED25" s="269"/>
      <c r="EE25" s="269"/>
      <c r="EF25" s="269"/>
      <c r="EG25" s="269"/>
      <c r="EH25" s="269"/>
      <c r="EI25" s="269"/>
      <c r="EJ25" s="269"/>
      <c r="EK25" s="269"/>
      <c r="EL25" s="269"/>
      <c r="EM25" s="269"/>
      <c r="EN25" s="269"/>
      <c r="EO25" s="269"/>
      <c r="EP25" s="269"/>
      <c r="EQ25" s="269"/>
      <c r="ER25" s="269"/>
      <c r="ES25" s="269"/>
      <c r="ET25" s="269"/>
      <c r="EU25" s="269"/>
      <c r="EV25" s="269"/>
      <c r="EW25" s="269"/>
      <c r="EX25" s="269"/>
      <c r="EY25" s="269"/>
      <c r="EZ25" s="269"/>
      <c r="FA25" s="269"/>
      <c r="FB25" s="269"/>
      <c r="FC25" s="269"/>
      <c r="FD25" s="269"/>
      <c r="FE25" s="269"/>
      <c r="FF25" s="269"/>
      <c r="FG25" s="269"/>
      <c r="FH25" s="269"/>
      <c r="FI25" s="269"/>
      <c r="FJ25" s="269"/>
      <c r="FK25" s="269"/>
      <c r="FL25" s="269"/>
      <c r="FM25" s="269"/>
      <c r="FN25" s="269"/>
      <c r="FO25" s="269"/>
      <c r="FP25" s="269"/>
      <c r="FQ25" s="269"/>
      <c r="FR25" s="269"/>
      <c r="FS25" s="269"/>
      <c r="FT25" s="269"/>
      <c r="FU25" s="269"/>
      <c r="FV25" s="269"/>
      <c r="FW25" s="269"/>
      <c r="FX25" s="269"/>
      <c r="FY25" s="269"/>
      <c r="FZ25" s="269"/>
      <c r="GA25" s="269"/>
      <c r="GB25" s="269"/>
      <c r="GC25" s="269"/>
      <c r="GD25" s="269"/>
      <c r="GE25" s="269"/>
      <c r="GF25" s="269"/>
      <c r="GG25" s="269"/>
      <c r="GH25" s="269"/>
      <c r="GI25" s="269"/>
      <c r="GJ25" s="269"/>
      <c r="GK25" s="269"/>
      <c r="GL25" s="269"/>
      <c r="GM25" s="269"/>
      <c r="GN25" s="269"/>
      <c r="GO25" s="269"/>
      <c r="GP25" s="269"/>
      <c r="GQ25" s="269"/>
      <c r="GR25" s="269"/>
      <c r="GS25" s="269"/>
      <c r="GT25" s="269"/>
      <c r="GU25" s="269"/>
      <c r="GV25" s="269"/>
      <c r="GW25" s="269"/>
      <c r="GX25" s="269"/>
      <c r="GY25" s="269"/>
      <c r="GZ25" s="269"/>
      <c r="HA25" s="269"/>
      <c r="HB25" s="269"/>
      <c r="HC25" s="269"/>
      <c r="HD25" s="269"/>
      <c r="HE25" s="269"/>
      <c r="HF25" s="269"/>
      <c r="HG25" s="269"/>
      <c r="HH25" s="269"/>
      <c r="HI25" s="269"/>
      <c r="HJ25" s="269"/>
      <c r="HK25" s="269"/>
      <c r="HL25" s="269"/>
      <c r="HM25" s="269"/>
      <c r="HN25" s="269"/>
      <c r="HO25" s="269"/>
      <c r="HP25" s="269"/>
      <c r="HQ25" s="269"/>
      <c r="HR25" s="269"/>
      <c r="HS25" s="269"/>
      <c r="HT25" s="269"/>
      <c r="HU25" s="269"/>
      <c r="HV25" s="269"/>
      <c r="HW25" s="269"/>
      <c r="HX25" s="269"/>
      <c r="HY25" s="269"/>
      <c r="HZ25" s="269"/>
      <c r="IA25" s="269"/>
      <c r="IB25" s="269"/>
      <c r="IC25" s="269"/>
      <c r="ID25" s="269"/>
      <c r="IE25" s="269"/>
      <c r="IF25" s="269"/>
      <c r="IG25" s="269"/>
      <c r="IH25" s="269"/>
      <c r="II25" s="269"/>
      <c r="IJ25" s="269"/>
      <c r="IK25" s="269"/>
      <c r="IL25" s="269"/>
      <c r="IM25" s="269"/>
      <c r="IN25" s="269"/>
      <c r="IO25" s="269"/>
      <c r="IP25" s="269"/>
      <c r="IQ25" s="269"/>
      <c r="IR25" s="269"/>
      <c r="IS25" s="269"/>
      <c r="IT25" s="269"/>
      <c r="IU25" s="269"/>
      <c r="IV25" s="269"/>
      <c r="IW25" s="269"/>
      <c r="IX25" s="269"/>
      <c r="IY25" s="269"/>
      <c r="IZ25" s="269"/>
      <c r="JA25" s="269"/>
      <c r="JB25" s="269"/>
      <c r="JC25" s="269"/>
      <c r="JD25" s="269"/>
      <c r="JE25" s="269"/>
      <c r="JF25" s="269"/>
      <c r="JG25" s="269"/>
      <c r="JH25" s="269"/>
      <c r="JI25" s="269"/>
      <c r="JJ25" s="269"/>
      <c r="JK25" s="269"/>
      <c r="JL25" s="269"/>
      <c r="JM25" s="269"/>
      <c r="JN25" s="269"/>
      <c r="JO25" s="269"/>
      <c r="JP25" s="269"/>
      <c r="JQ25" s="269"/>
      <c r="JR25" s="269"/>
      <c r="JS25" s="269"/>
      <c r="JT25" s="269"/>
      <c r="JU25" s="269"/>
      <c r="JV25" s="269"/>
      <c r="JW25" s="269"/>
      <c r="JX25" s="269"/>
      <c r="JY25" s="269"/>
      <c r="JZ25" s="269"/>
      <c r="KA25" s="269"/>
      <c r="KB25" s="269"/>
      <c r="KC25" s="269"/>
      <c r="KD25" s="269"/>
      <c r="KE25" s="269"/>
      <c r="KF25" s="269"/>
      <c r="KG25" s="269"/>
      <c r="KH25" s="269"/>
      <c r="KI25" s="269"/>
      <c r="KJ25" s="269"/>
      <c r="KK25" s="269"/>
      <c r="KL25" s="269"/>
      <c r="KM25" s="269"/>
      <c r="KN25" s="269"/>
      <c r="KO25" s="269"/>
      <c r="KP25" s="269"/>
      <c r="KQ25" s="269"/>
      <c r="KR25" s="269"/>
      <c r="KS25" s="269"/>
      <c r="KT25" s="269"/>
      <c r="KU25" s="269"/>
      <c r="KV25" s="269"/>
      <c r="KW25" s="269"/>
      <c r="KX25" s="269"/>
      <c r="KY25" s="269"/>
      <c r="KZ25" s="269"/>
      <c r="LA25" s="269"/>
      <c r="LB25" s="269"/>
      <c r="LC25" s="269"/>
      <c r="LD25" s="269"/>
      <c r="LE25" s="269"/>
      <c r="LF25" s="269"/>
      <c r="LG25" s="269"/>
      <c r="LH25" s="269"/>
      <c r="LI25" s="269"/>
      <c r="LJ25" s="269"/>
      <c r="LK25" s="269"/>
      <c r="LL25" s="269"/>
      <c r="LM25" s="269"/>
      <c r="LN25" s="269"/>
      <c r="LO25" s="269"/>
      <c r="LP25" s="269"/>
      <c r="LQ25" s="269"/>
      <c r="LR25" s="269"/>
      <c r="LS25" s="269"/>
      <c r="LT25" s="269"/>
      <c r="LU25" s="269"/>
      <c r="LV25" s="269"/>
      <c r="LW25" s="269"/>
      <c r="LX25" s="269"/>
      <c r="LY25" s="269"/>
      <c r="LZ25" s="269"/>
      <c r="MA25" s="269"/>
      <c r="MB25" s="269"/>
      <c r="MC25" s="269"/>
      <c r="MD25" s="269"/>
      <c r="ME25" s="269"/>
      <c r="MF25" s="269"/>
      <c r="MG25" s="269"/>
      <c r="MH25" s="269"/>
      <c r="MI25" s="269"/>
      <c r="MJ25" s="269"/>
      <c r="MK25" s="269"/>
      <c r="ML25" s="269"/>
      <c r="MM25" s="269"/>
      <c r="MN25" s="269"/>
      <c r="MO25" s="269"/>
      <c r="MP25" s="269"/>
      <c r="MQ25" s="269"/>
      <c r="MR25" s="269"/>
      <c r="MS25" s="269"/>
      <c r="MT25" s="269"/>
      <c r="MU25" s="269"/>
      <c r="MV25" s="269"/>
      <c r="MW25" s="269"/>
      <c r="MX25" s="269"/>
      <c r="MY25" s="269"/>
      <c r="MZ25" s="269"/>
      <c r="NA25" s="269"/>
      <c r="NB25" s="269"/>
      <c r="NC25" s="269"/>
      <c r="ND25" s="269"/>
      <c r="NE25" s="269"/>
      <c r="NF25" s="269"/>
      <c r="NG25" s="269"/>
      <c r="NH25" s="269"/>
      <c r="NI25" s="269"/>
      <c r="NJ25" s="269"/>
      <c r="NK25" s="269"/>
      <c r="NL25" s="269"/>
      <c r="NM25" s="269"/>
      <c r="NN25" s="269"/>
      <c r="NO25" s="269"/>
      <c r="NP25" s="269"/>
      <c r="NQ25" s="269"/>
      <c r="NR25" s="269"/>
      <c r="NS25" s="269"/>
      <c r="NT25" s="269"/>
      <c r="NU25" s="269"/>
      <c r="NV25" s="269"/>
      <c r="NW25" s="269"/>
      <c r="NX25" s="269"/>
      <c r="NY25" s="269"/>
      <c r="NZ25" s="269"/>
      <c r="OA25" s="269"/>
      <c r="OB25" s="269"/>
      <c r="OC25" s="269"/>
      <c r="OD25" s="269"/>
      <c r="OE25" s="269"/>
      <c r="OF25" s="269"/>
      <c r="OG25" s="269"/>
      <c r="OH25" s="269"/>
      <c r="OI25" s="269"/>
      <c r="OJ25" s="269"/>
      <c r="OK25" s="269"/>
      <c r="OL25" s="269"/>
      <c r="OM25" s="269"/>
      <c r="ON25" s="269"/>
      <c r="OO25" s="269"/>
      <c r="OP25" s="269"/>
      <c r="OQ25" s="269"/>
      <c r="OR25" s="269"/>
      <c r="OS25" s="269"/>
      <c r="OT25" s="269"/>
      <c r="OU25" s="269"/>
      <c r="OV25" s="269"/>
      <c r="OW25" s="269"/>
      <c r="OX25" s="269"/>
      <c r="OY25" s="269"/>
      <c r="OZ25" s="269"/>
      <c r="PA25" s="269"/>
      <c r="PB25" s="269"/>
      <c r="PC25" s="269"/>
      <c r="PD25" s="269"/>
      <c r="PE25" s="269"/>
      <c r="PF25" s="269"/>
      <c r="PG25" s="269"/>
      <c r="PH25" s="269"/>
      <c r="PI25" s="269"/>
      <c r="PJ25" s="269"/>
      <c r="PK25" s="269"/>
      <c r="PL25" s="269"/>
      <c r="PM25" s="269"/>
      <c r="PN25" s="269"/>
      <c r="PO25" s="269"/>
      <c r="PP25" s="269"/>
      <c r="PQ25" s="269"/>
      <c r="PR25" s="269"/>
      <c r="PS25" s="269"/>
      <c r="PT25" s="269"/>
      <c r="PU25" s="269"/>
      <c r="PV25" s="269"/>
      <c r="PW25" s="269"/>
      <c r="PX25" s="269"/>
      <c r="PY25" s="269"/>
      <c r="PZ25" s="269"/>
      <c r="QA25" s="269"/>
      <c r="QB25" s="269"/>
      <c r="QC25" s="269"/>
      <c r="QD25" s="269"/>
      <c r="QE25" s="269"/>
      <c r="QF25" s="269"/>
      <c r="QG25" s="269"/>
      <c r="QH25" s="269"/>
      <c r="QI25" s="269"/>
      <c r="QJ25" s="269"/>
      <c r="QK25" s="269"/>
      <c r="QL25" s="269"/>
      <c r="QM25" s="269"/>
      <c r="QN25" s="269"/>
      <c r="QO25" s="269"/>
      <c r="QP25" s="269"/>
      <c r="QQ25" s="269"/>
      <c r="QR25" s="269"/>
      <c r="QS25" s="269"/>
      <c r="QT25" s="269"/>
      <c r="QU25" s="269"/>
      <c r="QV25" s="269"/>
      <c r="QW25" s="269"/>
      <c r="QX25" s="269"/>
      <c r="QY25" s="269"/>
      <c r="QZ25" s="269"/>
      <c r="RA25" s="269"/>
      <c r="RB25" s="269"/>
      <c r="RC25" s="269"/>
      <c r="RD25" s="269"/>
      <c r="RE25" s="269"/>
      <c r="RF25" s="269"/>
      <c r="RG25" s="269"/>
      <c r="RH25" s="269"/>
      <c r="RI25" s="269"/>
      <c r="RJ25" s="269"/>
      <c r="RK25" s="269"/>
      <c r="RL25" s="269"/>
      <c r="RM25" s="269"/>
      <c r="RN25" s="269"/>
      <c r="RO25" s="269"/>
      <c r="RP25" s="269"/>
      <c r="RQ25" s="269"/>
      <c r="RR25" s="269"/>
      <c r="RS25" s="269"/>
      <c r="RT25" s="269"/>
      <c r="RU25" s="269"/>
      <c r="RV25" s="269"/>
      <c r="RW25" s="269"/>
      <c r="RX25" s="269"/>
      <c r="RY25" s="269"/>
      <c r="RZ25" s="269"/>
      <c r="SA25" s="269"/>
      <c r="SB25" s="269"/>
      <c r="SC25" s="269"/>
      <c r="SD25" s="269"/>
      <c r="SE25" s="269"/>
      <c r="SF25" s="269"/>
      <c r="SG25" s="269"/>
      <c r="SH25" s="269"/>
      <c r="SI25" s="269"/>
      <c r="SJ25" s="269"/>
      <c r="SK25" s="269"/>
      <c r="SL25" s="269"/>
      <c r="SM25" s="269"/>
      <c r="SN25" s="269"/>
      <c r="SO25" s="269"/>
      <c r="SP25" s="269"/>
      <c r="SQ25" s="269"/>
      <c r="SR25" s="269"/>
      <c r="SS25" s="269"/>
      <c r="ST25" s="269"/>
      <c r="SU25" s="269"/>
      <c r="SV25" s="269"/>
      <c r="SW25" s="269"/>
      <c r="SX25" s="269"/>
      <c r="SY25" s="269"/>
      <c r="SZ25" s="269"/>
      <c r="TA25" s="269"/>
      <c r="TB25" s="269"/>
      <c r="TC25" s="269"/>
      <c r="TD25" s="269"/>
      <c r="TE25" s="269"/>
      <c r="TF25" s="269"/>
      <c r="TG25" s="269"/>
      <c r="TH25" s="269"/>
      <c r="TI25" s="269"/>
      <c r="TJ25" s="269"/>
      <c r="TK25" s="269"/>
      <c r="TL25" s="269"/>
      <c r="TM25" s="269"/>
      <c r="TN25" s="269"/>
      <c r="TO25" s="269"/>
      <c r="TP25" s="269"/>
      <c r="TQ25" s="269"/>
      <c r="TR25" s="269"/>
      <c r="TS25" s="269"/>
      <c r="TT25" s="269"/>
      <c r="TU25" s="269"/>
      <c r="TV25" s="269"/>
      <c r="TW25" s="269"/>
      <c r="TX25" s="269"/>
      <c r="TY25" s="269"/>
      <c r="TZ25" s="269"/>
      <c r="UA25" s="269"/>
      <c r="UB25" s="269"/>
      <c r="UC25" s="269"/>
      <c r="UD25" s="269"/>
      <c r="UE25" s="269"/>
      <c r="UF25" s="269"/>
      <c r="UG25" s="269"/>
      <c r="UH25" s="269"/>
      <c r="UI25" s="269"/>
      <c r="UJ25" s="269"/>
      <c r="UK25" s="269"/>
      <c r="UL25" s="269"/>
      <c r="UM25" s="269"/>
      <c r="UN25" s="269"/>
      <c r="UO25" s="269"/>
      <c r="UP25" s="269"/>
      <c r="UQ25" s="269"/>
      <c r="UR25" s="269"/>
      <c r="US25" s="269"/>
      <c r="UT25" s="269"/>
      <c r="UU25" s="269"/>
      <c r="UV25" s="269"/>
      <c r="UW25" s="269"/>
      <c r="UX25" s="269"/>
      <c r="UY25" s="269"/>
      <c r="UZ25" s="269"/>
      <c r="VA25" s="269"/>
      <c r="VB25" s="269"/>
      <c r="VC25" s="269"/>
      <c r="VD25" s="269"/>
      <c r="VE25" s="269"/>
      <c r="VF25" s="269"/>
      <c r="VG25" s="269"/>
      <c r="VH25" s="269"/>
      <c r="VI25" s="269"/>
      <c r="VJ25" s="269"/>
      <c r="VK25" s="269"/>
      <c r="VL25" s="269"/>
      <c r="VM25" s="269"/>
      <c r="VN25" s="269"/>
      <c r="VO25" s="269"/>
      <c r="VP25" s="269"/>
      <c r="VQ25" s="269"/>
      <c r="VR25" s="269"/>
      <c r="VS25" s="269"/>
      <c r="VT25" s="269"/>
      <c r="VU25" s="269"/>
      <c r="VV25" s="269"/>
      <c r="VW25" s="269"/>
      <c r="VX25" s="269"/>
      <c r="VY25" s="269"/>
      <c r="VZ25" s="269"/>
      <c r="WA25" s="269"/>
      <c r="WB25" s="269"/>
      <c r="WC25" s="269"/>
      <c r="WD25" s="269"/>
      <c r="WE25" s="269"/>
      <c r="WF25" s="269"/>
      <c r="WG25" s="269"/>
      <c r="WH25" s="269"/>
      <c r="WI25" s="269"/>
      <c r="WJ25" s="269"/>
      <c r="WK25" s="269"/>
      <c r="WL25" s="269"/>
      <c r="WM25" s="269"/>
      <c r="WN25" s="269"/>
      <c r="WO25" s="269"/>
      <c r="WP25" s="269"/>
      <c r="WQ25" s="269"/>
      <c r="WR25" s="269"/>
      <c r="WS25" s="269"/>
      <c r="WT25" s="269"/>
      <c r="WU25" s="269"/>
      <c r="WV25" s="269"/>
      <c r="WW25" s="269"/>
      <c r="WX25" s="269"/>
      <c r="WY25" s="269"/>
      <c r="WZ25" s="269"/>
      <c r="XA25" s="269"/>
      <c r="XB25" s="269"/>
      <c r="XC25" s="269"/>
      <c r="XD25" s="269"/>
      <c r="XE25" s="269"/>
      <c r="XF25" s="269"/>
      <c r="XG25" s="269"/>
      <c r="XH25" s="269"/>
      <c r="XI25" s="269"/>
      <c r="XJ25" s="269"/>
      <c r="XK25" s="269"/>
      <c r="XL25" s="269"/>
      <c r="XM25" s="269"/>
      <c r="XN25" s="269"/>
      <c r="XO25" s="269"/>
      <c r="XP25" s="269"/>
      <c r="XQ25" s="269"/>
      <c r="XR25" s="269"/>
      <c r="XS25" s="269"/>
      <c r="XT25" s="269"/>
      <c r="XU25" s="269"/>
      <c r="XV25" s="269"/>
      <c r="XW25" s="269"/>
      <c r="XX25" s="269"/>
      <c r="XY25" s="269"/>
      <c r="XZ25" s="269"/>
      <c r="YA25" s="269"/>
      <c r="YB25" s="269"/>
      <c r="YC25" s="269"/>
      <c r="YD25" s="269"/>
      <c r="YE25" s="269"/>
      <c r="YF25" s="269"/>
      <c r="YG25" s="269"/>
      <c r="YH25" s="269"/>
      <c r="YI25" s="269"/>
      <c r="YJ25" s="269"/>
      <c r="YK25" s="269"/>
      <c r="YL25" s="269"/>
      <c r="YM25" s="269"/>
      <c r="YN25" s="269"/>
      <c r="YO25" s="269"/>
      <c r="YP25" s="269"/>
      <c r="YQ25" s="269"/>
      <c r="YR25" s="269"/>
      <c r="YS25" s="269"/>
      <c r="YT25" s="269"/>
      <c r="YU25" s="269"/>
      <c r="YV25" s="269"/>
      <c r="YW25" s="269"/>
      <c r="YX25" s="269"/>
      <c r="YY25" s="269"/>
      <c r="YZ25" s="269"/>
      <c r="ZA25" s="269"/>
      <c r="ZB25" s="269"/>
      <c r="ZC25" s="269"/>
      <c r="ZD25" s="269"/>
      <c r="ZE25" s="269"/>
      <c r="ZF25" s="269"/>
      <c r="ZG25" s="269"/>
      <c r="ZH25" s="269"/>
      <c r="ZI25" s="269"/>
      <c r="ZJ25" s="269"/>
      <c r="ZK25" s="269"/>
      <c r="ZL25" s="269"/>
      <c r="ZM25" s="269"/>
      <c r="ZN25" s="269"/>
      <c r="ZO25" s="269"/>
      <c r="ZP25" s="269"/>
      <c r="ZQ25" s="269"/>
      <c r="ZR25" s="269"/>
      <c r="ZS25" s="269"/>
      <c r="ZT25" s="269"/>
      <c r="ZU25" s="269"/>
      <c r="ZV25" s="269"/>
      <c r="ZW25" s="269"/>
      <c r="ZX25" s="269"/>
      <c r="ZY25" s="269"/>
      <c r="ZZ25" s="269"/>
      <c r="AAA25" s="269"/>
      <c r="AAB25" s="269"/>
      <c r="AAC25" s="269"/>
      <c r="AAD25" s="269"/>
      <c r="AAE25" s="269"/>
      <c r="AAF25" s="269"/>
      <c r="AAG25" s="269"/>
      <c r="AAH25" s="269"/>
      <c r="AAI25" s="269"/>
      <c r="AAJ25" s="269"/>
      <c r="AAK25" s="269"/>
      <c r="AAL25" s="269"/>
      <c r="AAM25" s="269"/>
      <c r="AAN25" s="269"/>
      <c r="AAO25" s="269"/>
      <c r="AAP25" s="269"/>
      <c r="AAQ25" s="269"/>
      <c r="AAR25" s="269"/>
      <c r="AAS25" s="269"/>
      <c r="AAT25" s="269"/>
      <c r="AAU25" s="269"/>
      <c r="AAV25" s="269"/>
      <c r="AAW25" s="269"/>
      <c r="AAX25" s="269"/>
      <c r="AAY25" s="269"/>
      <c r="AAZ25" s="269"/>
      <c r="ABA25" s="269"/>
      <c r="ABB25" s="269"/>
      <c r="ABC25" s="269"/>
      <c r="ABD25" s="269"/>
      <c r="ABE25" s="269"/>
      <c r="ABF25" s="269"/>
      <c r="ABG25" s="269"/>
      <c r="ABH25" s="269"/>
      <c r="ABI25" s="269"/>
      <c r="ABJ25" s="269"/>
      <c r="ABK25" s="269"/>
      <c r="ABL25" s="269"/>
      <c r="ABM25" s="269"/>
      <c r="ABN25" s="269"/>
      <c r="ABO25" s="269"/>
      <c r="ABP25" s="269"/>
      <c r="ABQ25" s="269"/>
      <c r="ABR25" s="269"/>
      <c r="ABS25" s="269"/>
      <c r="ABT25" s="269"/>
      <c r="ABU25" s="269"/>
      <c r="ABV25" s="269"/>
      <c r="ABW25" s="269"/>
      <c r="ABX25" s="269"/>
      <c r="ABY25" s="269"/>
      <c r="ABZ25" s="269"/>
      <c r="ACA25" s="269"/>
      <c r="ACB25" s="269"/>
      <c r="ACC25" s="269"/>
      <c r="ACD25" s="269"/>
      <c r="ACE25" s="269"/>
      <c r="ACF25" s="269"/>
      <c r="ACG25" s="269"/>
      <c r="ACH25" s="269"/>
      <c r="ACI25" s="269"/>
      <c r="ACJ25" s="269"/>
      <c r="ACK25" s="269"/>
      <c r="ACL25" s="269"/>
      <c r="ACM25" s="269"/>
      <c r="ACN25" s="269"/>
      <c r="ACO25" s="269"/>
      <c r="ACP25" s="269"/>
      <c r="ACQ25" s="269"/>
      <c r="ACR25" s="269"/>
      <c r="ACS25" s="269"/>
      <c r="ACT25" s="269"/>
      <c r="ACU25" s="269"/>
      <c r="ACV25" s="269"/>
      <c r="ACW25" s="269"/>
      <c r="ACX25" s="269"/>
      <c r="ACY25" s="269"/>
      <c r="ACZ25" s="269"/>
      <c r="ADA25" s="269"/>
      <c r="ADB25" s="269"/>
      <c r="ADC25" s="269"/>
      <c r="ADD25" s="269"/>
      <c r="ADE25" s="269"/>
      <c r="ADF25" s="269"/>
      <c r="ADG25" s="269"/>
      <c r="ADH25" s="269"/>
      <c r="ADI25" s="269"/>
      <c r="ADJ25" s="269"/>
      <c r="ADK25" s="269"/>
      <c r="ADL25" s="269"/>
      <c r="ADM25" s="269"/>
      <c r="ADN25" s="269"/>
      <c r="ADO25" s="269"/>
      <c r="ADP25" s="269"/>
      <c r="ADQ25" s="269"/>
      <c r="ADR25" s="269"/>
      <c r="ADS25" s="269"/>
      <c r="ADT25" s="269"/>
      <c r="ADU25" s="269"/>
      <c r="ADV25" s="269"/>
      <c r="ADW25" s="269"/>
      <c r="ADX25" s="269"/>
      <c r="ADY25" s="269"/>
      <c r="ADZ25" s="269"/>
      <c r="AEA25" s="269"/>
      <c r="AEB25" s="269"/>
      <c r="AEC25" s="269"/>
      <c r="AED25" s="269"/>
      <c r="AEE25" s="269"/>
      <c r="AEF25" s="269"/>
      <c r="AEG25" s="269"/>
      <c r="AEH25" s="269"/>
      <c r="AEI25" s="269"/>
      <c r="AEJ25" s="269"/>
      <c r="AEK25" s="269"/>
      <c r="AEL25" s="269"/>
      <c r="AEM25" s="269"/>
      <c r="AEN25" s="269"/>
      <c r="AEO25" s="269"/>
      <c r="AEP25" s="269"/>
      <c r="AEQ25" s="269"/>
      <c r="AER25" s="269"/>
      <c r="AES25" s="269"/>
      <c r="AET25" s="269"/>
      <c r="AEU25" s="269"/>
      <c r="AEV25" s="269"/>
      <c r="AEW25" s="269"/>
      <c r="AEX25" s="269"/>
      <c r="AEY25" s="269"/>
      <c r="AEZ25" s="269"/>
      <c r="AFA25" s="269"/>
      <c r="AFB25" s="269"/>
      <c r="AFC25" s="269"/>
      <c r="AFD25" s="269"/>
      <c r="AFE25" s="269"/>
      <c r="AFF25" s="269"/>
      <c r="AFG25" s="269"/>
      <c r="AFH25" s="269"/>
      <c r="AFI25" s="269"/>
      <c r="AFJ25" s="269"/>
      <c r="AFK25" s="269"/>
      <c r="AFL25" s="269"/>
      <c r="AFM25" s="269"/>
      <c r="AFN25" s="269"/>
      <c r="AFO25" s="269"/>
      <c r="AFP25" s="269"/>
      <c r="AFQ25" s="269"/>
      <c r="AFR25" s="269"/>
      <c r="AFS25" s="269"/>
      <c r="AFT25" s="269"/>
      <c r="AFU25" s="269"/>
      <c r="AFV25" s="269"/>
      <c r="AFW25" s="269"/>
      <c r="AFX25" s="269"/>
      <c r="AFY25" s="269"/>
      <c r="AFZ25" s="269"/>
      <c r="AGA25" s="269"/>
      <c r="AGB25" s="269"/>
      <c r="AGC25" s="269"/>
      <c r="AGD25" s="269"/>
      <c r="AGE25" s="269"/>
      <c r="AGF25" s="269"/>
      <c r="AGG25" s="269"/>
      <c r="AGH25" s="269"/>
      <c r="AGI25" s="269"/>
      <c r="AGJ25" s="269"/>
      <c r="AGK25" s="269"/>
      <c r="AGL25" s="269"/>
      <c r="AGM25" s="269"/>
      <c r="AGN25" s="269"/>
      <c r="AGO25" s="269"/>
      <c r="AGP25" s="269"/>
      <c r="AGQ25" s="269"/>
      <c r="AGR25" s="269"/>
      <c r="AGS25" s="269"/>
      <c r="AGT25" s="269"/>
      <c r="AGU25" s="269"/>
      <c r="AGV25" s="269"/>
      <c r="AGW25" s="269"/>
      <c r="AGX25" s="269"/>
      <c r="AGY25" s="269"/>
      <c r="AGZ25" s="269"/>
      <c r="AHA25" s="269"/>
      <c r="AHB25" s="269"/>
      <c r="AHC25" s="269"/>
      <c r="AHD25" s="269"/>
      <c r="AHE25" s="269"/>
      <c r="AHF25" s="269"/>
      <c r="AHG25" s="269"/>
      <c r="AHH25" s="269"/>
      <c r="AHI25" s="269"/>
      <c r="AHJ25" s="269"/>
      <c r="AHK25" s="269"/>
      <c r="AHL25" s="269"/>
      <c r="AHM25" s="269"/>
      <c r="AHN25" s="269"/>
      <c r="AHO25" s="269"/>
      <c r="AHP25" s="269"/>
      <c r="AHQ25" s="269"/>
      <c r="AHR25" s="269"/>
      <c r="AHS25" s="269"/>
      <c r="AHT25" s="269"/>
      <c r="AHU25" s="269"/>
      <c r="AHV25" s="269"/>
      <c r="AHW25" s="269"/>
      <c r="AHX25" s="269"/>
      <c r="AHY25" s="269"/>
      <c r="AHZ25" s="269"/>
      <c r="AIA25" s="269"/>
      <c r="AIB25" s="269"/>
      <c r="AIC25" s="269"/>
      <c r="AID25" s="269"/>
      <c r="AIE25" s="269"/>
      <c r="AIF25" s="269"/>
      <c r="AIG25" s="269"/>
      <c r="AIH25" s="269"/>
      <c r="AII25" s="269"/>
      <c r="AIJ25" s="269"/>
      <c r="AIK25" s="269"/>
      <c r="AIL25" s="269"/>
      <c r="AIM25" s="269"/>
      <c r="AIN25" s="269"/>
      <c r="AIO25" s="269"/>
      <c r="AIP25" s="269"/>
      <c r="AIQ25" s="269"/>
      <c r="AIR25" s="269"/>
      <c r="AIS25" s="269"/>
      <c r="AIT25" s="269"/>
      <c r="AIU25" s="269"/>
      <c r="AIV25" s="269"/>
      <c r="AIW25" s="269"/>
      <c r="AIX25" s="269"/>
      <c r="AIY25" s="269"/>
      <c r="AIZ25" s="269"/>
      <c r="AJA25" s="269"/>
      <c r="AJB25" s="269"/>
      <c r="AJC25" s="269"/>
      <c r="AJD25" s="269"/>
      <c r="AJE25" s="269"/>
      <c r="AJF25" s="269"/>
      <c r="AJG25" s="269"/>
      <c r="AJH25" s="269"/>
      <c r="AJI25" s="269"/>
      <c r="AJJ25" s="269"/>
      <c r="AJK25" s="269"/>
      <c r="AJL25" s="269"/>
      <c r="AJM25" s="269"/>
      <c r="AJN25" s="269"/>
      <c r="AJO25" s="269"/>
      <c r="AJP25" s="269"/>
      <c r="AJQ25" s="269"/>
      <c r="AJR25" s="269"/>
      <c r="AJS25" s="269"/>
      <c r="AJT25" s="269"/>
      <c r="AJU25" s="269"/>
      <c r="AJV25" s="269"/>
      <c r="AJW25" s="269"/>
      <c r="AJX25" s="269"/>
      <c r="AJY25" s="269"/>
      <c r="AJZ25" s="269"/>
      <c r="AKA25" s="269"/>
      <c r="AKB25" s="269"/>
      <c r="AKC25" s="269"/>
      <c r="AKD25" s="269"/>
      <c r="AKE25" s="269"/>
      <c r="AKF25" s="269"/>
      <c r="AKG25" s="269"/>
      <c r="AKH25" s="269"/>
      <c r="AKI25" s="269"/>
      <c r="AKJ25" s="269"/>
      <c r="AKK25" s="269"/>
      <c r="AKL25" s="269"/>
      <c r="AKM25" s="269"/>
      <c r="AKN25" s="269"/>
      <c r="AKO25" s="269"/>
      <c r="AKP25" s="269"/>
      <c r="AKQ25" s="269"/>
      <c r="AKR25" s="269"/>
      <c r="AKS25" s="269"/>
      <c r="AKT25" s="269"/>
      <c r="AKU25" s="269"/>
      <c r="AKV25" s="269"/>
      <c r="AKW25" s="269"/>
      <c r="AKX25" s="269"/>
      <c r="AKY25" s="269"/>
      <c r="AKZ25" s="269"/>
      <c r="ALA25" s="269"/>
      <c r="ALB25" s="269"/>
      <c r="ALC25" s="269"/>
      <c r="ALD25" s="269"/>
      <c r="ALE25" s="269"/>
      <c r="ALF25" s="269"/>
      <c r="ALG25" s="269"/>
      <c r="ALH25" s="269"/>
      <c r="ALI25" s="269"/>
      <c r="ALJ25" s="269"/>
      <c r="ALK25" s="269"/>
      <c r="ALL25" s="269"/>
      <c r="ALM25" s="269"/>
      <c r="ALN25" s="269"/>
      <c r="ALO25" s="269"/>
      <c r="ALP25" s="269"/>
      <c r="ALQ25" s="269"/>
      <c r="ALR25" s="269"/>
      <c r="ALS25" s="269"/>
      <c r="ALT25" s="269"/>
      <c r="ALU25" s="269"/>
      <c r="ALV25" s="269"/>
      <c r="ALW25" s="269"/>
      <c r="ALX25" s="269"/>
      <c r="ALY25" s="269"/>
      <c r="ALZ25" s="269"/>
      <c r="AMA25" s="269"/>
      <c r="AMB25" s="269"/>
      <c r="AMC25" s="269"/>
      <c r="AMD25" s="269"/>
    </row>
    <row r="26" customFormat="false" ht="13.8" hidden="false" customHeight="true" outlineLevel="0" collapsed="false">
      <c r="A26" s="261" t="s">
        <v>926</v>
      </c>
      <c r="B26" s="267" t="s">
        <v>1308</v>
      </c>
      <c r="C26" s="267"/>
      <c r="D26" s="267"/>
      <c r="E26" s="267"/>
      <c r="F26" s="267"/>
      <c r="G26" s="267"/>
      <c r="H26" s="268"/>
      <c r="I26" s="266" t="n">
        <f aca="false">I23*H26</f>
        <v>0</v>
      </c>
      <c r="J26" s="269"/>
      <c r="K26" s="269"/>
      <c r="L26" s="269"/>
      <c r="M26" s="269"/>
      <c r="N26" s="269"/>
      <c r="O26" s="269"/>
      <c r="P26" s="269"/>
      <c r="Q26" s="269"/>
      <c r="R26" s="269"/>
      <c r="S26" s="269"/>
      <c r="T26" s="269"/>
      <c r="U26" s="269"/>
      <c r="V26" s="269"/>
      <c r="W26" s="269"/>
      <c r="X26" s="269"/>
      <c r="Y26" s="269"/>
      <c r="Z26" s="269"/>
      <c r="AA26" s="269"/>
      <c r="AB26" s="269"/>
      <c r="AC26" s="269"/>
      <c r="AD26" s="269"/>
      <c r="AE26" s="269"/>
      <c r="AF26" s="269"/>
      <c r="AG26" s="269"/>
      <c r="AH26" s="269"/>
      <c r="AI26" s="269"/>
      <c r="AJ26" s="269"/>
      <c r="AK26" s="269"/>
      <c r="AL26" s="269"/>
      <c r="AM26" s="269"/>
      <c r="AN26" s="269"/>
      <c r="AO26" s="269"/>
      <c r="AP26" s="269"/>
      <c r="AQ26" s="269"/>
      <c r="AR26" s="269"/>
      <c r="AS26" s="269"/>
      <c r="AT26" s="269"/>
      <c r="AU26" s="269"/>
      <c r="AV26" s="269"/>
      <c r="AW26" s="269"/>
      <c r="AX26" s="269"/>
      <c r="AY26" s="269"/>
      <c r="AZ26" s="269"/>
      <c r="BA26" s="269"/>
      <c r="BB26" s="269"/>
      <c r="BC26" s="269"/>
      <c r="BD26" s="269"/>
      <c r="BE26" s="269"/>
      <c r="BF26" s="269"/>
      <c r="BG26" s="269"/>
      <c r="BH26" s="269"/>
      <c r="BI26" s="269"/>
      <c r="BJ26" s="269"/>
      <c r="BK26" s="269"/>
      <c r="BL26" s="269"/>
      <c r="BM26" s="269"/>
      <c r="BN26" s="269"/>
      <c r="BO26" s="269"/>
      <c r="BP26" s="269"/>
      <c r="BQ26" s="269"/>
      <c r="BR26" s="269"/>
      <c r="BS26" s="269"/>
      <c r="BT26" s="269"/>
      <c r="BU26" s="269"/>
      <c r="BV26" s="269"/>
      <c r="BW26" s="269"/>
      <c r="BX26" s="269"/>
      <c r="BY26" s="269"/>
      <c r="BZ26" s="269"/>
      <c r="CA26" s="269"/>
      <c r="CB26" s="269"/>
      <c r="CC26" s="269"/>
      <c r="CD26" s="269"/>
      <c r="CE26" s="269"/>
      <c r="CF26" s="269"/>
      <c r="CG26" s="269"/>
      <c r="CH26" s="269"/>
      <c r="CI26" s="269"/>
      <c r="CJ26" s="269"/>
      <c r="CK26" s="269"/>
      <c r="CL26" s="269"/>
      <c r="CM26" s="269"/>
      <c r="CN26" s="269"/>
      <c r="CO26" s="269"/>
      <c r="CP26" s="269"/>
      <c r="CQ26" s="269"/>
      <c r="CR26" s="269"/>
      <c r="CS26" s="269"/>
      <c r="CT26" s="269"/>
      <c r="CU26" s="269"/>
      <c r="CV26" s="269"/>
      <c r="CW26" s="269"/>
      <c r="CX26" s="269"/>
      <c r="CY26" s="269"/>
      <c r="CZ26" s="269"/>
      <c r="DA26" s="269"/>
      <c r="DB26" s="269"/>
      <c r="DC26" s="269"/>
      <c r="DD26" s="269"/>
      <c r="DE26" s="269"/>
      <c r="DF26" s="269"/>
      <c r="DG26" s="269"/>
      <c r="DH26" s="269"/>
      <c r="DI26" s="269"/>
      <c r="DJ26" s="269"/>
      <c r="DK26" s="269"/>
      <c r="DL26" s="269"/>
      <c r="DM26" s="269"/>
      <c r="DN26" s="269"/>
      <c r="DO26" s="269"/>
      <c r="DP26" s="269"/>
      <c r="DQ26" s="269"/>
      <c r="DR26" s="269"/>
      <c r="DS26" s="269"/>
      <c r="DT26" s="269"/>
      <c r="DU26" s="269"/>
      <c r="DV26" s="269"/>
      <c r="DW26" s="269"/>
      <c r="DX26" s="269"/>
      <c r="DY26" s="269"/>
      <c r="DZ26" s="269"/>
      <c r="EA26" s="269"/>
      <c r="EB26" s="269"/>
      <c r="EC26" s="269"/>
      <c r="ED26" s="269"/>
      <c r="EE26" s="269"/>
      <c r="EF26" s="269"/>
      <c r="EG26" s="269"/>
      <c r="EH26" s="269"/>
      <c r="EI26" s="269"/>
      <c r="EJ26" s="269"/>
      <c r="EK26" s="269"/>
      <c r="EL26" s="269"/>
      <c r="EM26" s="269"/>
      <c r="EN26" s="269"/>
      <c r="EO26" s="269"/>
      <c r="EP26" s="269"/>
      <c r="EQ26" s="269"/>
      <c r="ER26" s="269"/>
      <c r="ES26" s="269"/>
      <c r="ET26" s="269"/>
      <c r="EU26" s="269"/>
      <c r="EV26" s="269"/>
      <c r="EW26" s="269"/>
      <c r="EX26" s="269"/>
      <c r="EY26" s="269"/>
      <c r="EZ26" s="269"/>
      <c r="FA26" s="269"/>
      <c r="FB26" s="269"/>
      <c r="FC26" s="269"/>
      <c r="FD26" s="269"/>
      <c r="FE26" s="269"/>
      <c r="FF26" s="269"/>
      <c r="FG26" s="269"/>
      <c r="FH26" s="269"/>
      <c r="FI26" s="269"/>
      <c r="FJ26" s="269"/>
      <c r="FK26" s="269"/>
      <c r="FL26" s="269"/>
      <c r="FM26" s="269"/>
      <c r="FN26" s="269"/>
      <c r="FO26" s="269"/>
      <c r="FP26" s="269"/>
      <c r="FQ26" s="269"/>
      <c r="FR26" s="269"/>
      <c r="FS26" s="269"/>
      <c r="FT26" s="269"/>
      <c r="FU26" s="269"/>
      <c r="FV26" s="269"/>
      <c r="FW26" s="269"/>
      <c r="FX26" s="269"/>
      <c r="FY26" s="269"/>
      <c r="FZ26" s="269"/>
      <c r="GA26" s="269"/>
      <c r="GB26" s="269"/>
      <c r="GC26" s="269"/>
      <c r="GD26" s="269"/>
      <c r="GE26" s="269"/>
      <c r="GF26" s="269"/>
      <c r="GG26" s="269"/>
      <c r="GH26" s="269"/>
      <c r="GI26" s="269"/>
      <c r="GJ26" s="269"/>
      <c r="GK26" s="269"/>
      <c r="GL26" s="269"/>
      <c r="GM26" s="269"/>
      <c r="GN26" s="269"/>
      <c r="GO26" s="269"/>
      <c r="GP26" s="269"/>
      <c r="GQ26" s="269"/>
      <c r="GR26" s="269"/>
      <c r="GS26" s="269"/>
      <c r="GT26" s="269"/>
      <c r="GU26" s="269"/>
      <c r="GV26" s="269"/>
      <c r="GW26" s="269"/>
      <c r="GX26" s="269"/>
      <c r="GY26" s="269"/>
      <c r="GZ26" s="269"/>
      <c r="HA26" s="269"/>
      <c r="HB26" s="269"/>
      <c r="HC26" s="269"/>
      <c r="HD26" s="269"/>
      <c r="HE26" s="269"/>
      <c r="HF26" s="269"/>
      <c r="HG26" s="269"/>
      <c r="HH26" s="269"/>
      <c r="HI26" s="269"/>
      <c r="HJ26" s="269"/>
      <c r="HK26" s="269"/>
      <c r="HL26" s="269"/>
      <c r="HM26" s="269"/>
      <c r="HN26" s="269"/>
      <c r="HO26" s="269"/>
      <c r="HP26" s="269"/>
      <c r="HQ26" s="269"/>
      <c r="HR26" s="269"/>
      <c r="HS26" s="269"/>
      <c r="HT26" s="269"/>
      <c r="HU26" s="269"/>
      <c r="HV26" s="269"/>
      <c r="HW26" s="269"/>
      <c r="HX26" s="269"/>
      <c r="HY26" s="269"/>
      <c r="HZ26" s="269"/>
      <c r="IA26" s="269"/>
      <c r="IB26" s="269"/>
      <c r="IC26" s="269"/>
      <c r="ID26" s="269"/>
      <c r="IE26" s="269"/>
      <c r="IF26" s="269"/>
      <c r="IG26" s="269"/>
      <c r="IH26" s="269"/>
      <c r="II26" s="269"/>
      <c r="IJ26" s="269"/>
      <c r="IK26" s="269"/>
      <c r="IL26" s="269"/>
      <c r="IM26" s="269"/>
      <c r="IN26" s="269"/>
      <c r="IO26" s="269"/>
      <c r="IP26" s="269"/>
      <c r="IQ26" s="269"/>
      <c r="IR26" s="269"/>
      <c r="IS26" s="269"/>
      <c r="IT26" s="269"/>
      <c r="IU26" s="269"/>
      <c r="IV26" s="269"/>
      <c r="IW26" s="269"/>
      <c r="IX26" s="269"/>
      <c r="IY26" s="269"/>
      <c r="IZ26" s="269"/>
      <c r="JA26" s="269"/>
      <c r="JB26" s="269"/>
      <c r="JC26" s="269"/>
      <c r="JD26" s="269"/>
      <c r="JE26" s="269"/>
      <c r="JF26" s="269"/>
      <c r="JG26" s="269"/>
      <c r="JH26" s="269"/>
      <c r="JI26" s="269"/>
      <c r="JJ26" s="269"/>
      <c r="JK26" s="269"/>
      <c r="JL26" s="269"/>
      <c r="JM26" s="269"/>
      <c r="JN26" s="269"/>
      <c r="JO26" s="269"/>
      <c r="JP26" s="269"/>
      <c r="JQ26" s="269"/>
      <c r="JR26" s="269"/>
      <c r="JS26" s="269"/>
      <c r="JT26" s="269"/>
      <c r="JU26" s="269"/>
      <c r="JV26" s="269"/>
      <c r="JW26" s="269"/>
      <c r="JX26" s="269"/>
      <c r="JY26" s="269"/>
      <c r="JZ26" s="269"/>
      <c r="KA26" s="269"/>
      <c r="KB26" s="269"/>
      <c r="KC26" s="269"/>
      <c r="KD26" s="269"/>
      <c r="KE26" s="269"/>
      <c r="KF26" s="269"/>
      <c r="KG26" s="269"/>
      <c r="KH26" s="269"/>
      <c r="KI26" s="269"/>
      <c r="KJ26" s="269"/>
      <c r="KK26" s="269"/>
      <c r="KL26" s="269"/>
      <c r="KM26" s="269"/>
      <c r="KN26" s="269"/>
      <c r="KO26" s="269"/>
      <c r="KP26" s="269"/>
      <c r="KQ26" s="269"/>
      <c r="KR26" s="269"/>
      <c r="KS26" s="269"/>
      <c r="KT26" s="269"/>
      <c r="KU26" s="269"/>
      <c r="KV26" s="269"/>
      <c r="KW26" s="269"/>
      <c r="KX26" s="269"/>
      <c r="KY26" s="269"/>
      <c r="KZ26" s="269"/>
      <c r="LA26" s="269"/>
      <c r="LB26" s="269"/>
      <c r="LC26" s="269"/>
      <c r="LD26" s="269"/>
      <c r="LE26" s="269"/>
      <c r="LF26" s="269"/>
      <c r="LG26" s="269"/>
      <c r="LH26" s="269"/>
      <c r="LI26" s="269"/>
      <c r="LJ26" s="269"/>
      <c r="LK26" s="269"/>
      <c r="LL26" s="269"/>
      <c r="LM26" s="269"/>
      <c r="LN26" s="269"/>
      <c r="LO26" s="269"/>
      <c r="LP26" s="269"/>
      <c r="LQ26" s="269"/>
      <c r="LR26" s="269"/>
      <c r="LS26" s="269"/>
      <c r="LT26" s="269"/>
      <c r="LU26" s="269"/>
      <c r="LV26" s="269"/>
      <c r="LW26" s="269"/>
      <c r="LX26" s="269"/>
      <c r="LY26" s="269"/>
      <c r="LZ26" s="269"/>
      <c r="MA26" s="269"/>
      <c r="MB26" s="269"/>
      <c r="MC26" s="269"/>
      <c r="MD26" s="269"/>
      <c r="ME26" s="269"/>
      <c r="MF26" s="269"/>
      <c r="MG26" s="269"/>
      <c r="MH26" s="269"/>
      <c r="MI26" s="269"/>
      <c r="MJ26" s="269"/>
      <c r="MK26" s="269"/>
      <c r="ML26" s="269"/>
      <c r="MM26" s="269"/>
      <c r="MN26" s="269"/>
      <c r="MO26" s="269"/>
      <c r="MP26" s="269"/>
      <c r="MQ26" s="269"/>
      <c r="MR26" s="269"/>
      <c r="MS26" s="269"/>
      <c r="MT26" s="269"/>
      <c r="MU26" s="269"/>
      <c r="MV26" s="269"/>
      <c r="MW26" s="269"/>
      <c r="MX26" s="269"/>
      <c r="MY26" s="269"/>
      <c r="MZ26" s="269"/>
      <c r="NA26" s="269"/>
      <c r="NB26" s="269"/>
      <c r="NC26" s="269"/>
      <c r="ND26" s="269"/>
      <c r="NE26" s="269"/>
      <c r="NF26" s="269"/>
      <c r="NG26" s="269"/>
      <c r="NH26" s="269"/>
      <c r="NI26" s="269"/>
      <c r="NJ26" s="269"/>
      <c r="NK26" s="269"/>
      <c r="NL26" s="269"/>
      <c r="NM26" s="269"/>
      <c r="NN26" s="269"/>
      <c r="NO26" s="269"/>
      <c r="NP26" s="269"/>
      <c r="NQ26" s="269"/>
      <c r="NR26" s="269"/>
      <c r="NS26" s="269"/>
      <c r="NT26" s="269"/>
      <c r="NU26" s="269"/>
      <c r="NV26" s="269"/>
      <c r="NW26" s="269"/>
      <c r="NX26" s="269"/>
      <c r="NY26" s="269"/>
      <c r="NZ26" s="269"/>
      <c r="OA26" s="269"/>
      <c r="OB26" s="269"/>
      <c r="OC26" s="269"/>
      <c r="OD26" s="269"/>
      <c r="OE26" s="269"/>
      <c r="OF26" s="269"/>
      <c r="OG26" s="269"/>
      <c r="OH26" s="269"/>
      <c r="OI26" s="269"/>
      <c r="OJ26" s="269"/>
      <c r="OK26" s="269"/>
      <c r="OL26" s="269"/>
      <c r="OM26" s="269"/>
      <c r="ON26" s="269"/>
      <c r="OO26" s="269"/>
      <c r="OP26" s="269"/>
      <c r="OQ26" s="269"/>
      <c r="OR26" s="269"/>
      <c r="OS26" s="269"/>
      <c r="OT26" s="269"/>
      <c r="OU26" s="269"/>
      <c r="OV26" s="269"/>
      <c r="OW26" s="269"/>
      <c r="OX26" s="269"/>
      <c r="OY26" s="269"/>
      <c r="OZ26" s="269"/>
      <c r="PA26" s="269"/>
      <c r="PB26" s="269"/>
      <c r="PC26" s="269"/>
      <c r="PD26" s="269"/>
      <c r="PE26" s="269"/>
      <c r="PF26" s="269"/>
      <c r="PG26" s="269"/>
      <c r="PH26" s="269"/>
      <c r="PI26" s="269"/>
      <c r="PJ26" s="269"/>
      <c r="PK26" s="269"/>
      <c r="PL26" s="269"/>
      <c r="PM26" s="269"/>
      <c r="PN26" s="269"/>
      <c r="PO26" s="269"/>
      <c r="PP26" s="269"/>
      <c r="PQ26" s="269"/>
      <c r="PR26" s="269"/>
      <c r="PS26" s="269"/>
      <c r="PT26" s="269"/>
      <c r="PU26" s="269"/>
      <c r="PV26" s="269"/>
      <c r="PW26" s="269"/>
      <c r="PX26" s="269"/>
      <c r="PY26" s="269"/>
      <c r="PZ26" s="269"/>
      <c r="QA26" s="269"/>
      <c r="QB26" s="269"/>
      <c r="QC26" s="269"/>
      <c r="QD26" s="269"/>
      <c r="QE26" s="269"/>
      <c r="QF26" s="269"/>
      <c r="QG26" s="269"/>
      <c r="QH26" s="269"/>
      <c r="QI26" s="269"/>
      <c r="QJ26" s="269"/>
      <c r="QK26" s="269"/>
      <c r="QL26" s="269"/>
      <c r="QM26" s="269"/>
      <c r="QN26" s="269"/>
      <c r="QO26" s="269"/>
      <c r="QP26" s="269"/>
      <c r="QQ26" s="269"/>
      <c r="QR26" s="269"/>
      <c r="QS26" s="269"/>
      <c r="QT26" s="269"/>
      <c r="QU26" s="269"/>
      <c r="QV26" s="269"/>
      <c r="QW26" s="269"/>
      <c r="QX26" s="269"/>
      <c r="QY26" s="269"/>
      <c r="QZ26" s="269"/>
      <c r="RA26" s="269"/>
      <c r="RB26" s="269"/>
      <c r="RC26" s="269"/>
      <c r="RD26" s="269"/>
      <c r="RE26" s="269"/>
      <c r="RF26" s="269"/>
      <c r="RG26" s="269"/>
      <c r="RH26" s="269"/>
      <c r="RI26" s="269"/>
      <c r="RJ26" s="269"/>
      <c r="RK26" s="269"/>
      <c r="RL26" s="269"/>
      <c r="RM26" s="269"/>
      <c r="RN26" s="269"/>
      <c r="RO26" s="269"/>
      <c r="RP26" s="269"/>
      <c r="RQ26" s="269"/>
      <c r="RR26" s="269"/>
      <c r="RS26" s="269"/>
      <c r="RT26" s="269"/>
      <c r="RU26" s="269"/>
      <c r="RV26" s="269"/>
      <c r="RW26" s="269"/>
      <c r="RX26" s="269"/>
      <c r="RY26" s="269"/>
      <c r="RZ26" s="269"/>
      <c r="SA26" s="269"/>
      <c r="SB26" s="269"/>
      <c r="SC26" s="269"/>
      <c r="SD26" s="269"/>
      <c r="SE26" s="269"/>
      <c r="SF26" s="269"/>
      <c r="SG26" s="269"/>
      <c r="SH26" s="269"/>
      <c r="SI26" s="269"/>
      <c r="SJ26" s="269"/>
      <c r="SK26" s="269"/>
      <c r="SL26" s="269"/>
      <c r="SM26" s="269"/>
      <c r="SN26" s="269"/>
      <c r="SO26" s="269"/>
      <c r="SP26" s="269"/>
      <c r="SQ26" s="269"/>
      <c r="SR26" s="269"/>
      <c r="SS26" s="269"/>
      <c r="ST26" s="269"/>
      <c r="SU26" s="269"/>
      <c r="SV26" s="269"/>
      <c r="SW26" s="269"/>
      <c r="SX26" s="269"/>
      <c r="SY26" s="269"/>
      <c r="SZ26" s="269"/>
      <c r="TA26" s="269"/>
      <c r="TB26" s="269"/>
      <c r="TC26" s="269"/>
      <c r="TD26" s="269"/>
      <c r="TE26" s="269"/>
      <c r="TF26" s="269"/>
      <c r="TG26" s="269"/>
      <c r="TH26" s="269"/>
      <c r="TI26" s="269"/>
      <c r="TJ26" s="269"/>
      <c r="TK26" s="269"/>
      <c r="TL26" s="269"/>
      <c r="TM26" s="269"/>
      <c r="TN26" s="269"/>
      <c r="TO26" s="269"/>
      <c r="TP26" s="269"/>
      <c r="TQ26" s="269"/>
      <c r="TR26" s="269"/>
      <c r="TS26" s="269"/>
      <c r="TT26" s="269"/>
      <c r="TU26" s="269"/>
      <c r="TV26" s="269"/>
      <c r="TW26" s="269"/>
      <c r="TX26" s="269"/>
      <c r="TY26" s="269"/>
      <c r="TZ26" s="269"/>
      <c r="UA26" s="269"/>
      <c r="UB26" s="269"/>
      <c r="UC26" s="269"/>
      <c r="UD26" s="269"/>
      <c r="UE26" s="269"/>
      <c r="UF26" s="269"/>
      <c r="UG26" s="269"/>
      <c r="UH26" s="269"/>
      <c r="UI26" s="269"/>
      <c r="UJ26" s="269"/>
      <c r="UK26" s="269"/>
      <c r="UL26" s="269"/>
      <c r="UM26" s="269"/>
      <c r="UN26" s="269"/>
      <c r="UO26" s="269"/>
      <c r="UP26" s="269"/>
      <c r="UQ26" s="269"/>
      <c r="UR26" s="269"/>
      <c r="US26" s="269"/>
      <c r="UT26" s="269"/>
      <c r="UU26" s="269"/>
      <c r="UV26" s="269"/>
      <c r="UW26" s="269"/>
      <c r="UX26" s="269"/>
      <c r="UY26" s="269"/>
      <c r="UZ26" s="269"/>
      <c r="VA26" s="269"/>
      <c r="VB26" s="269"/>
      <c r="VC26" s="269"/>
      <c r="VD26" s="269"/>
      <c r="VE26" s="269"/>
      <c r="VF26" s="269"/>
      <c r="VG26" s="269"/>
      <c r="VH26" s="269"/>
      <c r="VI26" s="269"/>
      <c r="VJ26" s="269"/>
      <c r="VK26" s="269"/>
      <c r="VL26" s="269"/>
      <c r="VM26" s="269"/>
      <c r="VN26" s="269"/>
      <c r="VO26" s="269"/>
      <c r="VP26" s="269"/>
      <c r="VQ26" s="269"/>
      <c r="VR26" s="269"/>
      <c r="VS26" s="269"/>
      <c r="VT26" s="269"/>
      <c r="VU26" s="269"/>
      <c r="VV26" s="269"/>
      <c r="VW26" s="269"/>
      <c r="VX26" s="269"/>
      <c r="VY26" s="269"/>
      <c r="VZ26" s="269"/>
      <c r="WA26" s="269"/>
      <c r="WB26" s="269"/>
      <c r="WC26" s="269"/>
      <c r="WD26" s="269"/>
      <c r="WE26" s="269"/>
      <c r="WF26" s="269"/>
      <c r="WG26" s="269"/>
      <c r="WH26" s="269"/>
      <c r="WI26" s="269"/>
      <c r="WJ26" s="269"/>
      <c r="WK26" s="269"/>
      <c r="WL26" s="269"/>
      <c r="WM26" s="269"/>
      <c r="WN26" s="269"/>
      <c r="WO26" s="269"/>
      <c r="WP26" s="269"/>
      <c r="WQ26" s="269"/>
      <c r="WR26" s="269"/>
      <c r="WS26" s="269"/>
      <c r="WT26" s="269"/>
      <c r="WU26" s="269"/>
      <c r="WV26" s="269"/>
      <c r="WW26" s="269"/>
      <c r="WX26" s="269"/>
      <c r="WY26" s="269"/>
      <c r="WZ26" s="269"/>
      <c r="XA26" s="269"/>
      <c r="XB26" s="269"/>
      <c r="XC26" s="269"/>
      <c r="XD26" s="269"/>
      <c r="XE26" s="269"/>
      <c r="XF26" s="269"/>
      <c r="XG26" s="269"/>
      <c r="XH26" s="269"/>
      <c r="XI26" s="269"/>
      <c r="XJ26" s="269"/>
      <c r="XK26" s="269"/>
      <c r="XL26" s="269"/>
      <c r="XM26" s="269"/>
      <c r="XN26" s="269"/>
      <c r="XO26" s="269"/>
      <c r="XP26" s="269"/>
      <c r="XQ26" s="269"/>
      <c r="XR26" s="269"/>
      <c r="XS26" s="269"/>
      <c r="XT26" s="269"/>
      <c r="XU26" s="269"/>
      <c r="XV26" s="269"/>
      <c r="XW26" s="269"/>
      <c r="XX26" s="269"/>
      <c r="XY26" s="269"/>
      <c r="XZ26" s="269"/>
      <c r="YA26" s="269"/>
      <c r="YB26" s="269"/>
      <c r="YC26" s="269"/>
      <c r="YD26" s="269"/>
      <c r="YE26" s="269"/>
      <c r="YF26" s="269"/>
      <c r="YG26" s="269"/>
      <c r="YH26" s="269"/>
      <c r="YI26" s="269"/>
      <c r="YJ26" s="269"/>
      <c r="YK26" s="269"/>
      <c r="YL26" s="269"/>
      <c r="YM26" s="269"/>
      <c r="YN26" s="269"/>
      <c r="YO26" s="269"/>
      <c r="YP26" s="269"/>
      <c r="YQ26" s="269"/>
      <c r="YR26" s="269"/>
      <c r="YS26" s="269"/>
      <c r="YT26" s="269"/>
      <c r="YU26" s="269"/>
      <c r="YV26" s="269"/>
      <c r="YW26" s="269"/>
      <c r="YX26" s="269"/>
      <c r="YY26" s="269"/>
      <c r="YZ26" s="269"/>
      <c r="ZA26" s="269"/>
      <c r="ZB26" s="269"/>
      <c r="ZC26" s="269"/>
      <c r="ZD26" s="269"/>
      <c r="ZE26" s="269"/>
      <c r="ZF26" s="269"/>
      <c r="ZG26" s="269"/>
      <c r="ZH26" s="269"/>
      <c r="ZI26" s="269"/>
      <c r="ZJ26" s="269"/>
      <c r="ZK26" s="269"/>
      <c r="ZL26" s="269"/>
      <c r="ZM26" s="269"/>
      <c r="ZN26" s="269"/>
      <c r="ZO26" s="269"/>
      <c r="ZP26" s="269"/>
      <c r="ZQ26" s="269"/>
      <c r="ZR26" s="269"/>
      <c r="ZS26" s="269"/>
      <c r="ZT26" s="269"/>
      <c r="ZU26" s="269"/>
      <c r="ZV26" s="269"/>
      <c r="ZW26" s="269"/>
      <c r="ZX26" s="269"/>
      <c r="ZY26" s="269"/>
      <c r="ZZ26" s="269"/>
      <c r="AAA26" s="269"/>
      <c r="AAB26" s="269"/>
      <c r="AAC26" s="269"/>
      <c r="AAD26" s="269"/>
      <c r="AAE26" s="269"/>
      <c r="AAF26" s="269"/>
      <c r="AAG26" s="269"/>
      <c r="AAH26" s="269"/>
      <c r="AAI26" s="269"/>
      <c r="AAJ26" s="269"/>
      <c r="AAK26" s="269"/>
      <c r="AAL26" s="269"/>
      <c r="AAM26" s="269"/>
      <c r="AAN26" s="269"/>
      <c r="AAO26" s="269"/>
      <c r="AAP26" s="269"/>
      <c r="AAQ26" s="269"/>
      <c r="AAR26" s="269"/>
      <c r="AAS26" s="269"/>
      <c r="AAT26" s="269"/>
      <c r="AAU26" s="269"/>
      <c r="AAV26" s="269"/>
      <c r="AAW26" s="269"/>
      <c r="AAX26" s="269"/>
      <c r="AAY26" s="269"/>
      <c r="AAZ26" s="269"/>
      <c r="ABA26" s="269"/>
      <c r="ABB26" s="269"/>
      <c r="ABC26" s="269"/>
      <c r="ABD26" s="269"/>
      <c r="ABE26" s="269"/>
      <c r="ABF26" s="269"/>
      <c r="ABG26" s="269"/>
      <c r="ABH26" s="269"/>
      <c r="ABI26" s="269"/>
      <c r="ABJ26" s="269"/>
      <c r="ABK26" s="269"/>
      <c r="ABL26" s="269"/>
      <c r="ABM26" s="269"/>
      <c r="ABN26" s="269"/>
      <c r="ABO26" s="269"/>
      <c r="ABP26" s="269"/>
      <c r="ABQ26" s="269"/>
      <c r="ABR26" s="269"/>
      <c r="ABS26" s="269"/>
      <c r="ABT26" s="269"/>
      <c r="ABU26" s="269"/>
      <c r="ABV26" s="269"/>
      <c r="ABW26" s="269"/>
      <c r="ABX26" s="269"/>
      <c r="ABY26" s="269"/>
      <c r="ABZ26" s="269"/>
      <c r="ACA26" s="269"/>
      <c r="ACB26" s="269"/>
      <c r="ACC26" s="269"/>
      <c r="ACD26" s="269"/>
      <c r="ACE26" s="269"/>
      <c r="ACF26" s="269"/>
      <c r="ACG26" s="269"/>
      <c r="ACH26" s="269"/>
      <c r="ACI26" s="269"/>
      <c r="ACJ26" s="269"/>
      <c r="ACK26" s="269"/>
      <c r="ACL26" s="269"/>
      <c r="ACM26" s="269"/>
      <c r="ACN26" s="269"/>
      <c r="ACO26" s="269"/>
      <c r="ACP26" s="269"/>
      <c r="ACQ26" s="269"/>
      <c r="ACR26" s="269"/>
      <c r="ACS26" s="269"/>
      <c r="ACT26" s="269"/>
      <c r="ACU26" s="269"/>
      <c r="ACV26" s="269"/>
      <c r="ACW26" s="269"/>
      <c r="ACX26" s="269"/>
      <c r="ACY26" s="269"/>
      <c r="ACZ26" s="269"/>
      <c r="ADA26" s="269"/>
      <c r="ADB26" s="269"/>
      <c r="ADC26" s="269"/>
      <c r="ADD26" s="269"/>
      <c r="ADE26" s="269"/>
      <c r="ADF26" s="269"/>
      <c r="ADG26" s="269"/>
      <c r="ADH26" s="269"/>
      <c r="ADI26" s="269"/>
      <c r="ADJ26" s="269"/>
      <c r="ADK26" s="269"/>
      <c r="ADL26" s="269"/>
      <c r="ADM26" s="269"/>
      <c r="ADN26" s="269"/>
      <c r="ADO26" s="269"/>
      <c r="ADP26" s="269"/>
      <c r="ADQ26" s="269"/>
      <c r="ADR26" s="269"/>
      <c r="ADS26" s="269"/>
      <c r="ADT26" s="269"/>
      <c r="ADU26" s="269"/>
      <c r="ADV26" s="269"/>
      <c r="ADW26" s="269"/>
      <c r="ADX26" s="269"/>
      <c r="ADY26" s="269"/>
      <c r="ADZ26" s="269"/>
      <c r="AEA26" s="269"/>
      <c r="AEB26" s="269"/>
      <c r="AEC26" s="269"/>
      <c r="AED26" s="269"/>
      <c r="AEE26" s="269"/>
      <c r="AEF26" s="269"/>
      <c r="AEG26" s="269"/>
      <c r="AEH26" s="269"/>
      <c r="AEI26" s="269"/>
      <c r="AEJ26" s="269"/>
      <c r="AEK26" s="269"/>
      <c r="AEL26" s="269"/>
      <c r="AEM26" s="269"/>
      <c r="AEN26" s="269"/>
      <c r="AEO26" s="269"/>
      <c r="AEP26" s="269"/>
      <c r="AEQ26" s="269"/>
      <c r="AER26" s="269"/>
      <c r="AES26" s="269"/>
      <c r="AET26" s="269"/>
      <c r="AEU26" s="269"/>
      <c r="AEV26" s="269"/>
      <c r="AEW26" s="269"/>
      <c r="AEX26" s="269"/>
      <c r="AEY26" s="269"/>
      <c r="AEZ26" s="269"/>
      <c r="AFA26" s="269"/>
      <c r="AFB26" s="269"/>
      <c r="AFC26" s="269"/>
      <c r="AFD26" s="269"/>
      <c r="AFE26" s="269"/>
      <c r="AFF26" s="269"/>
      <c r="AFG26" s="269"/>
      <c r="AFH26" s="269"/>
      <c r="AFI26" s="269"/>
      <c r="AFJ26" s="269"/>
      <c r="AFK26" s="269"/>
      <c r="AFL26" s="269"/>
      <c r="AFM26" s="269"/>
      <c r="AFN26" s="269"/>
      <c r="AFO26" s="269"/>
      <c r="AFP26" s="269"/>
      <c r="AFQ26" s="269"/>
      <c r="AFR26" s="269"/>
      <c r="AFS26" s="269"/>
      <c r="AFT26" s="269"/>
      <c r="AFU26" s="269"/>
      <c r="AFV26" s="269"/>
      <c r="AFW26" s="269"/>
      <c r="AFX26" s="269"/>
      <c r="AFY26" s="269"/>
      <c r="AFZ26" s="269"/>
      <c r="AGA26" s="269"/>
      <c r="AGB26" s="269"/>
      <c r="AGC26" s="269"/>
      <c r="AGD26" s="269"/>
      <c r="AGE26" s="269"/>
      <c r="AGF26" s="269"/>
      <c r="AGG26" s="269"/>
      <c r="AGH26" s="269"/>
      <c r="AGI26" s="269"/>
      <c r="AGJ26" s="269"/>
      <c r="AGK26" s="269"/>
      <c r="AGL26" s="269"/>
      <c r="AGM26" s="269"/>
      <c r="AGN26" s="269"/>
      <c r="AGO26" s="269"/>
      <c r="AGP26" s="269"/>
      <c r="AGQ26" s="269"/>
      <c r="AGR26" s="269"/>
      <c r="AGS26" s="269"/>
      <c r="AGT26" s="269"/>
      <c r="AGU26" s="269"/>
      <c r="AGV26" s="269"/>
      <c r="AGW26" s="269"/>
      <c r="AGX26" s="269"/>
      <c r="AGY26" s="269"/>
      <c r="AGZ26" s="269"/>
      <c r="AHA26" s="269"/>
      <c r="AHB26" s="269"/>
      <c r="AHC26" s="269"/>
      <c r="AHD26" s="269"/>
      <c r="AHE26" s="269"/>
      <c r="AHF26" s="269"/>
      <c r="AHG26" s="269"/>
      <c r="AHH26" s="269"/>
      <c r="AHI26" s="269"/>
      <c r="AHJ26" s="269"/>
      <c r="AHK26" s="269"/>
      <c r="AHL26" s="269"/>
      <c r="AHM26" s="269"/>
      <c r="AHN26" s="269"/>
      <c r="AHO26" s="269"/>
      <c r="AHP26" s="269"/>
      <c r="AHQ26" s="269"/>
      <c r="AHR26" s="269"/>
      <c r="AHS26" s="269"/>
      <c r="AHT26" s="269"/>
      <c r="AHU26" s="269"/>
      <c r="AHV26" s="269"/>
      <c r="AHW26" s="269"/>
      <c r="AHX26" s="269"/>
      <c r="AHY26" s="269"/>
      <c r="AHZ26" s="269"/>
      <c r="AIA26" s="269"/>
      <c r="AIB26" s="269"/>
      <c r="AIC26" s="269"/>
      <c r="AID26" s="269"/>
      <c r="AIE26" s="269"/>
      <c r="AIF26" s="269"/>
      <c r="AIG26" s="269"/>
      <c r="AIH26" s="269"/>
      <c r="AII26" s="269"/>
      <c r="AIJ26" s="269"/>
      <c r="AIK26" s="269"/>
      <c r="AIL26" s="269"/>
      <c r="AIM26" s="269"/>
      <c r="AIN26" s="269"/>
      <c r="AIO26" s="269"/>
      <c r="AIP26" s="269"/>
      <c r="AIQ26" s="269"/>
      <c r="AIR26" s="269"/>
      <c r="AIS26" s="269"/>
      <c r="AIT26" s="269"/>
      <c r="AIU26" s="269"/>
      <c r="AIV26" s="269"/>
      <c r="AIW26" s="269"/>
      <c r="AIX26" s="269"/>
      <c r="AIY26" s="269"/>
      <c r="AIZ26" s="269"/>
      <c r="AJA26" s="269"/>
      <c r="AJB26" s="269"/>
      <c r="AJC26" s="269"/>
      <c r="AJD26" s="269"/>
      <c r="AJE26" s="269"/>
      <c r="AJF26" s="269"/>
      <c r="AJG26" s="269"/>
      <c r="AJH26" s="269"/>
      <c r="AJI26" s="269"/>
      <c r="AJJ26" s="269"/>
      <c r="AJK26" s="269"/>
      <c r="AJL26" s="269"/>
      <c r="AJM26" s="269"/>
      <c r="AJN26" s="269"/>
      <c r="AJO26" s="269"/>
      <c r="AJP26" s="269"/>
      <c r="AJQ26" s="269"/>
      <c r="AJR26" s="269"/>
      <c r="AJS26" s="269"/>
      <c r="AJT26" s="269"/>
      <c r="AJU26" s="269"/>
      <c r="AJV26" s="269"/>
      <c r="AJW26" s="269"/>
      <c r="AJX26" s="269"/>
      <c r="AJY26" s="269"/>
      <c r="AJZ26" s="269"/>
      <c r="AKA26" s="269"/>
      <c r="AKB26" s="269"/>
      <c r="AKC26" s="269"/>
      <c r="AKD26" s="269"/>
      <c r="AKE26" s="269"/>
      <c r="AKF26" s="269"/>
      <c r="AKG26" s="269"/>
      <c r="AKH26" s="269"/>
      <c r="AKI26" s="269"/>
      <c r="AKJ26" s="269"/>
      <c r="AKK26" s="269"/>
      <c r="AKL26" s="269"/>
      <c r="AKM26" s="269"/>
      <c r="AKN26" s="269"/>
      <c r="AKO26" s="269"/>
      <c r="AKP26" s="269"/>
      <c r="AKQ26" s="269"/>
      <c r="AKR26" s="269"/>
      <c r="AKS26" s="269"/>
      <c r="AKT26" s="269"/>
      <c r="AKU26" s="269"/>
      <c r="AKV26" s="269"/>
      <c r="AKW26" s="269"/>
      <c r="AKX26" s="269"/>
      <c r="AKY26" s="269"/>
      <c r="AKZ26" s="269"/>
      <c r="ALA26" s="269"/>
      <c r="ALB26" s="269"/>
      <c r="ALC26" s="269"/>
      <c r="ALD26" s="269"/>
      <c r="ALE26" s="269"/>
      <c r="ALF26" s="269"/>
      <c r="ALG26" s="269"/>
      <c r="ALH26" s="269"/>
      <c r="ALI26" s="269"/>
      <c r="ALJ26" s="269"/>
      <c r="ALK26" s="269"/>
      <c r="ALL26" s="269"/>
      <c r="ALM26" s="269"/>
      <c r="ALN26" s="269"/>
      <c r="ALO26" s="269"/>
      <c r="ALP26" s="269"/>
      <c r="ALQ26" s="269"/>
      <c r="ALR26" s="269"/>
      <c r="ALS26" s="269"/>
      <c r="ALT26" s="269"/>
      <c r="ALU26" s="269"/>
      <c r="ALV26" s="269"/>
      <c r="ALW26" s="269"/>
      <c r="ALX26" s="269"/>
      <c r="ALY26" s="269"/>
      <c r="ALZ26" s="269"/>
      <c r="AMA26" s="269"/>
      <c r="AMB26" s="269"/>
      <c r="AMC26" s="269"/>
      <c r="AMD26" s="269"/>
    </row>
    <row r="27" customFormat="false" ht="13.8" hidden="false" customHeight="true" outlineLevel="0" collapsed="false">
      <c r="A27" s="261" t="s">
        <v>966</v>
      </c>
      <c r="B27" s="267" t="s">
        <v>1309</v>
      </c>
      <c r="C27" s="267"/>
      <c r="D27" s="267"/>
      <c r="E27" s="267"/>
      <c r="F27" s="267"/>
      <c r="G27" s="267"/>
      <c r="H27" s="271"/>
      <c r="I27" s="266" t="n">
        <f aca="false">I23*H27</f>
        <v>0</v>
      </c>
      <c r="J27" s="270"/>
      <c r="K27" s="270"/>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70"/>
      <c r="AL27" s="270"/>
      <c r="AM27" s="270"/>
      <c r="AN27" s="270"/>
      <c r="AO27" s="270"/>
      <c r="AP27" s="270"/>
      <c r="AQ27" s="270"/>
      <c r="AR27" s="270"/>
      <c r="AS27" s="270"/>
      <c r="AT27" s="270"/>
      <c r="AU27" s="270"/>
      <c r="AV27" s="270"/>
      <c r="AW27" s="270"/>
      <c r="AX27" s="270"/>
      <c r="AY27" s="270"/>
      <c r="AZ27" s="270"/>
      <c r="BA27" s="270"/>
      <c r="BB27" s="270"/>
      <c r="BC27" s="270"/>
      <c r="BD27" s="270"/>
      <c r="BE27" s="270"/>
      <c r="BF27" s="270"/>
      <c r="BG27" s="270"/>
      <c r="BH27" s="270"/>
      <c r="BI27" s="270"/>
      <c r="BJ27" s="270"/>
      <c r="BK27" s="270"/>
      <c r="BL27" s="270"/>
      <c r="BM27" s="270"/>
      <c r="BN27" s="270"/>
      <c r="BO27" s="270"/>
      <c r="BP27" s="270"/>
      <c r="BQ27" s="270"/>
      <c r="BR27" s="270"/>
      <c r="BS27" s="270"/>
      <c r="BT27" s="270"/>
      <c r="BU27" s="270"/>
      <c r="BV27" s="270"/>
      <c r="BW27" s="270"/>
      <c r="BX27" s="270"/>
      <c r="BY27" s="270"/>
      <c r="BZ27" s="270"/>
      <c r="CA27" s="270"/>
      <c r="CB27" s="270"/>
      <c r="CC27" s="270"/>
      <c r="CD27" s="270"/>
      <c r="CE27" s="270"/>
      <c r="CF27" s="270"/>
      <c r="CG27" s="270"/>
      <c r="CH27" s="270"/>
      <c r="CI27" s="270"/>
      <c r="CJ27" s="270"/>
      <c r="CK27" s="270"/>
      <c r="CL27" s="270"/>
      <c r="CM27" s="270"/>
      <c r="CN27" s="270"/>
      <c r="CO27" s="270"/>
      <c r="CP27" s="270"/>
      <c r="CQ27" s="270"/>
      <c r="CR27" s="270"/>
      <c r="CS27" s="270"/>
      <c r="CT27" s="270"/>
      <c r="CU27" s="270"/>
      <c r="CV27" s="270"/>
      <c r="CW27" s="270"/>
      <c r="CX27" s="270"/>
      <c r="CY27" s="270"/>
      <c r="CZ27" s="270"/>
      <c r="DA27" s="270"/>
      <c r="DB27" s="270"/>
      <c r="DC27" s="270"/>
      <c r="DD27" s="270"/>
      <c r="DE27" s="270"/>
      <c r="DF27" s="270"/>
      <c r="DG27" s="270"/>
      <c r="DH27" s="270"/>
      <c r="DI27" s="270"/>
      <c r="DJ27" s="270"/>
      <c r="DK27" s="270"/>
      <c r="DL27" s="270"/>
      <c r="DM27" s="270"/>
      <c r="DN27" s="270"/>
      <c r="DO27" s="270"/>
      <c r="DP27" s="270"/>
      <c r="DQ27" s="270"/>
      <c r="DR27" s="270"/>
      <c r="DS27" s="270"/>
      <c r="DT27" s="270"/>
      <c r="DU27" s="270"/>
      <c r="DV27" s="270"/>
      <c r="DW27" s="270"/>
      <c r="DX27" s="270"/>
      <c r="DY27" s="270"/>
      <c r="DZ27" s="270"/>
      <c r="EA27" s="270"/>
      <c r="EB27" s="270"/>
      <c r="EC27" s="270"/>
      <c r="ED27" s="270"/>
      <c r="EE27" s="270"/>
      <c r="EF27" s="270"/>
      <c r="EG27" s="270"/>
      <c r="EH27" s="270"/>
      <c r="EI27" s="270"/>
      <c r="EJ27" s="270"/>
      <c r="EK27" s="270"/>
      <c r="EL27" s="270"/>
      <c r="EM27" s="270"/>
      <c r="EN27" s="270"/>
      <c r="EO27" s="270"/>
      <c r="EP27" s="270"/>
      <c r="EQ27" s="270"/>
      <c r="ER27" s="270"/>
      <c r="ES27" s="270"/>
      <c r="ET27" s="270"/>
      <c r="EU27" s="270"/>
      <c r="EV27" s="270"/>
      <c r="EW27" s="270"/>
      <c r="EX27" s="270"/>
      <c r="EY27" s="270"/>
      <c r="EZ27" s="270"/>
      <c r="FA27" s="270"/>
      <c r="FB27" s="270"/>
      <c r="FC27" s="270"/>
      <c r="FD27" s="270"/>
      <c r="FE27" s="270"/>
      <c r="FF27" s="270"/>
      <c r="FG27" s="270"/>
      <c r="FH27" s="270"/>
      <c r="FI27" s="270"/>
      <c r="FJ27" s="270"/>
      <c r="FK27" s="270"/>
      <c r="FL27" s="270"/>
      <c r="FM27" s="270"/>
      <c r="FN27" s="270"/>
      <c r="FO27" s="270"/>
      <c r="FP27" s="270"/>
      <c r="FQ27" s="270"/>
      <c r="FR27" s="270"/>
      <c r="FS27" s="270"/>
      <c r="FT27" s="270"/>
      <c r="FU27" s="270"/>
      <c r="FV27" s="270"/>
      <c r="FW27" s="270"/>
      <c r="FX27" s="270"/>
      <c r="FY27" s="270"/>
      <c r="FZ27" s="270"/>
      <c r="GA27" s="270"/>
      <c r="GB27" s="270"/>
      <c r="GC27" s="270"/>
      <c r="GD27" s="270"/>
      <c r="GE27" s="270"/>
      <c r="GF27" s="270"/>
      <c r="GG27" s="270"/>
      <c r="GH27" s="270"/>
      <c r="GI27" s="270"/>
      <c r="GJ27" s="270"/>
      <c r="GK27" s="270"/>
      <c r="GL27" s="270"/>
      <c r="GM27" s="270"/>
      <c r="GN27" s="270"/>
      <c r="GO27" s="270"/>
      <c r="GP27" s="270"/>
      <c r="GQ27" s="270"/>
      <c r="GR27" s="270"/>
      <c r="GS27" s="270"/>
      <c r="GT27" s="270"/>
      <c r="GU27" s="270"/>
      <c r="GV27" s="270"/>
      <c r="GW27" s="270"/>
      <c r="GX27" s="270"/>
      <c r="GY27" s="270"/>
      <c r="GZ27" s="270"/>
      <c r="HA27" s="270"/>
      <c r="HB27" s="270"/>
      <c r="HC27" s="270"/>
      <c r="HD27" s="270"/>
      <c r="HE27" s="270"/>
      <c r="HF27" s="270"/>
      <c r="HG27" s="270"/>
      <c r="HH27" s="270"/>
      <c r="HI27" s="270"/>
      <c r="HJ27" s="270"/>
      <c r="HK27" s="270"/>
      <c r="HL27" s="270"/>
      <c r="HM27" s="270"/>
      <c r="HN27" s="270"/>
      <c r="HO27" s="270"/>
      <c r="HP27" s="270"/>
      <c r="HQ27" s="270"/>
      <c r="HR27" s="270"/>
      <c r="HS27" s="270"/>
      <c r="HT27" s="270"/>
      <c r="HU27" s="270"/>
      <c r="HV27" s="270"/>
      <c r="HW27" s="270"/>
      <c r="HX27" s="270"/>
      <c r="HY27" s="270"/>
      <c r="HZ27" s="270"/>
      <c r="IA27" s="270"/>
      <c r="IB27" s="270"/>
      <c r="IC27" s="270"/>
      <c r="ID27" s="270"/>
      <c r="IE27" s="270"/>
      <c r="IF27" s="270"/>
      <c r="IG27" s="270"/>
      <c r="IH27" s="270"/>
      <c r="II27" s="270"/>
      <c r="IJ27" s="270"/>
      <c r="IK27" s="270"/>
      <c r="IL27" s="270"/>
      <c r="IM27" s="270"/>
      <c r="IN27" s="270"/>
      <c r="IO27" s="270"/>
      <c r="IP27" s="270"/>
      <c r="IQ27" s="270"/>
      <c r="IR27" s="270"/>
      <c r="IS27" s="270"/>
      <c r="IT27" s="270"/>
      <c r="IU27" s="270"/>
      <c r="IV27" s="270"/>
      <c r="IW27" s="270"/>
      <c r="IX27" s="270"/>
      <c r="IY27" s="270"/>
      <c r="IZ27" s="270"/>
      <c r="JA27" s="270"/>
      <c r="JB27" s="270"/>
      <c r="JC27" s="270"/>
      <c r="JD27" s="270"/>
      <c r="JE27" s="270"/>
      <c r="JF27" s="270"/>
      <c r="JG27" s="270"/>
      <c r="JH27" s="270"/>
      <c r="JI27" s="270"/>
      <c r="JJ27" s="270"/>
      <c r="JK27" s="270"/>
      <c r="JL27" s="270"/>
      <c r="JM27" s="270"/>
      <c r="JN27" s="270"/>
      <c r="JO27" s="270"/>
      <c r="JP27" s="270"/>
      <c r="JQ27" s="270"/>
      <c r="JR27" s="270"/>
      <c r="JS27" s="270"/>
      <c r="JT27" s="270"/>
      <c r="JU27" s="270"/>
      <c r="JV27" s="270"/>
      <c r="JW27" s="270"/>
      <c r="JX27" s="270"/>
      <c r="JY27" s="270"/>
      <c r="JZ27" s="270"/>
      <c r="KA27" s="270"/>
      <c r="KB27" s="270"/>
      <c r="KC27" s="270"/>
      <c r="KD27" s="270"/>
      <c r="KE27" s="270"/>
      <c r="KF27" s="270"/>
      <c r="KG27" s="270"/>
      <c r="KH27" s="270"/>
      <c r="KI27" s="270"/>
      <c r="KJ27" s="270"/>
      <c r="KK27" s="270"/>
      <c r="KL27" s="270"/>
      <c r="KM27" s="270"/>
      <c r="KN27" s="270"/>
      <c r="KO27" s="270"/>
      <c r="KP27" s="270"/>
      <c r="KQ27" s="270"/>
      <c r="KR27" s="270"/>
      <c r="KS27" s="270"/>
      <c r="KT27" s="270"/>
      <c r="KU27" s="270"/>
      <c r="KV27" s="270"/>
      <c r="KW27" s="270"/>
      <c r="KX27" s="270"/>
      <c r="KY27" s="270"/>
      <c r="KZ27" s="270"/>
      <c r="LA27" s="270"/>
      <c r="LB27" s="270"/>
      <c r="LC27" s="270"/>
      <c r="LD27" s="270"/>
      <c r="LE27" s="270"/>
      <c r="LF27" s="270"/>
      <c r="LG27" s="270"/>
      <c r="LH27" s="270"/>
      <c r="LI27" s="270"/>
      <c r="LJ27" s="270"/>
      <c r="LK27" s="270"/>
      <c r="LL27" s="270"/>
      <c r="LM27" s="270"/>
      <c r="LN27" s="270"/>
      <c r="LO27" s="270"/>
      <c r="LP27" s="270"/>
      <c r="LQ27" s="270"/>
      <c r="LR27" s="270"/>
      <c r="LS27" s="270"/>
      <c r="LT27" s="270"/>
      <c r="LU27" s="270"/>
      <c r="LV27" s="270"/>
      <c r="LW27" s="270"/>
      <c r="LX27" s="270"/>
      <c r="LY27" s="270"/>
      <c r="LZ27" s="270"/>
      <c r="MA27" s="270"/>
      <c r="MB27" s="270"/>
      <c r="MC27" s="270"/>
      <c r="MD27" s="270"/>
      <c r="ME27" s="270"/>
      <c r="MF27" s="270"/>
      <c r="MG27" s="270"/>
      <c r="MH27" s="270"/>
      <c r="MI27" s="270"/>
      <c r="MJ27" s="270"/>
      <c r="MK27" s="270"/>
      <c r="ML27" s="270"/>
      <c r="MM27" s="270"/>
      <c r="MN27" s="270"/>
      <c r="MO27" s="270"/>
      <c r="MP27" s="270"/>
      <c r="MQ27" s="270"/>
      <c r="MR27" s="270"/>
      <c r="MS27" s="270"/>
      <c r="MT27" s="270"/>
      <c r="MU27" s="270"/>
      <c r="MV27" s="270"/>
      <c r="MW27" s="270"/>
      <c r="MX27" s="270"/>
      <c r="MY27" s="270"/>
      <c r="MZ27" s="270"/>
      <c r="NA27" s="270"/>
      <c r="NB27" s="270"/>
      <c r="NC27" s="270"/>
      <c r="ND27" s="270"/>
      <c r="NE27" s="270"/>
      <c r="NF27" s="270"/>
      <c r="NG27" s="270"/>
      <c r="NH27" s="270"/>
      <c r="NI27" s="270"/>
      <c r="NJ27" s="270"/>
      <c r="NK27" s="270"/>
      <c r="NL27" s="270"/>
      <c r="NM27" s="270"/>
      <c r="NN27" s="270"/>
      <c r="NO27" s="270"/>
      <c r="NP27" s="270"/>
      <c r="NQ27" s="270"/>
      <c r="NR27" s="270"/>
      <c r="NS27" s="270"/>
      <c r="NT27" s="270"/>
      <c r="NU27" s="270"/>
      <c r="NV27" s="270"/>
      <c r="NW27" s="270"/>
      <c r="NX27" s="270"/>
      <c r="NY27" s="270"/>
      <c r="NZ27" s="270"/>
      <c r="OA27" s="270"/>
      <c r="OB27" s="270"/>
      <c r="OC27" s="270"/>
      <c r="OD27" s="270"/>
      <c r="OE27" s="270"/>
      <c r="OF27" s="270"/>
      <c r="OG27" s="270"/>
      <c r="OH27" s="270"/>
      <c r="OI27" s="270"/>
      <c r="OJ27" s="270"/>
      <c r="OK27" s="270"/>
      <c r="OL27" s="270"/>
      <c r="OM27" s="270"/>
      <c r="ON27" s="270"/>
      <c r="OO27" s="270"/>
      <c r="OP27" s="270"/>
      <c r="OQ27" s="270"/>
      <c r="OR27" s="270"/>
      <c r="OS27" s="270"/>
      <c r="OT27" s="270"/>
      <c r="OU27" s="270"/>
      <c r="OV27" s="270"/>
      <c r="OW27" s="270"/>
      <c r="OX27" s="270"/>
      <c r="OY27" s="270"/>
      <c r="OZ27" s="270"/>
      <c r="PA27" s="270"/>
      <c r="PB27" s="270"/>
      <c r="PC27" s="270"/>
      <c r="PD27" s="270"/>
      <c r="PE27" s="270"/>
      <c r="PF27" s="270"/>
      <c r="PG27" s="270"/>
      <c r="PH27" s="270"/>
      <c r="PI27" s="270"/>
      <c r="PJ27" s="270"/>
      <c r="PK27" s="270"/>
      <c r="PL27" s="270"/>
      <c r="PM27" s="270"/>
      <c r="PN27" s="270"/>
      <c r="PO27" s="270"/>
      <c r="PP27" s="270"/>
      <c r="PQ27" s="270"/>
      <c r="PR27" s="270"/>
      <c r="PS27" s="270"/>
      <c r="PT27" s="270"/>
      <c r="PU27" s="270"/>
      <c r="PV27" s="270"/>
      <c r="PW27" s="270"/>
      <c r="PX27" s="270"/>
      <c r="PY27" s="270"/>
      <c r="PZ27" s="270"/>
      <c r="QA27" s="270"/>
      <c r="QB27" s="270"/>
      <c r="QC27" s="270"/>
      <c r="QD27" s="270"/>
      <c r="QE27" s="270"/>
      <c r="QF27" s="270"/>
      <c r="QG27" s="270"/>
      <c r="QH27" s="270"/>
      <c r="QI27" s="270"/>
      <c r="QJ27" s="270"/>
      <c r="QK27" s="270"/>
      <c r="QL27" s="270"/>
      <c r="QM27" s="270"/>
      <c r="QN27" s="270"/>
      <c r="QO27" s="270"/>
      <c r="QP27" s="270"/>
      <c r="QQ27" s="270"/>
      <c r="QR27" s="270"/>
      <c r="QS27" s="270"/>
      <c r="QT27" s="270"/>
      <c r="QU27" s="270"/>
      <c r="QV27" s="270"/>
      <c r="QW27" s="270"/>
      <c r="QX27" s="270"/>
      <c r="QY27" s="270"/>
      <c r="QZ27" s="270"/>
      <c r="RA27" s="270"/>
      <c r="RB27" s="270"/>
      <c r="RC27" s="270"/>
      <c r="RD27" s="270"/>
      <c r="RE27" s="270"/>
      <c r="RF27" s="270"/>
      <c r="RG27" s="270"/>
      <c r="RH27" s="270"/>
      <c r="RI27" s="270"/>
      <c r="RJ27" s="270"/>
      <c r="RK27" s="270"/>
      <c r="RL27" s="270"/>
      <c r="RM27" s="270"/>
      <c r="RN27" s="270"/>
      <c r="RO27" s="270"/>
      <c r="RP27" s="270"/>
      <c r="RQ27" s="270"/>
      <c r="RR27" s="270"/>
      <c r="RS27" s="270"/>
      <c r="RT27" s="270"/>
      <c r="RU27" s="270"/>
      <c r="RV27" s="270"/>
      <c r="RW27" s="270"/>
      <c r="RX27" s="270"/>
      <c r="RY27" s="270"/>
      <c r="RZ27" s="270"/>
      <c r="SA27" s="270"/>
      <c r="SB27" s="270"/>
      <c r="SC27" s="270"/>
      <c r="SD27" s="270"/>
      <c r="SE27" s="270"/>
      <c r="SF27" s="270"/>
      <c r="SG27" s="270"/>
      <c r="SH27" s="270"/>
      <c r="SI27" s="270"/>
      <c r="SJ27" s="270"/>
      <c r="SK27" s="270"/>
      <c r="SL27" s="270"/>
      <c r="SM27" s="270"/>
      <c r="SN27" s="270"/>
      <c r="SO27" s="270"/>
      <c r="SP27" s="270"/>
      <c r="SQ27" s="270"/>
      <c r="SR27" s="270"/>
      <c r="SS27" s="270"/>
      <c r="ST27" s="270"/>
      <c r="SU27" s="270"/>
      <c r="SV27" s="270"/>
      <c r="SW27" s="270"/>
      <c r="SX27" s="270"/>
      <c r="SY27" s="270"/>
      <c r="SZ27" s="270"/>
      <c r="TA27" s="270"/>
      <c r="TB27" s="270"/>
      <c r="TC27" s="270"/>
      <c r="TD27" s="270"/>
      <c r="TE27" s="270"/>
      <c r="TF27" s="270"/>
      <c r="TG27" s="270"/>
      <c r="TH27" s="270"/>
      <c r="TI27" s="270"/>
      <c r="TJ27" s="270"/>
      <c r="TK27" s="270"/>
      <c r="TL27" s="270"/>
      <c r="TM27" s="270"/>
      <c r="TN27" s="270"/>
      <c r="TO27" s="270"/>
      <c r="TP27" s="270"/>
      <c r="TQ27" s="270"/>
      <c r="TR27" s="270"/>
      <c r="TS27" s="270"/>
      <c r="TT27" s="270"/>
      <c r="TU27" s="270"/>
      <c r="TV27" s="270"/>
      <c r="TW27" s="270"/>
      <c r="TX27" s="270"/>
      <c r="TY27" s="270"/>
      <c r="TZ27" s="270"/>
      <c r="UA27" s="270"/>
      <c r="UB27" s="270"/>
      <c r="UC27" s="270"/>
      <c r="UD27" s="270"/>
      <c r="UE27" s="270"/>
      <c r="UF27" s="270"/>
      <c r="UG27" s="270"/>
      <c r="UH27" s="270"/>
      <c r="UI27" s="270"/>
      <c r="UJ27" s="270"/>
      <c r="UK27" s="270"/>
      <c r="UL27" s="270"/>
      <c r="UM27" s="270"/>
      <c r="UN27" s="270"/>
      <c r="UO27" s="270"/>
      <c r="UP27" s="270"/>
      <c r="UQ27" s="270"/>
      <c r="UR27" s="270"/>
      <c r="US27" s="270"/>
      <c r="UT27" s="270"/>
      <c r="UU27" s="270"/>
      <c r="UV27" s="270"/>
      <c r="UW27" s="270"/>
      <c r="UX27" s="270"/>
      <c r="UY27" s="270"/>
      <c r="UZ27" s="270"/>
      <c r="VA27" s="270"/>
      <c r="VB27" s="270"/>
      <c r="VC27" s="270"/>
      <c r="VD27" s="270"/>
      <c r="VE27" s="270"/>
      <c r="VF27" s="270"/>
      <c r="VG27" s="270"/>
      <c r="VH27" s="270"/>
      <c r="VI27" s="270"/>
      <c r="VJ27" s="270"/>
      <c r="VK27" s="270"/>
      <c r="VL27" s="270"/>
      <c r="VM27" s="270"/>
      <c r="VN27" s="270"/>
      <c r="VO27" s="270"/>
      <c r="VP27" s="270"/>
      <c r="VQ27" s="270"/>
      <c r="VR27" s="270"/>
      <c r="VS27" s="270"/>
      <c r="VT27" s="270"/>
      <c r="VU27" s="270"/>
      <c r="VV27" s="270"/>
      <c r="VW27" s="270"/>
      <c r="VX27" s="270"/>
      <c r="VY27" s="270"/>
      <c r="VZ27" s="270"/>
      <c r="WA27" s="270"/>
      <c r="WB27" s="270"/>
      <c r="WC27" s="270"/>
      <c r="WD27" s="270"/>
      <c r="WE27" s="270"/>
      <c r="WF27" s="270"/>
      <c r="WG27" s="270"/>
      <c r="WH27" s="270"/>
      <c r="WI27" s="270"/>
      <c r="WJ27" s="270"/>
      <c r="WK27" s="270"/>
      <c r="WL27" s="270"/>
      <c r="WM27" s="270"/>
      <c r="WN27" s="270"/>
      <c r="WO27" s="270"/>
      <c r="WP27" s="270"/>
      <c r="WQ27" s="270"/>
      <c r="WR27" s="270"/>
      <c r="WS27" s="270"/>
      <c r="WT27" s="270"/>
      <c r="WU27" s="270"/>
      <c r="WV27" s="270"/>
      <c r="WW27" s="270"/>
      <c r="WX27" s="270"/>
      <c r="WY27" s="270"/>
      <c r="WZ27" s="270"/>
      <c r="XA27" s="270"/>
      <c r="XB27" s="270"/>
      <c r="XC27" s="270"/>
      <c r="XD27" s="270"/>
      <c r="XE27" s="270"/>
      <c r="XF27" s="270"/>
      <c r="XG27" s="270"/>
      <c r="XH27" s="270"/>
      <c r="XI27" s="270"/>
      <c r="XJ27" s="270"/>
      <c r="XK27" s="270"/>
      <c r="XL27" s="270"/>
      <c r="XM27" s="270"/>
      <c r="XN27" s="270"/>
      <c r="XO27" s="270"/>
      <c r="XP27" s="270"/>
      <c r="XQ27" s="270"/>
      <c r="XR27" s="270"/>
      <c r="XS27" s="270"/>
      <c r="XT27" s="270"/>
      <c r="XU27" s="270"/>
      <c r="XV27" s="270"/>
      <c r="XW27" s="270"/>
      <c r="XX27" s="270"/>
      <c r="XY27" s="270"/>
      <c r="XZ27" s="270"/>
      <c r="YA27" s="270"/>
      <c r="YB27" s="270"/>
      <c r="YC27" s="270"/>
      <c r="YD27" s="270"/>
      <c r="YE27" s="270"/>
      <c r="YF27" s="270"/>
      <c r="YG27" s="270"/>
      <c r="YH27" s="270"/>
      <c r="YI27" s="270"/>
      <c r="YJ27" s="270"/>
      <c r="YK27" s="270"/>
      <c r="YL27" s="270"/>
      <c r="YM27" s="270"/>
      <c r="YN27" s="270"/>
      <c r="YO27" s="270"/>
      <c r="YP27" s="270"/>
      <c r="YQ27" s="270"/>
      <c r="YR27" s="270"/>
      <c r="YS27" s="270"/>
      <c r="YT27" s="270"/>
      <c r="YU27" s="270"/>
      <c r="YV27" s="270"/>
      <c r="YW27" s="270"/>
      <c r="YX27" s="270"/>
      <c r="YY27" s="270"/>
      <c r="YZ27" s="270"/>
      <c r="ZA27" s="270"/>
      <c r="ZB27" s="270"/>
      <c r="ZC27" s="270"/>
      <c r="ZD27" s="270"/>
      <c r="ZE27" s="270"/>
      <c r="ZF27" s="270"/>
      <c r="ZG27" s="270"/>
      <c r="ZH27" s="270"/>
      <c r="ZI27" s="270"/>
      <c r="ZJ27" s="270"/>
      <c r="ZK27" s="270"/>
      <c r="ZL27" s="270"/>
      <c r="ZM27" s="270"/>
      <c r="ZN27" s="270"/>
      <c r="ZO27" s="270"/>
      <c r="ZP27" s="270"/>
      <c r="ZQ27" s="270"/>
      <c r="ZR27" s="270"/>
      <c r="ZS27" s="270"/>
      <c r="ZT27" s="270"/>
      <c r="ZU27" s="270"/>
      <c r="ZV27" s="270"/>
      <c r="ZW27" s="270"/>
      <c r="ZX27" s="270"/>
      <c r="ZY27" s="270"/>
      <c r="ZZ27" s="270"/>
      <c r="AAA27" s="270"/>
      <c r="AAB27" s="270"/>
      <c r="AAC27" s="270"/>
      <c r="AAD27" s="270"/>
      <c r="AAE27" s="270"/>
      <c r="AAF27" s="270"/>
      <c r="AAG27" s="270"/>
      <c r="AAH27" s="270"/>
      <c r="AAI27" s="270"/>
      <c r="AAJ27" s="270"/>
      <c r="AAK27" s="270"/>
      <c r="AAL27" s="270"/>
      <c r="AAM27" s="270"/>
      <c r="AAN27" s="270"/>
      <c r="AAO27" s="270"/>
      <c r="AAP27" s="270"/>
      <c r="AAQ27" s="270"/>
      <c r="AAR27" s="270"/>
      <c r="AAS27" s="270"/>
      <c r="AAT27" s="270"/>
      <c r="AAU27" s="270"/>
      <c r="AAV27" s="270"/>
      <c r="AAW27" s="270"/>
      <c r="AAX27" s="270"/>
      <c r="AAY27" s="270"/>
      <c r="AAZ27" s="270"/>
      <c r="ABA27" s="270"/>
      <c r="ABB27" s="270"/>
      <c r="ABC27" s="270"/>
      <c r="ABD27" s="270"/>
      <c r="ABE27" s="270"/>
      <c r="ABF27" s="270"/>
      <c r="ABG27" s="270"/>
      <c r="ABH27" s="270"/>
      <c r="ABI27" s="270"/>
      <c r="ABJ27" s="270"/>
      <c r="ABK27" s="270"/>
      <c r="ABL27" s="270"/>
      <c r="ABM27" s="270"/>
      <c r="ABN27" s="270"/>
      <c r="ABO27" s="270"/>
      <c r="ABP27" s="270"/>
      <c r="ABQ27" s="270"/>
      <c r="ABR27" s="270"/>
      <c r="ABS27" s="270"/>
      <c r="ABT27" s="270"/>
      <c r="ABU27" s="270"/>
      <c r="ABV27" s="270"/>
      <c r="ABW27" s="270"/>
      <c r="ABX27" s="270"/>
      <c r="ABY27" s="270"/>
      <c r="ABZ27" s="270"/>
      <c r="ACA27" s="270"/>
      <c r="ACB27" s="270"/>
      <c r="ACC27" s="270"/>
      <c r="ACD27" s="270"/>
      <c r="ACE27" s="270"/>
      <c r="ACF27" s="270"/>
      <c r="ACG27" s="270"/>
      <c r="ACH27" s="270"/>
      <c r="ACI27" s="270"/>
      <c r="ACJ27" s="270"/>
      <c r="ACK27" s="270"/>
      <c r="ACL27" s="270"/>
      <c r="ACM27" s="270"/>
      <c r="ACN27" s="270"/>
      <c r="ACO27" s="270"/>
      <c r="ACP27" s="270"/>
      <c r="ACQ27" s="270"/>
      <c r="ACR27" s="270"/>
      <c r="ACS27" s="270"/>
      <c r="ACT27" s="270"/>
      <c r="ACU27" s="270"/>
      <c r="ACV27" s="270"/>
      <c r="ACW27" s="270"/>
      <c r="ACX27" s="270"/>
      <c r="ACY27" s="270"/>
      <c r="ACZ27" s="270"/>
      <c r="ADA27" s="270"/>
      <c r="ADB27" s="270"/>
      <c r="ADC27" s="270"/>
      <c r="ADD27" s="270"/>
      <c r="ADE27" s="270"/>
      <c r="ADF27" s="270"/>
      <c r="ADG27" s="270"/>
      <c r="ADH27" s="270"/>
      <c r="ADI27" s="270"/>
      <c r="ADJ27" s="270"/>
      <c r="ADK27" s="270"/>
      <c r="ADL27" s="270"/>
      <c r="ADM27" s="270"/>
      <c r="ADN27" s="270"/>
      <c r="ADO27" s="270"/>
      <c r="ADP27" s="270"/>
      <c r="ADQ27" s="270"/>
      <c r="ADR27" s="270"/>
      <c r="ADS27" s="270"/>
      <c r="ADT27" s="270"/>
      <c r="ADU27" s="270"/>
      <c r="ADV27" s="270"/>
      <c r="ADW27" s="270"/>
      <c r="ADX27" s="270"/>
      <c r="ADY27" s="270"/>
      <c r="ADZ27" s="270"/>
      <c r="AEA27" s="270"/>
      <c r="AEB27" s="270"/>
      <c r="AEC27" s="270"/>
      <c r="AED27" s="270"/>
      <c r="AEE27" s="270"/>
      <c r="AEF27" s="270"/>
      <c r="AEG27" s="270"/>
      <c r="AEH27" s="270"/>
      <c r="AEI27" s="270"/>
      <c r="AEJ27" s="270"/>
      <c r="AEK27" s="270"/>
      <c r="AEL27" s="270"/>
      <c r="AEM27" s="270"/>
      <c r="AEN27" s="270"/>
      <c r="AEO27" s="270"/>
      <c r="AEP27" s="270"/>
      <c r="AEQ27" s="270"/>
      <c r="AER27" s="270"/>
      <c r="AES27" s="270"/>
      <c r="AET27" s="270"/>
      <c r="AEU27" s="270"/>
      <c r="AEV27" s="270"/>
      <c r="AEW27" s="270"/>
      <c r="AEX27" s="270"/>
      <c r="AEY27" s="270"/>
      <c r="AEZ27" s="270"/>
      <c r="AFA27" s="270"/>
      <c r="AFB27" s="270"/>
      <c r="AFC27" s="270"/>
      <c r="AFD27" s="270"/>
      <c r="AFE27" s="270"/>
      <c r="AFF27" s="270"/>
      <c r="AFG27" s="270"/>
      <c r="AFH27" s="270"/>
      <c r="AFI27" s="270"/>
      <c r="AFJ27" s="270"/>
      <c r="AFK27" s="270"/>
      <c r="AFL27" s="270"/>
      <c r="AFM27" s="270"/>
      <c r="AFN27" s="270"/>
      <c r="AFO27" s="270"/>
      <c r="AFP27" s="270"/>
      <c r="AFQ27" s="270"/>
      <c r="AFR27" s="270"/>
      <c r="AFS27" s="270"/>
      <c r="AFT27" s="270"/>
      <c r="AFU27" s="270"/>
      <c r="AFV27" s="270"/>
      <c r="AFW27" s="270"/>
      <c r="AFX27" s="270"/>
      <c r="AFY27" s="270"/>
      <c r="AFZ27" s="270"/>
      <c r="AGA27" s="270"/>
      <c r="AGB27" s="270"/>
      <c r="AGC27" s="270"/>
      <c r="AGD27" s="270"/>
      <c r="AGE27" s="270"/>
      <c r="AGF27" s="270"/>
      <c r="AGG27" s="270"/>
      <c r="AGH27" s="270"/>
      <c r="AGI27" s="270"/>
      <c r="AGJ27" s="270"/>
      <c r="AGK27" s="270"/>
      <c r="AGL27" s="270"/>
      <c r="AGM27" s="270"/>
      <c r="AGN27" s="270"/>
      <c r="AGO27" s="270"/>
      <c r="AGP27" s="270"/>
      <c r="AGQ27" s="270"/>
      <c r="AGR27" s="270"/>
      <c r="AGS27" s="270"/>
      <c r="AGT27" s="270"/>
      <c r="AGU27" s="270"/>
      <c r="AGV27" s="270"/>
      <c r="AGW27" s="270"/>
      <c r="AGX27" s="270"/>
      <c r="AGY27" s="270"/>
      <c r="AGZ27" s="270"/>
      <c r="AHA27" s="270"/>
      <c r="AHB27" s="270"/>
      <c r="AHC27" s="270"/>
      <c r="AHD27" s="270"/>
      <c r="AHE27" s="270"/>
      <c r="AHF27" s="270"/>
      <c r="AHG27" s="270"/>
      <c r="AHH27" s="270"/>
      <c r="AHI27" s="270"/>
      <c r="AHJ27" s="270"/>
      <c r="AHK27" s="270"/>
      <c r="AHL27" s="270"/>
      <c r="AHM27" s="270"/>
      <c r="AHN27" s="270"/>
      <c r="AHO27" s="270"/>
      <c r="AHP27" s="270"/>
      <c r="AHQ27" s="270"/>
      <c r="AHR27" s="270"/>
      <c r="AHS27" s="270"/>
      <c r="AHT27" s="270"/>
      <c r="AHU27" s="270"/>
      <c r="AHV27" s="270"/>
      <c r="AHW27" s="270"/>
      <c r="AHX27" s="270"/>
      <c r="AHY27" s="270"/>
      <c r="AHZ27" s="270"/>
      <c r="AIA27" s="270"/>
      <c r="AIB27" s="270"/>
      <c r="AIC27" s="270"/>
      <c r="AID27" s="270"/>
      <c r="AIE27" s="270"/>
      <c r="AIF27" s="270"/>
      <c r="AIG27" s="270"/>
      <c r="AIH27" s="270"/>
      <c r="AII27" s="270"/>
      <c r="AIJ27" s="270"/>
      <c r="AIK27" s="270"/>
      <c r="AIL27" s="270"/>
      <c r="AIM27" s="270"/>
      <c r="AIN27" s="270"/>
      <c r="AIO27" s="270"/>
      <c r="AIP27" s="270"/>
      <c r="AIQ27" s="270"/>
      <c r="AIR27" s="270"/>
      <c r="AIS27" s="270"/>
      <c r="AIT27" s="270"/>
      <c r="AIU27" s="270"/>
      <c r="AIV27" s="270"/>
      <c r="AIW27" s="270"/>
      <c r="AIX27" s="270"/>
      <c r="AIY27" s="270"/>
      <c r="AIZ27" s="270"/>
      <c r="AJA27" s="270"/>
      <c r="AJB27" s="270"/>
      <c r="AJC27" s="270"/>
      <c r="AJD27" s="270"/>
      <c r="AJE27" s="270"/>
      <c r="AJF27" s="270"/>
      <c r="AJG27" s="270"/>
      <c r="AJH27" s="270"/>
      <c r="AJI27" s="270"/>
      <c r="AJJ27" s="270"/>
      <c r="AJK27" s="270"/>
      <c r="AJL27" s="270"/>
      <c r="AJM27" s="270"/>
      <c r="AJN27" s="270"/>
      <c r="AJO27" s="270"/>
      <c r="AJP27" s="270"/>
      <c r="AJQ27" s="270"/>
      <c r="AJR27" s="270"/>
      <c r="AJS27" s="270"/>
      <c r="AJT27" s="270"/>
      <c r="AJU27" s="270"/>
      <c r="AJV27" s="270"/>
      <c r="AJW27" s="270"/>
      <c r="AJX27" s="270"/>
      <c r="AJY27" s="270"/>
      <c r="AJZ27" s="270"/>
      <c r="AKA27" s="270"/>
      <c r="AKB27" s="270"/>
      <c r="AKC27" s="270"/>
      <c r="AKD27" s="270"/>
      <c r="AKE27" s="270"/>
      <c r="AKF27" s="270"/>
      <c r="AKG27" s="270"/>
      <c r="AKH27" s="270"/>
      <c r="AKI27" s="270"/>
      <c r="AKJ27" s="270"/>
      <c r="AKK27" s="270"/>
      <c r="AKL27" s="270"/>
      <c r="AKM27" s="270"/>
      <c r="AKN27" s="270"/>
      <c r="AKO27" s="270"/>
      <c r="AKP27" s="270"/>
      <c r="AKQ27" s="270"/>
      <c r="AKR27" s="270"/>
      <c r="AKS27" s="270"/>
      <c r="AKT27" s="270"/>
      <c r="AKU27" s="270"/>
      <c r="AKV27" s="270"/>
      <c r="AKW27" s="270"/>
      <c r="AKX27" s="270"/>
      <c r="AKY27" s="270"/>
      <c r="AKZ27" s="270"/>
      <c r="ALA27" s="270"/>
      <c r="ALB27" s="270"/>
      <c r="ALC27" s="270"/>
      <c r="ALD27" s="270"/>
      <c r="ALE27" s="270"/>
      <c r="ALF27" s="270"/>
      <c r="ALG27" s="270"/>
      <c r="ALH27" s="270"/>
      <c r="ALI27" s="270"/>
      <c r="ALJ27" s="270"/>
      <c r="ALK27" s="270"/>
      <c r="ALL27" s="270"/>
      <c r="ALM27" s="270"/>
      <c r="ALN27" s="270"/>
      <c r="ALO27" s="270"/>
      <c r="ALP27" s="270"/>
      <c r="ALQ27" s="270"/>
      <c r="ALR27" s="270"/>
      <c r="ALS27" s="270"/>
      <c r="ALT27" s="270"/>
      <c r="ALU27" s="270"/>
      <c r="ALV27" s="270"/>
      <c r="ALW27" s="270"/>
      <c r="ALX27" s="270"/>
      <c r="ALY27" s="270"/>
      <c r="ALZ27" s="270"/>
      <c r="AMA27" s="270"/>
      <c r="AMB27" s="270"/>
      <c r="AMC27" s="270"/>
      <c r="AMD27" s="270"/>
    </row>
    <row r="28" customFormat="false" ht="13.8" hidden="false" customHeight="true" outlineLevel="0" collapsed="false">
      <c r="A28" s="261" t="s">
        <v>968</v>
      </c>
      <c r="B28" s="272" t="s">
        <v>1310</v>
      </c>
      <c r="C28" s="272"/>
      <c r="D28" s="272"/>
      <c r="E28" s="272"/>
      <c r="F28" s="272"/>
      <c r="G28" s="272"/>
      <c r="H28" s="271"/>
      <c r="I28" s="266" t="n">
        <f aca="false">I23*H28</f>
        <v>0</v>
      </c>
      <c r="J28" s="270"/>
      <c r="K28" s="270"/>
      <c r="L28" s="270"/>
      <c r="M28" s="270"/>
      <c r="N28" s="270"/>
      <c r="O28" s="270"/>
      <c r="P28" s="270"/>
      <c r="Q28" s="270"/>
      <c r="R28" s="270"/>
      <c r="S28" s="270"/>
      <c r="T28" s="270"/>
      <c r="U28" s="270"/>
      <c r="V28" s="270"/>
      <c r="W28" s="270"/>
      <c r="X28" s="270"/>
      <c r="Y28" s="270"/>
      <c r="Z28" s="270"/>
      <c r="AA28" s="270"/>
      <c r="AB28" s="270"/>
      <c r="AC28" s="270"/>
      <c r="AD28" s="270"/>
      <c r="AE28" s="270"/>
      <c r="AF28" s="270"/>
      <c r="AG28" s="270"/>
      <c r="AH28" s="270"/>
      <c r="AI28" s="270"/>
      <c r="AJ28" s="270"/>
      <c r="AK28" s="270"/>
      <c r="AL28" s="270"/>
      <c r="AM28" s="270"/>
      <c r="AN28" s="270"/>
      <c r="AO28" s="270"/>
      <c r="AP28" s="270"/>
      <c r="AQ28" s="270"/>
      <c r="AR28" s="270"/>
      <c r="AS28" s="270"/>
      <c r="AT28" s="270"/>
      <c r="AU28" s="270"/>
      <c r="AV28" s="270"/>
      <c r="AW28" s="270"/>
      <c r="AX28" s="270"/>
      <c r="AY28" s="270"/>
      <c r="AZ28" s="270"/>
      <c r="BA28" s="270"/>
      <c r="BB28" s="270"/>
      <c r="BC28" s="270"/>
      <c r="BD28" s="270"/>
      <c r="BE28" s="270"/>
      <c r="BF28" s="270"/>
      <c r="BG28" s="270"/>
      <c r="BH28" s="270"/>
      <c r="BI28" s="270"/>
      <c r="BJ28" s="270"/>
      <c r="BK28" s="270"/>
      <c r="BL28" s="270"/>
      <c r="BM28" s="270"/>
      <c r="BN28" s="270"/>
      <c r="BO28" s="270"/>
      <c r="BP28" s="270"/>
      <c r="BQ28" s="270"/>
      <c r="BR28" s="270"/>
      <c r="BS28" s="270"/>
      <c r="BT28" s="270"/>
      <c r="BU28" s="270"/>
      <c r="BV28" s="270"/>
      <c r="BW28" s="270"/>
      <c r="BX28" s="270"/>
      <c r="BY28" s="270"/>
      <c r="BZ28" s="270"/>
      <c r="CA28" s="270"/>
      <c r="CB28" s="270"/>
      <c r="CC28" s="270"/>
      <c r="CD28" s="270"/>
      <c r="CE28" s="270"/>
      <c r="CF28" s="270"/>
      <c r="CG28" s="270"/>
      <c r="CH28" s="270"/>
      <c r="CI28" s="270"/>
      <c r="CJ28" s="270"/>
      <c r="CK28" s="270"/>
      <c r="CL28" s="270"/>
      <c r="CM28" s="270"/>
      <c r="CN28" s="270"/>
      <c r="CO28" s="270"/>
      <c r="CP28" s="270"/>
      <c r="CQ28" s="270"/>
      <c r="CR28" s="270"/>
      <c r="CS28" s="270"/>
      <c r="CT28" s="270"/>
      <c r="CU28" s="270"/>
      <c r="CV28" s="270"/>
      <c r="CW28" s="270"/>
      <c r="CX28" s="270"/>
      <c r="CY28" s="270"/>
      <c r="CZ28" s="270"/>
      <c r="DA28" s="270"/>
      <c r="DB28" s="270"/>
      <c r="DC28" s="270"/>
      <c r="DD28" s="270"/>
      <c r="DE28" s="270"/>
      <c r="DF28" s="270"/>
      <c r="DG28" s="270"/>
      <c r="DH28" s="270"/>
      <c r="DI28" s="270"/>
      <c r="DJ28" s="270"/>
      <c r="DK28" s="270"/>
      <c r="DL28" s="270"/>
      <c r="DM28" s="270"/>
      <c r="DN28" s="270"/>
      <c r="DO28" s="270"/>
      <c r="DP28" s="270"/>
      <c r="DQ28" s="270"/>
      <c r="DR28" s="270"/>
      <c r="DS28" s="270"/>
      <c r="DT28" s="270"/>
      <c r="DU28" s="270"/>
      <c r="DV28" s="270"/>
      <c r="DW28" s="270"/>
      <c r="DX28" s="270"/>
      <c r="DY28" s="270"/>
      <c r="DZ28" s="270"/>
      <c r="EA28" s="270"/>
      <c r="EB28" s="270"/>
      <c r="EC28" s="270"/>
      <c r="ED28" s="270"/>
      <c r="EE28" s="270"/>
      <c r="EF28" s="270"/>
      <c r="EG28" s="270"/>
      <c r="EH28" s="270"/>
      <c r="EI28" s="270"/>
      <c r="EJ28" s="270"/>
      <c r="EK28" s="270"/>
      <c r="EL28" s="270"/>
      <c r="EM28" s="270"/>
      <c r="EN28" s="270"/>
      <c r="EO28" s="270"/>
      <c r="EP28" s="270"/>
      <c r="EQ28" s="270"/>
      <c r="ER28" s="270"/>
      <c r="ES28" s="270"/>
      <c r="ET28" s="270"/>
      <c r="EU28" s="270"/>
      <c r="EV28" s="270"/>
      <c r="EW28" s="270"/>
      <c r="EX28" s="270"/>
      <c r="EY28" s="270"/>
      <c r="EZ28" s="270"/>
      <c r="FA28" s="270"/>
      <c r="FB28" s="270"/>
      <c r="FC28" s="270"/>
      <c r="FD28" s="270"/>
      <c r="FE28" s="270"/>
      <c r="FF28" s="270"/>
      <c r="FG28" s="270"/>
      <c r="FH28" s="270"/>
      <c r="FI28" s="270"/>
      <c r="FJ28" s="270"/>
      <c r="FK28" s="270"/>
      <c r="FL28" s="270"/>
      <c r="FM28" s="270"/>
      <c r="FN28" s="270"/>
      <c r="FO28" s="270"/>
      <c r="FP28" s="270"/>
      <c r="FQ28" s="270"/>
      <c r="FR28" s="270"/>
      <c r="FS28" s="270"/>
      <c r="FT28" s="270"/>
      <c r="FU28" s="270"/>
      <c r="FV28" s="270"/>
      <c r="FW28" s="270"/>
      <c r="FX28" s="270"/>
      <c r="FY28" s="270"/>
      <c r="FZ28" s="270"/>
      <c r="GA28" s="270"/>
      <c r="GB28" s="270"/>
      <c r="GC28" s="270"/>
      <c r="GD28" s="270"/>
      <c r="GE28" s="270"/>
      <c r="GF28" s="270"/>
      <c r="GG28" s="270"/>
      <c r="GH28" s="270"/>
      <c r="GI28" s="270"/>
      <c r="GJ28" s="270"/>
      <c r="GK28" s="270"/>
      <c r="GL28" s="270"/>
      <c r="GM28" s="270"/>
      <c r="GN28" s="270"/>
      <c r="GO28" s="270"/>
      <c r="GP28" s="270"/>
      <c r="GQ28" s="270"/>
      <c r="GR28" s="270"/>
      <c r="GS28" s="270"/>
      <c r="GT28" s="270"/>
      <c r="GU28" s="270"/>
      <c r="GV28" s="270"/>
      <c r="GW28" s="270"/>
      <c r="GX28" s="270"/>
      <c r="GY28" s="270"/>
      <c r="GZ28" s="270"/>
      <c r="HA28" s="270"/>
      <c r="HB28" s="270"/>
      <c r="HC28" s="270"/>
      <c r="HD28" s="270"/>
      <c r="HE28" s="270"/>
      <c r="HF28" s="270"/>
      <c r="HG28" s="270"/>
      <c r="HH28" s="270"/>
      <c r="HI28" s="270"/>
      <c r="HJ28" s="270"/>
      <c r="HK28" s="270"/>
      <c r="HL28" s="270"/>
      <c r="HM28" s="270"/>
      <c r="HN28" s="270"/>
      <c r="HO28" s="270"/>
      <c r="HP28" s="270"/>
      <c r="HQ28" s="270"/>
      <c r="HR28" s="270"/>
      <c r="HS28" s="270"/>
      <c r="HT28" s="270"/>
      <c r="HU28" s="270"/>
      <c r="HV28" s="270"/>
      <c r="HW28" s="270"/>
      <c r="HX28" s="270"/>
      <c r="HY28" s="270"/>
      <c r="HZ28" s="270"/>
      <c r="IA28" s="270"/>
      <c r="IB28" s="270"/>
      <c r="IC28" s="270"/>
      <c r="ID28" s="270"/>
      <c r="IE28" s="270"/>
      <c r="IF28" s="270"/>
      <c r="IG28" s="270"/>
      <c r="IH28" s="270"/>
      <c r="II28" s="270"/>
      <c r="IJ28" s="270"/>
      <c r="IK28" s="270"/>
      <c r="IL28" s="270"/>
      <c r="IM28" s="270"/>
      <c r="IN28" s="270"/>
      <c r="IO28" s="270"/>
      <c r="IP28" s="270"/>
      <c r="IQ28" s="270"/>
      <c r="IR28" s="270"/>
      <c r="IS28" s="270"/>
      <c r="IT28" s="270"/>
      <c r="IU28" s="270"/>
      <c r="IV28" s="270"/>
      <c r="IW28" s="270"/>
      <c r="IX28" s="270"/>
      <c r="IY28" s="270"/>
      <c r="IZ28" s="270"/>
      <c r="JA28" s="270"/>
      <c r="JB28" s="270"/>
      <c r="JC28" s="270"/>
      <c r="JD28" s="270"/>
      <c r="JE28" s="270"/>
      <c r="JF28" s="270"/>
      <c r="JG28" s="270"/>
      <c r="JH28" s="270"/>
      <c r="JI28" s="270"/>
      <c r="JJ28" s="270"/>
      <c r="JK28" s="270"/>
      <c r="JL28" s="270"/>
      <c r="JM28" s="270"/>
      <c r="JN28" s="270"/>
      <c r="JO28" s="270"/>
      <c r="JP28" s="270"/>
      <c r="JQ28" s="270"/>
      <c r="JR28" s="270"/>
      <c r="JS28" s="270"/>
      <c r="JT28" s="270"/>
      <c r="JU28" s="270"/>
      <c r="JV28" s="270"/>
      <c r="JW28" s="270"/>
      <c r="JX28" s="270"/>
      <c r="JY28" s="270"/>
      <c r="JZ28" s="270"/>
      <c r="KA28" s="270"/>
      <c r="KB28" s="270"/>
      <c r="KC28" s="270"/>
      <c r="KD28" s="270"/>
      <c r="KE28" s="270"/>
      <c r="KF28" s="270"/>
      <c r="KG28" s="270"/>
      <c r="KH28" s="270"/>
      <c r="KI28" s="270"/>
      <c r="KJ28" s="270"/>
      <c r="KK28" s="270"/>
      <c r="KL28" s="270"/>
      <c r="KM28" s="270"/>
      <c r="KN28" s="270"/>
      <c r="KO28" s="270"/>
      <c r="KP28" s="270"/>
      <c r="KQ28" s="270"/>
      <c r="KR28" s="270"/>
      <c r="KS28" s="270"/>
      <c r="KT28" s="270"/>
      <c r="KU28" s="270"/>
      <c r="KV28" s="270"/>
      <c r="KW28" s="270"/>
      <c r="KX28" s="270"/>
      <c r="KY28" s="270"/>
      <c r="KZ28" s="270"/>
      <c r="LA28" s="270"/>
      <c r="LB28" s="270"/>
      <c r="LC28" s="270"/>
      <c r="LD28" s="270"/>
      <c r="LE28" s="270"/>
      <c r="LF28" s="270"/>
      <c r="LG28" s="270"/>
      <c r="LH28" s="270"/>
      <c r="LI28" s="270"/>
      <c r="LJ28" s="270"/>
      <c r="LK28" s="270"/>
      <c r="LL28" s="270"/>
      <c r="LM28" s="270"/>
      <c r="LN28" s="270"/>
      <c r="LO28" s="270"/>
      <c r="LP28" s="270"/>
      <c r="LQ28" s="270"/>
      <c r="LR28" s="270"/>
      <c r="LS28" s="270"/>
      <c r="LT28" s="270"/>
      <c r="LU28" s="270"/>
      <c r="LV28" s="270"/>
      <c r="LW28" s="270"/>
      <c r="LX28" s="270"/>
      <c r="LY28" s="270"/>
      <c r="LZ28" s="270"/>
      <c r="MA28" s="270"/>
      <c r="MB28" s="270"/>
      <c r="MC28" s="270"/>
      <c r="MD28" s="270"/>
      <c r="ME28" s="270"/>
      <c r="MF28" s="270"/>
      <c r="MG28" s="270"/>
      <c r="MH28" s="270"/>
      <c r="MI28" s="270"/>
      <c r="MJ28" s="270"/>
      <c r="MK28" s="270"/>
      <c r="ML28" s="270"/>
      <c r="MM28" s="270"/>
      <c r="MN28" s="270"/>
      <c r="MO28" s="270"/>
      <c r="MP28" s="270"/>
      <c r="MQ28" s="270"/>
      <c r="MR28" s="270"/>
      <c r="MS28" s="270"/>
      <c r="MT28" s="270"/>
      <c r="MU28" s="270"/>
      <c r="MV28" s="270"/>
      <c r="MW28" s="270"/>
      <c r="MX28" s="270"/>
      <c r="MY28" s="270"/>
      <c r="MZ28" s="270"/>
      <c r="NA28" s="270"/>
      <c r="NB28" s="270"/>
      <c r="NC28" s="270"/>
      <c r="ND28" s="270"/>
      <c r="NE28" s="270"/>
      <c r="NF28" s="270"/>
      <c r="NG28" s="270"/>
      <c r="NH28" s="270"/>
      <c r="NI28" s="270"/>
      <c r="NJ28" s="270"/>
      <c r="NK28" s="270"/>
      <c r="NL28" s="270"/>
      <c r="NM28" s="270"/>
      <c r="NN28" s="270"/>
      <c r="NO28" s="270"/>
      <c r="NP28" s="270"/>
      <c r="NQ28" s="270"/>
      <c r="NR28" s="270"/>
      <c r="NS28" s="270"/>
      <c r="NT28" s="270"/>
      <c r="NU28" s="270"/>
      <c r="NV28" s="270"/>
      <c r="NW28" s="270"/>
      <c r="NX28" s="270"/>
      <c r="NY28" s="270"/>
      <c r="NZ28" s="270"/>
      <c r="OA28" s="270"/>
      <c r="OB28" s="270"/>
      <c r="OC28" s="270"/>
      <c r="OD28" s="270"/>
      <c r="OE28" s="270"/>
      <c r="OF28" s="270"/>
      <c r="OG28" s="270"/>
      <c r="OH28" s="270"/>
      <c r="OI28" s="270"/>
      <c r="OJ28" s="270"/>
      <c r="OK28" s="270"/>
      <c r="OL28" s="270"/>
      <c r="OM28" s="270"/>
      <c r="ON28" s="270"/>
      <c r="OO28" s="270"/>
      <c r="OP28" s="270"/>
      <c r="OQ28" s="270"/>
      <c r="OR28" s="270"/>
      <c r="OS28" s="270"/>
      <c r="OT28" s="270"/>
      <c r="OU28" s="270"/>
      <c r="OV28" s="270"/>
      <c r="OW28" s="270"/>
      <c r="OX28" s="270"/>
      <c r="OY28" s="270"/>
      <c r="OZ28" s="270"/>
      <c r="PA28" s="270"/>
      <c r="PB28" s="270"/>
      <c r="PC28" s="270"/>
      <c r="PD28" s="270"/>
      <c r="PE28" s="270"/>
      <c r="PF28" s="270"/>
      <c r="PG28" s="270"/>
      <c r="PH28" s="270"/>
      <c r="PI28" s="270"/>
      <c r="PJ28" s="270"/>
      <c r="PK28" s="270"/>
      <c r="PL28" s="270"/>
      <c r="PM28" s="270"/>
      <c r="PN28" s="270"/>
      <c r="PO28" s="270"/>
      <c r="PP28" s="270"/>
      <c r="PQ28" s="270"/>
      <c r="PR28" s="270"/>
      <c r="PS28" s="270"/>
      <c r="PT28" s="270"/>
      <c r="PU28" s="270"/>
      <c r="PV28" s="270"/>
      <c r="PW28" s="270"/>
      <c r="PX28" s="270"/>
      <c r="PY28" s="270"/>
      <c r="PZ28" s="270"/>
      <c r="QA28" s="270"/>
      <c r="QB28" s="270"/>
      <c r="QC28" s="270"/>
      <c r="QD28" s="270"/>
      <c r="QE28" s="270"/>
      <c r="QF28" s="270"/>
      <c r="QG28" s="270"/>
      <c r="QH28" s="270"/>
      <c r="QI28" s="270"/>
      <c r="QJ28" s="270"/>
      <c r="QK28" s="270"/>
      <c r="QL28" s="270"/>
      <c r="QM28" s="270"/>
      <c r="QN28" s="270"/>
      <c r="QO28" s="270"/>
      <c r="QP28" s="270"/>
      <c r="QQ28" s="270"/>
      <c r="QR28" s="270"/>
      <c r="QS28" s="270"/>
      <c r="QT28" s="270"/>
      <c r="QU28" s="270"/>
      <c r="QV28" s="270"/>
      <c r="QW28" s="270"/>
      <c r="QX28" s="270"/>
      <c r="QY28" s="270"/>
      <c r="QZ28" s="270"/>
      <c r="RA28" s="270"/>
      <c r="RB28" s="270"/>
      <c r="RC28" s="270"/>
      <c r="RD28" s="270"/>
      <c r="RE28" s="270"/>
      <c r="RF28" s="270"/>
      <c r="RG28" s="270"/>
      <c r="RH28" s="270"/>
      <c r="RI28" s="270"/>
      <c r="RJ28" s="270"/>
      <c r="RK28" s="270"/>
      <c r="RL28" s="270"/>
      <c r="RM28" s="270"/>
      <c r="RN28" s="270"/>
      <c r="RO28" s="270"/>
      <c r="RP28" s="270"/>
      <c r="RQ28" s="270"/>
      <c r="RR28" s="270"/>
      <c r="RS28" s="270"/>
      <c r="RT28" s="270"/>
      <c r="RU28" s="270"/>
      <c r="RV28" s="270"/>
      <c r="RW28" s="270"/>
      <c r="RX28" s="270"/>
      <c r="RY28" s="270"/>
      <c r="RZ28" s="270"/>
      <c r="SA28" s="270"/>
      <c r="SB28" s="270"/>
      <c r="SC28" s="270"/>
      <c r="SD28" s="270"/>
      <c r="SE28" s="270"/>
      <c r="SF28" s="270"/>
      <c r="SG28" s="270"/>
      <c r="SH28" s="270"/>
      <c r="SI28" s="270"/>
      <c r="SJ28" s="270"/>
      <c r="SK28" s="270"/>
      <c r="SL28" s="270"/>
      <c r="SM28" s="270"/>
      <c r="SN28" s="270"/>
      <c r="SO28" s="270"/>
      <c r="SP28" s="270"/>
      <c r="SQ28" s="270"/>
      <c r="SR28" s="270"/>
      <c r="SS28" s="270"/>
      <c r="ST28" s="270"/>
      <c r="SU28" s="270"/>
      <c r="SV28" s="270"/>
      <c r="SW28" s="270"/>
      <c r="SX28" s="270"/>
      <c r="SY28" s="270"/>
      <c r="SZ28" s="270"/>
      <c r="TA28" s="270"/>
      <c r="TB28" s="270"/>
      <c r="TC28" s="270"/>
      <c r="TD28" s="270"/>
      <c r="TE28" s="270"/>
      <c r="TF28" s="270"/>
      <c r="TG28" s="270"/>
      <c r="TH28" s="270"/>
      <c r="TI28" s="270"/>
      <c r="TJ28" s="270"/>
      <c r="TK28" s="270"/>
      <c r="TL28" s="270"/>
      <c r="TM28" s="270"/>
      <c r="TN28" s="270"/>
      <c r="TO28" s="270"/>
      <c r="TP28" s="270"/>
      <c r="TQ28" s="270"/>
      <c r="TR28" s="270"/>
      <c r="TS28" s="270"/>
      <c r="TT28" s="270"/>
      <c r="TU28" s="270"/>
      <c r="TV28" s="270"/>
      <c r="TW28" s="270"/>
      <c r="TX28" s="270"/>
      <c r="TY28" s="270"/>
      <c r="TZ28" s="270"/>
      <c r="UA28" s="270"/>
      <c r="UB28" s="270"/>
      <c r="UC28" s="270"/>
      <c r="UD28" s="270"/>
      <c r="UE28" s="270"/>
      <c r="UF28" s="270"/>
      <c r="UG28" s="270"/>
      <c r="UH28" s="270"/>
      <c r="UI28" s="270"/>
      <c r="UJ28" s="270"/>
      <c r="UK28" s="270"/>
      <c r="UL28" s="270"/>
      <c r="UM28" s="270"/>
      <c r="UN28" s="270"/>
      <c r="UO28" s="270"/>
      <c r="UP28" s="270"/>
      <c r="UQ28" s="270"/>
      <c r="UR28" s="270"/>
      <c r="US28" s="270"/>
      <c r="UT28" s="270"/>
      <c r="UU28" s="270"/>
      <c r="UV28" s="270"/>
      <c r="UW28" s="270"/>
      <c r="UX28" s="270"/>
      <c r="UY28" s="270"/>
      <c r="UZ28" s="270"/>
      <c r="VA28" s="270"/>
      <c r="VB28" s="270"/>
      <c r="VC28" s="270"/>
      <c r="VD28" s="270"/>
      <c r="VE28" s="270"/>
      <c r="VF28" s="270"/>
      <c r="VG28" s="270"/>
      <c r="VH28" s="270"/>
      <c r="VI28" s="270"/>
      <c r="VJ28" s="270"/>
      <c r="VK28" s="270"/>
      <c r="VL28" s="270"/>
      <c r="VM28" s="270"/>
      <c r="VN28" s="270"/>
      <c r="VO28" s="270"/>
      <c r="VP28" s="270"/>
      <c r="VQ28" s="270"/>
      <c r="VR28" s="270"/>
      <c r="VS28" s="270"/>
      <c r="VT28" s="270"/>
      <c r="VU28" s="270"/>
      <c r="VV28" s="270"/>
      <c r="VW28" s="270"/>
      <c r="VX28" s="270"/>
      <c r="VY28" s="270"/>
      <c r="VZ28" s="270"/>
      <c r="WA28" s="270"/>
      <c r="WB28" s="270"/>
      <c r="WC28" s="270"/>
      <c r="WD28" s="270"/>
      <c r="WE28" s="270"/>
      <c r="WF28" s="270"/>
      <c r="WG28" s="270"/>
      <c r="WH28" s="270"/>
      <c r="WI28" s="270"/>
      <c r="WJ28" s="270"/>
      <c r="WK28" s="270"/>
      <c r="WL28" s="270"/>
      <c r="WM28" s="270"/>
      <c r="WN28" s="270"/>
      <c r="WO28" s="270"/>
      <c r="WP28" s="270"/>
      <c r="WQ28" s="270"/>
      <c r="WR28" s="270"/>
      <c r="WS28" s="270"/>
      <c r="WT28" s="270"/>
      <c r="WU28" s="270"/>
      <c r="WV28" s="270"/>
      <c r="WW28" s="270"/>
      <c r="WX28" s="270"/>
      <c r="WY28" s="270"/>
      <c r="WZ28" s="270"/>
      <c r="XA28" s="270"/>
      <c r="XB28" s="270"/>
      <c r="XC28" s="270"/>
      <c r="XD28" s="270"/>
      <c r="XE28" s="270"/>
      <c r="XF28" s="270"/>
      <c r="XG28" s="270"/>
      <c r="XH28" s="270"/>
      <c r="XI28" s="270"/>
      <c r="XJ28" s="270"/>
      <c r="XK28" s="270"/>
      <c r="XL28" s="270"/>
      <c r="XM28" s="270"/>
      <c r="XN28" s="270"/>
      <c r="XO28" s="270"/>
      <c r="XP28" s="270"/>
      <c r="XQ28" s="270"/>
      <c r="XR28" s="270"/>
      <c r="XS28" s="270"/>
      <c r="XT28" s="270"/>
      <c r="XU28" s="270"/>
      <c r="XV28" s="270"/>
      <c r="XW28" s="270"/>
      <c r="XX28" s="270"/>
      <c r="XY28" s="270"/>
      <c r="XZ28" s="270"/>
      <c r="YA28" s="270"/>
      <c r="YB28" s="270"/>
      <c r="YC28" s="270"/>
      <c r="YD28" s="270"/>
      <c r="YE28" s="270"/>
      <c r="YF28" s="270"/>
      <c r="YG28" s="270"/>
      <c r="YH28" s="270"/>
      <c r="YI28" s="270"/>
      <c r="YJ28" s="270"/>
      <c r="YK28" s="270"/>
      <c r="YL28" s="270"/>
      <c r="YM28" s="270"/>
      <c r="YN28" s="270"/>
      <c r="YO28" s="270"/>
      <c r="YP28" s="270"/>
      <c r="YQ28" s="270"/>
      <c r="YR28" s="270"/>
      <c r="YS28" s="270"/>
      <c r="YT28" s="270"/>
      <c r="YU28" s="270"/>
      <c r="YV28" s="270"/>
      <c r="YW28" s="270"/>
      <c r="YX28" s="270"/>
      <c r="YY28" s="270"/>
      <c r="YZ28" s="270"/>
      <c r="ZA28" s="270"/>
      <c r="ZB28" s="270"/>
      <c r="ZC28" s="270"/>
      <c r="ZD28" s="270"/>
      <c r="ZE28" s="270"/>
      <c r="ZF28" s="270"/>
      <c r="ZG28" s="270"/>
      <c r="ZH28" s="270"/>
      <c r="ZI28" s="270"/>
      <c r="ZJ28" s="270"/>
      <c r="ZK28" s="270"/>
      <c r="ZL28" s="270"/>
      <c r="ZM28" s="270"/>
      <c r="ZN28" s="270"/>
      <c r="ZO28" s="270"/>
      <c r="ZP28" s="270"/>
      <c r="ZQ28" s="270"/>
      <c r="ZR28" s="270"/>
      <c r="ZS28" s="270"/>
      <c r="ZT28" s="270"/>
      <c r="ZU28" s="270"/>
      <c r="ZV28" s="270"/>
      <c r="ZW28" s="270"/>
      <c r="ZX28" s="270"/>
      <c r="ZY28" s="270"/>
      <c r="ZZ28" s="270"/>
      <c r="AAA28" s="270"/>
      <c r="AAB28" s="270"/>
      <c r="AAC28" s="270"/>
      <c r="AAD28" s="270"/>
      <c r="AAE28" s="270"/>
      <c r="AAF28" s="270"/>
      <c r="AAG28" s="270"/>
      <c r="AAH28" s="270"/>
      <c r="AAI28" s="270"/>
      <c r="AAJ28" s="270"/>
      <c r="AAK28" s="270"/>
      <c r="AAL28" s="270"/>
      <c r="AAM28" s="270"/>
      <c r="AAN28" s="270"/>
      <c r="AAO28" s="270"/>
      <c r="AAP28" s="270"/>
      <c r="AAQ28" s="270"/>
      <c r="AAR28" s="270"/>
      <c r="AAS28" s="270"/>
      <c r="AAT28" s="270"/>
      <c r="AAU28" s="270"/>
      <c r="AAV28" s="270"/>
      <c r="AAW28" s="270"/>
      <c r="AAX28" s="270"/>
      <c r="AAY28" s="270"/>
      <c r="AAZ28" s="270"/>
      <c r="ABA28" s="270"/>
      <c r="ABB28" s="270"/>
      <c r="ABC28" s="270"/>
      <c r="ABD28" s="270"/>
      <c r="ABE28" s="270"/>
      <c r="ABF28" s="270"/>
      <c r="ABG28" s="270"/>
      <c r="ABH28" s="270"/>
      <c r="ABI28" s="270"/>
      <c r="ABJ28" s="270"/>
      <c r="ABK28" s="270"/>
      <c r="ABL28" s="270"/>
      <c r="ABM28" s="270"/>
      <c r="ABN28" s="270"/>
      <c r="ABO28" s="270"/>
      <c r="ABP28" s="270"/>
      <c r="ABQ28" s="270"/>
      <c r="ABR28" s="270"/>
      <c r="ABS28" s="270"/>
      <c r="ABT28" s="270"/>
      <c r="ABU28" s="270"/>
      <c r="ABV28" s="270"/>
      <c r="ABW28" s="270"/>
      <c r="ABX28" s="270"/>
      <c r="ABY28" s="270"/>
      <c r="ABZ28" s="270"/>
      <c r="ACA28" s="270"/>
      <c r="ACB28" s="270"/>
      <c r="ACC28" s="270"/>
      <c r="ACD28" s="270"/>
      <c r="ACE28" s="270"/>
      <c r="ACF28" s="270"/>
      <c r="ACG28" s="270"/>
      <c r="ACH28" s="270"/>
      <c r="ACI28" s="270"/>
      <c r="ACJ28" s="270"/>
      <c r="ACK28" s="270"/>
      <c r="ACL28" s="270"/>
      <c r="ACM28" s="270"/>
      <c r="ACN28" s="270"/>
      <c r="ACO28" s="270"/>
      <c r="ACP28" s="270"/>
      <c r="ACQ28" s="270"/>
      <c r="ACR28" s="270"/>
      <c r="ACS28" s="270"/>
      <c r="ACT28" s="270"/>
      <c r="ACU28" s="270"/>
      <c r="ACV28" s="270"/>
      <c r="ACW28" s="270"/>
      <c r="ACX28" s="270"/>
      <c r="ACY28" s="270"/>
      <c r="ACZ28" s="270"/>
      <c r="ADA28" s="270"/>
      <c r="ADB28" s="270"/>
      <c r="ADC28" s="270"/>
      <c r="ADD28" s="270"/>
      <c r="ADE28" s="270"/>
      <c r="ADF28" s="270"/>
      <c r="ADG28" s="270"/>
      <c r="ADH28" s="270"/>
      <c r="ADI28" s="270"/>
      <c r="ADJ28" s="270"/>
      <c r="ADK28" s="270"/>
      <c r="ADL28" s="270"/>
      <c r="ADM28" s="270"/>
      <c r="ADN28" s="270"/>
      <c r="ADO28" s="270"/>
      <c r="ADP28" s="270"/>
      <c r="ADQ28" s="270"/>
      <c r="ADR28" s="270"/>
      <c r="ADS28" s="270"/>
      <c r="ADT28" s="270"/>
      <c r="ADU28" s="270"/>
      <c r="ADV28" s="270"/>
      <c r="ADW28" s="270"/>
      <c r="ADX28" s="270"/>
      <c r="ADY28" s="270"/>
      <c r="ADZ28" s="270"/>
      <c r="AEA28" s="270"/>
      <c r="AEB28" s="270"/>
      <c r="AEC28" s="270"/>
      <c r="AED28" s="270"/>
      <c r="AEE28" s="270"/>
      <c r="AEF28" s="270"/>
      <c r="AEG28" s="270"/>
      <c r="AEH28" s="270"/>
      <c r="AEI28" s="270"/>
      <c r="AEJ28" s="270"/>
      <c r="AEK28" s="270"/>
      <c r="AEL28" s="270"/>
      <c r="AEM28" s="270"/>
      <c r="AEN28" s="270"/>
      <c r="AEO28" s="270"/>
      <c r="AEP28" s="270"/>
      <c r="AEQ28" s="270"/>
      <c r="AER28" s="270"/>
      <c r="AES28" s="270"/>
      <c r="AET28" s="270"/>
      <c r="AEU28" s="270"/>
      <c r="AEV28" s="270"/>
      <c r="AEW28" s="270"/>
      <c r="AEX28" s="270"/>
      <c r="AEY28" s="270"/>
      <c r="AEZ28" s="270"/>
      <c r="AFA28" s="270"/>
      <c r="AFB28" s="270"/>
      <c r="AFC28" s="270"/>
      <c r="AFD28" s="270"/>
      <c r="AFE28" s="270"/>
      <c r="AFF28" s="270"/>
      <c r="AFG28" s="270"/>
      <c r="AFH28" s="270"/>
      <c r="AFI28" s="270"/>
      <c r="AFJ28" s="270"/>
      <c r="AFK28" s="270"/>
      <c r="AFL28" s="270"/>
      <c r="AFM28" s="270"/>
      <c r="AFN28" s="270"/>
      <c r="AFO28" s="270"/>
      <c r="AFP28" s="270"/>
      <c r="AFQ28" s="270"/>
      <c r="AFR28" s="270"/>
      <c r="AFS28" s="270"/>
      <c r="AFT28" s="270"/>
      <c r="AFU28" s="270"/>
      <c r="AFV28" s="270"/>
      <c r="AFW28" s="270"/>
      <c r="AFX28" s="270"/>
      <c r="AFY28" s="270"/>
      <c r="AFZ28" s="270"/>
      <c r="AGA28" s="270"/>
      <c r="AGB28" s="270"/>
      <c r="AGC28" s="270"/>
      <c r="AGD28" s="270"/>
      <c r="AGE28" s="270"/>
      <c r="AGF28" s="270"/>
      <c r="AGG28" s="270"/>
      <c r="AGH28" s="270"/>
      <c r="AGI28" s="270"/>
      <c r="AGJ28" s="270"/>
      <c r="AGK28" s="270"/>
      <c r="AGL28" s="270"/>
      <c r="AGM28" s="270"/>
      <c r="AGN28" s="270"/>
      <c r="AGO28" s="270"/>
      <c r="AGP28" s="270"/>
      <c r="AGQ28" s="270"/>
      <c r="AGR28" s="270"/>
      <c r="AGS28" s="270"/>
      <c r="AGT28" s="270"/>
      <c r="AGU28" s="270"/>
      <c r="AGV28" s="270"/>
      <c r="AGW28" s="270"/>
      <c r="AGX28" s="270"/>
      <c r="AGY28" s="270"/>
      <c r="AGZ28" s="270"/>
      <c r="AHA28" s="270"/>
      <c r="AHB28" s="270"/>
      <c r="AHC28" s="270"/>
      <c r="AHD28" s="270"/>
      <c r="AHE28" s="270"/>
      <c r="AHF28" s="270"/>
      <c r="AHG28" s="270"/>
      <c r="AHH28" s="270"/>
      <c r="AHI28" s="270"/>
      <c r="AHJ28" s="270"/>
      <c r="AHK28" s="270"/>
      <c r="AHL28" s="270"/>
      <c r="AHM28" s="270"/>
      <c r="AHN28" s="270"/>
      <c r="AHO28" s="270"/>
      <c r="AHP28" s="270"/>
      <c r="AHQ28" s="270"/>
      <c r="AHR28" s="270"/>
      <c r="AHS28" s="270"/>
      <c r="AHT28" s="270"/>
      <c r="AHU28" s="270"/>
      <c r="AHV28" s="270"/>
      <c r="AHW28" s="270"/>
      <c r="AHX28" s="270"/>
      <c r="AHY28" s="270"/>
      <c r="AHZ28" s="270"/>
      <c r="AIA28" s="270"/>
      <c r="AIB28" s="270"/>
      <c r="AIC28" s="270"/>
      <c r="AID28" s="270"/>
      <c r="AIE28" s="270"/>
      <c r="AIF28" s="270"/>
      <c r="AIG28" s="270"/>
      <c r="AIH28" s="270"/>
      <c r="AII28" s="270"/>
      <c r="AIJ28" s="270"/>
      <c r="AIK28" s="270"/>
      <c r="AIL28" s="270"/>
      <c r="AIM28" s="270"/>
      <c r="AIN28" s="270"/>
      <c r="AIO28" s="270"/>
      <c r="AIP28" s="270"/>
      <c r="AIQ28" s="270"/>
      <c r="AIR28" s="270"/>
      <c r="AIS28" s="270"/>
      <c r="AIT28" s="270"/>
      <c r="AIU28" s="270"/>
      <c r="AIV28" s="270"/>
      <c r="AIW28" s="270"/>
      <c r="AIX28" s="270"/>
      <c r="AIY28" s="270"/>
      <c r="AIZ28" s="270"/>
      <c r="AJA28" s="270"/>
      <c r="AJB28" s="270"/>
      <c r="AJC28" s="270"/>
      <c r="AJD28" s="270"/>
      <c r="AJE28" s="270"/>
      <c r="AJF28" s="270"/>
      <c r="AJG28" s="270"/>
      <c r="AJH28" s="270"/>
      <c r="AJI28" s="270"/>
      <c r="AJJ28" s="270"/>
      <c r="AJK28" s="270"/>
      <c r="AJL28" s="270"/>
      <c r="AJM28" s="270"/>
      <c r="AJN28" s="270"/>
      <c r="AJO28" s="270"/>
      <c r="AJP28" s="270"/>
      <c r="AJQ28" s="270"/>
      <c r="AJR28" s="270"/>
      <c r="AJS28" s="270"/>
      <c r="AJT28" s="270"/>
      <c r="AJU28" s="270"/>
      <c r="AJV28" s="270"/>
      <c r="AJW28" s="270"/>
      <c r="AJX28" s="270"/>
      <c r="AJY28" s="270"/>
      <c r="AJZ28" s="270"/>
      <c r="AKA28" s="270"/>
      <c r="AKB28" s="270"/>
      <c r="AKC28" s="270"/>
      <c r="AKD28" s="270"/>
      <c r="AKE28" s="270"/>
      <c r="AKF28" s="270"/>
      <c r="AKG28" s="270"/>
      <c r="AKH28" s="270"/>
      <c r="AKI28" s="270"/>
      <c r="AKJ28" s="270"/>
      <c r="AKK28" s="270"/>
      <c r="AKL28" s="270"/>
      <c r="AKM28" s="270"/>
      <c r="AKN28" s="270"/>
      <c r="AKO28" s="270"/>
      <c r="AKP28" s="270"/>
      <c r="AKQ28" s="270"/>
      <c r="AKR28" s="270"/>
      <c r="AKS28" s="270"/>
      <c r="AKT28" s="270"/>
      <c r="AKU28" s="270"/>
      <c r="AKV28" s="270"/>
      <c r="AKW28" s="270"/>
      <c r="AKX28" s="270"/>
      <c r="AKY28" s="270"/>
      <c r="AKZ28" s="270"/>
      <c r="ALA28" s="270"/>
      <c r="ALB28" s="270"/>
      <c r="ALC28" s="270"/>
      <c r="ALD28" s="270"/>
      <c r="ALE28" s="270"/>
      <c r="ALF28" s="270"/>
      <c r="ALG28" s="270"/>
      <c r="ALH28" s="270"/>
      <c r="ALI28" s="270"/>
      <c r="ALJ28" s="270"/>
      <c r="ALK28" s="270"/>
      <c r="ALL28" s="270"/>
      <c r="ALM28" s="270"/>
      <c r="ALN28" s="270"/>
      <c r="ALO28" s="270"/>
      <c r="ALP28" s="270"/>
      <c r="ALQ28" s="270"/>
      <c r="ALR28" s="270"/>
      <c r="ALS28" s="270"/>
      <c r="ALT28" s="270"/>
      <c r="ALU28" s="270"/>
      <c r="ALV28" s="270"/>
      <c r="ALW28" s="270"/>
      <c r="ALX28" s="270"/>
      <c r="ALY28" s="270"/>
      <c r="ALZ28" s="270"/>
      <c r="AMA28" s="270"/>
      <c r="AMB28" s="270"/>
      <c r="AMC28" s="270"/>
      <c r="AMD28" s="270"/>
    </row>
    <row r="29" customFormat="false" ht="13.8" hidden="false" customHeight="true" outlineLevel="0" collapsed="false">
      <c r="A29" s="273" t="s">
        <v>947</v>
      </c>
      <c r="B29" s="273"/>
      <c r="C29" s="273"/>
      <c r="D29" s="273"/>
      <c r="E29" s="273"/>
      <c r="F29" s="273"/>
      <c r="G29" s="273"/>
      <c r="H29" s="273"/>
      <c r="I29" s="274" t="n">
        <f aca="false">SUM(I23:I28)</f>
        <v>0</v>
      </c>
      <c r="J29" s="270"/>
      <c r="K29" s="270"/>
      <c r="L29" s="270"/>
      <c r="M29" s="270"/>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270"/>
      <c r="AL29" s="270"/>
      <c r="AM29" s="270"/>
      <c r="AN29" s="270"/>
      <c r="AO29" s="270"/>
      <c r="AP29" s="270"/>
      <c r="AQ29" s="270"/>
      <c r="AR29" s="270"/>
      <c r="AS29" s="270"/>
      <c r="AT29" s="270"/>
      <c r="AU29" s="270"/>
      <c r="AV29" s="270"/>
      <c r="AW29" s="270"/>
      <c r="AX29" s="270"/>
      <c r="AY29" s="270"/>
      <c r="AZ29" s="270"/>
      <c r="BA29" s="270"/>
      <c r="BB29" s="270"/>
      <c r="BC29" s="270"/>
      <c r="BD29" s="270"/>
      <c r="BE29" s="270"/>
      <c r="BF29" s="270"/>
      <c r="BG29" s="270"/>
      <c r="BH29" s="270"/>
      <c r="BI29" s="270"/>
      <c r="BJ29" s="270"/>
      <c r="BK29" s="270"/>
      <c r="BL29" s="270"/>
      <c r="BM29" s="270"/>
      <c r="BN29" s="270"/>
      <c r="BO29" s="270"/>
      <c r="BP29" s="270"/>
      <c r="BQ29" s="270"/>
      <c r="BR29" s="270"/>
      <c r="BS29" s="270"/>
      <c r="BT29" s="270"/>
      <c r="BU29" s="270"/>
      <c r="BV29" s="270"/>
      <c r="BW29" s="270"/>
      <c r="BX29" s="270"/>
      <c r="BY29" s="270"/>
      <c r="BZ29" s="270"/>
      <c r="CA29" s="270"/>
      <c r="CB29" s="270"/>
      <c r="CC29" s="270"/>
      <c r="CD29" s="270"/>
      <c r="CE29" s="270"/>
      <c r="CF29" s="270"/>
      <c r="CG29" s="270"/>
      <c r="CH29" s="270"/>
      <c r="CI29" s="270"/>
      <c r="CJ29" s="270"/>
      <c r="CK29" s="270"/>
      <c r="CL29" s="270"/>
      <c r="CM29" s="270"/>
      <c r="CN29" s="270"/>
      <c r="CO29" s="270"/>
      <c r="CP29" s="270"/>
      <c r="CQ29" s="270"/>
      <c r="CR29" s="270"/>
      <c r="CS29" s="270"/>
      <c r="CT29" s="270"/>
      <c r="CU29" s="270"/>
      <c r="CV29" s="270"/>
      <c r="CW29" s="270"/>
      <c r="CX29" s="270"/>
      <c r="CY29" s="270"/>
      <c r="CZ29" s="270"/>
      <c r="DA29" s="270"/>
      <c r="DB29" s="270"/>
      <c r="DC29" s="270"/>
      <c r="DD29" s="270"/>
      <c r="DE29" s="270"/>
      <c r="DF29" s="270"/>
      <c r="DG29" s="270"/>
      <c r="DH29" s="270"/>
      <c r="DI29" s="270"/>
      <c r="DJ29" s="270"/>
      <c r="DK29" s="270"/>
      <c r="DL29" s="270"/>
      <c r="DM29" s="270"/>
      <c r="DN29" s="270"/>
      <c r="DO29" s="270"/>
      <c r="DP29" s="270"/>
      <c r="DQ29" s="270"/>
      <c r="DR29" s="270"/>
      <c r="DS29" s="270"/>
      <c r="DT29" s="270"/>
      <c r="DU29" s="270"/>
      <c r="DV29" s="270"/>
      <c r="DW29" s="270"/>
      <c r="DX29" s="270"/>
      <c r="DY29" s="270"/>
      <c r="DZ29" s="270"/>
      <c r="EA29" s="270"/>
      <c r="EB29" s="270"/>
      <c r="EC29" s="270"/>
      <c r="ED29" s="270"/>
      <c r="EE29" s="270"/>
      <c r="EF29" s="270"/>
      <c r="EG29" s="270"/>
      <c r="EH29" s="270"/>
      <c r="EI29" s="270"/>
      <c r="EJ29" s="270"/>
      <c r="EK29" s="270"/>
      <c r="EL29" s="270"/>
      <c r="EM29" s="270"/>
      <c r="EN29" s="270"/>
      <c r="EO29" s="270"/>
      <c r="EP29" s="270"/>
      <c r="EQ29" s="270"/>
      <c r="ER29" s="270"/>
      <c r="ES29" s="270"/>
      <c r="ET29" s="270"/>
      <c r="EU29" s="270"/>
      <c r="EV29" s="270"/>
      <c r="EW29" s="270"/>
      <c r="EX29" s="270"/>
      <c r="EY29" s="270"/>
      <c r="EZ29" s="270"/>
      <c r="FA29" s="270"/>
      <c r="FB29" s="270"/>
      <c r="FC29" s="270"/>
      <c r="FD29" s="270"/>
      <c r="FE29" s="270"/>
      <c r="FF29" s="270"/>
      <c r="FG29" s="270"/>
      <c r="FH29" s="270"/>
      <c r="FI29" s="270"/>
      <c r="FJ29" s="270"/>
      <c r="FK29" s="270"/>
      <c r="FL29" s="270"/>
      <c r="FM29" s="270"/>
      <c r="FN29" s="270"/>
      <c r="FO29" s="270"/>
      <c r="FP29" s="270"/>
      <c r="FQ29" s="270"/>
      <c r="FR29" s="270"/>
      <c r="FS29" s="270"/>
      <c r="FT29" s="270"/>
      <c r="FU29" s="270"/>
      <c r="FV29" s="270"/>
      <c r="FW29" s="270"/>
      <c r="FX29" s="270"/>
      <c r="FY29" s="270"/>
      <c r="FZ29" s="270"/>
      <c r="GA29" s="270"/>
      <c r="GB29" s="270"/>
      <c r="GC29" s="270"/>
      <c r="GD29" s="270"/>
      <c r="GE29" s="270"/>
      <c r="GF29" s="270"/>
      <c r="GG29" s="270"/>
      <c r="GH29" s="270"/>
      <c r="GI29" s="270"/>
      <c r="GJ29" s="270"/>
      <c r="GK29" s="270"/>
      <c r="GL29" s="270"/>
      <c r="GM29" s="270"/>
      <c r="GN29" s="270"/>
      <c r="GO29" s="270"/>
      <c r="GP29" s="270"/>
      <c r="GQ29" s="270"/>
      <c r="GR29" s="270"/>
      <c r="GS29" s="270"/>
      <c r="GT29" s="270"/>
      <c r="GU29" s="270"/>
      <c r="GV29" s="270"/>
      <c r="GW29" s="270"/>
      <c r="GX29" s="270"/>
      <c r="GY29" s="270"/>
      <c r="GZ29" s="270"/>
      <c r="HA29" s="270"/>
      <c r="HB29" s="270"/>
      <c r="HC29" s="270"/>
      <c r="HD29" s="270"/>
      <c r="HE29" s="270"/>
      <c r="HF29" s="270"/>
      <c r="HG29" s="270"/>
      <c r="HH29" s="270"/>
      <c r="HI29" s="270"/>
      <c r="HJ29" s="270"/>
      <c r="HK29" s="270"/>
      <c r="HL29" s="270"/>
      <c r="HM29" s="270"/>
      <c r="HN29" s="270"/>
      <c r="HO29" s="270"/>
      <c r="HP29" s="270"/>
      <c r="HQ29" s="270"/>
      <c r="HR29" s="270"/>
      <c r="HS29" s="270"/>
      <c r="HT29" s="270"/>
      <c r="HU29" s="270"/>
      <c r="HV29" s="270"/>
      <c r="HW29" s="270"/>
      <c r="HX29" s="270"/>
      <c r="HY29" s="270"/>
      <c r="HZ29" s="270"/>
      <c r="IA29" s="270"/>
      <c r="IB29" s="270"/>
      <c r="IC29" s="270"/>
      <c r="ID29" s="270"/>
      <c r="IE29" s="270"/>
      <c r="IF29" s="270"/>
      <c r="IG29" s="270"/>
      <c r="IH29" s="270"/>
      <c r="II29" s="270"/>
      <c r="IJ29" s="270"/>
      <c r="IK29" s="270"/>
      <c r="IL29" s="270"/>
      <c r="IM29" s="270"/>
      <c r="IN29" s="270"/>
      <c r="IO29" s="270"/>
      <c r="IP29" s="270"/>
      <c r="IQ29" s="270"/>
      <c r="IR29" s="270"/>
      <c r="IS29" s="270"/>
      <c r="IT29" s="270"/>
      <c r="IU29" s="270"/>
      <c r="IV29" s="270"/>
      <c r="IW29" s="270"/>
      <c r="IX29" s="270"/>
      <c r="IY29" s="270"/>
      <c r="IZ29" s="270"/>
      <c r="JA29" s="270"/>
      <c r="JB29" s="270"/>
      <c r="JC29" s="270"/>
      <c r="JD29" s="270"/>
      <c r="JE29" s="270"/>
      <c r="JF29" s="270"/>
      <c r="JG29" s="270"/>
      <c r="JH29" s="270"/>
      <c r="JI29" s="270"/>
      <c r="JJ29" s="270"/>
      <c r="JK29" s="270"/>
      <c r="JL29" s="270"/>
      <c r="JM29" s="270"/>
      <c r="JN29" s="270"/>
      <c r="JO29" s="270"/>
      <c r="JP29" s="270"/>
      <c r="JQ29" s="270"/>
      <c r="JR29" s="270"/>
      <c r="JS29" s="270"/>
      <c r="JT29" s="270"/>
      <c r="JU29" s="270"/>
      <c r="JV29" s="270"/>
      <c r="JW29" s="270"/>
      <c r="JX29" s="270"/>
      <c r="JY29" s="270"/>
      <c r="JZ29" s="270"/>
      <c r="KA29" s="270"/>
      <c r="KB29" s="270"/>
      <c r="KC29" s="270"/>
      <c r="KD29" s="270"/>
      <c r="KE29" s="270"/>
      <c r="KF29" s="270"/>
      <c r="KG29" s="270"/>
      <c r="KH29" s="270"/>
      <c r="KI29" s="270"/>
      <c r="KJ29" s="270"/>
      <c r="KK29" s="270"/>
      <c r="KL29" s="270"/>
      <c r="KM29" s="270"/>
      <c r="KN29" s="270"/>
      <c r="KO29" s="270"/>
      <c r="KP29" s="270"/>
      <c r="KQ29" s="270"/>
      <c r="KR29" s="270"/>
      <c r="KS29" s="270"/>
      <c r="KT29" s="270"/>
      <c r="KU29" s="270"/>
      <c r="KV29" s="270"/>
      <c r="KW29" s="270"/>
      <c r="KX29" s="270"/>
      <c r="KY29" s="270"/>
      <c r="KZ29" s="270"/>
      <c r="LA29" s="270"/>
      <c r="LB29" s="270"/>
      <c r="LC29" s="270"/>
      <c r="LD29" s="270"/>
      <c r="LE29" s="270"/>
      <c r="LF29" s="270"/>
      <c r="LG29" s="270"/>
      <c r="LH29" s="270"/>
      <c r="LI29" s="270"/>
      <c r="LJ29" s="270"/>
      <c r="LK29" s="270"/>
      <c r="LL29" s="270"/>
      <c r="LM29" s="270"/>
      <c r="LN29" s="270"/>
      <c r="LO29" s="270"/>
      <c r="LP29" s="270"/>
      <c r="LQ29" s="270"/>
      <c r="LR29" s="270"/>
      <c r="LS29" s="270"/>
      <c r="LT29" s="270"/>
      <c r="LU29" s="270"/>
      <c r="LV29" s="270"/>
      <c r="LW29" s="270"/>
      <c r="LX29" s="270"/>
      <c r="LY29" s="270"/>
      <c r="LZ29" s="270"/>
      <c r="MA29" s="270"/>
      <c r="MB29" s="270"/>
      <c r="MC29" s="270"/>
      <c r="MD29" s="270"/>
      <c r="ME29" s="270"/>
      <c r="MF29" s="270"/>
      <c r="MG29" s="270"/>
      <c r="MH29" s="270"/>
      <c r="MI29" s="270"/>
      <c r="MJ29" s="270"/>
      <c r="MK29" s="270"/>
      <c r="ML29" s="270"/>
      <c r="MM29" s="270"/>
      <c r="MN29" s="270"/>
      <c r="MO29" s="270"/>
      <c r="MP29" s="270"/>
      <c r="MQ29" s="270"/>
      <c r="MR29" s="270"/>
      <c r="MS29" s="270"/>
      <c r="MT29" s="270"/>
      <c r="MU29" s="270"/>
      <c r="MV29" s="270"/>
      <c r="MW29" s="270"/>
      <c r="MX29" s="270"/>
      <c r="MY29" s="270"/>
      <c r="MZ29" s="270"/>
      <c r="NA29" s="270"/>
      <c r="NB29" s="270"/>
      <c r="NC29" s="270"/>
      <c r="ND29" s="270"/>
      <c r="NE29" s="270"/>
      <c r="NF29" s="270"/>
      <c r="NG29" s="270"/>
      <c r="NH29" s="270"/>
      <c r="NI29" s="270"/>
      <c r="NJ29" s="270"/>
      <c r="NK29" s="270"/>
      <c r="NL29" s="270"/>
      <c r="NM29" s="270"/>
      <c r="NN29" s="270"/>
      <c r="NO29" s="270"/>
      <c r="NP29" s="270"/>
      <c r="NQ29" s="270"/>
      <c r="NR29" s="270"/>
      <c r="NS29" s="270"/>
      <c r="NT29" s="270"/>
      <c r="NU29" s="270"/>
      <c r="NV29" s="270"/>
      <c r="NW29" s="270"/>
      <c r="NX29" s="270"/>
      <c r="NY29" s="270"/>
      <c r="NZ29" s="270"/>
      <c r="OA29" s="270"/>
      <c r="OB29" s="270"/>
      <c r="OC29" s="270"/>
      <c r="OD29" s="270"/>
      <c r="OE29" s="270"/>
      <c r="OF29" s="270"/>
      <c r="OG29" s="270"/>
      <c r="OH29" s="270"/>
      <c r="OI29" s="270"/>
      <c r="OJ29" s="270"/>
      <c r="OK29" s="270"/>
      <c r="OL29" s="270"/>
      <c r="OM29" s="270"/>
      <c r="ON29" s="270"/>
      <c r="OO29" s="270"/>
      <c r="OP29" s="270"/>
      <c r="OQ29" s="270"/>
      <c r="OR29" s="270"/>
      <c r="OS29" s="270"/>
      <c r="OT29" s="270"/>
      <c r="OU29" s="270"/>
      <c r="OV29" s="270"/>
      <c r="OW29" s="270"/>
      <c r="OX29" s="270"/>
      <c r="OY29" s="270"/>
      <c r="OZ29" s="270"/>
      <c r="PA29" s="270"/>
      <c r="PB29" s="270"/>
      <c r="PC29" s="270"/>
      <c r="PD29" s="270"/>
      <c r="PE29" s="270"/>
      <c r="PF29" s="270"/>
      <c r="PG29" s="270"/>
      <c r="PH29" s="270"/>
      <c r="PI29" s="270"/>
      <c r="PJ29" s="270"/>
      <c r="PK29" s="270"/>
      <c r="PL29" s="270"/>
      <c r="PM29" s="270"/>
      <c r="PN29" s="270"/>
      <c r="PO29" s="270"/>
      <c r="PP29" s="270"/>
      <c r="PQ29" s="270"/>
      <c r="PR29" s="270"/>
      <c r="PS29" s="270"/>
      <c r="PT29" s="270"/>
      <c r="PU29" s="270"/>
      <c r="PV29" s="270"/>
      <c r="PW29" s="270"/>
      <c r="PX29" s="270"/>
      <c r="PY29" s="270"/>
      <c r="PZ29" s="270"/>
      <c r="QA29" s="270"/>
      <c r="QB29" s="270"/>
      <c r="QC29" s="270"/>
      <c r="QD29" s="270"/>
      <c r="QE29" s="270"/>
      <c r="QF29" s="270"/>
      <c r="QG29" s="270"/>
      <c r="QH29" s="270"/>
      <c r="QI29" s="270"/>
      <c r="QJ29" s="270"/>
      <c r="QK29" s="270"/>
      <c r="QL29" s="270"/>
      <c r="QM29" s="270"/>
      <c r="QN29" s="270"/>
      <c r="QO29" s="270"/>
      <c r="QP29" s="270"/>
      <c r="QQ29" s="270"/>
      <c r="QR29" s="270"/>
      <c r="QS29" s="270"/>
      <c r="QT29" s="270"/>
      <c r="QU29" s="270"/>
      <c r="QV29" s="270"/>
      <c r="QW29" s="270"/>
      <c r="QX29" s="270"/>
      <c r="QY29" s="270"/>
      <c r="QZ29" s="270"/>
      <c r="RA29" s="270"/>
      <c r="RB29" s="270"/>
      <c r="RC29" s="270"/>
      <c r="RD29" s="270"/>
      <c r="RE29" s="270"/>
      <c r="RF29" s="270"/>
      <c r="RG29" s="270"/>
      <c r="RH29" s="270"/>
      <c r="RI29" s="270"/>
      <c r="RJ29" s="270"/>
      <c r="RK29" s="270"/>
      <c r="RL29" s="270"/>
      <c r="RM29" s="270"/>
      <c r="RN29" s="270"/>
      <c r="RO29" s="270"/>
      <c r="RP29" s="270"/>
      <c r="RQ29" s="270"/>
      <c r="RR29" s="270"/>
      <c r="RS29" s="270"/>
      <c r="RT29" s="270"/>
      <c r="RU29" s="270"/>
      <c r="RV29" s="270"/>
      <c r="RW29" s="270"/>
      <c r="RX29" s="270"/>
      <c r="RY29" s="270"/>
      <c r="RZ29" s="270"/>
      <c r="SA29" s="270"/>
      <c r="SB29" s="270"/>
      <c r="SC29" s="270"/>
      <c r="SD29" s="270"/>
      <c r="SE29" s="270"/>
      <c r="SF29" s="270"/>
      <c r="SG29" s="270"/>
      <c r="SH29" s="270"/>
      <c r="SI29" s="270"/>
      <c r="SJ29" s="270"/>
      <c r="SK29" s="270"/>
      <c r="SL29" s="270"/>
      <c r="SM29" s="270"/>
      <c r="SN29" s="270"/>
      <c r="SO29" s="270"/>
      <c r="SP29" s="270"/>
      <c r="SQ29" s="270"/>
      <c r="SR29" s="270"/>
      <c r="SS29" s="270"/>
      <c r="ST29" s="270"/>
      <c r="SU29" s="270"/>
      <c r="SV29" s="270"/>
      <c r="SW29" s="270"/>
      <c r="SX29" s="270"/>
      <c r="SY29" s="270"/>
      <c r="SZ29" s="270"/>
      <c r="TA29" s="270"/>
      <c r="TB29" s="270"/>
      <c r="TC29" s="270"/>
      <c r="TD29" s="270"/>
      <c r="TE29" s="270"/>
      <c r="TF29" s="270"/>
      <c r="TG29" s="270"/>
      <c r="TH29" s="270"/>
      <c r="TI29" s="270"/>
      <c r="TJ29" s="270"/>
      <c r="TK29" s="270"/>
      <c r="TL29" s="270"/>
      <c r="TM29" s="270"/>
      <c r="TN29" s="270"/>
      <c r="TO29" s="270"/>
      <c r="TP29" s="270"/>
      <c r="TQ29" s="270"/>
      <c r="TR29" s="270"/>
      <c r="TS29" s="270"/>
      <c r="TT29" s="270"/>
      <c r="TU29" s="270"/>
      <c r="TV29" s="270"/>
      <c r="TW29" s="270"/>
      <c r="TX29" s="270"/>
      <c r="TY29" s="270"/>
      <c r="TZ29" s="270"/>
      <c r="UA29" s="270"/>
      <c r="UB29" s="270"/>
      <c r="UC29" s="270"/>
      <c r="UD29" s="270"/>
      <c r="UE29" s="270"/>
      <c r="UF29" s="270"/>
      <c r="UG29" s="270"/>
      <c r="UH29" s="270"/>
      <c r="UI29" s="270"/>
      <c r="UJ29" s="270"/>
      <c r="UK29" s="270"/>
      <c r="UL29" s="270"/>
      <c r="UM29" s="270"/>
      <c r="UN29" s="270"/>
      <c r="UO29" s="270"/>
      <c r="UP29" s="270"/>
      <c r="UQ29" s="270"/>
      <c r="UR29" s="270"/>
      <c r="US29" s="270"/>
      <c r="UT29" s="270"/>
      <c r="UU29" s="270"/>
      <c r="UV29" s="270"/>
      <c r="UW29" s="270"/>
      <c r="UX29" s="270"/>
      <c r="UY29" s="270"/>
      <c r="UZ29" s="270"/>
      <c r="VA29" s="270"/>
      <c r="VB29" s="270"/>
      <c r="VC29" s="270"/>
      <c r="VD29" s="270"/>
      <c r="VE29" s="270"/>
      <c r="VF29" s="270"/>
      <c r="VG29" s="270"/>
      <c r="VH29" s="270"/>
      <c r="VI29" s="270"/>
      <c r="VJ29" s="270"/>
      <c r="VK29" s="270"/>
      <c r="VL29" s="270"/>
      <c r="VM29" s="270"/>
      <c r="VN29" s="270"/>
      <c r="VO29" s="270"/>
      <c r="VP29" s="270"/>
      <c r="VQ29" s="270"/>
      <c r="VR29" s="270"/>
      <c r="VS29" s="270"/>
      <c r="VT29" s="270"/>
      <c r="VU29" s="270"/>
      <c r="VV29" s="270"/>
      <c r="VW29" s="270"/>
      <c r="VX29" s="270"/>
      <c r="VY29" s="270"/>
      <c r="VZ29" s="270"/>
      <c r="WA29" s="270"/>
      <c r="WB29" s="270"/>
      <c r="WC29" s="270"/>
      <c r="WD29" s="270"/>
      <c r="WE29" s="270"/>
      <c r="WF29" s="270"/>
      <c r="WG29" s="270"/>
      <c r="WH29" s="270"/>
      <c r="WI29" s="270"/>
      <c r="WJ29" s="270"/>
      <c r="WK29" s="270"/>
      <c r="WL29" s="270"/>
      <c r="WM29" s="270"/>
      <c r="WN29" s="270"/>
      <c r="WO29" s="270"/>
      <c r="WP29" s="270"/>
      <c r="WQ29" s="270"/>
      <c r="WR29" s="270"/>
      <c r="WS29" s="270"/>
      <c r="WT29" s="270"/>
      <c r="WU29" s="270"/>
      <c r="WV29" s="270"/>
      <c r="WW29" s="270"/>
      <c r="WX29" s="270"/>
      <c r="WY29" s="270"/>
      <c r="WZ29" s="270"/>
      <c r="XA29" s="270"/>
      <c r="XB29" s="270"/>
      <c r="XC29" s="270"/>
      <c r="XD29" s="270"/>
      <c r="XE29" s="270"/>
      <c r="XF29" s="270"/>
      <c r="XG29" s="270"/>
      <c r="XH29" s="270"/>
      <c r="XI29" s="270"/>
      <c r="XJ29" s="270"/>
      <c r="XK29" s="270"/>
      <c r="XL29" s="270"/>
      <c r="XM29" s="270"/>
      <c r="XN29" s="270"/>
      <c r="XO29" s="270"/>
      <c r="XP29" s="270"/>
      <c r="XQ29" s="270"/>
      <c r="XR29" s="270"/>
      <c r="XS29" s="270"/>
      <c r="XT29" s="270"/>
      <c r="XU29" s="270"/>
      <c r="XV29" s="270"/>
      <c r="XW29" s="270"/>
      <c r="XX29" s="270"/>
      <c r="XY29" s="270"/>
      <c r="XZ29" s="270"/>
      <c r="YA29" s="270"/>
      <c r="YB29" s="270"/>
      <c r="YC29" s="270"/>
      <c r="YD29" s="270"/>
      <c r="YE29" s="270"/>
      <c r="YF29" s="270"/>
      <c r="YG29" s="270"/>
      <c r="YH29" s="270"/>
      <c r="YI29" s="270"/>
      <c r="YJ29" s="270"/>
      <c r="YK29" s="270"/>
      <c r="YL29" s="270"/>
      <c r="YM29" s="270"/>
      <c r="YN29" s="270"/>
      <c r="YO29" s="270"/>
      <c r="YP29" s="270"/>
      <c r="YQ29" s="270"/>
      <c r="YR29" s="270"/>
      <c r="YS29" s="270"/>
      <c r="YT29" s="270"/>
      <c r="YU29" s="270"/>
      <c r="YV29" s="270"/>
      <c r="YW29" s="270"/>
      <c r="YX29" s="270"/>
      <c r="YY29" s="270"/>
      <c r="YZ29" s="270"/>
      <c r="ZA29" s="270"/>
      <c r="ZB29" s="270"/>
      <c r="ZC29" s="270"/>
      <c r="ZD29" s="270"/>
      <c r="ZE29" s="270"/>
      <c r="ZF29" s="270"/>
      <c r="ZG29" s="270"/>
      <c r="ZH29" s="270"/>
      <c r="ZI29" s="270"/>
      <c r="ZJ29" s="270"/>
      <c r="ZK29" s="270"/>
      <c r="ZL29" s="270"/>
      <c r="ZM29" s="270"/>
      <c r="ZN29" s="270"/>
      <c r="ZO29" s="270"/>
      <c r="ZP29" s="270"/>
      <c r="ZQ29" s="270"/>
      <c r="ZR29" s="270"/>
      <c r="ZS29" s="270"/>
      <c r="ZT29" s="270"/>
      <c r="ZU29" s="270"/>
      <c r="ZV29" s="270"/>
      <c r="ZW29" s="270"/>
      <c r="ZX29" s="270"/>
      <c r="ZY29" s="270"/>
      <c r="ZZ29" s="270"/>
      <c r="AAA29" s="270"/>
      <c r="AAB29" s="270"/>
      <c r="AAC29" s="270"/>
      <c r="AAD29" s="270"/>
      <c r="AAE29" s="270"/>
      <c r="AAF29" s="270"/>
      <c r="AAG29" s="270"/>
      <c r="AAH29" s="270"/>
      <c r="AAI29" s="270"/>
      <c r="AAJ29" s="270"/>
      <c r="AAK29" s="270"/>
      <c r="AAL29" s="270"/>
      <c r="AAM29" s="270"/>
      <c r="AAN29" s="270"/>
      <c r="AAO29" s="270"/>
      <c r="AAP29" s="270"/>
      <c r="AAQ29" s="270"/>
      <c r="AAR29" s="270"/>
      <c r="AAS29" s="270"/>
      <c r="AAT29" s="270"/>
      <c r="AAU29" s="270"/>
      <c r="AAV29" s="270"/>
      <c r="AAW29" s="270"/>
      <c r="AAX29" s="270"/>
      <c r="AAY29" s="270"/>
      <c r="AAZ29" s="270"/>
      <c r="ABA29" s="270"/>
      <c r="ABB29" s="270"/>
      <c r="ABC29" s="270"/>
      <c r="ABD29" s="270"/>
      <c r="ABE29" s="270"/>
      <c r="ABF29" s="270"/>
      <c r="ABG29" s="270"/>
      <c r="ABH29" s="270"/>
      <c r="ABI29" s="270"/>
      <c r="ABJ29" s="270"/>
      <c r="ABK29" s="270"/>
      <c r="ABL29" s="270"/>
      <c r="ABM29" s="270"/>
      <c r="ABN29" s="270"/>
      <c r="ABO29" s="270"/>
      <c r="ABP29" s="270"/>
      <c r="ABQ29" s="270"/>
      <c r="ABR29" s="270"/>
      <c r="ABS29" s="270"/>
      <c r="ABT29" s="270"/>
      <c r="ABU29" s="270"/>
      <c r="ABV29" s="270"/>
      <c r="ABW29" s="270"/>
      <c r="ABX29" s="270"/>
      <c r="ABY29" s="270"/>
      <c r="ABZ29" s="270"/>
      <c r="ACA29" s="270"/>
      <c r="ACB29" s="270"/>
      <c r="ACC29" s="270"/>
      <c r="ACD29" s="270"/>
      <c r="ACE29" s="270"/>
      <c r="ACF29" s="270"/>
      <c r="ACG29" s="270"/>
      <c r="ACH29" s="270"/>
      <c r="ACI29" s="270"/>
      <c r="ACJ29" s="270"/>
      <c r="ACK29" s="270"/>
      <c r="ACL29" s="270"/>
      <c r="ACM29" s="270"/>
      <c r="ACN29" s="270"/>
      <c r="ACO29" s="270"/>
      <c r="ACP29" s="270"/>
      <c r="ACQ29" s="270"/>
      <c r="ACR29" s="270"/>
      <c r="ACS29" s="270"/>
      <c r="ACT29" s="270"/>
      <c r="ACU29" s="270"/>
      <c r="ACV29" s="270"/>
      <c r="ACW29" s="270"/>
      <c r="ACX29" s="270"/>
      <c r="ACY29" s="270"/>
      <c r="ACZ29" s="270"/>
      <c r="ADA29" s="270"/>
      <c r="ADB29" s="270"/>
      <c r="ADC29" s="270"/>
      <c r="ADD29" s="270"/>
      <c r="ADE29" s="270"/>
      <c r="ADF29" s="270"/>
      <c r="ADG29" s="270"/>
      <c r="ADH29" s="270"/>
      <c r="ADI29" s="270"/>
      <c r="ADJ29" s="270"/>
      <c r="ADK29" s="270"/>
      <c r="ADL29" s="270"/>
      <c r="ADM29" s="270"/>
      <c r="ADN29" s="270"/>
      <c r="ADO29" s="270"/>
      <c r="ADP29" s="270"/>
      <c r="ADQ29" s="270"/>
      <c r="ADR29" s="270"/>
      <c r="ADS29" s="270"/>
      <c r="ADT29" s="270"/>
      <c r="ADU29" s="270"/>
      <c r="ADV29" s="270"/>
      <c r="ADW29" s="270"/>
      <c r="ADX29" s="270"/>
      <c r="ADY29" s="270"/>
      <c r="ADZ29" s="270"/>
      <c r="AEA29" s="270"/>
      <c r="AEB29" s="270"/>
      <c r="AEC29" s="270"/>
      <c r="AED29" s="270"/>
      <c r="AEE29" s="270"/>
      <c r="AEF29" s="270"/>
      <c r="AEG29" s="270"/>
      <c r="AEH29" s="270"/>
      <c r="AEI29" s="270"/>
      <c r="AEJ29" s="270"/>
      <c r="AEK29" s="270"/>
      <c r="AEL29" s="270"/>
      <c r="AEM29" s="270"/>
      <c r="AEN29" s="270"/>
      <c r="AEO29" s="270"/>
      <c r="AEP29" s="270"/>
      <c r="AEQ29" s="270"/>
      <c r="AER29" s="270"/>
      <c r="AES29" s="270"/>
      <c r="AET29" s="270"/>
      <c r="AEU29" s="270"/>
      <c r="AEV29" s="270"/>
      <c r="AEW29" s="270"/>
      <c r="AEX29" s="270"/>
      <c r="AEY29" s="270"/>
      <c r="AEZ29" s="270"/>
      <c r="AFA29" s="270"/>
      <c r="AFB29" s="270"/>
      <c r="AFC29" s="270"/>
      <c r="AFD29" s="270"/>
      <c r="AFE29" s="270"/>
      <c r="AFF29" s="270"/>
      <c r="AFG29" s="270"/>
      <c r="AFH29" s="270"/>
      <c r="AFI29" s="270"/>
      <c r="AFJ29" s="270"/>
      <c r="AFK29" s="270"/>
      <c r="AFL29" s="270"/>
      <c r="AFM29" s="270"/>
      <c r="AFN29" s="270"/>
      <c r="AFO29" s="270"/>
      <c r="AFP29" s="270"/>
      <c r="AFQ29" s="270"/>
      <c r="AFR29" s="270"/>
      <c r="AFS29" s="270"/>
      <c r="AFT29" s="270"/>
      <c r="AFU29" s="270"/>
      <c r="AFV29" s="270"/>
      <c r="AFW29" s="270"/>
      <c r="AFX29" s="270"/>
      <c r="AFY29" s="270"/>
      <c r="AFZ29" s="270"/>
      <c r="AGA29" s="270"/>
      <c r="AGB29" s="270"/>
      <c r="AGC29" s="270"/>
      <c r="AGD29" s="270"/>
      <c r="AGE29" s="270"/>
      <c r="AGF29" s="270"/>
      <c r="AGG29" s="270"/>
      <c r="AGH29" s="270"/>
      <c r="AGI29" s="270"/>
      <c r="AGJ29" s="270"/>
      <c r="AGK29" s="270"/>
      <c r="AGL29" s="270"/>
      <c r="AGM29" s="270"/>
      <c r="AGN29" s="270"/>
      <c r="AGO29" s="270"/>
      <c r="AGP29" s="270"/>
      <c r="AGQ29" s="270"/>
      <c r="AGR29" s="270"/>
      <c r="AGS29" s="270"/>
      <c r="AGT29" s="270"/>
      <c r="AGU29" s="270"/>
      <c r="AGV29" s="270"/>
      <c r="AGW29" s="270"/>
      <c r="AGX29" s="270"/>
      <c r="AGY29" s="270"/>
      <c r="AGZ29" s="270"/>
      <c r="AHA29" s="270"/>
      <c r="AHB29" s="270"/>
      <c r="AHC29" s="270"/>
      <c r="AHD29" s="270"/>
      <c r="AHE29" s="270"/>
      <c r="AHF29" s="270"/>
      <c r="AHG29" s="270"/>
      <c r="AHH29" s="270"/>
      <c r="AHI29" s="270"/>
      <c r="AHJ29" s="270"/>
      <c r="AHK29" s="270"/>
      <c r="AHL29" s="270"/>
      <c r="AHM29" s="270"/>
      <c r="AHN29" s="270"/>
      <c r="AHO29" s="270"/>
      <c r="AHP29" s="270"/>
      <c r="AHQ29" s="270"/>
      <c r="AHR29" s="270"/>
      <c r="AHS29" s="270"/>
      <c r="AHT29" s="270"/>
      <c r="AHU29" s="270"/>
      <c r="AHV29" s="270"/>
      <c r="AHW29" s="270"/>
      <c r="AHX29" s="270"/>
      <c r="AHY29" s="270"/>
      <c r="AHZ29" s="270"/>
      <c r="AIA29" s="270"/>
      <c r="AIB29" s="270"/>
      <c r="AIC29" s="270"/>
      <c r="AID29" s="270"/>
      <c r="AIE29" s="270"/>
      <c r="AIF29" s="270"/>
      <c r="AIG29" s="270"/>
      <c r="AIH29" s="270"/>
      <c r="AII29" s="270"/>
      <c r="AIJ29" s="270"/>
      <c r="AIK29" s="270"/>
      <c r="AIL29" s="270"/>
      <c r="AIM29" s="270"/>
      <c r="AIN29" s="270"/>
      <c r="AIO29" s="270"/>
      <c r="AIP29" s="270"/>
      <c r="AIQ29" s="270"/>
      <c r="AIR29" s="270"/>
      <c r="AIS29" s="270"/>
      <c r="AIT29" s="270"/>
      <c r="AIU29" s="270"/>
      <c r="AIV29" s="270"/>
      <c r="AIW29" s="270"/>
      <c r="AIX29" s="270"/>
      <c r="AIY29" s="270"/>
      <c r="AIZ29" s="270"/>
      <c r="AJA29" s="270"/>
      <c r="AJB29" s="270"/>
      <c r="AJC29" s="270"/>
      <c r="AJD29" s="270"/>
      <c r="AJE29" s="270"/>
      <c r="AJF29" s="270"/>
      <c r="AJG29" s="270"/>
      <c r="AJH29" s="270"/>
      <c r="AJI29" s="270"/>
      <c r="AJJ29" s="270"/>
      <c r="AJK29" s="270"/>
      <c r="AJL29" s="270"/>
      <c r="AJM29" s="270"/>
      <c r="AJN29" s="270"/>
      <c r="AJO29" s="270"/>
      <c r="AJP29" s="270"/>
      <c r="AJQ29" s="270"/>
      <c r="AJR29" s="270"/>
      <c r="AJS29" s="270"/>
      <c r="AJT29" s="270"/>
      <c r="AJU29" s="270"/>
      <c r="AJV29" s="270"/>
      <c r="AJW29" s="270"/>
      <c r="AJX29" s="270"/>
      <c r="AJY29" s="270"/>
      <c r="AJZ29" s="270"/>
      <c r="AKA29" s="270"/>
      <c r="AKB29" s="270"/>
      <c r="AKC29" s="270"/>
      <c r="AKD29" s="270"/>
      <c r="AKE29" s="270"/>
      <c r="AKF29" s="270"/>
      <c r="AKG29" s="270"/>
      <c r="AKH29" s="270"/>
      <c r="AKI29" s="270"/>
      <c r="AKJ29" s="270"/>
      <c r="AKK29" s="270"/>
      <c r="AKL29" s="270"/>
      <c r="AKM29" s="270"/>
      <c r="AKN29" s="270"/>
      <c r="AKO29" s="270"/>
      <c r="AKP29" s="270"/>
      <c r="AKQ29" s="270"/>
      <c r="AKR29" s="270"/>
      <c r="AKS29" s="270"/>
      <c r="AKT29" s="270"/>
      <c r="AKU29" s="270"/>
      <c r="AKV29" s="270"/>
      <c r="AKW29" s="270"/>
      <c r="AKX29" s="270"/>
      <c r="AKY29" s="270"/>
      <c r="AKZ29" s="270"/>
      <c r="ALA29" s="270"/>
      <c r="ALB29" s="270"/>
      <c r="ALC29" s="270"/>
      <c r="ALD29" s="270"/>
      <c r="ALE29" s="270"/>
      <c r="ALF29" s="270"/>
      <c r="ALG29" s="270"/>
      <c r="ALH29" s="270"/>
      <c r="ALI29" s="270"/>
      <c r="ALJ29" s="270"/>
      <c r="ALK29" s="270"/>
      <c r="ALL29" s="270"/>
      <c r="ALM29" s="270"/>
      <c r="ALN29" s="270"/>
      <c r="ALO29" s="270"/>
      <c r="ALP29" s="270"/>
      <c r="ALQ29" s="270"/>
      <c r="ALR29" s="270"/>
      <c r="ALS29" s="270"/>
      <c r="ALT29" s="270"/>
      <c r="ALU29" s="270"/>
      <c r="ALV29" s="270"/>
      <c r="ALW29" s="270"/>
      <c r="ALX29" s="270"/>
      <c r="ALY29" s="270"/>
      <c r="ALZ29" s="270"/>
      <c r="AMA29" s="270"/>
      <c r="AMB29" s="270"/>
      <c r="AMC29" s="270"/>
      <c r="AMD29" s="270"/>
    </row>
    <row r="30" customFormat="false" ht="13.8" hidden="false" customHeight="true" outlineLevel="0" collapsed="false">
      <c r="A30" s="275" t="s">
        <v>1311</v>
      </c>
      <c r="B30" s="275"/>
      <c r="C30" s="275"/>
      <c r="D30" s="275"/>
      <c r="E30" s="275"/>
      <c r="F30" s="275"/>
      <c r="G30" s="275"/>
      <c r="H30" s="275"/>
      <c r="I30" s="275"/>
    </row>
    <row r="31" customFormat="false" ht="18.65" hidden="false" customHeight="true" outlineLevel="0" collapsed="false">
      <c r="A31" s="254" t="s">
        <v>949</v>
      </c>
      <c r="B31" s="254"/>
      <c r="C31" s="254"/>
      <c r="D31" s="254"/>
      <c r="E31" s="254"/>
      <c r="F31" s="254"/>
      <c r="G31" s="254"/>
      <c r="H31" s="254"/>
      <c r="I31" s="254"/>
    </row>
    <row r="32" customFormat="false" ht="27.05" hidden="false" customHeight="true" outlineLevel="0" collapsed="false">
      <c r="A32" s="254" t="s">
        <v>1312</v>
      </c>
      <c r="B32" s="254"/>
      <c r="C32" s="254"/>
      <c r="D32" s="254"/>
      <c r="E32" s="254"/>
      <c r="F32" s="254" t="s">
        <v>1313</v>
      </c>
      <c r="G32" s="276" t="n">
        <v>2026</v>
      </c>
      <c r="H32" s="254" t="s">
        <v>1314</v>
      </c>
      <c r="I32" s="277" t="n">
        <v>1621</v>
      </c>
    </row>
    <row r="33" customFormat="false" ht="13.8" hidden="false" customHeight="true" outlineLevel="0" collapsed="false">
      <c r="A33" s="255" t="s">
        <v>950</v>
      </c>
      <c r="B33" s="255"/>
      <c r="C33" s="255"/>
      <c r="D33" s="255"/>
      <c r="E33" s="255"/>
      <c r="F33" s="255"/>
      <c r="G33" s="255"/>
      <c r="H33" s="255"/>
      <c r="I33" s="255"/>
    </row>
    <row r="34" customFormat="false" ht="13.8" hidden="false" customHeight="true" outlineLevel="0" collapsed="false">
      <c r="A34" s="278" t="s">
        <v>951</v>
      </c>
      <c r="B34" s="278"/>
      <c r="C34" s="278"/>
      <c r="D34" s="278"/>
      <c r="E34" s="278"/>
      <c r="F34" s="278"/>
      <c r="G34" s="278"/>
      <c r="H34" s="278"/>
      <c r="I34" s="278"/>
    </row>
    <row r="35" customFormat="false" ht="13.8" hidden="false" customHeight="true" outlineLevel="0" collapsed="false">
      <c r="A35" s="279" t="s">
        <v>952</v>
      </c>
      <c r="B35" s="257" t="s">
        <v>953</v>
      </c>
      <c r="C35" s="257"/>
      <c r="D35" s="257"/>
      <c r="E35" s="257"/>
      <c r="F35" s="257"/>
      <c r="G35" s="257"/>
      <c r="H35" s="258" t="s">
        <v>884</v>
      </c>
      <c r="I35" s="280" t="s">
        <v>885</v>
      </c>
    </row>
    <row r="36" customFormat="false" ht="13.8" hidden="false" customHeight="true" outlineLevel="0" collapsed="false">
      <c r="A36" s="281" t="s">
        <v>887</v>
      </c>
      <c r="B36" s="242" t="s">
        <v>954</v>
      </c>
      <c r="C36" s="242"/>
      <c r="D36" s="242"/>
      <c r="E36" s="242"/>
      <c r="F36" s="242"/>
      <c r="G36" s="242"/>
      <c r="H36" s="282" t="n">
        <v>0.083333</v>
      </c>
      <c r="I36" s="283" t="n">
        <f aca="false">ROUND($I$29*H36,2)</f>
        <v>0</v>
      </c>
    </row>
    <row r="37" customFormat="false" ht="13.8" hidden="false" customHeight="true" outlineLevel="0" collapsed="false">
      <c r="A37" s="281" t="s">
        <v>890</v>
      </c>
      <c r="B37" s="242" t="s">
        <v>955</v>
      </c>
      <c r="C37" s="242"/>
      <c r="D37" s="242"/>
      <c r="E37" s="242"/>
      <c r="F37" s="242"/>
      <c r="G37" s="242"/>
      <c r="H37" s="282" t="n">
        <v>0.111111</v>
      </c>
      <c r="I37" s="283" t="n">
        <f aca="false">ROUND($I$29*H37,2)</f>
        <v>0</v>
      </c>
    </row>
    <row r="38" customFormat="false" ht="13.8" hidden="false" customHeight="false" outlineLevel="0" collapsed="false">
      <c r="A38" s="284" t="s">
        <v>956</v>
      </c>
      <c r="B38" s="284"/>
      <c r="C38" s="284"/>
      <c r="D38" s="284"/>
      <c r="E38" s="284"/>
      <c r="F38" s="284"/>
      <c r="G38" s="284"/>
      <c r="H38" s="285" t="n">
        <f aca="false">SUM(H36:H37)</f>
        <v>0.194444</v>
      </c>
      <c r="I38" s="274" t="n">
        <f aca="false">SUM(I36:I37)</f>
        <v>0</v>
      </c>
    </row>
    <row r="39" customFormat="false" ht="17.9" hidden="false" customHeight="true" outlineLevel="0" collapsed="false">
      <c r="A39" s="275" t="s">
        <v>957</v>
      </c>
      <c r="B39" s="275"/>
      <c r="C39" s="275"/>
      <c r="D39" s="275"/>
      <c r="E39" s="275"/>
      <c r="F39" s="275"/>
      <c r="G39" s="275"/>
      <c r="H39" s="275"/>
      <c r="I39" s="275"/>
    </row>
    <row r="40" customFormat="false" ht="13.8" hidden="false" customHeight="true" outlineLevel="0" collapsed="false">
      <c r="A40" s="254" t="s">
        <v>958</v>
      </c>
      <c r="B40" s="254"/>
      <c r="C40" s="254"/>
      <c r="D40" s="254"/>
      <c r="E40" s="254"/>
      <c r="F40" s="254"/>
      <c r="G40" s="254"/>
      <c r="H40" s="254"/>
      <c r="I40" s="254"/>
    </row>
    <row r="41" customFormat="false" ht="13.8" hidden="false" customHeight="true" outlineLevel="0" collapsed="false">
      <c r="A41" s="278" t="s">
        <v>959</v>
      </c>
      <c r="B41" s="278"/>
      <c r="C41" s="278"/>
      <c r="D41" s="278"/>
      <c r="E41" s="278"/>
      <c r="F41" s="278"/>
      <c r="G41" s="278"/>
      <c r="H41" s="278"/>
      <c r="I41" s="278"/>
    </row>
    <row r="42" customFormat="false" ht="13.8" hidden="false" customHeight="true" outlineLevel="0" collapsed="false">
      <c r="A42" s="279" t="s">
        <v>960</v>
      </c>
      <c r="B42" s="257" t="s">
        <v>961</v>
      </c>
      <c r="C42" s="257"/>
      <c r="D42" s="257"/>
      <c r="E42" s="257"/>
      <c r="F42" s="257"/>
      <c r="G42" s="257"/>
      <c r="H42" s="258" t="s">
        <v>884</v>
      </c>
      <c r="I42" s="280" t="s">
        <v>885</v>
      </c>
    </row>
    <row r="43" customFormat="false" ht="13.8" hidden="false" customHeight="true" outlineLevel="0" collapsed="false">
      <c r="A43" s="281" t="s">
        <v>887</v>
      </c>
      <c r="B43" s="242" t="s">
        <v>962</v>
      </c>
      <c r="C43" s="242"/>
      <c r="D43" s="242"/>
      <c r="E43" s="242"/>
      <c r="F43" s="242"/>
      <c r="G43" s="242"/>
      <c r="H43" s="286" t="n">
        <v>0.2</v>
      </c>
      <c r="I43" s="283" t="n">
        <f aca="false">ROUND(($I$29+$I$38)*H43,2)</f>
        <v>0</v>
      </c>
    </row>
    <row r="44" customFormat="false" ht="13.8" hidden="false" customHeight="true" outlineLevel="0" collapsed="false">
      <c r="A44" s="281" t="s">
        <v>890</v>
      </c>
      <c r="B44" s="242" t="s">
        <v>963</v>
      </c>
      <c r="C44" s="242"/>
      <c r="D44" s="242"/>
      <c r="E44" s="242"/>
      <c r="F44" s="242"/>
      <c r="G44" s="242"/>
      <c r="H44" s="286" t="n">
        <v>0.015</v>
      </c>
      <c r="I44" s="283" t="n">
        <f aca="false">ROUND(($I$29+$I$38)*H44,2)</f>
        <v>0</v>
      </c>
    </row>
    <row r="45" customFormat="false" ht="13.8" hidden="false" customHeight="true" outlineLevel="0" collapsed="false">
      <c r="A45" s="281" t="s">
        <v>893</v>
      </c>
      <c r="B45" s="242" t="s">
        <v>964</v>
      </c>
      <c r="C45" s="242"/>
      <c r="D45" s="242"/>
      <c r="E45" s="242"/>
      <c r="F45" s="242"/>
      <c r="G45" s="242"/>
      <c r="H45" s="286" t="n">
        <v>0.01</v>
      </c>
      <c r="I45" s="283" t="n">
        <f aca="false">ROUND(($I$29+$I$38)*H45,2)</f>
        <v>0</v>
      </c>
    </row>
    <row r="46" customFormat="false" ht="13.8" hidden="false" customHeight="true" outlineLevel="0" collapsed="false">
      <c r="A46" s="281" t="s">
        <v>926</v>
      </c>
      <c r="B46" s="242" t="s">
        <v>965</v>
      </c>
      <c r="C46" s="242"/>
      <c r="D46" s="242"/>
      <c r="E46" s="242"/>
      <c r="F46" s="242"/>
      <c r="G46" s="242"/>
      <c r="H46" s="286" t="n">
        <v>0.002</v>
      </c>
      <c r="I46" s="283" t="n">
        <f aca="false">ROUND(($I$29+$I$38)*H46,2)</f>
        <v>0</v>
      </c>
    </row>
    <row r="47" customFormat="false" ht="13.8" hidden="false" customHeight="true" outlineLevel="0" collapsed="false">
      <c r="A47" s="281" t="s">
        <v>966</v>
      </c>
      <c r="B47" s="242" t="s">
        <v>967</v>
      </c>
      <c r="C47" s="242"/>
      <c r="D47" s="242"/>
      <c r="E47" s="242"/>
      <c r="F47" s="242"/>
      <c r="G47" s="242"/>
      <c r="H47" s="286" t="n">
        <v>0.025</v>
      </c>
      <c r="I47" s="283" t="n">
        <f aca="false">ROUND(($I$29+$I$38)*H47,2)</f>
        <v>0</v>
      </c>
    </row>
    <row r="48" customFormat="false" ht="13.8" hidden="false" customHeight="true" outlineLevel="0" collapsed="false">
      <c r="A48" s="281" t="s">
        <v>968</v>
      </c>
      <c r="B48" s="242" t="s">
        <v>969</v>
      </c>
      <c r="C48" s="242"/>
      <c r="D48" s="242"/>
      <c r="E48" s="242"/>
      <c r="F48" s="242"/>
      <c r="G48" s="242"/>
      <c r="H48" s="286" t="n">
        <v>0.08</v>
      </c>
      <c r="I48" s="283" t="n">
        <f aca="false">ROUND(($I$29+$I$38)*H48,2)</f>
        <v>0</v>
      </c>
    </row>
    <row r="49" customFormat="false" ht="53.15" hidden="false" customHeight="true" outlineLevel="0" collapsed="false">
      <c r="A49" s="281" t="s">
        <v>970</v>
      </c>
      <c r="B49" s="242" t="s">
        <v>1315</v>
      </c>
      <c r="C49" s="242"/>
      <c r="D49" s="287" t="s">
        <v>972</v>
      </c>
      <c r="E49" s="288"/>
      <c r="F49" s="287" t="s">
        <v>973</v>
      </c>
      <c r="G49" s="289"/>
      <c r="H49" s="282" t="n">
        <f aca="false">ROUND((E49*G49),6)</f>
        <v>0</v>
      </c>
      <c r="I49" s="283" t="n">
        <f aca="false">ROUND(($I$29+$I$38)*H49,2)</f>
        <v>0</v>
      </c>
    </row>
    <row r="50" customFormat="false" ht="13.8" hidden="false" customHeight="true" outlineLevel="0" collapsed="false">
      <c r="A50" s="281" t="s">
        <v>974</v>
      </c>
      <c r="B50" s="242" t="s">
        <v>975</v>
      </c>
      <c r="C50" s="242"/>
      <c r="D50" s="242"/>
      <c r="E50" s="242"/>
      <c r="F50" s="242"/>
      <c r="G50" s="242"/>
      <c r="H50" s="286" t="n">
        <v>0.006</v>
      </c>
      <c r="I50" s="283" t="n">
        <f aca="false">ROUND(($I$29+$I$38)*H50,2)</f>
        <v>0</v>
      </c>
    </row>
    <row r="51" customFormat="false" ht="13.8" hidden="false" customHeight="false" outlineLevel="0" collapsed="false">
      <c r="A51" s="284" t="s">
        <v>956</v>
      </c>
      <c r="B51" s="284"/>
      <c r="C51" s="284"/>
      <c r="D51" s="284"/>
      <c r="E51" s="284"/>
      <c r="F51" s="284"/>
      <c r="G51" s="284"/>
      <c r="H51" s="285" t="n">
        <f aca="false">SUM(H43:H50)</f>
        <v>0.338</v>
      </c>
      <c r="I51" s="274" t="n">
        <f aca="false">SUM(I43:I50)</f>
        <v>0</v>
      </c>
    </row>
    <row r="52" customFormat="false" ht="13.8" hidden="false" customHeight="true" outlineLevel="0" collapsed="false">
      <c r="A52" s="275" t="s">
        <v>976</v>
      </c>
      <c r="B52" s="275"/>
      <c r="C52" s="275"/>
      <c r="D52" s="275"/>
      <c r="E52" s="275"/>
      <c r="F52" s="275"/>
      <c r="G52" s="275"/>
      <c r="H52" s="275"/>
      <c r="I52" s="275"/>
    </row>
    <row r="53" customFormat="false" ht="13.8" hidden="false" customHeight="true" outlineLevel="0" collapsed="false">
      <c r="A53" s="290" t="s">
        <v>977</v>
      </c>
      <c r="B53" s="290"/>
      <c r="C53" s="290"/>
      <c r="D53" s="290"/>
      <c r="E53" s="290"/>
      <c r="F53" s="290"/>
      <c r="G53" s="290"/>
      <c r="H53" s="290"/>
      <c r="I53" s="290"/>
    </row>
    <row r="54" customFormat="false" ht="13.8" hidden="false" customHeight="true" outlineLevel="0" collapsed="false">
      <c r="A54" s="290" t="s">
        <v>978</v>
      </c>
      <c r="B54" s="290"/>
      <c r="C54" s="290"/>
      <c r="D54" s="290"/>
      <c r="E54" s="290"/>
      <c r="F54" s="290"/>
      <c r="G54" s="290"/>
      <c r="H54" s="290"/>
      <c r="I54" s="290"/>
    </row>
    <row r="55" customFormat="false" ht="13.8" hidden="false" customHeight="true" outlineLevel="0" collapsed="false">
      <c r="A55" s="290" t="s">
        <v>1316</v>
      </c>
      <c r="B55" s="290"/>
      <c r="C55" s="290"/>
      <c r="D55" s="290"/>
      <c r="E55" s="290"/>
      <c r="F55" s="290"/>
      <c r="G55" s="290"/>
      <c r="H55" s="290"/>
      <c r="I55" s="290"/>
    </row>
    <row r="56" customFormat="false" ht="13.8" hidden="false" customHeight="true" outlineLevel="0" collapsed="false">
      <c r="A56" s="254" t="s">
        <v>1317</v>
      </c>
      <c r="B56" s="254"/>
      <c r="C56" s="254"/>
      <c r="D56" s="254"/>
      <c r="E56" s="254"/>
      <c r="F56" s="254"/>
      <c r="G56" s="254"/>
      <c r="H56" s="254"/>
      <c r="I56" s="254"/>
    </row>
    <row r="57" customFormat="false" ht="13.8" hidden="false" customHeight="true" outlineLevel="0" collapsed="false">
      <c r="A57" s="278" t="s">
        <v>979</v>
      </c>
      <c r="B57" s="278"/>
      <c r="C57" s="278"/>
      <c r="D57" s="278"/>
      <c r="E57" s="278"/>
      <c r="F57" s="278"/>
      <c r="G57" s="278"/>
      <c r="H57" s="278"/>
      <c r="I57" s="278"/>
    </row>
    <row r="58" customFormat="false" ht="13.8" hidden="false" customHeight="true" outlineLevel="0" collapsed="false">
      <c r="A58" s="279" t="s">
        <v>980</v>
      </c>
      <c r="B58" s="257" t="s">
        <v>981</v>
      </c>
      <c r="C58" s="257"/>
      <c r="D58" s="257"/>
      <c r="E58" s="257"/>
      <c r="F58" s="257"/>
      <c r="G58" s="257"/>
      <c r="H58" s="258" t="s">
        <v>982</v>
      </c>
      <c r="I58" s="280" t="s">
        <v>885</v>
      </c>
    </row>
    <row r="59" customFormat="false" ht="13.8" hidden="false" customHeight="true" outlineLevel="0" collapsed="false">
      <c r="A59" s="281" t="s">
        <v>887</v>
      </c>
      <c r="B59" s="242" t="s">
        <v>1318</v>
      </c>
      <c r="C59" s="242"/>
      <c r="D59" s="242"/>
      <c r="E59" s="242"/>
      <c r="F59" s="242"/>
      <c r="G59" s="242"/>
      <c r="H59" s="291"/>
      <c r="I59" s="283" t="n">
        <f aca="false">ROUND(((H61*H60*E23)-(I71*I23)),2)</f>
        <v>0</v>
      </c>
    </row>
    <row r="60" customFormat="false" ht="22.35" hidden="false" customHeight="true" outlineLevel="0" collapsed="false">
      <c r="A60" s="292" t="s">
        <v>1319</v>
      </c>
      <c r="B60" s="293" t="s">
        <v>1320</v>
      </c>
      <c r="C60" s="293"/>
      <c r="D60" s="293"/>
      <c r="E60" s="293"/>
      <c r="F60" s="293"/>
      <c r="G60" s="293"/>
      <c r="H60" s="294"/>
      <c r="I60" s="295"/>
    </row>
    <row r="61" customFormat="false" ht="13.8" hidden="false" customHeight="true" outlineLevel="0" collapsed="false">
      <c r="A61" s="292" t="s">
        <v>1321</v>
      </c>
      <c r="B61" s="262" t="s">
        <v>1322</v>
      </c>
      <c r="C61" s="262"/>
      <c r="D61" s="262"/>
      <c r="E61" s="262"/>
      <c r="F61" s="262"/>
      <c r="G61" s="262"/>
      <c r="H61" s="296"/>
      <c r="I61" s="295"/>
    </row>
    <row r="62" customFormat="false" ht="22.35" hidden="false" customHeight="true" outlineLevel="0" collapsed="false">
      <c r="A62" s="292" t="s">
        <v>890</v>
      </c>
      <c r="B62" s="297" t="s">
        <v>1323</v>
      </c>
      <c r="C62" s="297"/>
      <c r="D62" s="297"/>
      <c r="E62" s="297"/>
      <c r="F62" s="297"/>
      <c r="G62" s="297"/>
      <c r="H62" s="298"/>
      <c r="I62" s="283" t="n">
        <f aca="false">ROUND(((E23*H63*(1-I72))),2)</f>
        <v>0</v>
      </c>
    </row>
    <row r="63" customFormat="false" ht="13.8" hidden="false" customHeight="true" outlineLevel="0" collapsed="false">
      <c r="A63" s="292" t="s">
        <v>1324</v>
      </c>
      <c r="B63" s="293" t="s">
        <v>1325</v>
      </c>
      <c r="C63" s="293"/>
      <c r="D63" s="293"/>
      <c r="E63" s="293"/>
      <c r="F63" s="293"/>
      <c r="G63" s="293"/>
      <c r="H63" s="294"/>
      <c r="I63" s="295"/>
    </row>
    <row r="64" customFormat="false" ht="13.8" hidden="false" customHeight="true" outlineLevel="0" collapsed="false">
      <c r="A64" s="292" t="s">
        <v>893</v>
      </c>
      <c r="B64" s="293" t="s">
        <v>1326</v>
      </c>
      <c r="C64" s="293"/>
      <c r="D64" s="293"/>
      <c r="E64" s="293"/>
      <c r="F64" s="293"/>
      <c r="G64" s="293"/>
      <c r="H64" s="299"/>
      <c r="I64" s="283" t="n">
        <f aca="false">H64</f>
        <v>0</v>
      </c>
    </row>
    <row r="65" customFormat="false" ht="13.8" hidden="false" customHeight="true" outlineLevel="0" collapsed="false">
      <c r="A65" s="292" t="s">
        <v>926</v>
      </c>
      <c r="B65" s="293" t="s">
        <v>1327</v>
      </c>
      <c r="C65" s="293"/>
      <c r="D65" s="293"/>
      <c r="E65" s="293"/>
      <c r="F65" s="293"/>
      <c r="G65" s="293"/>
      <c r="H65" s="300"/>
      <c r="I65" s="301" t="n">
        <f aca="false">H65</f>
        <v>0</v>
      </c>
    </row>
    <row r="66" customFormat="false" ht="13.8" hidden="false" customHeight="true" outlineLevel="0" collapsed="false">
      <c r="A66" s="292" t="s">
        <v>966</v>
      </c>
      <c r="B66" s="293" t="s">
        <v>1328</v>
      </c>
      <c r="C66" s="293"/>
      <c r="D66" s="293"/>
      <c r="E66" s="293"/>
      <c r="F66" s="293"/>
      <c r="G66" s="293"/>
      <c r="H66" s="300"/>
      <c r="I66" s="283" t="n">
        <f aca="false">H66</f>
        <v>0</v>
      </c>
    </row>
    <row r="67" customFormat="false" ht="13.8" hidden="false" customHeight="true" outlineLevel="0" collapsed="false">
      <c r="A67" s="292" t="s">
        <v>968</v>
      </c>
      <c r="B67" s="293" t="s">
        <v>1388</v>
      </c>
      <c r="C67" s="293"/>
      <c r="D67" s="293"/>
      <c r="E67" s="293"/>
      <c r="F67" s="293"/>
      <c r="G67" s="293"/>
      <c r="H67" s="300"/>
      <c r="I67" s="283" t="n">
        <f aca="false">H67</f>
        <v>0</v>
      </c>
    </row>
    <row r="68" customFormat="false" ht="13.8" hidden="false" customHeight="false" outlineLevel="0" collapsed="false">
      <c r="A68" s="302" t="s">
        <v>956</v>
      </c>
      <c r="B68" s="302"/>
      <c r="C68" s="302"/>
      <c r="D68" s="302"/>
      <c r="E68" s="302"/>
      <c r="F68" s="302"/>
      <c r="G68" s="302"/>
      <c r="H68" s="303"/>
      <c r="I68" s="274" t="n">
        <f aca="false">SUM(I59:I67)</f>
        <v>0</v>
      </c>
    </row>
    <row r="69" customFormat="false" ht="13.8" hidden="false" customHeight="true" outlineLevel="0" collapsed="false">
      <c r="A69" s="304" t="s">
        <v>994</v>
      </c>
      <c r="B69" s="304"/>
      <c r="C69" s="304"/>
      <c r="D69" s="304"/>
      <c r="E69" s="304"/>
      <c r="F69" s="304"/>
      <c r="G69" s="304"/>
      <c r="H69" s="304"/>
      <c r="I69" s="304"/>
    </row>
    <row r="70" customFormat="false" ht="13.8" hidden="false" customHeight="true" outlineLevel="0" collapsed="false">
      <c r="A70" s="290" t="s">
        <v>1330</v>
      </c>
      <c r="B70" s="290"/>
      <c r="C70" s="290"/>
      <c r="D70" s="290"/>
      <c r="E70" s="290"/>
      <c r="F70" s="290"/>
      <c r="G70" s="290"/>
      <c r="H70" s="290"/>
      <c r="I70" s="290"/>
    </row>
    <row r="71" customFormat="false" ht="13.8" hidden="false" customHeight="false" outlineLevel="0" collapsed="false">
      <c r="A71" s="305" t="s">
        <v>1331</v>
      </c>
      <c r="B71" s="305"/>
      <c r="C71" s="305"/>
      <c r="D71" s="305"/>
      <c r="E71" s="305"/>
      <c r="F71" s="305"/>
      <c r="G71" s="305"/>
      <c r="H71" s="306" t="s">
        <v>997</v>
      </c>
      <c r="I71" s="307" t="n">
        <v>0.06</v>
      </c>
    </row>
    <row r="72" customFormat="false" ht="18.65" hidden="false" customHeight="true" outlineLevel="0" collapsed="false">
      <c r="A72" s="308" t="s">
        <v>1332</v>
      </c>
      <c r="B72" s="308"/>
      <c r="C72" s="308"/>
      <c r="D72" s="308"/>
      <c r="E72" s="308"/>
      <c r="F72" s="308"/>
      <c r="G72" s="308"/>
      <c r="H72" s="306" t="s">
        <v>997</v>
      </c>
      <c r="I72" s="307" t="n">
        <v>0.2</v>
      </c>
    </row>
    <row r="73" customFormat="false" ht="13.8" hidden="false" customHeight="true" outlineLevel="0" collapsed="false">
      <c r="A73" s="309" t="s">
        <v>1333</v>
      </c>
      <c r="B73" s="309"/>
      <c r="C73" s="309"/>
      <c r="D73" s="309"/>
      <c r="E73" s="309"/>
      <c r="F73" s="309"/>
      <c r="G73" s="309"/>
      <c r="H73" s="309"/>
      <c r="I73" s="309"/>
    </row>
    <row r="74" customFormat="false" ht="13.8" hidden="false" customHeight="true" outlineLevel="0" collapsed="false">
      <c r="A74" s="255" t="s">
        <v>999</v>
      </c>
      <c r="B74" s="255"/>
      <c r="C74" s="255"/>
      <c r="D74" s="255"/>
      <c r="E74" s="255"/>
      <c r="F74" s="255"/>
      <c r="G74" s="255"/>
      <c r="H74" s="255"/>
      <c r="I74" s="255"/>
    </row>
    <row r="75" customFormat="false" ht="13.8" hidden="false" customHeight="true" outlineLevel="0" collapsed="false">
      <c r="A75" s="279" t="n">
        <v>2</v>
      </c>
      <c r="B75" s="310" t="s">
        <v>1000</v>
      </c>
      <c r="C75" s="310"/>
      <c r="D75" s="310"/>
      <c r="E75" s="310"/>
      <c r="F75" s="310"/>
      <c r="G75" s="310"/>
      <c r="H75" s="311"/>
      <c r="I75" s="280" t="s">
        <v>885</v>
      </c>
    </row>
    <row r="76" customFormat="false" ht="13.8" hidden="false" customHeight="true" outlineLevel="0" collapsed="false">
      <c r="A76" s="292" t="s">
        <v>952</v>
      </c>
      <c r="B76" s="293" t="s">
        <v>953</v>
      </c>
      <c r="C76" s="293"/>
      <c r="D76" s="293"/>
      <c r="E76" s="293"/>
      <c r="F76" s="293"/>
      <c r="G76" s="293"/>
      <c r="H76" s="312"/>
      <c r="I76" s="283" t="n">
        <f aca="false">+I38</f>
        <v>0</v>
      </c>
    </row>
    <row r="77" customFormat="false" ht="13.8" hidden="false" customHeight="true" outlineLevel="0" collapsed="false">
      <c r="A77" s="292" t="s">
        <v>960</v>
      </c>
      <c r="B77" s="293" t="s">
        <v>1001</v>
      </c>
      <c r="C77" s="293"/>
      <c r="D77" s="293"/>
      <c r="E77" s="293"/>
      <c r="F77" s="293"/>
      <c r="G77" s="293"/>
      <c r="H77" s="312"/>
      <c r="I77" s="283" t="n">
        <f aca="false">+I51</f>
        <v>0</v>
      </c>
    </row>
    <row r="78" customFormat="false" ht="13.8" hidden="false" customHeight="true" outlineLevel="0" collapsed="false">
      <c r="A78" s="292" t="s">
        <v>980</v>
      </c>
      <c r="B78" s="293" t="s">
        <v>981</v>
      </c>
      <c r="C78" s="293"/>
      <c r="D78" s="293"/>
      <c r="E78" s="293"/>
      <c r="F78" s="293"/>
      <c r="G78" s="293"/>
      <c r="H78" s="312"/>
      <c r="I78" s="283" t="n">
        <f aca="false">+I68</f>
        <v>0</v>
      </c>
    </row>
    <row r="79" customFormat="false" ht="13.8" hidden="false" customHeight="false" outlineLevel="0" collapsed="false">
      <c r="A79" s="302" t="s">
        <v>956</v>
      </c>
      <c r="B79" s="302"/>
      <c r="C79" s="302"/>
      <c r="D79" s="302"/>
      <c r="E79" s="302"/>
      <c r="F79" s="302"/>
      <c r="G79" s="302"/>
      <c r="H79" s="303"/>
      <c r="I79" s="274" t="n">
        <f aca="false">SUM(I76:I78)</f>
        <v>0</v>
      </c>
    </row>
    <row r="80" customFormat="false" ht="13.8" hidden="false" customHeight="true" outlineLevel="0" collapsed="false">
      <c r="A80" s="255" t="s">
        <v>1334</v>
      </c>
      <c r="B80" s="255"/>
      <c r="C80" s="255"/>
      <c r="D80" s="255"/>
      <c r="E80" s="255"/>
      <c r="F80" s="255"/>
      <c r="G80" s="255"/>
      <c r="H80" s="255"/>
      <c r="I80" s="255"/>
    </row>
    <row r="81" customFormat="false" ht="13.8" hidden="false" customHeight="true" outlineLevel="0" collapsed="false">
      <c r="A81" s="279" t="n">
        <v>3</v>
      </c>
      <c r="B81" s="310" t="s">
        <v>1335</v>
      </c>
      <c r="C81" s="310"/>
      <c r="D81" s="310"/>
      <c r="E81" s="310"/>
      <c r="F81" s="310"/>
      <c r="G81" s="310"/>
      <c r="H81" s="311"/>
      <c r="I81" s="280" t="s">
        <v>885</v>
      </c>
    </row>
    <row r="82" customFormat="false" ht="22.35" hidden="false" customHeight="true" outlineLevel="0" collapsed="false">
      <c r="A82" s="292" t="s">
        <v>887</v>
      </c>
      <c r="B82" s="313" t="s">
        <v>1336</v>
      </c>
      <c r="C82" s="313"/>
      <c r="D82" s="313"/>
      <c r="E82" s="313"/>
      <c r="F82" s="313"/>
      <c r="G82" s="313"/>
      <c r="H82" s="312"/>
      <c r="I82" s="283" t="n">
        <f aca="false">ROUND(($I$29/12)*(33/30)*I89,2)</f>
        <v>0</v>
      </c>
    </row>
    <row r="83" customFormat="false" ht="13.8" hidden="false" customHeight="false" outlineLevel="0" collapsed="false">
      <c r="A83" s="292" t="s">
        <v>890</v>
      </c>
      <c r="B83" s="314" t="s">
        <v>1005</v>
      </c>
      <c r="C83" s="314"/>
      <c r="D83" s="314"/>
      <c r="E83" s="314"/>
      <c r="F83" s="314"/>
      <c r="G83" s="314"/>
      <c r="H83" s="314"/>
      <c r="I83" s="315" t="n">
        <f aca="false">ROUND($H$48*I82,2)</f>
        <v>0</v>
      </c>
    </row>
    <row r="84" customFormat="false" ht="22.35" hidden="false" customHeight="true" outlineLevel="0" collapsed="false">
      <c r="A84" s="292" t="s">
        <v>893</v>
      </c>
      <c r="B84" s="242" t="s">
        <v>1337</v>
      </c>
      <c r="C84" s="242"/>
      <c r="D84" s="242"/>
      <c r="E84" s="242"/>
      <c r="F84" s="242"/>
      <c r="G84" s="242"/>
      <c r="H84" s="242"/>
      <c r="I84" s="315" t="n">
        <f aca="false">ROUND(($I$29+$I$38)*(40%)*8%*I89,2)</f>
        <v>0</v>
      </c>
    </row>
    <row r="85" customFormat="false" ht="22.35" hidden="false" customHeight="true" outlineLevel="0" collapsed="false">
      <c r="A85" s="292" t="s">
        <v>926</v>
      </c>
      <c r="B85" s="242" t="s">
        <v>1338</v>
      </c>
      <c r="C85" s="242"/>
      <c r="D85" s="242"/>
      <c r="E85" s="242"/>
      <c r="F85" s="242"/>
      <c r="G85" s="242"/>
      <c r="H85" s="242"/>
      <c r="I85" s="315" t="n">
        <f aca="false">ROUND(((($I$29/30)*7)/$H$8),2)</f>
        <v>0</v>
      </c>
    </row>
    <row r="86" customFormat="false" ht="13.8" hidden="false" customHeight="false" outlineLevel="0" collapsed="false">
      <c r="A86" s="292" t="s">
        <v>966</v>
      </c>
      <c r="B86" s="316" t="s">
        <v>1008</v>
      </c>
      <c r="C86" s="316"/>
      <c r="D86" s="316"/>
      <c r="E86" s="316"/>
      <c r="F86" s="316"/>
      <c r="G86" s="316"/>
      <c r="H86" s="316"/>
      <c r="I86" s="315" t="n">
        <f aca="false">ROUND($H$51*I85,2)</f>
        <v>0</v>
      </c>
    </row>
    <row r="87" customFormat="false" ht="22.35" hidden="false" customHeight="true" outlineLevel="0" collapsed="false">
      <c r="A87" s="292" t="s">
        <v>968</v>
      </c>
      <c r="B87" s="242" t="s">
        <v>1339</v>
      </c>
      <c r="C87" s="242"/>
      <c r="D87" s="242"/>
      <c r="E87" s="242"/>
      <c r="F87" s="242"/>
      <c r="G87" s="242"/>
      <c r="H87" s="242"/>
      <c r="I87" s="315" t="n">
        <f aca="false">ROUND(($I$29+$I$38)*(40%)*8%*100%,2)</f>
        <v>0</v>
      </c>
    </row>
    <row r="88" customFormat="false" ht="13.8" hidden="false" customHeight="false" outlineLevel="0" collapsed="false">
      <c r="A88" s="302" t="s">
        <v>956</v>
      </c>
      <c r="B88" s="302"/>
      <c r="C88" s="302"/>
      <c r="D88" s="302"/>
      <c r="E88" s="302"/>
      <c r="F88" s="302"/>
      <c r="G88" s="302"/>
      <c r="H88" s="303"/>
      <c r="I88" s="274" t="n">
        <f aca="false">SUM(I82:I87)</f>
        <v>0</v>
      </c>
    </row>
    <row r="89" customFormat="false" ht="18.65" hidden="false" customHeight="true" outlineLevel="0" collapsed="false">
      <c r="A89" s="317" t="s">
        <v>1340</v>
      </c>
      <c r="B89" s="317"/>
      <c r="C89" s="317"/>
      <c r="D89" s="317"/>
      <c r="E89" s="317"/>
      <c r="F89" s="317"/>
      <c r="G89" s="317"/>
      <c r="H89" s="318" t="s">
        <v>1011</v>
      </c>
      <c r="I89" s="319" t="n">
        <v>0.025</v>
      </c>
    </row>
    <row r="90" customFormat="false" ht="13.8" hidden="false" customHeight="true" outlineLevel="0" collapsed="false">
      <c r="A90" s="255" t="s">
        <v>1341</v>
      </c>
      <c r="B90" s="255"/>
      <c r="C90" s="255"/>
      <c r="D90" s="255"/>
      <c r="E90" s="255"/>
      <c r="F90" s="255"/>
      <c r="G90" s="255"/>
      <c r="H90" s="255"/>
      <c r="I90" s="255"/>
    </row>
    <row r="91" customFormat="false" ht="13.8" hidden="false" customHeight="true" outlineLevel="0" collapsed="false">
      <c r="A91" s="278" t="s">
        <v>1013</v>
      </c>
      <c r="B91" s="278"/>
      <c r="C91" s="278"/>
      <c r="D91" s="278"/>
      <c r="E91" s="278"/>
      <c r="F91" s="278"/>
      <c r="G91" s="278"/>
      <c r="H91" s="278"/>
      <c r="I91" s="278"/>
    </row>
    <row r="92" customFormat="false" ht="13.8" hidden="false" customHeight="true" outlineLevel="0" collapsed="false">
      <c r="A92" s="279" t="s">
        <v>1014</v>
      </c>
      <c r="B92" s="310" t="s">
        <v>1015</v>
      </c>
      <c r="C92" s="310"/>
      <c r="D92" s="310"/>
      <c r="E92" s="310"/>
      <c r="F92" s="310"/>
      <c r="G92" s="310"/>
      <c r="H92" s="311"/>
      <c r="I92" s="280" t="s">
        <v>885</v>
      </c>
    </row>
    <row r="93" customFormat="false" ht="13.8" hidden="false" customHeight="true" outlineLevel="0" collapsed="false">
      <c r="A93" s="292" t="s">
        <v>887</v>
      </c>
      <c r="B93" s="242" t="s">
        <v>1342</v>
      </c>
      <c r="C93" s="242"/>
      <c r="D93" s="242"/>
      <c r="E93" s="242"/>
      <c r="F93" s="242"/>
      <c r="G93" s="242"/>
      <c r="H93" s="242"/>
      <c r="I93" s="320"/>
    </row>
    <row r="94" customFormat="false" ht="13.8" hidden="false" customHeight="true" outlineLevel="0" collapsed="false">
      <c r="A94" s="292" t="s">
        <v>890</v>
      </c>
      <c r="B94" s="242" t="s">
        <v>1343</v>
      </c>
      <c r="C94" s="242"/>
      <c r="D94" s="242"/>
      <c r="E94" s="242"/>
      <c r="F94" s="242"/>
      <c r="G94" s="242"/>
      <c r="H94" s="242"/>
      <c r="I94" s="315" t="n">
        <f aca="false">ROUND((($I$29/30)*I103)/12,2)</f>
        <v>0</v>
      </c>
    </row>
    <row r="95" customFormat="false" ht="13.8" hidden="false" customHeight="true" outlineLevel="0" collapsed="false">
      <c r="A95" s="292" t="s">
        <v>893</v>
      </c>
      <c r="B95" s="242" t="s">
        <v>1344</v>
      </c>
      <c r="C95" s="242"/>
      <c r="D95" s="242"/>
      <c r="E95" s="242"/>
      <c r="F95" s="242"/>
      <c r="G95" s="242"/>
      <c r="H95" s="242"/>
      <c r="I95" s="315" t="n">
        <f aca="false">ROUND((($I$29/30)*5)/12*I104,2)</f>
        <v>0</v>
      </c>
    </row>
    <row r="96" customFormat="false" ht="13.8" hidden="false" customHeight="true" outlineLevel="0" collapsed="false">
      <c r="A96" s="292" t="s">
        <v>926</v>
      </c>
      <c r="B96" s="242" t="s">
        <v>1345</v>
      </c>
      <c r="C96" s="242"/>
      <c r="D96" s="242"/>
      <c r="E96" s="242"/>
      <c r="F96" s="242"/>
      <c r="G96" s="242"/>
      <c r="H96" s="242"/>
      <c r="I96" s="315" t="n">
        <f aca="false">ROUND(((($I$29/30)*15)/12)*I105,2)</f>
        <v>0</v>
      </c>
    </row>
    <row r="97" customFormat="false" ht="13.8" hidden="false" customHeight="true" outlineLevel="0" collapsed="false">
      <c r="A97" s="292" t="s">
        <v>966</v>
      </c>
      <c r="B97" s="242" t="s">
        <v>1346</v>
      </c>
      <c r="C97" s="242"/>
      <c r="D97" s="242"/>
      <c r="E97" s="242"/>
      <c r="F97" s="242"/>
      <c r="G97" s="242"/>
      <c r="H97" s="242"/>
      <c r="I97" s="315" t="n">
        <f aca="false">ROUND(((($I$29/30)*I106)/12),2)</f>
        <v>0</v>
      </c>
    </row>
    <row r="98" customFormat="false" ht="13.8" hidden="false" customHeight="true" outlineLevel="0" collapsed="false">
      <c r="A98" s="292" t="s">
        <v>968</v>
      </c>
      <c r="B98" s="242" t="s">
        <v>1388</v>
      </c>
      <c r="C98" s="242"/>
      <c r="D98" s="242"/>
      <c r="E98" s="242"/>
      <c r="F98" s="242"/>
      <c r="G98" s="242"/>
      <c r="H98" s="242"/>
      <c r="I98" s="321"/>
    </row>
    <row r="99" customFormat="false" ht="13.8" hidden="false" customHeight="false" outlineLevel="0" collapsed="false">
      <c r="A99" s="302" t="s">
        <v>1022</v>
      </c>
      <c r="B99" s="302"/>
      <c r="C99" s="302"/>
      <c r="D99" s="302"/>
      <c r="E99" s="302"/>
      <c r="F99" s="302"/>
      <c r="G99" s="302"/>
      <c r="H99" s="303"/>
      <c r="I99" s="274" t="n">
        <f aca="false">SUM(I93:I98)</f>
        <v>0</v>
      </c>
    </row>
    <row r="100" customFormat="false" ht="13.8" hidden="false" customHeight="true" outlineLevel="0" collapsed="false">
      <c r="A100" s="292" t="s">
        <v>970</v>
      </c>
      <c r="B100" s="242" t="s">
        <v>1023</v>
      </c>
      <c r="C100" s="242"/>
      <c r="D100" s="242"/>
      <c r="E100" s="242"/>
      <c r="F100" s="242"/>
      <c r="G100" s="242"/>
      <c r="H100" s="242"/>
      <c r="I100" s="315" t="n">
        <f aca="false">ROUND(H51*I99,2)</f>
        <v>0</v>
      </c>
    </row>
    <row r="101" customFormat="false" ht="13.8" hidden="false" customHeight="false" outlineLevel="0" collapsed="false">
      <c r="A101" s="302" t="s">
        <v>956</v>
      </c>
      <c r="B101" s="302"/>
      <c r="C101" s="302"/>
      <c r="D101" s="302"/>
      <c r="E101" s="302"/>
      <c r="F101" s="302"/>
      <c r="G101" s="302"/>
      <c r="H101" s="303"/>
      <c r="I101" s="274" t="n">
        <f aca="false">SUM(I99:I100)</f>
        <v>0</v>
      </c>
    </row>
    <row r="102" customFormat="false" ht="27.05" hidden="false" customHeight="true" outlineLevel="0" collapsed="false">
      <c r="A102" s="275" t="s">
        <v>1347</v>
      </c>
      <c r="B102" s="275"/>
      <c r="C102" s="275"/>
      <c r="D102" s="275"/>
      <c r="E102" s="275"/>
      <c r="F102" s="275"/>
      <c r="G102" s="275"/>
      <c r="H102" s="275"/>
      <c r="I102" s="275"/>
    </row>
    <row r="103" customFormat="false" ht="18.65" hidden="false" customHeight="true" outlineLevel="0" collapsed="false">
      <c r="A103" s="322" t="s">
        <v>1025</v>
      </c>
      <c r="B103" s="322"/>
      <c r="C103" s="322"/>
      <c r="D103" s="322"/>
      <c r="E103" s="322"/>
      <c r="F103" s="322"/>
      <c r="G103" s="322"/>
      <c r="H103" s="318" t="s">
        <v>1011</v>
      </c>
      <c r="I103" s="323" t="n">
        <v>2.96</v>
      </c>
    </row>
    <row r="104" customFormat="false" ht="18.65" hidden="false" customHeight="true" outlineLevel="0" collapsed="false">
      <c r="A104" s="322" t="s">
        <v>1026</v>
      </c>
      <c r="B104" s="322"/>
      <c r="C104" s="322"/>
      <c r="D104" s="322"/>
      <c r="E104" s="322"/>
      <c r="F104" s="322"/>
      <c r="G104" s="322"/>
      <c r="H104" s="318" t="s">
        <v>1011</v>
      </c>
      <c r="I104" s="324" t="n">
        <v>0.015</v>
      </c>
    </row>
    <row r="105" customFormat="false" ht="27.05" hidden="false" customHeight="true" outlineLevel="0" collapsed="false">
      <c r="A105" s="322" t="s">
        <v>1027</v>
      </c>
      <c r="B105" s="322"/>
      <c r="C105" s="322"/>
      <c r="D105" s="322"/>
      <c r="E105" s="322"/>
      <c r="F105" s="322"/>
      <c r="G105" s="322"/>
      <c r="H105" s="318" t="s">
        <v>1011</v>
      </c>
      <c r="I105" s="324" t="n">
        <v>0.0078</v>
      </c>
    </row>
    <row r="106" customFormat="false" ht="18.65" hidden="false" customHeight="true" outlineLevel="0" collapsed="false">
      <c r="A106" s="322" t="s">
        <v>1028</v>
      </c>
      <c r="B106" s="322"/>
      <c r="C106" s="322"/>
      <c r="D106" s="322"/>
      <c r="E106" s="322"/>
      <c r="F106" s="322"/>
      <c r="G106" s="322"/>
      <c r="H106" s="318" t="s">
        <v>1011</v>
      </c>
      <c r="I106" s="323" t="n">
        <v>5</v>
      </c>
    </row>
    <row r="107" customFormat="false" ht="13.8" hidden="false" customHeight="true" outlineLevel="0" collapsed="false">
      <c r="A107" s="278" t="s">
        <v>1029</v>
      </c>
      <c r="B107" s="278"/>
      <c r="C107" s="278"/>
      <c r="D107" s="278"/>
      <c r="E107" s="278"/>
      <c r="F107" s="278"/>
      <c r="G107" s="278"/>
      <c r="H107" s="278"/>
      <c r="I107" s="278"/>
    </row>
    <row r="108" customFormat="false" ht="13.8" hidden="false" customHeight="true" outlineLevel="0" collapsed="false">
      <c r="A108" s="279" t="s">
        <v>1030</v>
      </c>
      <c r="B108" s="310" t="s">
        <v>1031</v>
      </c>
      <c r="C108" s="310"/>
      <c r="D108" s="310"/>
      <c r="E108" s="310"/>
      <c r="F108" s="310"/>
      <c r="G108" s="310"/>
      <c r="H108" s="311"/>
      <c r="I108" s="280" t="s">
        <v>885</v>
      </c>
    </row>
    <row r="109" customFormat="false" ht="22.35" hidden="false" customHeight="true" outlineLevel="0" collapsed="false">
      <c r="A109" s="292" t="s">
        <v>887</v>
      </c>
      <c r="B109" s="242" t="s">
        <v>1348</v>
      </c>
      <c r="C109" s="242"/>
      <c r="D109" s="242"/>
      <c r="E109" s="242"/>
      <c r="F109" s="242"/>
      <c r="G109" s="242"/>
      <c r="H109" s="242"/>
      <c r="I109" s="315" t="n">
        <f aca="false">ROUND(((($I$29+$I$29/3)*4/12)/12)*I114,2)</f>
        <v>0</v>
      </c>
    </row>
    <row r="110" customFormat="false" ht="13.8" hidden="false" customHeight="true" outlineLevel="0" collapsed="false">
      <c r="A110" s="292" t="s">
        <v>890</v>
      </c>
      <c r="B110" s="242" t="s">
        <v>1033</v>
      </c>
      <c r="C110" s="242"/>
      <c r="D110" s="242"/>
      <c r="E110" s="242"/>
      <c r="F110" s="242"/>
      <c r="G110" s="242"/>
      <c r="H110" s="242"/>
      <c r="I110" s="315" t="n">
        <f aca="false">ROUND(+I109*H51,2)</f>
        <v>0</v>
      </c>
    </row>
    <row r="111" customFormat="false" ht="22.35" hidden="false" customHeight="true" outlineLevel="0" collapsed="false">
      <c r="A111" s="292" t="s">
        <v>893</v>
      </c>
      <c r="B111" s="242" t="s">
        <v>1349</v>
      </c>
      <c r="C111" s="242"/>
      <c r="D111" s="242"/>
      <c r="E111" s="242"/>
      <c r="F111" s="242"/>
      <c r="G111" s="242"/>
      <c r="H111" s="242"/>
      <c r="I111" s="315" t="n">
        <f aca="false">ROUND(((($I$29+$I$36)*4/12)*I114)*H51,2)</f>
        <v>0</v>
      </c>
    </row>
    <row r="112" customFormat="false" ht="13.8" hidden="false" customHeight="true" outlineLevel="0" collapsed="false">
      <c r="A112" s="292" t="s">
        <v>926</v>
      </c>
      <c r="B112" s="242" t="s">
        <v>1389</v>
      </c>
      <c r="C112" s="242"/>
      <c r="D112" s="242"/>
      <c r="E112" s="242"/>
      <c r="F112" s="242"/>
      <c r="G112" s="242"/>
      <c r="H112" s="242"/>
      <c r="I112" s="321"/>
    </row>
    <row r="113" customFormat="false" ht="13.8" hidden="false" customHeight="false" outlineLevel="0" collapsed="false">
      <c r="A113" s="302" t="s">
        <v>956</v>
      </c>
      <c r="B113" s="302"/>
      <c r="C113" s="302"/>
      <c r="D113" s="302"/>
      <c r="E113" s="302"/>
      <c r="F113" s="302"/>
      <c r="G113" s="302"/>
      <c r="H113" s="303"/>
      <c r="I113" s="274" t="n">
        <f aca="false">SUM(I109:I112)</f>
        <v>0</v>
      </c>
    </row>
    <row r="114" customFormat="false" ht="27.05" hidden="false" customHeight="true" outlineLevel="0" collapsed="false">
      <c r="A114" s="322" t="s">
        <v>1035</v>
      </c>
      <c r="B114" s="322"/>
      <c r="C114" s="322"/>
      <c r="D114" s="322"/>
      <c r="E114" s="322"/>
      <c r="F114" s="322"/>
      <c r="G114" s="322"/>
      <c r="H114" s="318" t="s">
        <v>1011</v>
      </c>
      <c r="I114" s="324" t="n">
        <v>0.02</v>
      </c>
    </row>
    <row r="115" customFormat="false" ht="13.8" hidden="false" customHeight="true" outlineLevel="0" collapsed="false">
      <c r="A115" s="278" t="s">
        <v>1036</v>
      </c>
      <c r="B115" s="278"/>
      <c r="C115" s="278"/>
      <c r="D115" s="278"/>
      <c r="E115" s="278"/>
      <c r="F115" s="278"/>
      <c r="G115" s="278"/>
      <c r="H115" s="278"/>
      <c r="I115" s="278"/>
    </row>
    <row r="116" customFormat="false" ht="13.8" hidden="false" customHeight="true" outlineLevel="0" collapsed="false">
      <c r="A116" s="279" t="s">
        <v>1037</v>
      </c>
      <c r="B116" s="310" t="s">
        <v>1038</v>
      </c>
      <c r="C116" s="310"/>
      <c r="D116" s="310"/>
      <c r="E116" s="310"/>
      <c r="F116" s="310"/>
      <c r="G116" s="310"/>
      <c r="H116" s="311"/>
      <c r="I116" s="280" t="s">
        <v>885</v>
      </c>
    </row>
    <row r="117" customFormat="false" ht="13.8" hidden="false" customHeight="true" outlineLevel="0" collapsed="false">
      <c r="A117" s="292" t="s">
        <v>887</v>
      </c>
      <c r="B117" s="242" t="s">
        <v>1039</v>
      </c>
      <c r="C117" s="242"/>
      <c r="D117" s="242"/>
      <c r="E117" s="242"/>
      <c r="F117" s="242"/>
      <c r="G117" s="242"/>
      <c r="H117" s="242"/>
      <c r="I117" s="321"/>
    </row>
    <row r="118" customFormat="false" ht="13.8" hidden="false" customHeight="false" outlineLevel="0" collapsed="false">
      <c r="A118" s="302" t="s">
        <v>956</v>
      </c>
      <c r="B118" s="302"/>
      <c r="C118" s="302"/>
      <c r="D118" s="302"/>
      <c r="E118" s="302"/>
      <c r="F118" s="302"/>
      <c r="G118" s="302"/>
      <c r="H118" s="303"/>
      <c r="I118" s="274" t="n">
        <f aca="false">+I117</f>
        <v>0</v>
      </c>
    </row>
    <row r="119" customFormat="false" ht="18.65" hidden="false" customHeight="true" outlineLevel="0" collapsed="false">
      <c r="A119" s="275" t="s">
        <v>1351</v>
      </c>
      <c r="B119" s="275"/>
      <c r="C119" s="275"/>
      <c r="D119" s="275"/>
      <c r="E119" s="275"/>
      <c r="F119" s="275"/>
      <c r="G119" s="275"/>
      <c r="H119" s="275"/>
      <c r="I119" s="275"/>
    </row>
    <row r="120" customFormat="false" ht="13.8" hidden="false" customHeight="true" outlineLevel="0" collapsed="false">
      <c r="A120" s="255" t="s">
        <v>1041</v>
      </c>
      <c r="B120" s="255"/>
      <c r="C120" s="255"/>
      <c r="D120" s="255"/>
      <c r="E120" s="255"/>
      <c r="F120" s="255"/>
      <c r="G120" s="255"/>
      <c r="H120" s="255"/>
      <c r="I120" s="255"/>
    </row>
    <row r="121" customFormat="false" ht="13.8" hidden="false" customHeight="true" outlineLevel="0" collapsed="false">
      <c r="A121" s="279" t="n">
        <v>4</v>
      </c>
      <c r="B121" s="310" t="s">
        <v>1042</v>
      </c>
      <c r="C121" s="310"/>
      <c r="D121" s="310"/>
      <c r="E121" s="310"/>
      <c r="F121" s="310"/>
      <c r="G121" s="310"/>
      <c r="H121" s="311"/>
      <c r="I121" s="280" t="s">
        <v>885</v>
      </c>
    </row>
    <row r="122" customFormat="false" ht="13.8" hidden="false" customHeight="true" outlineLevel="0" collapsed="false">
      <c r="A122" s="292" t="s">
        <v>1014</v>
      </c>
      <c r="B122" s="242" t="s">
        <v>1015</v>
      </c>
      <c r="C122" s="242"/>
      <c r="D122" s="242"/>
      <c r="E122" s="242"/>
      <c r="F122" s="242"/>
      <c r="G122" s="242"/>
      <c r="H122" s="242"/>
      <c r="I122" s="315" t="n">
        <f aca="false">+I101</f>
        <v>0</v>
      </c>
    </row>
    <row r="123" customFormat="false" ht="13.8" hidden="false" customHeight="true" outlineLevel="0" collapsed="false">
      <c r="A123" s="292" t="s">
        <v>1030</v>
      </c>
      <c r="B123" s="242" t="s">
        <v>1043</v>
      </c>
      <c r="C123" s="242"/>
      <c r="D123" s="242"/>
      <c r="E123" s="242"/>
      <c r="F123" s="242"/>
      <c r="G123" s="242"/>
      <c r="H123" s="242"/>
      <c r="I123" s="315" t="n">
        <f aca="false">+I113</f>
        <v>0</v>
      </c>
    </row>
    <row r="124" customFormat="false" ht="13.8" hidden="false" customHeight="true" outlineLevel="0" collapsed="false">
      <c r="A124" s="292" t="s">
        <v>1037</v>
      </c>
      <c r="B124" s="242" t="s">
        <v>1038</v>
      </c>
      <c r="C124" s="242"/>
      <c r="D124" s="242"/>
      <c r="E124" s="242"/>
      <c r="F124" s="242"/>
      <c r="G124" s="242"/>
      <c r="H124" s="242"/>
      <c r="I124" s="315" t="n">
        <f aca="false">+I118</f>
        <v>0</v>
      </c>
    </row>
    <row r="125" customFormat="false" ht="13.8" hidden="false" customHeight="false" outlineLevel="0" collapsed="false">
      <c r="A125" s="302" t="s">
        <v>956</v>
      </c>
      <c r="B125" s="302"/>
      <c r="C125" s="302"/>
      <c r="D125" s="302"/>
      <c r="E125" s="302"/>
      <c r="F125" s="302"/>
      <c r="G125" s="302"/>
      <c r="H125" s="303"/>
      <c r="I125" s="274" t="n">
        <f aca="false">SUM(I122:I124)</f>
        <v>0</v>
      </c>
    </row>
    <row r="126" customFormat="false" ht="13.8" hidden="false" customHeight="false" outlineLevel="0" collapsed="false">
      <c r="A126" s="325" t="s">
        <v>926</v>
      </c>
      <c r="B126" s="326" t="s">
        <v>1396</v>
      </c>
      <c r="C126" s="326"/>
      <c r="D126" s="326"/>
      <c r="E126" s="326"/>
      <c r="F126" s="326"/>
      <c r="G126" s="326"/>
      <c r="H126" s="326"/>
      <c r="I126" s="321"/>
    </row>
    <row r="127" customFormat="false" ht="13.8" hidden="false" customHeight="false" outlineLevel="0" collapsed="false">
      <c r="A127" s="302" t="s">
        <v>956</v>
      </c>
      <c r="B127" s="302"/>
      <c r="C127" s="302"/>
      <c r="D127" s="302"/>
      <c r="E127" s="302"/>
      <c r="F127" s="302"/>
      <c r="G127" s="302"/>
      <c r="H127" s="303"/>
      <c r="I127" s="274" t="n">
        <f aca="false">SUM(I125:I126)</f>
        <v>0</v>
      </c>
    </row>
    <row r="128" customFormat="false" ht="13.8" hidden="false" customHeight="true" outlineLevel="0" collapsed="false">
      <c r="A128" s="255" t="s">
        <v>1353</v>
      </c>
      <c r="B128" s="255"/>
      <c r="C128" s="255"/>
      <c r="D128" s="255"/>
      <c r="E128" s="255"/>
      <c r="F128" s="255"/>
      <c r="G128" s="255"/>
      <c r="H128" s="255"/>
      <c r="I128" s="255"/>
    </row>
    <row r="129" customFormat="false" ht="13.8" hidden="false" customHeight="true" outlineLevel="0" collapsed="false">
      <c r="A129" s="279" t="n">
        <v>5</v>
      </c>
      <c r="B129" s="257" t="s">
        <v>1354</v>
      </c>
      <c r="C129" s="257"/>
      <c r="D129" s="257"/>
      <c r="E129" s="257"/>
      <c r="F129" s="257"/>
      <c r="G129" s="257"/>
      <c r="H129" s="258"/>
      <c r="I129" s="280" t="s">
        <v>885</v>
      </c>
    </row>
    <row r="130" customFormat="false" ht="13.8" hidden="false" customHeight="true" outlineLevel="0" collapsed="false">
      <c r="A130" s="281" t="s">
        <v>887</v>
      </c>
      <c r="B130" s="242" t="s">
        <v>1355</v>
      </c>
      <c r="C130" s="242"/>
      <c r="D130" s="242"/>
      <c r="E130" s="242"/>
      <c r="F130" s="242"/>
      <c r="G130" s="242"/>
      <c r="H130" s="327"/>
      <c r="I130" s="321" t="n">
        <f aca="false">'Anexo - M5. Materiais'!L30</f>
        <v>0</v>
      </c>
    </row>
    <row r="131" customFormat="false" ht="13.8" hidden="false" customHeight="true" outlineLevel="0" collapsed="false">
      <c r="A131" s="281" t="s">
        <v>890</v>
      </c>
      <c r="B131" s="242" t="s">
        <v>1048</v>
      </c>
      <c r="C131" s="242"/>
      <c r="D131" s="242"/>
      <c r="E131" s="242"/>
      <c r="F131" s="242"/>
      <c r="G131" s="242"/>
      <c r="H131" s="327"/>
      <c r="I131" s="321" t="n">
        <f aca="false">'Anexo - M5. Equipamentos'!F98</f>
        <v>0</v>
      </c>
    </row>
    <row r="132" customFormat="false" ht="13.8" hidden="false" customHeight="true" outlineLevel="0" collapsed="false">
      <c r="A132" s="281" t="s">
        <v>893</v>
      </c>
      <c r="B132" s="242" t="s">
        <v>1046</v>
      </c>
      <c r="C132" s="242"/>
      <c r="D132" s="242"/>
      <c r="E132" s="242"/>
      <c r="F132" s="242"/>
      <c r="G132" s="242"/>
      <c r="H132" s="327"/>
      <c r="I132" s="321" t="n">
        <f aca="false">'Anexo - M5. Uniformes'!F65</f>
        <v>0</v>
      </c>
    </row>
    <row r="133" customFormat="false" ht="13.8" hidden="false" customHeight="false" outlineLevel="0" collapsed="false">
      <c r="A133" s="328" t="s">
        <v>1356</v>
      </c>
      <c r="B133" s="328"/>
      <c r="C133" s="328"/>
      <c r="D133" s="328"/>
      <c r="E133" s="328"/>
      <c r="F133" s="328"/>
      <c r="G133" s="328"/>
      <c r="H133" s="328"/>
      <c r="I133" s="274" t="n">
        <f aca="false">SUM(I130:I132)</f>
        <v>0</v>
      </c>
    </row>
    <row r="134" customFormat="false" ht="13.8" hidden="true" customHeight="true" outlineLevel="0" collapsed="false">
      <c r="A134" s="329" t="s">
        <v>1051</v>
      </c>
      <c r="B134" s="329"/>
      <c r="C134" s="329"/>
      <c r="D134" s="329"/>
      <c r="E134" s="329"/>
      <c r="F134" s="329"/>
      <c r="G134" s="329"/>
      <c r="H134" s="329"/>
      <c r="I134" s="329"/>
    </row>
    <row r="135" customFormat="false" ht="13.8" hidden="true" customHeight="true" outlineLevel="0" collapsed="false">
      <c r="A135" s="330" t="n">
        <v>6</v>
      </c>
      <c r="B135" s="331" t="s">
        <v>1052</v>
      </c>
      <c r="C135" s="331"/>
      <c r="D135" s="331"/>
      <c r="E135" s="331"/>
      <c r="F135" s="331"/>
      <c r="G135" s="331"/>
      <c r="H135" s="332" t="s">
        <v>884</v>
      </c>
      <c r="I135" s="333" t="s">
        <v>885</v>
      </c>
      <c r="J135" s="269"/>
      <c r="K135" s="269"/>
      <c r="L135" s="269"/>
      <c r="M135" s="269"/>
      <c r="N135" s="269"/>
      <c r="O135" s="269"/>
      <c r="P135" s="269"/>
      <c r="Q135" s="269"/>
      <c r="R135" s="269"/>
      <c r="S135" s="269"/>
      <c r="T135" s="269"/>
      <c r="U135" s="269"/>
      <c r="V135" s="269"/>
      <c r="W135" s="269"/>
      <c r="X135" s="269"/>
      <c r="Y135" s="269"/>
      <c r="Z135" s="269"/>
      <c r="AA135" s="269"/>
      <c r="AB135" s="269"/>
      <c r="AC135" s="269"/>
      <c r="AD135" s="269"/>
      <c r="AE135" s="269"/>
      <c r="AF135" s="269"/>
      <c r="AG135" s="269"/>
      <c r="AH135" s="269"/>
      <c r="AI135" s="269"/>
      <c r="AJ135" s="269"/>
      <c r="AK135" s="269"/>
      <c r="AL135" s="269"/>
      <c r="AM135" s="269"/>
      <c r="AN135" s="269"/>
      <c r="AO135" s="269"/>
      <c r="AP135" s="269"/>
      <c r="AQ135" s="269"/>
      <c r="AR135" s="269"/>
      <c r="AS135" s="269"/>
      <c r="AT135" s="269"/>
      <c r="AU135" s="269"/>
      <c r="AV135" s="269"/>
      <c r="AW135" s="269"/>
      <c r="AX135" s="269"/>
      <c r="AY135" s="269"/>
      <c r="AZ135" s="269"/>
      <c r="BA135" s="269"/>
      <c r="BB135" s="269"/>
      <c r="BC135" s="269"/>
      <c r="BD135" s="269"/>
      <c r="BE135" s="269"/>
      <c r="BF135" s="269"/>
      <c r="BG135" s="269"/>
      <c r="BH135" s="269"/>
      <c r="BI135" s="269"/>
      <c r="BJ135" s="269"/>
      <c r="BK135" s="269"/>
      <c r="BL135" s="269"/>
      <c r="BM135" s="269"/>
      <c r="BN135" s="269"/>
      <c r="BO135" s="269"/>
      <c r="BP135" s="269"/>
      <c r="BQ135" s="269"/>
      <c r="BR135" s="269"/>
      <c r="BS135" s="269"/>
      <c r="BT135" s="269"/>
      <c r="BU135" s="269"/>
      <c r="BV135" s="269"/>
      <c r="BW135" s="269"/>
      <c r="BX135" s="269"/>
      <c r="BY135" s="269"/>
      <c r="BZ135" s="269"/>
      <c r="CA135" s="269"/>
      <c r="CB135" s="269"/>
      <c r="CC135" s="269"/>
      <c r="CD135" s="269"/>
      <c r="CE135" s="269"/>
      <c r="CF135" s="269"/>
      <c r="CG135" s="269"/>
      <c r="CH135" s="269"/>
      <c r="CI135" s="269"/>
      <c r="CJ135" s="269"/>
      <c r="CK135" s="269"/>
      <c r="CL135" s="269"/>
      <c r="CM135" s="269"/>
      <c r="CN135" s="269"/>
      <c r="CO135" s="269"/>
      <c r="CP135" s="269"/>
      <c r="CQ135" s="269"/>
      <c r="CR135" s="269"/>
      <c r="CS135" s="269"/>
      <c r="CT135" s="269"/>
      <c r="CU135" s="269"/>
      <c r="CV135" s="269"/>
      <c r="CW135" s="269"/>
      <c r="CX135" s="269"/>
      <c r="CY135" s="269"/>
      <c r="CZ135" s="269"/>
      <c r="DA135" s="269"/>
      <c r="DB135" s="269"/>
      <c r="DC135" s="269"/>
      <c r="DD135" s="269"/>
      <c r="DE135" s="269"/>
      <c r="DF135" s="269"/>
      <c r="DG135" s="269"/>
      <c r="DH135" s="269"/>
      <c r="DI135" s="269"/>
      <c r="DJ135" s="269"/>
      <c r="DK135" s="269"/>
      <c r="DL135" s="269"/>
      <c r="DM135" s="269"/>
      <c r="DN135" s="269"/>
      <c r="DO135" s="269"/>
      <c r="DP135" s="269"/>
      <c r="DQ135" s="269"/>
      <c r="DR135" s="269"/>
      <c r="DS135" s="269"/>
      <c r="DT135" s="269"/>
      <c r="DU135" s="269"/>
      <c r="DV135" s="269"/>
      <c r="DW135" s="269"/>
      <c r="DX135" s="269"/>
      <c r="DY135" s="269"/>
      <c r="DZ135" s="269"/>
      <c r="EA135" s="269"/>
      <c r="EB135" s="269"/>
      <c r="EC135" s="269"/>
      <c r="ED135" s="269"/>
      <c r="EE135" s="269"/>
      <c r="EF135" s="269"/>
      <c r="EG135" s="269"/>
      <c r="EH135" s="269"/>
      <c r="EI135" s="269"/>
      <c r="EJ135" s="269"/>
      <c r="EK135" s="269"/>
      <c r="EL135" s="269"/>
      <c r="EM135" s="269"/>
      <c r="EN135" s="269"/>
      <c r="EO135" s="269"/>
      <c r="EP135" s="269"/>
      <c r="EQ135" s="269"/>
      <c r="ER135" s="269"/>
      <c r="ES135" s="269"/>
      <c r="ET135" s="269"/>
      <c r="EU135" s="269"/>
      <c r="EV135" s="269"/>
      <c r="EW135" s="269"/>
      <c r="EX135" s="269"/>
      <c r="EY135" s="269"/>
      <c r="EZ135" s="269"/>
      <c r="FA135" s="269"/>
      <c r="FB135" s="269"/>
      <c r="FC135" s="269"/>
      <c r="FD135" s="269"/>
      <c r="FE135" s="269"/>
      <c r="FF135" s="269"/>
      <c r="FG135" s="269"/>
      <c r="FH135" s="269"/>
      <c r="FI135" s="269"/>
      <c r="FJ135" s="269"/>
      <c r="FK135" s="269"/>
      <c r="FL135" s="269"/>
      <c r="FM135" s="269"/>
      <c r="FN135" s="269"/>
      <c r="FO135" s="269"/>
      <c r="FP135" s="269"/>
      <c r="FQ135" s="269"/>
      <c r="FR135" s="269"/>
      <c r="FS135" s="269"/>
      <c r="FT135" s="269"/>
      <c r="FU135" s="269"/>
      <c r="FV135" s="269"/>
      <c r="FW135" s="269"/>
      <c r="FX135" s="269"/>
      <c r="FY135" s="269"/>
      <c r="FZ135" s="269"/>
      <c r="GA135" s="269"/>
      <c r="GB135" s="269"/>
      <c r="GC135" s="269"/>
      <c r="GD135" s="269"/>
      <c r="GE135" s="269"/>
      <c r="GF135" s="269"/>
      <c r="GG135" s="269"/>
      <c r="GH135" s="269"/>
      <c r="GI135" s="269"/>
      <c r="GJ135" s="269"/>
      <c r="GK135" s="269"/>
      <c r="GL135" s="269"/>
      <c r="GM135" s="269"/>
      <c r="GN135" s="269"/>
      <c r="GO135" s="269"/>
      <c r="GP135" s="269"/>
      <c r="GQ135" s="269"/>
      <c r="GR135" s="269"/>
      <c r="GS135" s="269"/>
      <c r="GT135" s="269"/>
      <c r="GU135" s="269"/>
      <c r="GV135" s="269"/>
      <c r="GW135" s="269"/>
      <c r="GX135" s="269"/>
      <c r="GY135" s="269"/>
      <c r="GZ135" s="269"/>
      <c r="HA135" s="269"/>
      <c r="HB135" s="269"/>
      <c r="HC135" s="269"/>
      <c r="HD135" s="269"/>
      <c r="HE135" s="269"/>
      <c r="HF135" s="269"/>
      <c r="HG135" s="269"/>
      <c r="HH135" s="269"/>
      <c r="HI135" s="269"/>
      <c r="HJ135" s="269"/>
      <c r="HK135" s="269"/>
      <c r="HL135" s="269"/>
      <c r="HM135" s="269"/>
      <c r="HN135" s="269"/>
      <c r="HO135" s="269"/>
      <c r="HP135" s="269"/>
      <c r="HQ135" s="269"/>
      <c r="HR135" s="269"/>
      <c r="HS135" s="269"/>
      <c r="HT135" s="269"/>
      <c r="HU135" s="269"/>
      <c r="HV135" s="269"/>
      <c r="HW135" s="269"/>
      <c r="HX135" s="269"/>
      <c r="HY135" s="269"/>
      <c r="HZ135" s="269"/>
      <c r="IA135" s="269"/>
      <c r="IB135" s="269"/>
      <c r="IC135" s="269"/>
      <c r="ID135" s="269"/>
      <c r="IE135" s="269"/>
      <c r="IF135" s="269"/>
      <c r="IG135" s="269"/>
      <c r="IH135" s="269"/>
      <c r="II135" s="269"/>
      <c r="IJ135" s="269"/>
      <c r="IK135" s="269"/>
      <c r="IL135" s="269"/>
      <c r="IM135" s="269"/>
      <c r="IN135" s="269"/>
      <c r="IO135" s="269"/>
      <c r="IP135" s="269"/>
      <c r="IQ135" s="269"/>
      <c r="IR135" s="269"/>
      <c r="IS135" s="269"/>
      <c r="IT135" s="269"/>
      <c r="IU135" s="269"/>
      <c r="IV135" s="269"/>
      <c r="IW135" s="269"/>
      <c r="IX135" s="269"/>
      <c r="IY135" s="269"/>
      <c r="IZ135" s="269"/>
      <c r="JA135" s="269"/>
      <c r="JB135" s="269"/>
      <c r="JC135" s="269"/>
      <c r="JD135" s="269"/>
      <c r="JE135" s="269"/>
      <c r="JF135" s="269"/>
      <c r="JG135" s="269"/>
      <c r="JH135" s="269"/>
      <c r="JI135" s="269"/>
      <c r="JJ135" s="269"/>
      <c r="JK135" s="269"/>
      <c r="JL135" s="269"/>
      <c r="JM135" s="269"/>
      <c r="JN135" s="269"/>
      <c r="JO135" s="269"/>
      <c r="JP135" s="269"/>
      <c r="JQ135" s="269"/>
      <c r="JR135" s="269"/>
      <c r="JS135" s="269"/>
      <c r="JT135" s="269"/>
      <c r="JU135" s="269"/>
      <c r="JV135" s="269"/>
      <c r="JW135" s="269"/>
      <c r="JX135" s="269"/>
      <c r="JY135" s="269"/>
      <c r="JZ135" s="269"/>
      <c r="KA135" s="269"/>
      <c r="KB135" s="269"/>
      <c r="KC135" s="269"/>
      <c r="KD135" s="269"/>
      <c r="KE135" s="269"/>
      <c r="KF135" s="269"/>
      <c r="KG135" s="269"/>
      <c r="KH135" s="269"/>
      <c r="KI135" s="269"/>
      <c r="KJ135" s="269"/>
      <c r="KK135" s="269"/>
      <c r="KL135" s="269"/>
      <c r="KM135" s="269"/>
      <c r="KN135" s="269"/>
      <c r="KO135" s="269"/>
      <c r="KP135" s="269"/>
      <c r="KQ135" s="269"/>
      <c r="KR135" s="269"/>
      <c r="KS135" s="269"/>
      <c r="KT135" s="269"/>
      <c r="KU135" s="269"/>
      <c r="KV135" s="269"/>
      <c r="KW135" s="269"/>
      <c r="KX135" s="269"/>
      <c r="KY135" s="269"/>
      <c r="KZ135" s="269"/>
      <c r="LA135" s="269"/>
      <c r="LB135" s="269"/>
      <c r="LC135" s="269"/>
      <c r="LD135" s="269"/>
      <c r="LE135" s="269"/>
      <c r="LF135" s="269"/>
      <c r="LG135" s="269"/>
      <c r="LH135" s="269"/>
      <c r="LI135" s="269"/>
      <c r="LJ135" s="269"/>
      <c r="LK135" s="269"/>
      <c r="LL135" s="269"/>
      <c r="LM135" s="269"/>
      <c r="LN135" s="269"/>
      <c r="LO135" s="269"/>
      <c r="LP135" s="269"/>
      <c r="LQ135" s="269"/>
      <c r="LR135" s="269"/>
      <c r="LS135" s="269"/>
      <c r="LT135" s="269"/>
      <c r="LU135" s="269"/>
      <c r="LV135" s="269"/>
      <c r="LW135" s="269"/>
      <c r="LX135" s="269"/>
      <c r="LY135" s="269"/>
      <c r="LZ135" s="269"/>
      <c r="MA135" s="269"/>
      <c r="MB135" s="269"/>
      <c r="MC135" s="269"/>
      <c r="MD135" s="269"/>
      <c r="ME135" s="269"/>
      <c r="MF135" s="269"/>
      <c r="MG135" s="269"/>
      <c r="MH135" s="269"/>
      <c r="MI135" s="269"/>
      <c r="MJ135" s="269"/>
      <c r="MK135" s="269"/>
      <c r="ML135" s="269"/>
      <c r="MM135" s="269"/>
      <c r="MN135" s="269"/>
      <c r="MO135" s="269"/>
      <c r="MP135" s="269"/>
      <c r="MQ135" s="269"/>
      <c r="MR135" s="269"/>
      <c r="MS135" s="269"/>
      <c r="MT135" s="269"/>
      <c r="MU135" s="269"/>
      <c r="MV135" s="269"/>
      <c r="MW135" s="269"/>
      <c r="MX135" s="269"/>
      <c r="MY135" s="269"/>
      <c r="MZ135" s="269"/>
      <c r="NA135" s="269"/>
      <c r="NB135" s="269"/>
      <c r="NC135" s="269"/>
      <c r="ND135" s="269"/>
      <c r="NE135" s="269"/>
      <c r="NF135" s="269"/>
      <c r="NG135" s="269"/>
      <c r="NH135" s="269"/>
      <c r="NI135" s="269"/>
      <c r="NJ135" s="269"/>
      <c r="NK135" s="269"/>
      <c r="NL135" s="269"/>
      <c r="NM135" s="269"/>
      <c r="NN135" s="269"/>
      <c r="NO135" s="269"/>
      <c r="NP135" s="269"/>
      <c r="NQ135" s="269"/>
      <c r="NR135" s="269"/>
      <c r="NS135" s="269"/>
      <c r="NT135" s="269"/>
      <c r="NU135" s="269"/>
      <c r="NV135" s="269"/>
      <c r="NW135" s="269"/>
      <c r="NX135" s="269"/>
      <c r="NY135" s="269"/>
      <c r="NZ135" s="269"/>
      <c r="OA135" s="269"/>
      <c r="OB135" s="269"/>
      <c r="OC135" s="269"/>
      <c r="OD135" s="269"/>
      <c r="OE135" s="269"/>
      <c r="OF135" s="269"/>
      <c r="OG135" s="269"/>
      <c r="OH135" s="269"/>
      <c r="OI135" s="269"/>
      <c r="OJ135" s="269"/>
      <c r="OK135" s="269"/>
      <c r="OL135" s="269"/>
      <c r="OM135" s="269"/>
      <c r="ON135" s="269"/>
      <c r="OO135" s="269"/>
      <c r="OP135" s="269"/>
      <c r="OQ135" s="269"/>
      <c r="OR135" s="269"/>
      <c r="OS135" s="269"/>
      <c r="OT135" s="269"/>
      <c r="OU135" s="269"/>
      <c r="OV135" s="269"/>
      <c r="OW135" s="269"/>
      <c r="OX135" s="269"/>
      <c r="OY135" s="269"/>
      <c r="OZ135" s="269"/>
      <c r="PA135" s="269"/>
      <c r="PB135" s="269"/>
      <c r="PC135" s="269"/>
      <c r="PD135" s="269"/>
      <c r="PE135" s="269"/>
      <c r="PF135" s="269"/>
      <c r="PG135" s="269"/>
      <c r="PH135" s="269"/>
      <c r="PI135" s="269"/>
      <c r="PJ135" s="269"/>
      <c r="PK135" s="269"/>
      <c r="PL135" s="269"/>
      <c r="PM135" s="269"/>
      <c r="PN135" s="269"/>
      <c r="PO135" s="269"/>
      <c r="PP135" s="269"/>
      <c r="PQ135" s="269"/>
      <c r="PR135" s="269"/>
      <c r="PS135" s="269"/>
      <c r="PT135" s="269"/>
      <c r="PU135" s="269"/>
      <c r="PV135" s="269"/>
      <c r="PW135" s="269"/>
      <c r="PX135" s="269"/>
      <c r="PY135" s="269"/>
      <c r="PZ135" s="269"/>
      <c r="QA135" s="269"/>
      <c r="QB135" s="269"/>
      <c r="QC135" s="269"/>
      <c r="QD135" s="269"/>
      <c r="QE135" s="269"/>
      <c r="QF135" s="269"/>
      <c r="QG135" s="269"/>
      <c r="QH135" s="269"/>
      <c r="QI135" s="269"/>
      <c r="QJ135" s="269"/>
      <c r="QK135" s="269"/>
      <c r="QL135" s="269"/>
      <c r="QM135" s="269"/>
      <c r="QN135" s="269"/>
      <c r="QO135" s="269"/>
      <c r="QP135" s="269"/>
      <c r="QQ135" s="269"/>
      <c r="QR135" s="269"/>
      <c r="QS135" s="269"/>
      <c r="QT135" s="269"/>
      <c r="QU135" s="269"/>
      <c r="QV135" s="269"/>
      <c r="QW135" s="269"/>
      <c r="QX135" s="269"/>
      <c r="QY135" s="269"/>
      <c r="QZ135" s="269"/>
      <c r="RA135" s="269"/>
      <c r="RB135" s="269"/>
      <c r="RC135" s="269"/>
      <c r="RD135" s="269"/>
      <c r="RE135" s="269"/>
      <c r="RF135" s="269"/>
      <c r="RG135" s="269"/>
      <c r="RH135" s="269"/>
      <c r="RI135" s="269"/>
      <c r="RJ135" s="269"/>
      <c r="RK135" s="269"/>
      <c r="RL135" s="269"/>
      <c r="RM135" s="269"/>
      <c r="RN135" s="269"/>
      <c r="RO135" s="269"/>
      <c r="RP135" s="269"/>
      <c r="RQ135" s="269"/>
      <c r="RR135" s="269"/>
      <c r="RS135" s="269"/>
      <c r="RT135" s="269"/>
      <c r="RU135" s="269"/>
      <c r="RV135" s="269"/>
      <c r="RW135" s="269"/>
      <c r="RX135" s="269"/>
      <c r="RY135" s="269"/>
      <c r="RZ135" s="269"/>
      <c r="SA135" s="269"/>
      <c r="SB135" s="269"/>
      <c r="SC135" s="269"/>
      <c r="SD135" s="269"/>
      <c r="SE135" s="269"/>
      <c r="SF135" s="269"/>
      <c r="SG135" s="269"/>
      <c r="SH135" s="269"/>
      <c r="SI135" s="269"/>
      <c r="SJ135" s="269"/>
      <c r="SK135" s="269"/>
      <c r="SL135" s="269"/>
      <c r="SM135" s="269"/>
      <c r="SN135" s="269"/>
      <c r="SO135" s="269"/>
      <c r="SP135" s="269"/>
      <c r="SQ135" s="269"/>
      <c r="SR135" s="269"/>
      <c r="SS135" s="269"/>
      <c r="ST135" s="269"/>
      <c r="SU135" s="269"/>
      <c r="SV135" s="269"/>
      <c r="SW135" s="269"/>
      <c r="SX135" s="269"/>
      <c r="SY135" s="269"/>
      <c r="SZ135" s="269"/>
      <c r="TA135" s="269"/>
      <c r="TB135" s="269"/>
      <c r="TC135" s="269"/>
      <c r="TD135" s="269"/>
      <c r="TE135" s="269"/>
      <c r="TF135" s="269"/>
      <c r="TG135" s="269"/>
      <c r="TH135" s="269"/>
      <c r="TI135" s="269"/>
      <c r="TJ135" s="269"/>
      <c r="TK135" s="269"/>
      <c r="TL135" s="269"/>
      <c r="TM135" s="269"/>
      <c r="TN135" s="269"/>
      <c r="TO135" s="269"/>
      <c r="TP135" s="269"/>
      <c r="TQ135" s="269"/>
      <c r="TR135" s="269"/>
      <c r="TS135" s="269"/>
      <c r="TT135" s="269"/>
      <c r="TU135" s="269"/>
      <c r="TV135" s="269"/>
      <c r="TW135" s="269"/>
      <c r="TX135" s="269"/>
      <c r="TY135" s="269"/>
      <c r="TZ135" s="269"/>
      <c r="UA135" s="269"/>
      <c r="UB135" s="269"/>
      <c r="UC135" s="269"/>
      <c r="UD135" s="269"/>
      <c r="UE135" s="269"/>
      <c r="UF135" s="269"/>
      <c r="UG135" s="269"/>
      <c r="UH135" s="269"/>
      <c r="UI135" s="269"/>
      <c r="UJ135" s="269"/>
      <c r="UK135" s="269"/>
      <c r="UL135" s="269"/>
      <c r="UM135" s="269"/>
      <c r="UN135" s="269"/>
      <c r="UO135" s="269"/>
      <c r="UP135" s="269"/>
      <c r="UQ135" s="269"/>
      <c r="UR135" s="269"/>
      <c r="US135" s="269"/>
      <c r="UT135" s="269"/>
      <c r="UU135" s="269"/>
      <c r="UV135" s="269"/>
      <c r="UW135" s="269"/>
      <c r="UX135" s="269"/>
      <c r="UY135" s="269"/>
      <c r="UZ135" s="269"/>
      <c r="VA135" s="269"/>
      <c r="VB135" s="269"/>
      <c r="VC135" s="269"/>
      <c r="VD135" s="269"/>
      <c r="VE135" s="269"/>
      <c r="VF135" s="269"/>
      <c r="VG135" s="269"/>
      <c r="VH135" s="269"/>
      <c r="VI135" s="269"/>
      <c r="VJ135" s="269"/>
      <c r="VK135" s="269"/>
      <c r="VL135" s="269"/>
      <c r="VM135" s="269"/>
      <c r="VN135" s="269"/>
      <c r="VO135" s="269"/>
      <c r="VP135" s="269"/>
      <c r="VQ135" s="269"/>
      <c r="VR135" s="269"/>
      <c r="VS135" s="269"/>
      <c r="VT135" s="269"/>
      <c r="VU135" s="269"/>
      <c r="VV135" s="269"/>
      <c r="VW135" s="269"/>
      <c r="VX135" s="269"/>
      <c r="VY135" s="269"/>
      <c r="VZ135" s="269"/>
      <c r="WA135" s="269"/>
      <c r="WB135" s="269"/>
      <c r="WC135" s="269"/>
      <c r="WD135" s="269"/>
      <c r="WE135" s="269"/>
      <c r="WF135" s="269"/>
      <c r="WG135" s="269"/>
      <c r="WH135" s="269"/>
      <c r="WI135" s="269"/>
      <c r="WJ135" s="269"/>
      <c r="WK135" s="269"/>
      <c r="WL135" s="269"/>
      <c r="WM135" s="269"/>
      <c r="WN135" s="269"/>
      <c r="WO135" s="269"/>
      <c r="WP135" s="269"/>
      <c r="WQ135" s="269"/>
      <c r="WR135" s="269"/>
      <c r="WS135" s="269"/>
      <c r="WT135" s="269"/>
      <c r="WU135" s="269"/>
      <c r="WV135" s="269"/>
      <c r="WW135" s="269"/>
      <c r="WX135" s="269"/>
      <c r="WY135" s="269"/>
      <c r="WZ135" s="269"/>
      <c r="XA135" s="269"/>
      <c r="XB135" s="269"/>
      <c r="XC135" s="269"/>
      <c r="XD135" s="269"/>
      <c r="XE135" s="269"/>
      <c r="XF135" s="269"/>
      <c r="XG135" s="269"/>
      <c r="XH135" s="269"/>
      <c r="XI135" s="269"/>
      <c r="XJ135" s="269"/>
      <c r="XK135" s="269"/>
      <c r="XL135" s="269"/>
      <c r="XM135" s="269"/>
      <c r="XN135" s="269"/>
      <c r="XO135" s="269"/>
      <c r="XP135" s="269"/>
      <c r="XQ135" s="269"/>
      <c r="XR135" s="269"/>
      <c r="XS135" s="269"/>
      <c r="XT135" s="269"/>
      <c r="XU135" s="269"/>
      <c r="XV135" s="269"/>
      <c r="XW135" s="269"/>
      <c r="XX135" s="269"/>
      <c r="XY135" s="269"/>
      <c r="XZ135" s="269"/>
      <c r="YA135" s="269"/>
      <c r="YB135" s="269"/>
      <c r="YC135" s="269"/>
      <c r="YD135" s="269"/>
      <c r="YE135" s="269"/>
      <c r="YF135" s="269"/>
      <c r="YG135" s="269"/>
      <c r="YH135" s="269"/>
      <c r="YI135" s="269"/>
      <c r="YJ135" s="269"/>
      <c r="YK135" s="269"/>
      <c r="YL135" s="269"/>
      <c r="YM135" s="269"/>
      <c r="YN135" s="269"/>
      <c r="YO135" s="269"/>
      <c r="YP135" s="269"/>
      <c r="YQ135" s="269"/>
      <c r="YR135" s="269"/>
      <c r="YS135" s="269"/>
      <c r="YT135" s="269"/>
      <c r="YU135" s="269"/>
      <c r="YV135" s="269"/>
      <c r="YW135" s="269"/>
      <c r="YX135" s="269"/>
      <c r="YY135" s="269"/>
      <c r="YZ135" s="269"/>
      <c r="ZA135" s="269"/>
      <c r="ZB135" s="269"/>
      <c r="ZC135" s="269"/>
      <c r="ZD135" s="269"/>
      <c r="ZE135" s="269"/>
      <c r="ZF135" s="269"/>
      <c r="ZG135" s="269"/>
      <c r="ZH135" s="269"/>
      <c r="ZI135" s="269"/>
      <c r="ZJ135" s="269"/>
      <c r="ZK135" s="269"/>
      <c r="ZL135" s="269"/>
      <c r="ZM135" s="269"/>
      <c r="ZN135" s="269"/>
      <c r="ZO135" s="269"/>
      <c r="ZP135" s="269"/>
      <c r="ZQ135" s="269"/>
      <c r="ZR135" s="269"/>
      <c r="ZS135" s="269"/>
      <c r="ZT135" s="269"/>
      <c r="ZU135" s="269"/>
      <c r="ZV135" s="269"/>
      <c r="ZW135" s="269"/>
      <c r="ZX135" s="269"/>
      <c r="ZY135" s="269"/>
      <c r="ZZ135" s="269"/>
      <c r="AAA135" s="269"/>
      <c r="AAB135" s="269"/>
      <c r="AAC135" s="269"/>
      <c r="AAD135" s="269"/>
      <c r="AAE135" s="269"/>
      <c r="AAF135" s="269"/>
      <c r="AAG135" s="269"/>
      <c r="AAH135" s="269"/>
      <c r="AAI135" s="269"/>
      <c r="AAJ135" s="269"/>
      <c r="AAK135" s="269"/>
      <c r="AAL135" s="269"/>
      <c r="AAM135" s="269"/>
      <c r="AAN135" s="269"/>
      <c r="AAO135" s="269"/>
      <c r="AAP135" s="269"/>
      <c r="AAQ135" s="269"/>
      <c r="AAR135" s="269"/>
      <c r="AAS135" s="269"/>
      <c r="AAT135" s="269"/>
      <c r="AAU135" s="269"/>
      <c r="AAV135" s="269"/>
      <c r="AAW135" s="269"/>
      <c r="AAX135" s="269"/>
      <c r="AAY135" s="269"/>
      <c r="AAZ135" s="269"/>
      <c r="ABA135" s="269"/>
      <c r="ABB135" s="269"/>
      <c r="ABC135" s="269"/>
      <c r="ABD135" s="269"/>
      <c r="ABE135" s="269"/>
      <c r="ABF135" s="269"/>
      <c r="ABG135" s="269"/>
      <c r="ABH135" s="269"/>
      <c r="ABI135" s="269"/>
      <c r="ABJ135" s="269"/>
      <c r="ABK135" s="269"/>
      <c r="ABL135" s="269"/>
      <c r="ABM135" s="269"/>
      <c r="ABN135" s="269"/>
      <c r="ABO135" s="269"/>
      <c r="ABP135" s="269"/>
      <c r="ABQ135" s="269"/>
      <c r="ABR135" s="269"/>
      <c r="ABS135" s="269"/>
      <c r="ABT135" s="269"/>
      <c r="ABU135" s="269"/>
      <c r="ABV135" s="269"/>
      <c r="ABW135" s="269"/>
      <c r="ABX135" s="269"/>
      <c r="ABY135" s="269"/>
      <c r="ABZ135" s="269"/>
      <c r="ACA135" s="269"/>
      <c r="ACB135" s="269"/>
      <c r="ACC135" s="269"/>
      <c r="ACD135" s="269"/>
      <c r="ACE135" s="269"/>
      <c r="ACF135" s="269"/>
      <c r="ACG135" s="269"/>
      <c r="ACH135" s="269"/>
      <c r="ACI135" s="269"/>
      <c r="ACJ135" s="269"/>
      <c r="ACK135" s="269"/>
      <c r="ACL135" s="269"/>
      <c r="ACM135" s="269"/>
      <c r="ACN135" s="269"/>
      <c r="ACO135" s="269"/>
      <c r="ACP135" s="269"/>
      <c r="ACQ135" s="269"/>
      <c r="ACR135" s="269"/>
      <c r="ACS135" s="269"/>
      <c r="ACT135" s="269"/>
      <c r="ACU135" s="269"/>
      <c r="ACV135" s="269"/>
      <c r="ACW135" s="269"/>
      <c r="ACX135" s="269"/>
      <c r="ACY135" s="269"/>
      <c r="ACZ135" s="269"/>
      <c r="ADA135" s="269"/>
      <c r="ADB135" s="269"/>
      <c r="ADC135" s="269"/>
      <c r="ADD135" s="269"/>
      <c r="ADE135" s="269"/>
      <c r="ADF135" s="269"/>
      <c r="ADG135" s="269"/>
      <c r="ADH135" s="269"/>
      <c r="ADI135" s="269"/>
      <c r="ADJ135" s="269"/>
      <c r="ADK135" s="269"/>
      <c r="ADL135" s="269"/>
      <c r="ADM135" s="269"/>
      <c r="ADN135" s="269"/>
      <c r="ADO135" s="269"/>
      <c r="ADP135" s="269"/>
      <c r="ADQ135" s="269"/>
      <c r="ADR135" s="269"/>
      <c r="ADS135" s="269"/>
      <c r="ADT135" s="269"/>
      <c r="ADU135" s="269"/>
      <c r="ADV135" s="269"/>
      <c r="ADW135" s="269"/>
      <c r="ADX135" s="269"/>
      <c r="ADY135" s="269"/>
      <c r="ADZ135" s="269"/>
      <c r="AEA135" s="269"/>
      <c r="AEB135" s="269"/>
      <c r="AEC135" s="269"/>
      <c r="AED135" s="269"/>
      <c r="AEE135" s="269"/>
      <c r="AEF135" s="269"/>
      <c r="AEG135" s="269"/>
      <c r="AEH135" s="269"/>
      <c r="AEI135" s="269"/>
      <c r="AEJ135" s="269"/>
      <c r="AEK135" s="269"/>
      <c r="AEL135" s="269"/>
      <c r="AEM135" s="269"/>
      <c r="AEN135" s="269"/>
      <c r="AEO135" s="269"/>
      <c r="AEP135" s="269"/>
      <c r="AEQ135" s="269"/>
      <c r="AER135" s="269"/>
      <c r="AES135" s="269"/>
      <c r="AET135" s="269"/>
      <c r="AEU135" s="269"/>
      <c r="AEV135" s="269"/>
      <c r="AEW135" s="269"/>
      <c r="AEX135" s="269"/>
      <c r="AEY135" s="269"/>
      <c r="AEZ135" s="269"/>
      <c r="AFA135" s="269"/>
      <c r="AFB135" s="269"/>
      <c r="AFC135" s="269"/>
      <c r="AFD135" s="269"/>
      <c r="AFE135" s="269"/>
      <c r="AFF135" s="269"/>
      <c r="AFG135" s="269"/>
      <c r="AFH135" s="269"/>
      <c r="AFI135" s="269"/>
      <c r="AFJ135" s="269"/>
      <c r="AFK135" s="269"/>
      <c r="AFL135" s="269"/>
      <c r="AFM135" s="269"/>
      <c r="AFN135" s="269"/>
      <c r="AFO135" s="269"/>
      <c r="AFP135" s="269"/>
      <c r="AFQ135" s="269"/>
      <c r="AFR135" s="269"/>
      <c r="AFS135" s="269"/>
      <c r="AFT135" s="269"/>
      <c r="AFU135" s="269"/>
      <c r="AFV135" s="269"/>
      <c r="AFW135" s="269"/>
      <c r="AFX135" s="269"/>
      <c r="AFY135" s="269"/>
      <c r="AFZ135" s="269"/>
      <c r="AGA135" s="269"/>
      <c r="AGB135" s="269"/>
      <c r="AGC135" s="269"/>
      <c r="AGD135" s="269"/>
      <c r="AGE135" s="269"/>
      <c r="AGF135" s="269"/>
      <c r="AGG135" s="269"/>
      <c r="AGH135" s="269"/>
      <c r="AGI135" s="269"/>
      <c r="AGJ135" s="269"/>
      <c r="AGK135" s="269"/>
      <c r="AGL135" s="269"/>
      <c r="AGM135" s="269"/>
      <c r="AGN135" s="269"/>
      <c r="AGO135" s="269"/>
      <c r="AGP135" s="269"/>
      <c r="AGQ135" s="269"/>
      <c r="AGR135" s="269"/>
      <c r="AGS135" s="269"/>
      <c r="AGT135" s="269"/>
      <c r="AGU135" s="269"/>
      <c r="AGV135" s="269"/>
      <c r="AGW135" s="269"/>
      <c r="AGX135" s="269"/>
      <c r="AGY135" s="269"/>
      <c r="AGZ135" s="269"/>
      <c r="AHA135" s="269"/>
      <c r="AHB135" s="269"/>
      <c r="AHC135" s="269"/>
      <c r="AHD135" s="269"/>
      <c r="AHE135" s="269"/>
      <c r="AHF135" s="269"/>
      <c r="AHG135" s="269"/>
      <c r="AHH135" s="269"/>
      <c r="AHI135" s="269"/>
      <c r="AHJ135" s="269"/>
      <c r="AHK135" s="269"/>
      <c r="AHL135" s="269"/>
      <c r="AHM135" s="269"/>
      <c r="AHN135" s="269"/>
      <c r="AHO135" s="269"/>
      <c r="AHP135" s="269"/>
      <c r="AHQ135" s="269"/>
      <c r="AHR135" s="269"/>
      <c r="AHS135" s="269"/>
      <c r="AHT135" s="269"/>
      <c r="AHU135" s="269"/>
      <c r="AHV135" s="269"/>
      <c r="AHW135" s="269"/>
      <c r="AHX135" s="269"/>
      <c r="AHY135" s="269"/>
      <c r="AHZ135" s="269"/>
      <c r="AIA135" s="269"/>
      <c r="AIB135" s="269"/>
      <c r="AIC135" s="269"/>
      <c r="AID135" s="269"/>
      <c r="AIE135" s="269"/>
      <c r="AIF135" s="269"/>
      <c r="AIG135" s="269"/>
      <c r="AIH135" s="269"/>
      <c r="AII135" s="269"/>
      <c r="AIJ135" s="269"/>
      <c r="AIK135" s="269"/>
      <c r="AIL135" s="269"/>
      <c r="AIM135" s="269"/>
      <c r="AIN135" s="269"/>
      <c r="AIO135" s="269"/>
      <c r="AIP135" s="269"/>
      <c r="AIQ135" s="269"/>
      <c r="AIR135" s="269"/>
      <c r="AIS135" s="269"/>
      <c r="AIT135" s="269"/>
      <c r="AIU135" s="269"/>
      <c r="AIV135" s="269"/>
      <c r="AIW135" s="269"/>
      <c r="AIX135" s="269"/>
      <c r="AIY135" s="269"/>
      <c r="AIZ135" s="269"/>
      <c r="AJA135" s="269"/>
      <c r="AJB135" s="269"/>
      <c r="AJC135" s="269"/>
      <c r="AJD135" s="269"/>
      <c r="AJE135" s="269"/>
      <c r="AJF135" s="269"/>
      <c r="AJG135" s="269"/>
      <c r="AJH135" s="269"/>
      <c r="AJI135" s="269"/>
      <c r="AJJ135" s="269"/>
      <c r="AJK135" s="269"/>
      <c r="AJL135" s="269"/>
      <c r="AJM135" s="269"/>
      <c r="AJN135" s="269"/>
      <c r="AJO135" s="269"/>
      <c r="AJP135" s="269"/>
      <c r="AJQ135" s="269"/>
      <c r="AJR135" s="269"/>
      <c r="AJS135" s="269"/>
      <c r="AJT135" s="269"/>
      <c r="AJU135" s="269"/>
      <c r="AJV135" s="269"/>
      <c r="AJW135" s="269"/>
      <c r="AJX135" s="269"/>
      <c r="AJY135" s="269"/>
      <c r="AJZ135" s="269"/>
      <c r="AKA135" s="269"/>
      <c r="AKB135" s="269"/>
      <c r="AKC135" s="269"/>
      <c r="AKD135" s="269"/>
      <c r="AKE135" s="269"/>
      <c r="AKF135" s="269"/>
      <c r="AKG135" s="269"/>
      <c r="AKH135" s="269"/>
      <c r="AKI135" s="269"/>
      <c r="AKJ135" s="269"/>
      <c r="AKK135" s="269"/>
      <c r="AKL135" s="269"/>
      <c r="AKM135" s="269"/>
      <c r="AKN135" s="269"/>
      <c r="AKO135" s="269"/>
      <c r="AKP135" s="269"/>
      <c r="AKQ135" s="269"/>
      <c r="AKR135" s="269"/>
      <c r="AKS135" s="269"/>
      <c r="AKT135" s="269"/>
      <c r="AKU135" s="269"/>
      <c r="AKV135" s="269"/>
      <c r="AKW135" s="269"/>
      <c r="AKX135" s="269"/>
      <c r="AKY135" s="269"/>
      <c r="AKZ135" s="269"/>
      <c r="ALA135" s="269"/>
      <c r="ALB135" s="269"/>
      <c r="ALC135" s="269"/>
      <c r="ALD135" s="269"/>
      <c r="ALE135" s="269"/>
      <c r="ALF135" s="269"/>
      <c r="ALG135" s="269"/>
      <c r="ALH135" s="269"/>
      <c r="ALI135" s="269"/>
      <c r="ALJ135" s="269"/>
      <c r="ALK135" s="269"/>
      <c r="ALL135" s="269"/>
      <c r="ALM135" s="269"/>
      <c r="ALN135" s="269"/>
      <c r="ALO135" s="269"/>
      <c r="ALP135" s="269"/>
      <c r="ALQ135" s="269"/>
      <c r="ALR135" s="269"/>
      <c r="ALS135" s="269"/>
      <c r="ALT135" s="269"/>
      <c r="ALU135" s="269"/>
      <c r="ALV135" s="269"/>
      <c r="ALW135" s="269"/>
      <c r="ALX135" s="269"/>
      <c r="ALY135" s="269"/>
      <c r="ALZ135" s="269"/>
      <c r="AMA135" s="269"/>
      <c r="AMB135" s="269"/>
      <c r="AMC135" s="269"/>
      <c r="AMD135" s="269"/>
    </row>
    <row r="136" customFormat="false" ht="42.9" hidden="true" customHeight="true" outlineLevel="0" collapsed="false">
      <c r="A136" s="334" t="s">
        <v>1357</v>
      </c>
      <c r="B136" s="334"/>
      <c r="C136" s="334"/>
      <c r="D136" s="334"/>
      <c r="E136" s="334"/>
      <c r="F136" s="334"/>
      <c r="G136" s="334"/>
      <c r="H136" s="335"/>
      <c r="I136" s="336" t="n">
        <f aca="false">+I29+I79+I88+I127+I133</f>
        <v>0</v>
      </c>
    </row>
    <row r="137" customFormat="false" ht="13.8" hidden="true" customHeight="true" outlineLevel="0" collapsed="false">
      <c r="A137" s="337" t="s">
        <v>887</v>
      </c>
      <c r="B137" s="338" t="s">
        <v>1054</v>
      </c>
      <c r="C137" s="338"/>
      <c r="D137" s="338"/>
      <c r="E137" s="338"/>
      <c r="F137" s="338"/>
      <c r="G137" s="338"/>
      <c r="H137" s="339"/>
      <c r="I137" s="336" t="n">
        <f aca="false">ROUND(H137*I136,2)</f>
        <v>0</v>
      </c>
      <c r="J137" s="269"/>
      <c r="K137" s="269"/>
      <c r="L137" s="269"/>
      <c r="M137" s="269"/>
      <c r="N137" s="269"/>
      <c r="O137" s="269"/>
      <c r="P137" s="269"/>
      <c r="Q137" s="269"/>
      <c r="R137" s="269"/>
      <c r="S137" s="269"/>
      <c r="T137" s="269"/>
      <c r="U137" s="269"/>
      <c r="V137" s="269"/>
      <c r="W137" s="269"/>
      <c r="X137" s="269"/>
      <c r="Y137" s="269"/>
      <c r="Z137" s="269"/>
      <c r="AA137" s="269"/>
      <c r="AB137" s="269"/>
      <c r="AC137" s="269"/>
      <c r="AD137" s="269"/>
      <c r="AE137" s="269"/>
      <c r="AF137" s="269"/>
      <c r="AG137" s="269"/>
      <c r="AH137" s="269"/>
      <c r="AI137" s="269"/>
      <c r="AJ137" s="269"/>
      <c r="AK137" s="269"/>
      <c r="AL137" s="269"/>
      <c r="AM137" s="269"/>
      <c r="AN137" s="269"/>
      <c r="AO137" s="269"/>
      <c r="AP137" s="269"/>
      <c r="AQ137" s="269"/>
      <c r="AR137" s="269"/>
      <c r="AS137" s="269"/>
      <c r="AT137" s="269"/>
      <c r="AU137" s="269"/>
      <c r="AV137" s="269"/>
      <c r="AW137" s="269"/>
      <c r="AX137" s="269"/>
      <c r="AY137" s="269"/>
      <c r="AZ137" s="269"/>
      <c r="BA137" s="269"/>
      <c r="BB137" s="269"/>
      <c r="BC137" s="269"/>
      <c r="BD137" s="269"/>
      <c r="BE137" s="269"/>
      <c r="BF137" s="269"/>
      <c r="BG137" s="269"/>
      <c r="BH137" s="269"/>
      <c r="BI137" s="269"/>
      <c r="BJ137" s="269"/>
      <c r="BK137" s="269"/>
      <c r="BL137" s="269"/>
      <c r="BM137" s="269"/>
      <c r="BN137" s="269"/>
      <c r="BO137" s="269"/>
      <c r="BP137" s="269"/>
      <c r="BQ137" s="269"/>
      <c r="BR137" s="269"/>
      <c r="BS137" s="269"/>
      <c r="BT137" s="269"/>
      <c r="BU137" s="269"/>
      <c r="BV137" s="269"/>
      <c r="BW137" s="269"/>
      <c r="BX137" s="269"/>
      <c r="BY137" s="269"/>
      <c r="BZ137" s="269"/>
      <c r="CA137" s="269"/>
      <c r="CB137" s="269"/>
      <c r="CC137" s="269"/>
      <c r="CD137" s="269"/>
      <c r="CE137" s="269"/>
      <c r="CF137" s="269"/>
      <c r="CG137" s="269"/>
      <c r="CH137" s="269"/>
      <c r="CI137" s="269"/>
      <c r="CJ137" s="269"/>
      <c r="CK137" s="269"/>
      <c r="CL137" s="269"/>
      <c r="CM137" s="269"/>
      <c r="CN137" s="269"/>
      <c r="CO137" s="269"/>
      <c r="CP137" s="269"/>
      <c r="CQ137" s="269"/>
      <c r="CR137" s="269"/>
      <c r="CS137" s="269"/>
      <c r="CT137" s="269"/>
      <c r="CU137" s="269"/>
      <c r="CV137" s="269"/>
      <c r="CW137" s="269"/>
      <c r="CX137" s="269"/>
      <c r="CY137" s="269"/>
      <c r="CZ137" s="269"/>
      <c r="DA137" s="269"/>
      <c r="DB137" s="269"/>
      <c r="DC137" s="269"/>
      <c r="DD137" s="269"/>
      <c r="DE137" s="269"/>
      <c r="DF137" s="269"/>
      <c r="DG137" s="269"/>
      <c r="DH137" s="269"/>
      <c r="DI137" s="269"/>
      <c r="DJ137" s="269"/>
      <c r="DK137" s="269"/>
      <c r="DL137" s="269"/>
      <c r="DM137" s="269"/>
      <c r="DN137" s="269"/>
      <c r="DO137" s="269"/>
      <c r="DP137" s="269"/>
      <c r="DQ137" s="269"/>
      <c r="DR137" s="269"/>
      <c r="DS137" s="269"/>
      <c r="DT137" s="269"/>
      <c r="DU137" s="269"/>
      <c r="DV137" s="269"/>
      <c r="DW137" s="269"/>
      <c r="DX137" s="269"/>
      <c r="DY137" s="269"/>
      <c r="DZ137" s="269"/>
      <c r="EA137" s="269"/>
      <c r="EB137" s="269"/>
      <c r="EC137" s="269"/>
      <c r="ED137" s="269"/>
      <c r="EE137" s="269"/>
      <c r="EF137" s="269"/>
      <c r="EG137" s="269"/>
      <c r="EH137" s="269"/>
      <c r="EI137" s="269"/>
      <c r="EJ137" s="269"/>
      <c r="EK137" s="269"/>
      <c r="EL137" s="269"/>
      <c r="EM137" s="269"/>
      <c r="EN137" s="269"/>
      <c r="EO137" s="269"/>
      <c r="EP137" s="269"/>
      <c r="EQ137" s="269"/>
      <c r="ER137" s="269"/>
      <c r="ES137" s="269"/>
      <c r="ET137" s="269"/>
      <c r="EU137" s="269"/>
      <c r="EV137" s="269"/>
      <c r="EW137" s="269"/>
      <c r="EX137" s="269"/>
      <c r="EY137" s="269"/>
      <c r="EZ137" s="269"/>
      <c r="FA137" s="269"/>
      <c r="FB137" s="269"/>
      <c r="FC137" s="269"/>
      <c r="FD137" s="269"/>
      <c r="FE137" s="269"/>
      <c r="FF137" s="269"/>
      <c r="FG137" s="269"/>
      <c r="FH137" s="269"/>
      <c r="FI137" s="269"/>
      <c r="FJ137" s="269"/>
      <c r="FK137" s="269"/>
      <c r="FL137" s="269"/>
      <c r="FM137" s="269"/>
      <c r="FN137" s="269"/>
      <c r="FO137" s="269"/>
      <c r="FP137" s="269"/>
      <c r="FQ137" s="269"/>
      <c r="FR137" s="269"/>
      <c r="FS137" s="269"/>
      <c r="FT137" s="269"/>
      <c r="FU137" s="269"/>
      <c r="FV137" s="269"/>
      <c r="FW137" s="269"/>
      <c r="FX137" s="269"/>
      <c r="FY137" s="269"/>
      <c r="FZ137" s="269"/>
      <c r="GA137" s="269"/>
      <c r="GB137" s="269"/>
      <c r="GC137" s="269"/>
      <c r="GD137" s="269"/>
      <c r="GE137" s="269"/>
      <c r="GF137" s="269"/>
      <c r="GG137" s="269"/>
      <c r="GH137" s="269"/>
      <c r="GI137" s="269"/>
      <c r="GJ137" s="269"/>
      <c r="GK137" s="269"/>
      <c r="GL137" s="269"/>
      <c r="GM137" s="269"/>
      <c r="GN137" s="269"/>
      <c r="GO137" s="269"/>
      <c r="GP137" s="269"/>
      <c r="GQ137" s="269"/>
      <c r="GR137" s="269"/>
      <c r="GS137" s="269"/>
      <c r="GT137" s="269"/>
      <c r="GU137" s="269"/>
      <c r="GV137" s="269"/>
      <c r="GW137" s="269"/>
      <c r="GX137" s="269"/>
      <c r="GY137" s="269"/>
      <c r="GZ137" s="269"/>
      <c r="HA137" s="269"/>
      <c r="HB137" s="269"/>
      <c r="HC137" s="269"/>
      <c r="HD137" s="269"/>
      <c r="HE137" s="269"/>
      <c r="HF137" s="269"/>
      <c r="HG137" s="269"/>
      <c r="HH137" s="269"/>
      <c r="HI137" s="269"/>
      <c r="HJ137" s="269"/>
      <c r="HK137" s="269"/>
      <c r="HL137" s="269"/>
      <c r="HM137" s="269"/>
      <c r="HN137" s="269"/>
      <c r="HO137" s="269"/>
      <c r="HP137" s="269"/>
      <c r="HQ137" s="269"/>
      <c r="HR137" s="269"/>
      <c r="HS137" s="269"/>
      <c r="HT137" s="269"/>
      <c r="HU137" s="269"/>
      <c r="HV137" s="269"/>
      <c r="HW137" s="269"/>
      <c r="HX137" s="269"/>
      <c r="HY137" s="269"/>
      <c r="HZ137" s="269"/>
      <c r="IA137" s="269"/>
      <c r="IB137" s="269"/>
      <c r="IC137" s="269"/>
      <c r="ID137" s="269"/>
      <c r="IE137" s="269"/>
      <c r="IF137" s="269"/>
      <c r="IG137" s="269"/>
      <c r="IH137" s="269"/>
      <c r="II137" s="269"/>
      <c r="IJ137" s="269"/>
      <c r="IK137" s="269"/>
      <c r="IL137" s="269"/>
      <c r="IM137" s="269"/>
      <c r="IN137" s="269"/>
      <c r="IO137" s="269"/>
      <c r="IP137" s="269"/>
      <c r="IQ137" s="269"/>
      <c r="IR137" s="269"/>
      <c r="IS137" s="269"/>
      <c r="IT137" s="269"/>
      <c r="IU137" s="269"/>
      <c r="IV137" s="269"/>
      <c r="IW137" s="269"/>
      <c r="IX137" s="269"/>
      <c r="IY137" s="269"/>
      <c r="IZ137" s="269"/>
      <c r="JA137" s="269"/>
      <c r="JB137" s="269"/>
      <c r="JC137" s="269"/>
      <c r="JD137" s="269"/>
      <c r="JE137" s="269"/>
      <c r="JF137" s="269"/>
      <c r="JG137" s="269"/>
      <c r="JH137" s="269"/>
      <c r="JI137" s="269"/>
      <c r="JJ137" s="269"/>
      <c r="JK137" s="269"/>
      <c r="JL137" s="269"/>
      <c r="JM137" s="269"/>
      <c r="JN137" s="269"/>
      <c r="JO137" s="269"/>
      <c r="JP137" s="269"/>
      <c r="JQ137" s="269"/>
      <c r="JR137" s="269"/>
      <c r="JS137" s="269"/>
      <c r="JT137" s="269"/>
      <c r="JU137" s="269"/>
      <c r="JV137" s="269"/>
      <c r="JW137" s="269"/>
      <c r="JX137" s="269"/>
      <c r="JY137" s="269"/>
      <c r="JZ137" s="269"/>
      <c r="KA137" s="269"/>
      <c r="KB137" s="269"/>
      <c r="KC137" s="269"/>
      <c r="KD137" s="269"/>
      <c r="KE137" s="269"/>
      <c r="KF137" s="269"/>
      <c r="KG137" s="269"/>
      <c r="KH137" s="269"/>
      <c r="KI137" s="269"/>
      <c r="KJ137" s="269"/>
      <c r="KK137" s="269"/>
      <c r="KL137" s="269"/>
      <c r="KM137" s="269"/>
      <c r="KN137" s="269"/>
      <c r="KO137" s="269"/>
      <c r="KP137" s="269"/>
      <c r="KQ137" s="269"/>
      <c r="KR137" s="269"/>
      <c r="KS137" s="269"/>
      <c r="KT137" s="269"/>
      <c r="KU137" s="269"/>
      <c r="KV137" s="269"/>
      <c r="KW137" s="269"/>
      <c r="KX137" s="269"/>
      <c r="KY137" s="269"/>
      <c r="KZ137" s="269"/>
      <c r="LA137" s="269"/>
      <c r="LB137" s="269"/>
      <c r="LC137" s="269"/>
      <c r="LD137" s="269"/>
      <c r="LE137" s="269"/>
      <c r="LF137" s="269"/>
      <c r="LG137" s="269"/>
      <c r="LH137" s="269"/>
      <c r="LI137" s="269"/>
      <c r="LJ137" s="269"/>
      <c r="LK137" s="269"/>
      <c r="LL137" s="269"/>
      <c r="LM137" s="269"/>
      <c r="LN137" s="269"/>
      <c r="LO137" s="269"/>
      <c r="LP137" s="269"/>
      <c r="LQ137" s="269"/>
      <c r="LR137" s="269"/>
      <c r="LS137" s="269"/>
      <c r="LT137" s="269"/>
      <c r="LU137" s="269"/>
      <c r="LV137" s="269"/>
      <c r="LW137" s="269"/>
      <c r="LX137" s="269"/>
      <c r="LY137" s="269"/>
      <c r="LZ137" s="269"/>
      <c r="MA137" s="269"/>
      <c r="MB137" s="269"/>
      <c r="MC137" s="269"/>
      <c r="MD137" s="269"/>
      <c r="ME137" s="269"/>
      <c r="MF137" s="269"/>
      <c r="MG137" s="269"/>
      <c r="MH137" s="269"/>
      <c r="MI137" s="269"/>
      <c r="MJ137" s="269"/>
      <c r="MK137" s="269"/>
      <c r="ML137" s="269"/>
      <c r="MM137" s="269"/>
      <c r="MN137" s="269"/>
      <c r="MO137" s="269"/>
      <c r="MP137" s="269"/>
      <c r="MQ137" s="269"/>
      <c r="MR137" s="269"/>
      <c r="MS137" s="269"/>
      <c r="MT137" s="269"/>
      <c r="MU137" s="269"/>
      <c r="MV137" s="269"/>
      <c r="MW137" s="269"/>
      <c r="MX137" s="269"/>
      <c r="MY137" s="269"/>
      <c r="MZ137" s="269"/>
      <c r="NA137" s="269"/>
      <c r="NB137" s="269"/>
      <c r="NC137" s="269"/>
      <c r="ND137" s="269"/>
      <c r="NE137" s="269"/>
      <c r="NF137" s="269"/>
      <c r="NG137" s="269"/>
      <c r="NH137" s="269"/>
      <c r="NI137" s="269"/>
      <c r="NJ137" s="269"/>
      <c r="NK137" s="269"/>
      <c r="NL137" s="269"/>
      <c r="NM137" s="269"/>
      <c r="NN137" s="269"/>
      <c r="NO137" s="269"/>
      <c r="NP137" s="269"/>
      <c r="NQ137" s="269"/>
      <c r="NR137" s="269"/>
      <c r="NS137" s="269"/>
      <c r="NT137" s="269"/>
      <c r="NU137" s="269"/>
      <c r="NV137" s="269"/>
      <c r="NW137" s="269"/>
      <c r="NX137" s="269"/>
      <c r="NY137" s="269"/>
      <c r="NZ137" s="269"/>
      <c r="OA137" s="269"/>
      <c r="OB137" s="269"/>
      <c r="OC137" s="269"/>
      <c r="OD137" s="269"/>
      <c r="OE137" s="269"/>
      <c r="OF137" s="269"/>
      <c r="OG137" s="269"/>
      <c r="OH137" s="269"/>
      <c r="OI137" s="269"/>
      <c r="OJ137" s="269"/>
      <c r="OK137" s="269"/>
      <c r="OL137" s="269"/>
      <c r="OM137" s="269"/>
      <c r="ON137" s="269"/>
      <c r="OO137" s="269"/>
      <c r="OP137" s="269"/>
      <c r="OQ137" s="269"/>
      <c r="OR137" s="269"/>
      <c r="OS137" s="269"/>
      <c r="OT137" s="269"/>
      <c r="OU137" s="269"/>
      <c r="OV137" s="269"/>
      <c r="OW137" s="269"/>
      <c r="OX137" s="269"/>
      <c r="OY137" s="269"/>
      <c r="OZ137" s="269"/>
      <c r="PA137" s="269"/>
      <c r="PB137" s="269"/>
      <c r="PC137" s="269"/>
      <c r="PD137" s="269"/>
      <c r="PE137" s="269"/>
      <c r="PF137" s="269"/>
      <c r="PG137" s="269"/>
      <c r="PH137" s="269"/>
      <c r="PI137" s="269"/>
      <c r="PJ137" s="269"/>
      <c r="PK137" s="269"/>
      <c r="PL137" s="269"/>
      <c r="PM137" s="269"/>
      <c r="PN137" s="269"/>
      <c r="PO137" s="269"/>
      <c r="PP137" s="269"/>
      <c r="PQ137" s="269"/>
      <c r="PR137" s="269"/>
      <c r="PS137" s="269"/>
      <c r="PT137" s="269"/>
      <c r="PU137" s="269"/>
      <c r="PV137" s="269"/>
      <c r="PW137" s="269"/>
      <c r="PX137" s="269"/>
      <c r="PY137" s="269"/>
      <c r="PZ137" s="269"/>
      <c r="QA137" s="269"/>
      <c r="QB137" s="269"/>
      <c r="QC137" s="269"/>
      <c r="QD137" s="269"/>
      <c r="QE137" s="269"/>
      <c r="QF137" s="269"/>
      <c r="QG137" s="269"/>
      <c r="QH137" s="269"/>
      <c r="QI137" s="269"/>
      <c r="QJ137" s="269"/>
      <c r="QK137" s="269"/>
      <c r="QL137" s="269"/>
      <c r="QM137" s="269"/>
      <c r="QN137" s="269"/>
      <c r="QO137" s="269"/>
      <c r="QP137" s="269"/>
      <c r="QQ137" s="269"/>
      <c r="QR137" s="269"/>
      <c r="QS137" s="269"/>
      <c r="QT137" s="269"/>
      <c r="QU137" s="269"/>
      <c r="QV137" s="269"/>
      <c r="QW137" s="269"/>
      <c r="QX137" s="269"/>
      <c r="QY137" s="269"/>
      <c r="QZ137" s="269"/>
      <c r="RA137" s="269"/>
      <c r="RB137" s="269"/>
      <c r="RC137" s="269"/>
      <c r="RD137" s="269"/>
      <c r="RE137" s="269"/>
      <c r="RF137" s="269"/>
      <c r="RG137" s="269"/>
      <c r="RH137" s="269"/>
      <c r="RI137" s="269"/>
      <c r="RJ137" s="269"/>
      <c r="RK137" s="269"/>
      <c r="RL137" s="269"/>
      <c r="RM137" s="269"/>
      <c r="RN137" s="269"/>
      <c r="RO137" s="269"/>
      <c r="RP137" s="269"/>
      <c r="RQ137" s="269"/>
      <c r="RR137" s="269"/>
      <c r="RS137" s="269"/>
      <c r="RT137" s="269"/>
      <c r="RU137" s="269"/>
      <c r="RV137" s="269"/>
      <c r="RW137" s="269"/>
      <c r="RX137" s="269"/>
      <c r="RY137" s="269"/>
      <c r="RZ137" s="269"/>
      <c r="SA137" s="269"/>
      <c r="SB137" s="269"/>
      <c r="SC137" s="269"/>
      <c r="SD137" s="269"/>
      <c r="SE137" s="269"/>
      <c r="SF137" s="269"/>
      <c r="SG137" s="269"/>
      <c r="SH137" s="269"/>
      <c r="SI137" s="269"/>
      <c r="SJ137" s="269"/>
      <c r="SK137" s="269"/>
      <c r="SL137" s="269"/>
      <c r="SM137" s="269"/>
      <c r="SN137" s="269"/>
      <c r="SO137" s="269"/>
      <c r="SP137" s="269"/>
      <c r="SQ137" s="269"/>
      <c r="SR137" s="269"/>
      <c r="SS137" s="269"/>
      <c r="ST137" s="269"/>
      <c r="SU137" s="269"/>
      <c r="SV137" s="269"/>
      <c r="SW137" s="269"/>
      <c r="SX137" s="269"/>
      <c r="SY137" s="269"/>
      <c r="SZ137" s="269"/>
      <c r="TA137" s="269"/>
      <c r="TB137" s="269"/>
      <c r="TC137" s="269"/>
      <c r="TD137" s="269"/>
      <c r="TE137" s="269"/>
      <c r="TF137" s="269"/>
      <c r="TG137" s="269"/>
      <c r="TH137" s="269"/>
      <c r="TI137" s="269"/>
      <c r="TJ137" s="269"/>
      <c r="TK137" s="269"/>
      <c r="TL137" s="269"/>
      <c r="TM137" s="269"/>
      <c r="TN137" s="269"/>
      <c r="TO137" s="269"/>
      <c r="TP137" s="269"/>
      <c r="TQ137" s="269"/>
      <c r="TR137" s="269"/>
      <c r="TS137" s="269"/>
      <c r="TT137" s="269"/>
      <c r="TU137" s="269"/>
      <c r="TV137" s="269"/>
      <c r="TW137" s="269"/>
      <c r="TX137" s="269"/>
      <c r="TY137" s="269"/>
      <c r="TZ137" s="269"/>
      <c r="UA137" s="269"/>
      <c r="UB137" s="269"/>
      <c r="UC137" s="269"/>
      <c r="UD137" s="269"/>
      <c r="UE137" s="269"/>
      <c r="UF137" s="269"/>
      <c r="UG137" s="269"/>
      <c r="UH137" s="269"/>
      <c r="UI137" s="269"/>
      <c r="UJ137" s="269"/>
      <c r="UK137" s="269"/>
      <c r="UL137" s="269"/>
      <c r="UM137" s="269"/>
      <c r="UN137" s="269"/>
      <c r="UO137" s="269"/>
      <c r="UP137" s="269"/>
      <c r="UQ137" s="269"/>
      <c r="UR137" s="269"/>
      <c r="US137" s="269"/>
      <c r="UT137" s="269"/>
      <c r="UU137" s="269"/>
      <c r="UV137" s="269"/>
      <c r="UW137" s="269"/>
      <c r="UX137" s="269"/>
      <c r="UY137" s="269"/>
      <c r="UZ137" s="269"/>
      <c r="VA137" s="269"/>
      <c r="VB137" s="269"/>
      <c r="VC137" s="269"/>
      <c r="VD137" s="269"/>
      <c r="VE137" s="269"/>
      <c r="VF137" s="269"/>
      <c r="VG137" s="269"/>
      <c r="VH137" s="269"/>
      <c r="VI137" s="269"/>
      <c r="VJ137" s="269"/>
      <c r="VK137" s="269"/>
      <c r="VL137" s="269"/>
      <c r="VM137" s="269"/>
      <c r="VN137" s="269"/>
      <c r="VO137" s="269"/>
      <c r="VP137" s="269"/>
      <c r="VQ137" s="269"/>
      <c r="VR137" s="269"/>
      <c r="VS137" s="269"/>
      <c r="VT137" s="269"/>
      <c r="VU137" s="269"/>
      <c r="VV137" s="269"/>
      <c r="VW137" s="269"/>
      <c r="VX137" s="269"/>
      <c r="VY137" s="269"/>
      <c r="VZ137" s="269"/>
      <c r="WA137" s="269"/>
      <c r="WB137" s="269"/>
      <c r="WC137" s="269"/>
      <c r="WD137" s="269"/>
      <c r="WE137" s="269"/>
      <c r="WF137" s="269"/>
      <c r="WG137" s="269"/>
      <c r="WH137" s="269"/>
      <c r="WI137" s="269"/>
      <c r="WJ137" s="269"/>
      <c r="WK137" s="269"/>
      <c r="WL137" s="269"/>
      <c r="WM137" s="269"/>
      <c r="WN137" s="269"/>
      <c r="WO137" s="269"/>
      <c r="WP137" s="269"/>
      <c r="WQ137" s="269"/>
      <c r="WR137" s="269"/>
      <c r="WS137" s="269"/>
      <c r="WT137" s="269"/>
      <c r="WU137" s="269"/>
      <c r="WV137" s="269"/>
      <c r="WW137" s="269"/>
      <c r="WX137" s="269"/>
      <c r="WY137" s="269"/>
      <c r="WZ137" s="269"/>
      <c r="XA137" s="269"/>
      <c r="XB137" s="269"/>
      <c r="XC137" s="269"/>
      <c r="XD137" s="269"/>
      <c r="XE137" s="269"/>
      <c r="XF137" s="269"/>
      <c r="XG137" s="269"/>
      <c r="XH137" s="269"/>
      <c r="XI137" s="269"/>
      <c r="XJ137" s="269"/>
      <c r="XK137" s="269"/>
      <c r="XL137" s="269"/>
      <c r="XM137" s="269"/>
      <c r="XN137" s="269"/>
      <c r="XO137" s="269"/>
      <c r="XP137" s="269"/>
      <c r="XQ137" s="269"/>
      <c r="XR137" s="269"/>
      <c r="XS137" s="269"/>
      <c r="XT137" s="269"/>
      <c r="XU137" s="269"/>
      <c r="XV137" s="269"/>
      <c r="XW137" s="269"/>
      <c r="XX137" s="269"/>
      <c r="XY137" s="269"/>
      <c r="XZ137" s="269"/>
      <c r="YA137" s="269"/>
      <c r="YB137" s="269"/>
      <c r="YC137" s="269"/>
      <c r="YD137" s="269"/>
      <c r="YE137" s="269"/>
      <c r="YF137" s="269"/>
      <c r="YG137" s="269"/>
      <c r="YH137" s="269"/>
      <c r="YI137" s="269"/>
      <c r="YJ137" s="269"/>
      <c r="YK137" s="269"/>
      <c r="YL137" s="269"/>
      <c r="YM137" s="269"/>
      <c r="YN137" s="269"/>
      <c r="YO137" s="269"/>
      <c r="YP137" s="269"/>
      <c r="YQ137" s="269"/>
      <c r="YR137" s="269"/>
      <c r="YS137" s="269"/>
      <c r="YT137" s="269"/>
      <c r="YU137" s="269"/>
      <c r="YV137" s="269"/>
      <c r="YW137" s="269"/>
      <c r="YX137" s="269"/>
      <c r="YY137" s="269"/>
      <c r="YZ137" s="269"/>
      <c r="ZA137" s="269"/>
      <c r="ZB137" s="269"/>
      <c r="ZC137" s="269"/>
      <c r="ZD137" s="269"/>
      <c r="ZE137" s="269"/>
      <c r="ZF137" s="269"/>
      <c r="ZG137" s="269"/>
      <c r="ZH137" s="269"/>
      <c r="ZI137" s="269"/>
      <c r="ZJ137" s="269"/>
      <c r="ZK137" s="269"/>
      <c r="ZL137" s="269"/>
      <c r="ZM137" s="269"/>
      <c r="ZN137" s="269"/>
      <c r="ZO137" s="269"/>
      <c r="ZP137" s="269"/>
      <c r="ZQ137" s="269"/>
      <c r="ZR137" s="269"/>
      <c r="ZS137" s="269"/>
      <c r="ZT137" s="269"/>
      <c r="ZU137" s="269"/>
      <c r="ZV137" s="269"/>
      <c r="ZW137" s="269"/>
      <c r="ZX137" s="269"/>
      <c r="ZY137" s="269"/>
      <c r="ZZ137" s="269"/>
      <c r="AAA137" s="269"/>
      <c r="AAB137" s="269"/>
      <c r="AAC137" s="269"/>
      <c r="AAD137" s="269"/>
      <c r="AAE137" s="269"/>
      <c r="AAF137" s="269"/>
      <c r="AAG137" s="269"/>
      <c r="AAH137" s="269"/>
      <c r="AAI137" s="269"/>
      <c r="AAJ137" s="269"/>
      <c r="AAK137" s="269"/>
      <c r="AAL137" s="269"/>
      <c r="AAM137" s="269"/>
      <c r="AAN137" s="269"/>
      <c r="AAO137" s="269"/>
      <c r="AAP137" s="269"/>
      <c r="AAQ137" s="269"/>
      <c r="AAR137" s="269"/>
      <c r="AAS137" s="269"/>
      <c r="AAT137" s="269"/>
      <c r="AAU137" s="269"/>
      <c r="AAV137" s="269"/>
      <c r="AAW137" s="269"/>
      <c r="AAX137" s="269"/>
      <c r="AAY137" s="269"/>
      <c r="AAZ137" s="269"/>
      <c r="ABA137" s="269"/>
      <c r="ABB137" s="269"/>
      <c r="ABC137" s="269"/>
      <c r="ABD137" s="269"/>
      <c r="ABE137" s="269"/>
      <c r="ABF137" s="269"/>
      <c r="ABG137" s="269"/>
      <c r="ABH137" s="269"/>
      <c r="ABI137" s="269"/>
      <c r="ABJ137" s="269"/>
      <c r="ABK137" s="269"/>
      <c r="ABL137" s="269"/>
      <c r="ABM137" s="269"/>
      <c r="ABN137" s="269"/>
      <c r="ABO137" s="269"/>
      <c r="ABP137" s="269"/>
      <c r="ABQ137" s="269"/>
      <c r="ABR137" s="269"/>
      <c r="ABS137" s="269"/>
      <c r="ABT137" s="269"/>
      <c r="ABU137" s="269"/>
      <c r="ABV137" s="269"/>
      <c r="ABW137" s="269"/>
      <c r="ABX137" s="269"/>
      <c r="ABY137" s="269"/>
      <c r="ABZ137" s="269"/>
      <c r="ACA137" s="269"/>
      <c r="ACB137" s="269"/>
      <c r="ACC137" s="269"/>
      <c r="ACD137" s="269"/>
      <c r="ACE137" s="269"/>
      <c r="ACF137" s="269"/>
      <c r="ACG137" s="269"/>
      <c r="ACH137" s="269"/>
      <c r="ACI137" s="269"/>
      <c r="ACJ137" s="269"/>
      <c r="ACK137" s="269"/>
      <c r="ACL137" s="269"/>
      <c r="ACM137" s="269"/>
      <c r="ACN137" s="269"/>
      <c r="ACO137" s="269"/>
      <c r="ACP137" s="269"/>
      <c r="ACQ137" s="269"/>
      <c r="ACR137" s="269"/>
      <c r="ACS137" s="269"/>
      <c r="ACT137" s="269"/>
      <c r="ACU137" s="269"/>
      <c r="ACV137" s="269"/>
      <c r="ACW137" s="269"/>
      <c r="ACX137" s="269"/>
      <c r="ACY137" s="269"/>
      <c r="ACZ137" s="269"/>
      <c r="ADA137" s="269"/>
      <c r="ADB137" s="269"/>
      <c r="ADC137" s="269"/>
      <c r="ADD137" s="269"/>
      <c r="ADE137" s="269"/>
      <c r="ADF137" s="269"/>
      <c r="ADG137" s="269"/>
      <c r="ADH137" s="269"/>
      <c r="ADI137" s="269"/>
      <c r="ADJ137" s="269"/>
      <c r="ADK137" s="269"/>
      <c r="ADL137" s="269"/>
      <c r="ADM137" s="269"/>
      <c r="ADN137" s="269"/>
      <c r="ADO137" s="269"/>
      <c r="ADP137" s="269"/>
      <c r="ADQ137" s="269"/>
      <c r="ADR137" s="269"/>
      <c r="ADS137" s="269"/>
      <c r="ADT137" s="269"/>
      <c r="ADU137" s="269"/>
      <c r="ADV137" s="269"/>
      <c r="ADW137" s="269"/>
      <c r="ADX137" s="269"/>
      <c r="ADY137" s="269"/>
      <c r="ADZ137" s="269"/>
      <c r="AEA137" s="269"/>
      <c r="AEB137" s="269"/>
      <c r="AEC137" s="269"/>
      <c r="AED137" s="269"/>
      <c r="AEE137" s="269"/>
      <c r="AEF137" s="269"/>
      <c r="AEG137" s="269"/>
      <c r="AEH137" s="269"/>
      <c r="AEI137" s="269"/>
      <c r="AEJ137" s="269"/>
      <c r="AEK137" s="269"/>
      <c r="AEL137" s="269"/>
      <c r="AEM137" s="269"/>
      <c r="AEN137" s="269"/>
      <c r="AEO137" s="269"/>
      <c r="AEP137" s="269"/>
      <c r="AEQ137" s="269"/>
      <c r="AER137" s="269"/>
      <c r="AES137" s="269"/>
      <c r="AET137" s="269"/>
      <c r="AEU137" s="269"/>
      <c r="AEV137" s="269"/>
      <c r="AEW137" s="269"/>
      <c r="AEX137" s="269"/>
      <c r="AEY137" s="269"/>
      <c r="AEZ137" s="269"/>
      <c r="AFA137" s="269"/>
      <c r="AFB137" s="269"/>
      <c r="AFC137" s="269"/>
      <c r="AFD137" s="269"/>
      <c r="AFE137" s="269"/>
      <c r="AFF137" s="269"/>
      <c r="AFG137" s="269"/>
      <c r="AFH137" s="269"/>
      <c r="AFI137" s="269"/>
      <c r="AFJ137" s="269"/>
      <c r="AFK137" s="269"/>
      <c r="AFL137" s="269"/>
      <c r="AFM137" s="269"/>
      <c r="AFN137" s="269"/>
      <c r="AFO137" s="269"/>
      <c r="AFP137" s="269"/>
      <c r="AFQ137" s="269"/>
      <c r="AFR137" s="269"/>
      <c r="AFS137" s="269"/>
      <c r="AFT137" s="269"/>
      <c r="AFU137" s="269"/>
      <c r="AFV137" s="269"/>
      <c r="AFW137" s="269"/>
      <c r="AFX137" s="269"/>
      <c r="AFY137" s="269"/>
      <c r="AFZ137" s="269"/>
      <c r="AGA137" s="269"/>
      <c r="AGB137" s="269"/>
      <c r="AGC137" s="269"/>
      <c r="AGD137" s="269"/>
      <c r="AGE137" s="269"/>
      <c r="AGF137" s="269"/>
      <c r="AGG137" s="269"/>
      <c r="AGH137" s="269"/>
      <c r="AGI137" s="269"/>
      <c r="AGJ137" s="269"/>
      <c r="AGK137" s="269"/>
      <c r="AGL137" s="269"/>
      <c r="AGM137" s="269"/>
      <c r="AGN137" s="269"/>
      <c r="AGO137" s="269"/>
      <c r="AGP137" s="269"/>
      <c r="AGQ137" s="269"/>
      <c r="AGR137" s="269"/>
      <c r="AGS137" s="269"/>
      <c r="AGT137" s="269"/>
      <c r="AGU137" s="269"/>
      <c r="AGV137" s="269"/>
      <c r="AGW137" s="269"/>
      <c r="AGX137" s="269"/>
      <c r="AGY137" s="269"/>
      <c r="AGZ137" s="269"/>
      <c r="AHA137" s="269"/>
      <c r="AHB137" s="269"/>
      <c r="AHC137" s="269"/>
      <c r="AHD137" s="269"/>
      <c r="AHE137" s="269"/>
      <c r="AHF137" s="269"/>
      <c r="AHG137" s="269"/>
      <c r="AHH137" s="269"/>
      <c r="AHI137" s="269"/>
      <c r="AHJ137" s="269"/>
      <c r="AHK137" s="269"/>
      <c r="AHL137" s="269"/>
      <c r="AHM137" s="269"/>
      <c r="AHN137" s="269"/>
      <c r="AHO137" s="269"/>
      <c r="AHP137" s="269"/>
      <c r="AHQ137" s="269"/>
      <c r="AHR137" s="269"/>
      <c r="AHS137" s="269"/>
      <c r="AHT137" s="269"/>
      <c r="AHU137" s="269"/>
      <c r="AHV137" s="269"/>
      <c r="AHW137" s="269"/>
      <c r="AHX137" s="269"/>
      <c r="AHY137" s="269"/>
      <c r="AHZ137" s="269"/>
      <c r="AIA137" s="269"/>
      <c r="AIB137" s="269"/>
      <c r="AIC137" s="269"/>
      <c r="AID137" s="269"/>
      <c r="AIE137" s="269"/>
      <c r="AIF137" s="269"/>
      <c r="AIG137" s="269"/>
      <c r="AIH137" s="269"/>
      <c r="AII137" s="269"/>
      <c r="AIJ137" s="269"/>
      <c r="AIK137" s="269"/>
      <c r="AIL137" s="269"/>
      <c r="AIM137" s="269"/>
      <c r="AIN137" s="269"/>
      <c r="AIO137" s="269"/>
      <c r="AIP137" s="269"/>
      <c r="AIQ137" s="269"/>
      <c r="AIR137" s="269"/>
      <c r="AIS137" s="269"/>
      <c r="AIT137" s="269"/>
      <c r="AIU137" s="269"/>
      <c r="AIV137" s="269"/>
      <c r="AIW137" s="269"/>
      <c r="AIX137" s="269"/>
      <c r="AIY137" s="269"/>
      <c r="AIZ137" s="269"/>
      <c r="AJA137" s="269"/>
      <c r="AJB137" s="269"/>
      <c r="AJC137" s="269"/>
      <c r="AJD137" s="269"/>
      <c r="AJE137" s="269"/>
      <c r="AJF137" s="269"/>
      <c r="AJG137" s="269"/>
      <c r="AJH137" s="269"/>
      <c r="AJI137" s="269"/>
      <c r="AJJ137" s="269"/>
      <c r="AJK137" s="269"/>
      <c r="AJL137" s="269"/>
      <c r="AJM137" s="269"/>
      <c r="AJN137" s="269"/>
      <c r="AJO137" s="269"/>
      <c r="AJP137" s="269"/>
      <c r="AJQ137" s="269"/>
      <c r="AJR137" s="269"/>
      <c r="AJS137" s="269"/>
      <c r="AJT137" s="269"/>
      <c r="AJU137" s="269"/>
      <c r="AJV137" s="269"/>
      <c r="AJW137" s="269"/>
      <c r="AJX137" s="269"/>
      <c r="AJY137" s="269"/>
      <c r="AJZ137" s="269"/>
      <c r="AKA137" s="269"/>
      <c r="AKB137" s="269"/>
      <c r="AKC137" s="269"/>
      <c r="AKD137" s="269"/>
      <c r="AKE137" s="269"/>
      <c r="AKF137" s="269"/>
      <c r="AKG137" s="269"/>
      <c r="AKH137" s="269"/>
      <c r="AKI137" s="269"/>
      <c r="AKJ137" s="269"/>
      <c r="AKK137" s="269"/>
      <c r="AKL137" s="269"/>
      <c r="AKM137" s="269"/>
      <c r="AKN137" s="269"/>
      <c r="AKO137" s="269"/>
      <c r="AKP137" s="269"/>
      <c r="AKQ137" s="269"/>
      <c r="AKR137" s="269"/>
      <c r="AKS137" s="269"/>
      <c r="AKT137" s="269"/>
      <c r="AKU137" s="269"/>
      <c r="AKV137" s="269"/>
      <c r="AKW137" s="269"/>
      <c r="AKX137" s="269"/>
      <c r="AKY137" s="269"/>
      <c r="AKZ137" s="269"/>
      <c r="ALA137" s="269"/>
      <c r="ALB137" s="269"/>
      <c r="ALC137" s="269"/>
      <c r="ALD137" s="269"/>
      <c r="ALE137" s="269"/>
      <c r="ALF137" s="269"/>
      <c r="ALG137" s="269"/>
      <c r="ALH137" s="269"/>
      <c r="ALI137" s="269"/>
      <c r="ALJ137" s="269"/>
      <c r="ALK137" s="269"/>
      <c r="ALL137" s="269"/>
      <c r="ALM137" s="269"/>
      <c r="ALN137" s="269"/>
      <c r="ALO137" s="269"/>
      <c r="ALP137" s="269"/>
      <c r="ALQ137" s="269"/>
      <c r="ALR137" s="269"/>
      <c r="ALS137" s="269"/>
      <c r="ALT137" s="269"/>
      <c r="ALU137" s="269"/>
      <c r="ALV137" s="269"/>
      <c r="ALW137" s="269"/>
      <c r="ALX137" s="269"/>
      <c r="ALY137" s="269"/>
      <c r="ALZ137" s="269"/>
      <c r="AMA137" s="269"/>
      <c r="AMB137" s="269"/>
      <c r="AMC137" s="269"/>
      <c r="AMD137" s="269"/>
    </row>
    <row r="138" customFormat="false" ht="42.9" hidden="true" customHeight="true" outlineLevel="0" collapsed="false">
      <c r="A138" s="334" t="s">
        <v>1358</v>
      </c>
      <c r="B138" s="334"/>
      <c r="C138" s="334"/>
      <c r="D138" s="334"/>
      <c r="E138" s="334"/>
      <c r="F138" s="334"/>
      <c r="G138" s="334"/>
      <c r="H138" s="335"/>
      <c r="I138" s="336" t="n">
        <f aca="false">+I136+I137</f>
        <v>0</v>
      </c>
    </row>
    <row r="139" customFormat="false" ht="13.8" hidden="true" customHeight="true" outlineLevel="0" collapsed="false">
      <c r="A139" s="337" t="s">
        <v>890</v>
      </c>
      <c r="B139" s="338" t="s">
        <v>1056</v>
      </c>
      <c r="C139" s="338"/>
      <c r="D139" s="338"/>
      <c r="E139" s="338"/>
      <c r="F139" s="338"/>
      <c r="G139" s="338"/>
      <c r="H139" s="339"/>
      <c r="I139" s="336" t="n">
        <f aca="false">ROUND(H139*I138,2)</f>
        <v>0</v>
      </c>
      <c r="J139" s="269"/>
      <c r="K139" s="269"/>
      <c r="L139" s="269"/>
      <c r="M139" s="269"/>
      <c r="N139" s="269"/>
      <c r="O139" s="269"/>
      <c r="P139" s="269"/>
      <c r="Q139" s="269"/>
      <c r="R139" s="269"/>
      <c r="S139" s="269"/>
      <c r="T139" s="269"/>
      <c r="U139" s="269"/>
      <c r="V139" s="269"/>
      <c r="W139" s="269"/>
      <c r="X139" s="269"/>
      <c r="Y139" s="269"/>
      <c r="Z139" s="269"/>
      <c r="AA139" s="269"/>
      <c r="AB139" s="269"/>
      <c r="AC139" s="269"/>
      <c r="AD139" s="269"/>
      <c r="AE139" s="269"/>
      <c r="AF139" s="269"/>
      <c r="AG139" s="269"/>
      <c r="AH139" s="269"/>
      <c r="AI139" s="269"/>
      <c r="AJ139" s="269"/>
      <c r="AK139" s="269"/>
      <c r="AL139" s="269"/>
      <c r="AM139" s="269"/>
      <c r="AN139" s="269"/>
      <c r="AO139" s="269"/>
      <c r="AP139" s="269"/>
      <c r="AQ139" s="269"/>
      <c r="AR139" s="269"/>
      <c r="AS139" s="269"/>
      <c r="AT139" s="269"/>
      <c r="AU139" s="269"/>
      <c r="AV139" s="269"/>
      <c r="AW139" s="269"/>
      <c r="AX139" s="269"/>
      <c r="AY139" s="269"/>
      <c r="AZ139" s="269"/>
      <c r="BA139" s="269"/>
      <c r="BB139" s="269"/>
      <c r="BC139" s="269"/>
      <c r="BD139" s="269"/>
      <c r="BE139" s="269"/>
      <c r="BF139" s="269"/>
      <c r="BG139" s="269"/>
      <c r="BH139" s="269"/>
      <c r="BI139" s="269"/>
      <c r="BJ139" s="269"/>
      <c r="BK139" s="269"/>
      <c r="BL139" s="269"/>
      <c r="BM139" s="269"/>
      <c r="BN139" s="269"/>
      <c r="BO139" s="269"/>
      <c r="BP139" s="269"/>
      <c r="BQ139" s="269"/>
      <c r="BR139" s="269"/>
      <c r="BS139" s="269"/>
      <c r="BT139" s="269"/>
      <c r="BU139" s="269"/>
      <c r="BV139" s="269"/>
      <c r="BW139" s="269"/>
      <c r="BX139" s="269"/>
      <c r="BY139" s="269"/>
      <c r="BZ139" s="269"/>
      <c r="CA139" s="269"/>
      <c r="CB139" s="269"/>
      <c r="CC139" s="269"/>
      <c r="CD139" s="269"/>
      <c r="CE139" s="269"/>
      <c r="CF139" s="269"/>
      <c r="CG139" s="269"/>
      <c r="CH139" s="269"/>
      <c r="CI139" s="269"/>
      <c r="CJ139" s="269"/>
      <c r="CK139" s="269"/>
      <c r="CL139" s="269"/>
      <c r="CM139" s="269"/>
      <c r="CN139" s="269"/>
      <c r="CO139" s="269"/>
      <c r="CP139" s="269"/>
      <c r="CQ139" s="269"/>
      <c r="CR139" s="269"/>
      <c r="CS139" s="269"/>
      <c r="CT139" s="269"/>
      <c r="CU139" s="269"/>
      <c r="CV139" s="269"/>
      <c r="CW139" s="269"/>
      <c r="CX139" s="269"/>
      <c r="CY139" s="269"/>
      <c r="CZ139" s="269"/>
      <c r="DA139" s="269"/>
      <c r="DB139" s="269"/>
      <c r="DC139" s="269"/>
      <c r="DD139" s="269"/>
      <c r="DE139" s="269"/>
      <c r="DF139" s="269"/>
      <c r="DG139" s="269"/>
      <c r="DH139" s="269"/>
      <c r="DI139" s="269"/>
      <c r="DJ139" s="269"/>
      <c r="DK139" s="269"/>
      <c r="DL139" s="269"/>
      <c r="DM139" s="269"/>
      <c r="DN139" s="269"/>
      <c r="DO139" s="269"/>
      <c r="DP139" s="269"/>
      <c r="DQ139" s="269"/>
      <c r="DR139" s="269"/>
      <c r="DS139" s="269"/>
      <c r="DT139" s="269"/>
      <c r="DU139" s="269"/>
      <c r="DV139" s="269"/>
      <c r="DW139" s="269"/>
      <c r="DX139" s="269"/>
      <c r="DY139" s="269"/>
      <c r="DZ139" s="269"/>
      <c r="EA139" s="269"/>
      <c r="EB139" s="269"/>
      <c r="EC139" s="269"/>
      <c r="ED139" s="269"/>
      <c r="EE139" s="269"/>
      <c r="EF139" s="269"/>
      <c r="EG139" s="269"/>
      <c r="EH139" s="269"/>
      <c r="EI139" s="269"/>
      <c r="EJ139" s="269"/>
      <c r="EK139" s="269"/>
      <c r="EL139" s="269"/>
      <c r="EM139" s="269"/>
      <c r="EN139" s="269"/>
      <c r="EO139" s="269"/>
      <c r="EP139" s="269"/>
      <c r="EQ139" s="269"/>
      <c r="ER139" s="269"/>
      <c r="ES139" s="269"/>
      <c r="ET139" s="269"/>
      <c r="EU139" s="269"/>
      <c r="EV139" s="269"/>
      <c r="EW139" s="269"/>
      <c r="EX139" s="269"/>
      <c r="EY139" s="269"/>
      <c r="EZ139" s="269"/>
      <c r="FA139" s="269"/>
      <c r="FB139" s="269"/>
      <c r="FC139" s="269"/>
      <c r="FD139" s="269"/>
      <c r="FE139" s="269"/>
      <c r="FF139" s="269"/>
      <c r="FG139" s="269"/>
      <c r="FH139" s="269"/>
      <c r="FI139" s="269"/>
      <c r="FJ139" s="269"/>
      <c r="FK139" s="269"/>
      <c r="FL139" s="269"/>
      <c r="FM139" s="269"/>
      <c r="FN139" s="269"/>
      <c r="FO139" s="269"/>
      <c r="FP139" s="269"/>
      <c r="FQ139" s="269"/>
      <c r="FR139" s="269"/>
      <c r="FS139" s="269"/>
      <c r="FT139" s="269"/>
      <c r="FU139" s="269"/>
      <c r="FV139" s="269"/>
      <c r="FW139" s="269"/>
      <c r="FX139" s="269"/>
      <c r="FY139" s="269"/>
      <c r="FZ139" s="269"/>
      <c r="GA139" s="269"/>
      <c r="GB139" s="269"/>
      <c r="GC139" s="269"/>
      <c r="GD139" s="269"/>
      <c r="GE139" s="269"/>
      <c r="GF139" s="269"/>
      <c r="GG139" s="269"/>
      <c r="GH139" s="269"/>
      <c r="GI139" s="269"/>
      <c r="GJ139" s="269"/>
      <c r="GK139" s="269"/>
      <c r="GL139" s="269"/>
      <c r="GM139" s="269"/>
      <c r="GN139" s="269"/>
      <c r="GO139" s="269"/>
      <c r="GP139" s="269"/>
      <c r="GQ139" s="269"/>
      <c r="GR139" s="269"/>
      <c r="GS139" s="269"/>
      <c r="GT139" s="269"/>
      <c r="GU139" s="269"/>
      <c r="GV139" s="269"/>
      <c r="GW139" s="269"/>
      <c r="GX139" s="269"/>
      <c r="GY139" s="269"/>
      <c r="GZ139" s="269"/>
      <c r="HA139" s="269"/>
      <c r="HB139" s="269"/>
      <c r="HC139" s="269"/>
      <c r="HD139" s="269"/>
      <c r="HE139" s="269"/>
      <c r="HF139" s="269"/>
      <c r="HG139" s="269"/>
      <c r="HH139" s="269"/>
      <c r="HI139" s="269"/>
      <c r="HJ139" s="269"/>
      <c r="HK139" s="269"/>
      <c r="HL139" s="269"/>
      <c r="HM139" s="269"/>
      <c r="HN139" s="269"/>
      <c r="HO139" s="269"/>
      <c r="HP139" s="269"/>
      <c r="HQ139" s="269"/>
      <c r="HR139" s="269"/>
      <c r="HS139" s="269"/>
      <c r="HT139" s="269"/>
      <c r="HU139" s="269"/>
      <c r="HV139" s="269"/>
      <c r="HW139" s="269"/>
      <c r="HX139" s="269"/>
      <c r="HY139" s="269"/>
      <c r="HZ139" s="269"/>
      <c r="IA139" s="269"/>
      <c r="IB139" s="269"/>
      <c r="IC139" s="269"/>
      <c r="ID139" s="269"/>
      <c r="IE139" s="269"/>
      <c r="IF139" s="269"/>
      <c r="IG139" s="269"/>
      <c r="IH139" s="269"/>
      <c r="II139" s="269"/>
      <c r="IJ139" s="269"/>
      <c r="IK139" s="269"/>
      <c r="IL139" s="269"/>
      <c r="IM139" s="269"/>
      <c r="IN139" s="269"/>
      <c r="IO139" s="269"/>
      <c r="IP139" s="269"/>
      <c r="IQ139" s="269"/>
      <c r="IR139" s="269"/>
      <c r="IS139" s="269"/>
      <c r="IT139" s="269"/>
      <c r="IU139" s="269"/>
      <c r="IV139" s="269"/>
      <c r="IW139" s="269"/>
      <c r="IX139" s="269"/>
      <c r="IY139" s="269"/>
      <c r="IZ139" s="269"/>
      <c r="JA139" s="269"/>
      <c r="JB139" s="269"/>
      <c r="JC139" s="269"/>
      <c r="JD139" s="269"/>
      <c r="JE139" s="269"/>
      <c r="JF139" s="269"/>
      <c r="JG139" s="269"/>
      <c r="JH139" s="269"/>
      <c r="JI139" s="269"/>
      <c r="JJ139" s="269"/>
      <c r="JK139" s="269"/>
      <c r="JL139" s="269"/>
      <c r="JM139" s="269"/>
      <c r="JN139" s="269"/>
      <c r="JO139" s="269"/>
      <c r="JP139" s="269"/>
      <c r="JQ139" s="269"/>
      <c r="JR139" s="269"/>
      <c r="JS139" s="269"/>
      <c r="JT139" s="269"/>
      <c r="JU139" s="269"/>
      <c r="JV139" s="269"/>
      <c r="JW139" s="269"/>
      <c r="JX139" s="269"/>
      <c r="JY139" s="269"/>
      <c r="JZ139" s="269"/>
      <c r="KA139" s="269"/>
      <c r="KB139" s="269"/>
      <c r="KC139" s="269"/>
      <c r="KD139" s="269"/>
      <c r="KE139" s="269"/>
      <c r="KF139" s="269"/>
      <c r="KG139" s="269"/>
      <c r="KH139" s="269"/>
      <c r="KI139" s="269"/>
      <c r="KJ139" s="269"/>
      <c r="KK139" s="269"/>
      <c r="KL139" s="269"/>
      <c r="KM139" s="269"/>
      <c r="KN139" s="269"/>
      <c r="KO139" s="269"/>
      <c r="KP139" s="269"/>
      <c r="KQ139" s="269"/>
      <c r="KR139" s="269"/>
      <c r="KS139" s="269"/>
      <c r="KT139" s="269"/>
      <c r="KU139" s="269"/>
      <c r="KV139" s="269"/>
      <c r="KW139" s="269"/>
      <c r="KX139" s="269"/>
      <c r="KY139" s="269"/>
      <c r="KZ139" s="269"/>
      <c r="LA139" s="269"/>
      <c r="LB139" s="269"/>
      <c r="LC139" s="269"/>
      <c r="LD139" s="269"/>
      <c r="LE139" s="269"/>
      <c r="LF139" s="269"/>
      <c r="LG139" s="269"/>
      <c r="LH139" s="269"/>
      <c r="LI139" s="269"/>
      <c r="LJ139" s="269"/>
      <c r="LK139" s="269"/>
      <c r="LL139" s="269"/>
      <c r="LM139" s="269"/>
      <c r="LN139" s="269"/>
      <c r="LO139" s="269"/>
      <c r="LP139" s="269"/>
      <c r="LQ139" s="269"/>
      <c r="LR139" s="269"/>
      <c r="LS139" s="269"/>
      <c r="LT139" s="269"/>
      <c r="LU139" s="269"/>
      <c r="LV139" s="269"/>
      <c r="LW139" s="269"/>
      <c r="LX139" s="269"/>
      <c r="LY139" s="269"/>
      <c r="LZ139" s="269"/>
      <c r="MA139" s="269"/>
      <c r="MB139" s="269"/>
      <c r="MC139" s="269"/>
      <c r="MD139" s="269"/>
      <c r="ME139" s="269"/>
      <c r="MF139" s="269"/>
      <c r="MG139" s="269"/>
      <c r="MH139" s="269"/>
      <c r="MI139" s="269"/>
      <c r="MJ139" s="269"/>
      <c r="MK139" s="269"/>
      <c r="ML139" s="269"/>
      <c r="MM139" s="269"/>
      <c r="MN139" s="269"/>
      <c r="MO139" s="269"/>
      <c r="MP139" s="269"/>
      <c r="MQ139" s="269"/>
      <c r="MR139" s="269"/>
      <c r="MS139" s="269"/>
      <c r="MT139" s="269"/>
      <c r="MU139" s="269"/>
      <c r="MV139" s="269"/>
      <c r="MW139" s="269"/>
      <c r="MX139" s="269"/>
      <c r="MY139" s="269"/>
      <c r="MZ139" s="269"/>
      <c r="NA139" s="269"/>
      <c r="NB139" s="269"/>
      <c r="NC139" s="269"/>
      <c r="ND139" s="269"/>
      <c r="NE139" s="269"/>
      <c r="NF139" s="269"/>
      <c r="NG139" s="269"/>
      <c r="NH139" s="269"/>
      <c r="NI139" s="269"/>
      <c r="NJ139" s="269"/>
      <c r="NK139" s="269"/>
      <c r="NL139" s="269"/>
      <c r="NM139" s="269"/>
      <c r="NN139" s="269"/>
      <c r="NO139" s="269"/>
      <c r="NP139" s="269"/>
      <c r="NQ139" s="269"/>
      <c r="NR139" s="269"/>
      <c r="NS139" s="269"/>
      <c r="NT139" s="269"/>
      <c r="NU139" s="269"/>
      <c r="NV139" s="269"/>
      <c r="NW139" s="269"/>
      <c r="NX139" s="269"/>
      <c r="NY139" s="269"/>
      <c r="NZ139" s="269"/>
      <c r="OA139" s="269"/>
      <c r="OB139" s="269"/>
      <c r="OC139" s="269"/>
      <c r="OD139" s="269"/>
      <c r="OE139" s="269"/>
      <c r="OF139" s="269"/>
      <c r="OG139" s="269"/>
      <c r="OH139" s="269"/>
      <c r="OI139" s="269"/>
      <c r="OJ139" s="269"/>
      <c r="OK139" s="269"/>
      <c r="OL139" s="269"/>
      <c r="OM139" s="269"/>
      <c r="ON139" s="269"/>
      <c r="OO139" s="269"/>
      <c r="OP139" s="269"/>
      <c r="OQ139" s="269"/>
      <c r="OR139" s="269"/>
      <c r="OS139" s="269"/>
      <c r="OT139" s="269"/>
      <c r="OU139" s="269"/>
      <c r="OV139" s="269"/>
      <c r="OW139" s="269"/>
      <c r="OX139" s="269"/>
      <c r="OY139" s="269"/>
      <c r="OZ139" s="269"/>
      <c r="PA139" s="269"/>
      <c r="PB139" s="269"/>
      <c r="PC139" s="269"/>
      <c r="PD139" s="269"/>
      <c r="PE139" s="269"/>
      <c r="PF139" s="269"/>
      <c r="PG139" s="269"/>
      <c r="PH139" s="269"/>
      <c r="PI139" s="269"/>
      <c r="PJ139" s="269"/>
      <c r="PK139" s="269"/>
      <c r="PL139" s="269"/>
      <c r="PM139" s="269"/>
      <c r="PN139" s="269"/>
      <c r="PO139" s="269"/>
      <c r="PP139" s="269"/>
      <c r="PQ139" s="269"/>
      <c r="PR139" s="269"/>
      <c r="PS139" s="269"/>
      <c r="PT139" s="269"/>
      <c r="PU139" s="269"/>
      <c r="PV139" s="269"/>
      <c r="PW139" s="269"/>
      <c r="PX139" s="269"/>
      <c r="PY139" s="269"/>
      <c r="PZ139" s="269"/>
      <c r="QA139" s="269"/>
      <c r="QB139" s="269"/>
      <c r="QC139" s="269"/>
      <c r="QD139" s="269"/>
      <c r="QE139" s="269"/>
      <c r="QF139" s="269"/>
      <c r="QG139" s="269"/>
      <c r="QH139" s="269"/>
      <c r="QI139" s="269"/>
      <c r="QJ139" s="269"/>
      <c r="QK139" s="269"/>
      <c r="QL139" s="269"/>
      <c r="QM139" s="269"/>
      <c r="QN139" s="269"/>
      <c r="QO139" s="269"/>
      <c r="QP139" s="269"/>
      <c r="QQ139" s="269"/>
      <c r="QR139" s="269"/>
      <c r="QS139" s="269"/>
      <c r="QT139" s="269"/>
      <c r="QU139" s="269"/>
      <c r="QV139" s="269"/>
      <c r="QW139" s="269"/>
      <c r="QX139" s="269"/>
      <c r="QY139" s="269"/>
      <c r="QZ139" s="269"/>
      <c r="RA139" s="269"/>
      <c r="RB139" s="269"/>
      <c r="RC139" s="269"/>
      <c r="RD139" s="269"/>
      <c r="RE139" s="269"/>
      <c r="RF139" s="269"/>
      <c r="RG139" s="269"/>
      <c r="RH139" s="269"/>
      <c r="RI139" s="269"/>
      <c r="RJ139" s="269"/>
      <c r="RK139" s="269"/>
      <c r="RL139" s="269"/>
      <c r="RM139" s="269"/>
      <c r="RN139" s="269"/>
      <c r="RO139" s="269"/>
      <c r="RP139" s="269"/>
      <c r="RQ139" s="269"/>
      <c r="RR139" s="269"/>
      <c r="RS139" s="269"/>
      <c r="RT139" s="269"/>
      <c r="RU139" s="269"/>
      <c r="RV139" s="269"/>
      <c r="RW139" s="269"/>
      <c r="RX139" s="269"/>
      <c r="RY139" s="269"/>
      <c r="RZ139" s="269"/>
      <c r="SA139" s="269"/>
      <c r="SB139" s="269"/>
      <c r="SC139" s="269"/>
      <c r="SD139" s="269"/>
      <c r="SE139" s="269"/>
      <c r="SF139" s="269"/>
      <c r="SG139" s="269"/>
      <c r="SH139" s="269"/>
      <c r="SI139" s="269"/>
      <c r="SJ139" s="269"/>
      <c r="SK139" s="269"/>
      <c r="SL139" s="269"/>
      <c r="SM139" s="269"/>
      <c r="SN139" s="269"/>
      <c r="SO139" s="269"/>
      <c r="SP139" s="269"/>
      <c r="SQ139" s="269"/>
      <c r="SR139" s="269"/>
      <c r="SS139" s="269"/>
      <c r="ST139" s="269"/>
      <c r="SU139" s="269"/>
      <c r="SV139" s="269"/>
      <c r="SW139" s="269"/>
      <c r="SX139" s="269"/>
      <c r="SY139" s="269"/>
      <c r="SZ139" s="269"/>
      <c r="TA139" s="269"/>
      <c r="TB139" s="269"/>
      <c r="TC139" s="269"/>
      <c r="TD139" s="269"/>
      <c r="TE139" s="269"/>
      <c r="TF139" s="269"/>
      <c r="TG139" s="269"/>
      <c r="TH139" s="269"/>
      <c r="TI139" s="269"/>
      <c r="TJ139" s="269"/>
      <c r="TK139" s="269"/>
      <c r="TL139" s="269"/>
      <c r="TM139" s="269"/>
      <c r="TN139" s="269"/>
      <c r="TO139" s="269"/>
      <c r="TP139" s="269"/>
      <c r="TQ139" s="269"/>
      <c r="TR139" s="269"/>
      <c r="TS139" s="269"/>
      <c r="TT139" s="269"/>
      <c r="TU139" s="269"/>
      <c r="TV139" s="269"/>
      <c r="TW139" s="269"/>
      <c r="TX139" s="269"/>
      <c r="TY139" s="269"/>
      <c r="TZ139" s="269"/>
      <c r="UA139" s="269"/>
      <c r="UB139" s="269"/>
      <c r="UC139" s="269"/>
      <c r="UD139" s="269"/>
      <c r="UE139" s="269"/>
      <c r="UF139" s="269"/>
      <c r="UG139" s="269"/>
      <c r="UH139" s="269"/>
      <c r="UI139" s="269"/>
      <c r="UJ139" s="269"/>
      <c r="UK139" s="269"/>
      <c r="UL139" s="269"/>
      <c r="UM139" s="269"/>
      <c r="UN139" s="269"/>
      <c r="UO139" s="269"/>
      <c r="UP139" s="269"/>
      <c r="UQ139" s="269"/>
      <c r="UR139" s="269"/>
      <c r="US139" s="269"/>
      <c r="UT139" s="269"/>
      <c r="UU139" s="269"/>
      <c r="UV139" s="269"/>
      <c r="UW139" s="269"/>
      <c r="UX139" s="269"/>
      <c r="UY139" s="269"/>
      <c r="UZ139" s="269"/>
      <c r="VA139" s="269"/>
      <c r="VB139" s="269"/>
      <c r="VC139" s="269"/>
      <c r="VD139" s="269"/>
      <c r="VE139" s="269"/>
      <c r="VF139" s="269"/>
      <c r="VG139" s="269"/>
      <c r="VH139" s="269"/>
      <c r="VI139" s="269"/>
      <c r="VJ139" s="269"/>
      <c r="VK139" s="269"/>
      <c r="VL139" s="269"/>
      <c r="VM139" s="269"/>
      <c r="VN139" s="269"/>
      <c r="VO139" s="269"/>
      <c r="VP139" s="269"/>
      <c r="VQ139" s="269"/>
      <c r="VR139" s="269"/>
      <c r="VS139" s="269"/>
      <c r="VT139" s="269"/>
      <c r="VU139" s="269"/>
      <c r="VV139" s="269"/>
      <c r="VW139" s="269"/>
      <c r="VX139" s="269"/>
      <c r="VY139" s="269"/>
      <c r="VZ139" s="269"/>
      <c r="WA139" s="269"/>
      <c r="WB139" s="269"/>
      <c r="WC139" s="269"/>
      <c r="WD139" s="269"/>
      <c r="WE139" s="269"/>
      <c r="WF139" s="269"/>
      <c r="WG139" s="269"/>
      <c r="WH139" s="269"/>
      <c r="WI139" s="269"/>
      <c r="WJ139" s="269"/>
      <c r="WK139" s="269"/>
      <c r="WL139" s="269"/>
      <c r="WM139" s="269"/>
      <c r="WN139" s="269"/>
      <c r="WO139" s="269"/>
      <c r="WP139" s="269"/>
      <c r="WQ139" s="269"/>
      <c r="WR139" s="269"/>
      <c r="WS139" s="269"/>
      <c r="WT139" s="269"/>
      <c r="WU139" s="269"/>
      <c r="WV139" s="269"/>
      <c r="WW139" s="269"/>
      <c r="WX139" s="269"/>
      <c r="WY139" s="269"/>
      <c r="WZ139" s="269"/>
      <c r="XA139" s="269"/>
      <c r="XB139" s="269"/>
      <c r="XC139" s="269"/>
      <c r="XD139" s="269"/>
      <c r="XE139" s="269"/>
      <c r="XF139" s="269"/>
      <c r="XG139" s="269"/>
      <c r="XH139" s="269"/>
      <c r="XI139" s="269"/>
      <c r="XJ139" s="269"/>
      <c r="XK139" s="269"/>
      <c r="XL139" s="269"/>
      <c r="XM139" s="269"/>
      <c r="XN139" s="269"/>
      <c r="XO139" s="269"/>
      <c r="XP139" s="269"/>
      <c r="XQ139" s="269"/>
      <c r="XR139" s="269"/>
      <c r="XS139" s="269"/>
      <c r="XT139" s="269"/>
      <c r="XU139" s="269"/>
      <c r="XV139" s="269"/>
      <c r="XW139" s="269"/>
      <c r="XX139" s="269"/>
      <c r="XY139" s="269"/>
      <c r="XZ139" s="269"/>
      <c r="YA139" s="269"/>
      <c r="YB139" s="269"/>
      <c r="YC139" s="269"/>
      <c r="YD139" s="269"/>
      <c r="YE139" s="269"/>
      <c r="YF139" s="269"/>
      <c r="YG139" s="269"/>
      <c r="YH139" s="269"/>
      <c r="YI139" s="269"/>
      <c r="YJ139" s="269"/>
      <c r="YK139" s="269"/>
      <c r="YL139" s="269"/>
      <c r="YM139" s="269"/>
      <c r="YN139" s="269"/>
      <c r="YO139" s="269"/>
      <c r="YP139" s="269"/>
      <c r="YQ139" s="269"/>
      <c r="YR139" s="269"/>
      <c r="YS139" s="269"/>
      <c r="YT139" s="269"/>
      <c r="YU139" s="269"/>
      <c r="YV139" s="269"/>
      <c r="YW139" s="269"/>
      <c r="YX139" s="269"/>
      <c r="YY139" s="269"/>
      <c r="YZ139" s="269"/>
      <c r="ZA139" s="269"/>
      <c r="ZB139" s="269"/>
      <c r="ZC139" s="269"/>
      <c r="ZD139" s="269"/>
      <c r="ZE139" s="269"/>
      <c r="ZF139" s="269"/>
      <c r="ZG139" s="269"/>
      <c r="ZH139" s="269"/>
      <c r="ZI139" s="269"/>
      <c r="ZJ139" s="269"/>
      <c r="ZK139" s="269"/>
      <c r="ZL139" s="269"/>
      <c r="ZM139" s="269"/>
      <c r="ZN139" s="269"/>
      <c r="ZO139" s="269"/>
      <c r="ZP139" s="269"/>
      <c r="ZQ139" s="269"/>
      <c r="ZR139" s="269"/>
      <c r="ZS139" s="269"/>
      <c r="ZT139" s="269"/>
      <c r="ZU139" s="269"/>
      <c r="ZV139" s="269"/>
      <c r="ZW139" s="269"/>
      <c r="ZX139" s="269"/>
      <c r="ZY139" s="269"/>
      <c r="ZZ139" s="269"/>
      <c r="AAA139" s="269"/>
      <c r="AAB139" s="269"/>
      <c r="AAC139" s="269"/>
      <c r="AAD139" s="269"/>
      <c r="AAE139" s="269"/>
      <c r="AAF139" s="269"/>
      <c r="AAG139" s="269"/>
      <c r="AAH139" s="269"/>
      <c r="AAI139" s="269"/>
      <c r="AAJ139" s="269"/>
      <c r="AAK139" s="269"/>
      <c r="AAL139" s="269"/>
      <c r="AAM139" s="269"/>
      <c r="AAN139" s="269"/>
      <c r="AAO139" s="269"/>
      <c r="AAP139" s="269"/>
      <c r="AAQ139" s="269"/>
      <c r="AAR139" s="269"/>
      <c r="AAS139" s="269"/>
      <c r="AAT139" s="269"/>
      <c r="AAU139" s="269"/>
      <c r="AAV139" s="269"/>
      <c r="AAW139" s="269"/>
      <c r="AAX139" s="269"/>
      <c r="AAY139" s="269"/>
      <c r="AAZ139" s="269"/>
      <c r="ABA139" s="269"/>
      <c r="ABB139" s="269"/>
      <c r="ABC139" s="269"/>
      <c r="ABD139" s="269"/>
      <c r="ABE139" s="269"/>
      <c r="ABF139" s="269"/>
      <c r="ABG139" s="269"/>
      <c r="ABH139" s="269"/>
      <c r="ABI139" s="269"/>
      <c r="ABJ139" s="269"/>
      <c r="ABK139" s="269"/>
      <c r="ABL139" s="269"/>
      <c r="ABM139" s="269"/>
      <c r="ABN139" s="269"/>
      <c r="ABO139" s="269"/>
      <c r="ABP139" s="269"/>
      <c r="ABQ139" s="269"/>
      <c r="ABR139" s="269"/>
      <c r="ABS139" s="269"/>
      <c r="ABT139" s="269"/>
      <c r="ABU139" s="269"/>
      <c r="ABV139" s="269"/>
      <c r="ABW139" s="269"/>
      <c r="ABX139" s="269"/>
      <c r="ABY139" s="269"/>
      <c r="ABZ139" s="269"/>
      <c r="ACA139" s="269"/>
      <c r="ACB139" s="269"/>
      <c r="ACC139" s="269"/>
      <c r="ACD139" s="269"/>
      <c r="ACE139" s="269"/>
      <c r="ACF139" s="269"/>
      <c r="ACG139" s="269"/>
      <c r="ACH139" s="269"/>
      <c r="ACI139" s="269"/>
      <c r="ACJ139" s="269"/>
      <c r="ACK139" s="269"/>
      <c r="ACL139" s="269"/>
      <c r="ACM139" s="269"/>
      <c r="ACN139" s="269"/>
      <c r="ACO139" s="269"/>
      <c r="ACP139" s="269"/>
      <c r="ACQ139" s="269"/>
      <c r="ACR139" s="269"/>
      <c r="ACS139" s="269"/>
      <c r="ACT139" s="269"/>
      <c r="ACU139" s="269"/>
      <c r="ACV139" s="269"/>
      <c r="ACW139" s="269"/>
      <c r="ACX139" s="269"/>
      <c r="ACY139" s="269"/>
      <c r="ACZ139" s="269"/>
      <c r="ADA139" s="269"/>
      <c r="ADB139" s="269"/>
      <c r="ADC139" s="269"/>
      <c r="ADD139" s="269"/>
      <c r="ADE139" s="269"/>
      <c r="ADF139" s="269"/>
      <c r="ADG139" s="269"/>
      <c r="ADH139" s="269"/>
      <c r="ADI139" s="269"/>
      <c r="ADJ139" s="269"/>
      <c r="ADK139" s="269"/>
      <c r="ADL139" s="269"/>
      <c r="ADM139" s="269"/>
      <c r="ADN139" s="269"/>
      <c r="ADO139" s="269"/>
      <c r="ADP139" s="269"/>
      <c r="ADQ139" s="269"/>
      <c r="ADR139" s="269"/>
      <c r="ADS139" s="269"/>
      <c r="ADT139" s="269"/>
      <c r="ADU139" s="269"/>
      <c r="ADV139" s="269"/>
      <c r="ADW139" s="269"/>
      <c r="ADX139" s="269"/>
      <c r="ADY139" s="269"/>
      <c r="ADZ139" s="269"/>
      <c r="AEA139" s="269"/>
      <c r="AEB139" s="269"/>
      <c r="AEC139" s="269"/>
      <c r="AED139" s="269"/>
      <c r="AEE139" s="269"/>
      <c r="AEF139" s="269"/>
      <c r="AEG139" s="269"/>
      <c r="AEH139" s="269"/>
      <c r="AEI139" s="269"/>
      <c r="AEJ139" s="269"/>
      <c r="AEK139" s="269"/>
      <c r="AEL139" s="269"/>
      <c r="AEM139" s="269"/>
      <c r="AEN139" s="269"/>
      <c r="AEO139" s="269"/>
      <c r="AEP139" s="269"/>
      <c r="AEQ139" s="269"/>
      <c r="AER139" s="269"/>
      <c r="AES139" s="269"/>
      <c r="AET139" s="269"/>
      <c r="AEU139" s="269"/>
      <c r="AEV139" s="269"/>
      <c r="AEW139" s="269"/>
      <c r="AEX139" s="269"/>
      <c r="AEY139" s="269"/>
      <c r="AEZ139" s="269"/>
      <c r="AFA139" s="269"/>
      <c r="AFB139" s="269"/>
      <c r="AFC139" s="269"/>
      <c r="AFD139" s="269"/>
      <c r="AFE139" s="269"/>
      <c r="AFF139" s="269"/>
      <c r="AFG139" s="269"/>
      <c r="AFH139" s="269"/>
      <c r="AFI139" s="269"/>
      <c r="AFJ139" s="269"/>
      <c r="AFK139" s="269"/>
      <c r="AFL139" s="269"/>
      <c r="AFM139" s="269"/>
      <c r="AFN139" s="269"/>
      <c r="AFO139" s="269"/>
      <c r="AFP139" s="269"/>
      <c r="AFQ139" s="269"/>
      <c r="AFR139" s="269"/>
      <c r="AFS139" s="269"/>
      <c r="AFT139" s="269"/>
      <c r="AFU139" s="269"/>
      <c r="AFV139" s="269"/>
      <c r="AFW139" s="269"/>
      <c r="AFX139" s="269"/>
      <c r="AFY139" s="269"/>
      <c r="AFZ139" s="269"/>
      <c r="AGA139" s="269"/>
      <c r="AGB139" s="269"/>
      <c r="AGC139" s="269"/>
      <c r="AGD139" s="269"/>
      <c r="AGE139" s="269"/>
      <c r="AGF139" s="269"/>
      <c r="AGG139" s="269"/>
      <c r="AGH139" s="269"/>
      <c r="AGI139" s="269"/>
      <c r="AGJ139" s="269"/>
      <c r="AGK139" s="269"/>
      <c r="AGL139" s="269"/>
      <c r="AGM139" s="269"/>
      <c r="AGN139" s="269"/>
      <c r="AGO139" s="269"/>
      <c r="AGP139" s="269"/>
      <c r="AGQ139" s="269"/>
      <c r="AGR139" s="269"/>
      <c r="AGS139" s="269"/>
      <c r="AGT139" s="269"/>
      <c r="AGU139" s="269"/>
      <c r="AGV139" s="269"/>
      <c r="AGW139" s="269"/>
      <c r="AGX139" s="269"/>
      <c r="AGY139" s="269"/>
      <c r="AGZ139" s="269"/>
      <c r="AHA139" s="269"/>
      <c r="AHB139" s="269"/>
      <c r="AHC139" s="269"/>
      <c r="AHD139" s="269"/>
      <c r="AHE139" s="269"/>
      <c r="AHF139" s="269"/>
      <c r="AHG139" s="269"/>
      <c r="AHH139" s="269"/>
      <c r="AHI139" s="269"/>
      <c r="AHJ139" s="269"/>
      <c r="AHK139" s="269"/>
      <c r="AHL139" s="269"/>
      <c r="AHM139" s="269"/>
      <c r="AHN139" s="269"/>
      <c r="AHO139" s="269"/>
      <c r="AHP139" s="269"/>
      <c r="AHQ139" s="269"/>
      <c r="AHR139" s="269"/>
      <c r="AHS139" s="269"/>
      <c r="AHT139" s="269"/>
      <c r="AHU139" s="269"/>
      <c r="AHV139" s="269"/>
      <c r="AHW139" s="269"/>
      <c r="AHX139" s="269"/>
      <c r="AHY139" s="269"/>
      <c r="AHZ139" s="269"/>
      <c r="AIA139" s="269"/>
      <c r="AIB139" s="269"/>
      <c r="AIC139" s="269"/>
      <c r="AID139" s="269"/>
      <c r="AIE139" s="269"/>
      <c r="AIF139" s="269"/>
      <c r="AIG139" s="269"/>
      <c r="AIH139" s="269"/>
      <c r="AII139" s="269"/>
      <c r="AIJ139" s="269"/>
      <c r="AIK139" s="269"/>
      <c r="AIL139" s="269"/>
      <c r="AIM139" s="269"/>
      <c r="AIN139" s="269"/>
      <c r="AIO139" s="269"/>
      <c r="AIP139" s="269"/>
      <c r="AIQ139" s="269"/>
      <c r="AIR139" s="269"/>
      <c r="AIS139" s="269"/>
      <c r="AIT139" s="269"/>
      <c r="AIU139" s="269"/>
      <c r="AIV139" s="269"/>
      <c r="AIW139" s="269"/>
      <c r="AIX139" s="269"/>
      <c r="AIY139" s="269"/>
      <c r="AIZ139" s="269"/>
      <c r="AJA139" s="269"/>
      <c r="AJB139" s="269"/>
      <c r="AJC139" s="269"/>
      <c r="AJD139" s="269"/>
      <c r="AJE139" s="269"/>
      <c r="AJF139" s="269"/>
      <c r="AJG139" s="269"/>
      <c r="AJH139" s="269"/>
      <c r="AJI139" s="269"/>
      <c r="AJJ139" s="269"/>
      <c r="AJK139" s="269"/>
      <c r="AJL139" s="269"/>
      <c r="AJM139" s="269"/>
      <c r="AJN139" s="269"/>
      <c r="AJO139" s="269"/>
      <c r="AJP139" s="269"/>
      <c r="AJQ139" s="269"/>
      <c r="AJR139" s="269"/>
      <c r="AJS139" s="269"/>
      <c r="AJT139" s="269"/>
      <c r="AJU139" s="269"/>
      <c r="AJV139" s="269"/>
      <c r="AJW139" s="269"/>
      <c r="AJX139" s="269"/>
      <c r="AJY139" s="269"/>
      <c r="AJZ139" s="269"/>
      <c r="AKA139" s="269"/>
      <c r="AKB139" s="269"/>
      <c r="AKC139" s="269"/>
      <c r="AKD139" s="269"/>
      <c r="AKE139" s="269"/>
      <c r="AKF139" s="269"/>
      <c r="AKG139" s="269"/>
      <c r="AKH139" s="269"/>
      <c r="AKI139" s="269"/>
      <c r="AKJ139" s="269"/>
      <c r="AKK139" s="269"/>
      <c r="AKL139" s="269"/>
      <c r="AKM139" s="269"/>
      <c r="AKN139" s="269"/>
      <c r="AKO139" s="269"/>
      <c r="AKP139" s="269"/>
      <c r="AKQ139" s="269"/>
      <c r="AKR139" s="269"/>
      <c r="AKS139" s="269"/>
      <c r="AKT139" s="269"/>
      <c r="AKU139" s="269"/>
      <c r="AKV139" s="269"/>
      <c r="AKW139" s="269"/>
      <c r="AKX139" s="269"/>
      <c r="AKY139" s="269"/>
      <c r="AKZ139" s="269"/>
      <c r="ALA139" s="269"/>
      <c r="ALB139" s="269"/>
      <c r="ALC139" s="269"/>
      <c r="ALD139" s="269"/>
      <c r="ALE139" s="269"/>
      <c r="ALF139" s="269"/>
      <c r="ALG139" s="269"/>
      <c r="ALH139" s="269"/>
      <c r="ALI139" s="269"/>
      <c r="ALJ139" s="269"/>
      <c r="ALK139" s="269"/>
      <c r="ALL139" s="269"/>
      <c r="ALM139" s="269"/>
      <c r="ALN139" s="269"/>
      <c r="ALO139" s="269"/>
      <c r="ALP139" s="269"/>
      <c r="ALQ139" s="269"/>
      <c r="ALR139" s="269"/>
      <c r="ALS139" s="269"/>
      <c r="ALT139" s="269"/>
      <c r="ALU139" s="269"/>
      <c r="ALV139" s="269"/>
      <c r="ALW139" s="269"/>
      <c r="ALX139" s="269"/>
      <c r="ALY139" s="269"/>
      <c r="ALZ139" s="269"/>
      <c r="AMA139" s="269"/>
      <c r="AMB139" s="269"/>
      <c r="AMC139" s="269"/>
      <c r="AMD139" s="269"/>
    </row>
    <row r="140" customFormat="false" ht="42.9" hidden="true" customHeight="true" outlineLevel="0" collapsed="false">
      <c r="A140" s="334" t="s">
        <v>1359</v>
      </c>
      <c r="B140" s="334"/>
      <c r="C140" s="334"/>
      <c r="D140" s="334"/>
      <c r="E140" s="334"/>
      <c r="F140" s="334"/>
      <c r="G140" s="334"/>
      <c r="H140" s="335"/>
      <c r="I140" s="336" t="n">
        <f aca="false">+I136+I137+I139</f>
        <v>0</v>
      </c>
    </row>
    <row r="141" customFormat="false" ht="13.8" hidden="true" customHeight="true" outlineLevel="0" collapsed="false">
      <c r="A141" s="337" t="s">
        <v>893</v>
      </c>
      <c r="B141" s="338" t="s">
        <v>1058</v>
      </c>
      <c r="C141" s="338"/>
      <c r="D141" s="338"/>
      <c r="E141" s="338"/>
      <c r="F141" s="338"/>
      <c r="G141" s="338"/>
      <c r="H141" s="340"/>
      <c r="I141" s="341"/>
    </row>
    <row r="142" customFormat="false" ht="13.8" hidden="true" customHeight="false" outlineLevel="0" collapsed="false">
      <c r="A142" s="342" t="s">
        <v>895</v>
      </c>
      <c r="B142" s="343" t="s">
        <v>896</v>
      </c>
      <c r="C142" s="343"/>
      <c r="D142" s="343"/>
      <c r="E142" s="343"/>
      <c r="F142" s="343"/>
      <c r="G142" s="343"/>
      <c r="H142" s="344"/>
      <c r="I142" s="345"/>
    </row>
    <row r="143" customFormat="false" ht="13.8" hidden="true" customHeight="true" outlineLevel="0" collapsed="false">
      <c r="A143" s="342"/>
      <c r="B143" s="346" t="s">
        <v>897</v>
      </c>
      <c r="C143" s="346"/>
      <c r="D143" s="346"/>
      <c r="E143" s="346"/>
      <c r="F143" s="346"/>
      <c r="G143" s="346"/>
      <c r="H143" s="339"/>
      <c r="I143" s="347" t="n">
        <f aca="false">ROUND(($I$140/(1-$H$150))*H143,2)</f>
        <v>0</v>
      </c>
    </row>
    <row r="144" customFormat="false" ht="13.8" hidden="true" customHeight="true" outlineLevel="0" collapsed="false">
      <c r="A144" s="342"/>
      <c r="B144" s="346" t="s">
        <v>898</v>
      </c>
      <c r="C144" s="346"/>
      <c r="D144" s="346"/>
      <c r="E144" s="346"/>
      <c r="F144" s="346"/>
      <c r="G144" s="346"/>
      <c r="H144" s="339"/>
      <c r="I144" s="347" t="n">
        <f aca="false">ROUND(($I$140/(1-$H$150))*H144,2)</f>
        <v>0</v>
      </c>
    </row>
    <row r="145" customFormat="false" ht="13.8" hidden="true" customHeight="false" outlineLevel="0" collapsed="false">
      <c r="A145" s="342"/>
      <c r="B145" s="348"/>
      <c r="C145" s="349" t="s">
        <v>1360</v>
      </c>
      <c r="D145" s="350"/>
      <c r="E145" s="348"/>
      <c r="F145" s="348"/>
      <c r="G145" s="348"/>
      <c r="H145" s="339"/>
      <c r="I145" s="347" t="n">
        <f aca="false">ROUND(($I$140/(1-$H$150))*H145,2)</f>
        <v>0</v>
      </c>
    </row>
    <row r="146" customFormat="false" ht="13.8" hidden="true" customHeight="false" outlineLevel="0" collapsed="false">
      <c r="A146" s="342"/>
      <c r="B146" s="348"/>
      <c r="C146" s="349" t="s">
        <v>1361</v>
      </c>
      <c r="D146" s="348"/>
      <c r="E146" s="348"/>
      <c r="F146" s="348"/>
      <c r="G146" s="348"/>
      <c r="H146" s="339"/>
      <c r="I146" s="347" t="n">
        <f aca="false">ROUND(($I$140/(1-$H$150))*H146,2)</f>
        <v>0</v>
      </c>
    </row>
    <row r="147" customFormat="false" ht="13.8" hidden="true" customHeight="true" outlineLevel="0" collapsed="false">
      <c r="A147" s="342" t="s">
        <v>900</v>
      </c>
      <c r="B147" s="351" t="s">
        <v>1362</v>
      </c>
      <c r="C147" s="351"/>
      <c r="D147" s="351"/>
      <c r="E147" s="351"/>
      <c r="F147" s="351"/>
      <c r="G147" s="351"/>
      <c r="H147" s="352"/>
      <c r="I147" s="347" t="n">
        <f aca="false">ROUND(($I$140/(1-$H$150))*H10,2)</f>
        <v>0</v>
      </c>
    </row>
    <row r="148" customFormat="false" ht="13.8" hidden="true" customHeight="true" outlineLevel="0" collapsed="false">
      <c r="A148" s="342" t="s">
        <v>903</v>
      </c>
      <c r="B148" s="351" t="s">
        <v>904</v>
      </c>
      <c r="C148" s="351"/>
      <c r="D148" s="351"/>
      <c r="E148" s="351"/>
      <c r="F148" s="351"/>
      <c r="G148" s="351"/>
      <c r="H148" s="353"/>
      <c r="I148" s="345"/>
    </row>
    <row r="149" customFormat="false" ht="13.8" hidden="true" customHeight="true" outlineLevel="0" collapsed="false">
      <c r="A149" s="342"/>
      <c r="B149" s="346" t="s">
        <v>1363</v>
      </c>
      <c r="C149" s="346"/>
      <c r="D149" s="346"/>
      <c r="E149" s="346"/>
      <c r="F149" s="346"/>
      <c r="G149" s="346"/>
      <c r="H149" s="339"/>
      <c r="I149" s="347" t="n">
        <f aca="false">ROUND(($I$140/(1-$H$150))*H149,2)</f>
        <v>0</v>
      </c>
    </row>
    <row r="150" customFormat="false" ht="13.8" hidden="true" customHeight="false" outlineLevel="0" collapsed="false">
      <c r="A150" s="354" t="s">
        <v>907</v>
      </c>
      <c r="B150" s="354"/>
      <c r="C150" s="354"/>
      <c r="D150" s="354"/>
      <c r="E150" s="354"/>
      <c r="F150" s="354"/>
      <c r="G150" s="354"/>
      <c r="H150" s="355" t="n">
        <f aca="false">SUM(H143:H149)</f>
        <v>0</v>
      </c>
      <c r="I150" s="356" t="n">
        <f aca="false">SUM(I143:I149)</f>
        <v>0</v>
      </c>
    </row>
    <row r="151" customFormat="false" ht="13.8" hidden="true" customHeight="false" outlineLevel="0" collapsed="false">
      <c r="A151" s="357" t="s">
        <v>908</v>
      </c>
      <c r="B151" s="358"/>
      <c r="C151" s="358"/>
      <c r="D151" s="358"/>
      <c r="E151" s="358"/>
      <c r="F151" s="358"/>
      <c r="G151" s="358"/>
      <c r="H151" s="358"/>
      <c r="I151" s="359"/>
    </row>
    <row r="152" customFormat="false" ht="13.8" hidden="true" customHeight="false" outlineLevel="0" collapsed="false">
      <c r="A152" s="360" t="s">
        <v>1069</v>
      </c>
      <c r="B152" s="360"/>
      <c r="C152" s="360"/>
      <c r="D152" s="360"/>
      <c r="E152" s="360"/>
      <c r="F152" s="360"/>
      <c r="G152" s="360"/>
      <c r="H152" s="361"/>
      <c r="I152" s="356" t="n">
        <f aca="false">+I137+I139+I150</f>
        <v>0</v>
      </c>
    </row>
    <row r="153" customFormat="false" ht="13.8" hidden="false" customHeight="true" outlineLevel="0" collapsed="false">
      <c r="A153" s="362" t="s">
        <v>1364</v>
      </c>
      <c r="B153" s="362"/>
      <c r="C153" s="362"/>
      <c r="D153" s="362"/>
      <c r="E153" s="362"/>
      <c r="F153" s="362"/>
      <c r="G153" s="362"/>
      <c r="H153" s="362"/>
      <c r="I153" s="362"/>
    </row>
    <row r="154" customFormat="false" ht="13.8" hidden="false" customHeight="true" outlineLevel="0" collapsed="false">
      <c r="A154" s="363" t="s">
        <v>1365</v>
      </c>
      <c r="B154" s="363"/>
      <c r="C154" s="363"/>
      <c r="D154" s="363"/>
      <c r="E154" s="363"/>
      <c r="F154" s="363"/>
      <c r="G154" s="363"/>
      <c r="H154" s="363"/>
      <c r="I154" s="280" t="s">
        <v>885</v>
      </c>
    </row>
    <row r="155" customFormat="false" ht="13.8" hidden="false" customHeight="true" outlineLevel="0" collapsed="false">
      <c r="A155" s="364" t="s">
        <v>887</v>
      </c>
      <c r="B155" s="365" t="s">
        <v>1072</v>
      </c>
      <c r="C155" s="365"/>
      <c r="D155" s="365"/>
      <c r="E155" s="365"/>
      <c r="F155" s="365"/>
      <c r="G155" s="365"/>
      <c r="H155" s="365"/>
      <c r="I155" s="366" t="n">
        <f aca="false">+I29</f>
        <v>0</v>
      </c>
    </row>
    <row r="156" customFormat="false" ht="13.8" hidden="false" customHeight="true" outlineLevel="0" collapsed="false">
      <c r="A156" s="364" t="s">
        <v>890</v>
      </c>
      <c r="B156" s="365" t="s">
        <v>1073</v>
      </c>
      <c r="C156" s="365"/>
      <c r="D156" s="365"/>
      <c r="E156" s="365"/>
      <c r="F156" s="365"/>
      <c r="G156" s="365"/>
      <c r="H156" s="365"/>
      <c r="I156" s="366" t="n">
        <f aca="false">+I79</f>
        <v>0</v>
      </c>
    </row>
    <row r="157" customFormat="false" ht="13.8" hidden="false" customHeight="true" outlineLevel="0" collapsed="false">
      <c r="A157" s="364" t="s">
        <v>893</v>
      </c>
      <c r="B157" s="365" t="s">
        <v>1074</v>
      </c>
      <c r="C157" s="365"/>
      <c r="D157" s="365"/>
      <c r="E157" s="365"/>
      <c r="F157" s="365"/>
      <c r="G157" s="365"/>
      <c r="H157" s="365"/>
      <c r="I157" s="366" t="n">
        <f aca="false">+I88</f>
        <v>0</v>
      </c>
    </row>
    <row r="158" customFormat="false" ht="13.8" hidden="false" customHeight="true" outlineLevel="0" collapsed="false">
      <c r="A158" s="364" t="s">
        <v>926</v>
      </c>
      <c r="B158" s="365" t="s">
        <v>1075</v>
      </c>
      <c r="C158" s="365"/>
      <c r="D158" s="365"/>
      <c r="E158" s="365"/>
      <c r="F158" s="365"/>
      <c r="G158" s="365"/>
      <c r="H158" s="365"/>
      <c r="I158" s="366" t="n">
        <f aca="false">+I127</f>
        <v>0</v>
      </c>
    </row>
    <row r="159" customFormat="false" ht="13.8" hidden="false" customHeight="true" outlineLevel="0" collapsed="false">
      <c r="A159" s="364" t="s">
        <v>966</v>
      </c>
      <c r="B159" s="365" t="s">
        <v>1366</v>
      </c>
      <c r="C159" s="365"/>
      <c r="D159" s="365"/>
      <c r="E159" s="365"/>
      <c r="F159" s="365"/>
      <c r="G159" s="365"/>
      <c r="H159" s="365"/>
      <c r="I159" s="366" t="n">
        <f aca="false">+I133</f>
        <v>0</v>
      </c>
    </row>
    <row r="160" customFormat="false" ht="13.8" hidden="false" customHeight="false" outlineLevel="0" collapsed="false">
      <c r="A160" s="302" t="s">
        <v>1077</v>
      </c>
      <c r="B160" s="302"/>
      <c r="C160" s="302"/>
      <c r="D160" s="302"/>
      <c r="E160" s="302"/>
      <c r="F160" s="302"/>
      <c r="G160" s="302"/>
      <c r="H160" s="303"/>
      <c r="I160" s="274" t="n">
        <f aca="false">SUM(I155:I159)</f>
        <v>0</v>
      </c>
    </row>
    <row r="161" customFormat="false" ht="13.8" hidden="false" customHeight="true" outlineLevel="0" collapsed="false">
      <c r="A161" s="364" t="s">
        <v>968</v>
      </c>
      <c r="B161" s="367" t="s">
        <v>1367</v>
      </c>
      <c r="C161" s="367"/>
      <c r="D161" s="367"/>
      <c r="E161" s="367"/>
      <c r="F161" s="367"/>
      <c r="G161" s="367"/>
      <c r="H161" s="367"/>
      <c r="I161" s="368" t="n">
        <f aca="false">+I152</f>
        <v>0</v>
      </c>
    </row>
    <row r="162" customFormat="false" ht="13.8" hidden="false" customHeight="false" outlineLevel="0" collapsed="false">
      <c r="A162" s="369" t="s">
        <v>1368</v>
      </c>
      <c r="B162" s="369"/>
      <c r="C162" s="369"/>
      <c r="D162" s="369"/>
      <c r="E162" s="369"/>
      <c r="F162" s="369"/>
      <c r="G162" s="369"/>
      <c r="H162" s="370"/>
      <c r="I162" s="371" t="n">
        <f aca="false">SUM(I160:I161)</f>
        <v>0</v>
      </c>
    </row>
    <row r="163" customFormat="false" ht="22.35" hidden="false" customHeight="true" outlineLevel="0" collapsed="false">
      <c r="A163" s="372" t="s">
        <v>1369</v>
      </c>
      <c r="B163" s="372"/>
      <c r="C163" s="372"/>
      <c r="D163" s="372"/>
      <c r="E163" s="372"/>
      <c r="F163" s="372"/>
      <c r="G163" s="372"/>
      <c r="H163" s="372"/>
      <c r="I163" s="372"/>
    </row>
    <row r="164" customFormat="false" ht="13.8" hidden="false" customHeight="true" outlineLevel="0" collapsed="false">
      <c r="A164" s="362" t="s">
        <v>1370</v>
      </c>
      <c r="B164" s="362"/>
      <c r="C164" s="362"/>
      <c r="D164" s="362"/>
      <c r="E164" s="362"/>
      <c r="F164" s="362"/>
      <c r="G164" s="362"/>
      <c r="H164" s="362"/>
      <c r="I164" s="362"/>
    </row>
    <row r="165" customFormat="false" ht="42.9" hidden="false" customHeight="true" outlineLevel="0" collapsed="false">
      <c r="A165" s="373" t="s">
        <v>1371</v>
      </c>
      <c r="B165" s="373"/>
      <c r="C165" s="318" t="s">
        <v>1372</v>
      </c>
      <c r="D165" s="318" t="s">
        <v>1373</v>
      </c>
      <c r="E165" s="318" t="s">
        <v>1374</v>
      </c>
      <c r="F165" s="318"/>
      <c r="G165" s="318" t="s">
        <v>1375</v>
      </c>
      <c r="H165" s="374" t="s">
        <v>1376</v>
      </c>
      <c r="I165" s="374"/>
    </row>
    <row r="166" customFormat="false" ht="13.8" hidden="false" customHeight="false" outlineLevel="0" collapsed="false">
      <c r="A166" s="292" t="s">
        <v>1377</v>
      </c>
      <c r="B166" s="292"/>
      <c r="C166" s="375" t="s">
        <v>1378</v>
      </c>
      <c r="D166" s="375" t="s">
        <v>1379</v>
      </c>
      <c r="E166" s="375" t="s">
        <v>1380</v>
      </c>
      <c r="F166" s="375"/>
      <c r="G166" s="375" t="s">
        <v>1381</v>
      </c>
      <c r="H166" s="376" t="s">
        <v>1382</v>
      </c>
      <c r="I166" s="376"/>
    </row>
    <row r="167" customFormat="false" ht="20.85" hidden="false" customHeight="false" outlineLevel="0" collapsed="false">
      <c r="A167" s="377" t="str">
        <f aca="false">H11</f>
        <v>Item 06 - Auxiliar de Farmácia</v>
      </c>
      <c r="B167" s="377"/>
      <c r="C167" s="378" t="n">
        <f aca="false">I162</f>
        <v>0</v>
      </c>
      <c r="D167" s="379" t="n">
        <v>1</v>
      </c>
      <c r="E167" s="378" t="n">
        <f aca="false">ROUND(C167*D167,2)</f>
        <v>0</v>
      </c>
      <c r="F167" s="378"/>
      <c r="G167" s="379" t="n">
        <f aca="false">H8</f>
        <v>12</v>
      </c>
      <c r="H167" s="380" t="n">
        <f aca="false">ROUND(E167*G167,2)</f>
        <v>0</v>
      </c>
      <c r="I167" s="380"/>
    </row>
    <row r="168" customFormat="false" ht="13.8" hidden="false" customHeight="false" outlineLevel="0" collapsed="false">
      <c r="A168" s="381"/>
      <c r="B168" s="381"/>
      <c r="C168" s="381"/>
      <c r="D168" s="381"/>
      <c r="E168" s="381"/>
      <c r="F168" s="381"/>
      <c r="G168" s="381"/>
      <c r="H168" s="382"/>
      <c r="I168" s="381"/>
    </row>
    <row r="169" customFormat="false" ht="13.8" hidden="false" customHeight="false" outlineLevel="0" collapsed="false">
      <c r="A169" s="381"/>
      <c r="B169" s="381"/>
      <c r="C169" s="381"/>
      <c r="D169" s="381"/>
      <c r="E169" s="381"/>
      <c r="F169" s="381"/>
      <c r="G169" s="381"/>
      <c r="H169" s="381"/>
      <c r="I169" s="381"/>
    </row>
    <row r="170" customFormat="false" ht="13.8" hidden="false" customHeight="false" outlineLevel="0" collapsed="false">
      <c r="A170" s="381"/>
      <c r="B170" s="381"/>
      <c r="C170" s="381"/>
      <c r="D170" s="381"/>
      <c r="E170" s="381"/>
      <c r="F170" s="381"/>
      <c r="G170" s="381"/>
      <c r="H170" s="381"/>
      <c r="I170" s="381"/>
    </row>
    <row r="171" customFormat="false" ht="13.8" hidden="false" customHeight="false" outlineLevel="0" collapsed="false">
      <c r="A171" s="381"/>
      <c r="B171" s="381"/>
      <c r="C171" s="381"/>
      <c r="D171" s="381"/>
      <c r="E171" s="381"/>
      <c r="F171" s="381"/>
      <c r="G171" s="381"/>
      <c r="H171" s="381"/>
      <c r="I171" s="381"/>
    </row>
    <row r="172" customFormat="false" ht="13.8" hidden="false" customHeight="false" outlineLevel="0" collapsed="false">
      <c r="A172" s="381"/>
      <c r="B172" s="381"/>
      <c r="C172" s="381"/>
      <c r="D172" s="381"/>
      <c r="E172" s="381"/>
      <c r="F172" s="381"/>
      <c r="G172" s="381"/>
      <c r="H172" s="381"/>
      <c r="I172" s="381"/>
    </row>
    <row r="173" customFormat="false" ht="13.8" hidden="false" customHeight="false" outlineLevel="0" collapsed="false">
      <c r="A173" s="381"/>
      <c r="B173" s="381"/>
      <c r="C173" s="381"/>
      <c r="D173" s="381"/>
      <c r="E173" s="381"/>
      <c r="F173" s="381"/>
      <c r="G173" s="381"/>
      <c r="H173" s="381"/>
      <c r="I173" s="381"/>
    </row>
    <row r="174" customFormat="false" ht="13.8" hidden="false" customHeight="false" outlineLevel="0" collapsed="false">
      <c r="A174" s="381"/>
      <c r="B174" s="381"/>
      <c r="C174" s="381"/>
      <c r="D174" s="381"/>
      <c r="E174" s="381"/>
      <c r="F174" s="381"/>
      <c r="G174" s="381"/>
      <c r="H174" s="381"/>
      <c r="I174" s="381"/>
    </row>
    <row r="175" customFormat="false" ht="13.8" hidden="false" customHeight="false" outlineLevel="0" collapsed="false">
      <c r="A175" s="381"/>
      <c r="B175" s="381"/>
      <c r="C175" s="381"/>
      <c r="D175" s="381"/>
      <c r="E175" s="381"/>
      <c r="F175" s="381"/>
      <c r="G175" s="381"/>
      <c r="H175" s="381"/>
      <c r="I175" s="381"/>
    </row>
    <row r="176" customFormat="false" ht="13.8" hidden="false" customHeight="false" outlineLevel="0" collapsed="false">
      <c r="A176" s="381"/>
      <c r="B176" s="381"/>
      <c r="C176" s="381"/>
      <c r="D176" s="381"/>
      <c r="E176" s="381"/>
      <c r="F176" s="381"/>
      <c r="G176" s="381"/>
      <c r="H176" s="381"/>
      <c r="I176" s="381"/>
    </row>
    <row r="177" customFormat="false" ht="13.8" hidden="false" customHeight="false" outlineLevel="0" collapsed="false">
      <c r="A177" s="381"/>
      <c r="B177" s="381"/>
      <c r="C177" s="381"/>
      <c r="D177" s="381"/>
      <c r="E177" s="381"/>
      <c r="F177" s="381"/>
      <c r="G177" s="381"/>
      <c r="H177" s="381"/>
      <c r="I177" s="381"/>
    </row>
    <row r="178" customFormat="false" ht="13.8" hidden="false" customHeight="false" outlineLevel="0" collapsed="false">
      <c r="A178" s="381"/>
      <c r="B178" s="381"/>
      <c r="C178" s="381"/>
      <c r="D178" s="381"/>
      <c r="E178" s="381"/>
      <c r="F178" s="381"/>
      <c r="G178" s="381"/>
      <c r="H178" s="381"/>
      <c r="I178" s="381"/>
    </row>
    <row r="179" customFormat="false" ht="13.8" hidden="false" customHeight="false" outlineLevel="0" collapsed="false">
      <c r="A179" s="381"/>
      <c r="B179" s="381"/>
      <c r="C179" s="381"/>
      <c r="D179" s="381"/>
      <c r="E179" s="381"/>
      <c r="F179" s="381"/>
      <c r="G179" s="381"/>
      <c r="H179" s="381"/>
      <c r="I179" s="381"/>
    </row>
    <row r="180" customFormat="false" ht="13.8" hidden="false" customHeight="false" outlineLevel="0" collapsed="false">
      <c r="A180" s="381"/>
      <c r="B180" s="381"/>
      <c r="C180" s="381"/>
      <c r="D180" s="381"/>
      <c r="E180" s="381"/>
      <c r="F180" s="381"/>
      <c r="G180" s="381"/>
      <c r="H180" s="381"/>
      <c r="I180" s="381"/>
    </row>
    <row r="181" customFormat="false" ht="13.8" hidden="false" customHeight="false" outlineLevel="0" collapsed="false">
      <c r="A181" s="381"/>
      <c r="B181" s="381"/>
      <c r="C181" s="381"/>
      <c r="D181" s="381"/>
      <c r="E181" s="381"/>
      <c r="F181" s="381"/>
      <c r="G181" s="381"/>
      <c r="H181" s="381"/>
      <c r="I181" s="381"/>
    </row>
    <row r="182" customFormat="false" ht="13.8" hidden="false" customHeight="false" outlineLevel="0" collapsed="false">
      <c r="A182" s="381"/>
      <c r="B182" s="381"/>
      <c r="C182" s="381"/>
      <c r="D182" s="381"/>
      <c r="E182" s="381"/>
      <c r="F182" s="381"/>
      <c r="G182" s="381"/>
      <c r="H182" s="381"/>
      <c r="I182" s="381"/>
    </row>
    <row r="183" customFormat="false" ht="13.8" hidden="false" customHeight="false" outlineLevel="0" collapsed="false">
      <c r="A183" s="381"/>
      <c r="B183" s="381"/>
      <c r="C183" s="381"/>
      <c r="D183" s="381"/>
      <c r="E183" s="381"/>
      <c r="F183" s="381"/>
      <c r="G183" s="381"/>
      <c r="H183" s="381"/>
      <c r="I183" s="381"/>
    </row>
    <row r="184" customFormat="false" ht="13.8" hidden="false" customHeight="false" outlineLevel="0" collapsed="false">
      <c r="A184" s="381"/>
      <c r="B184" s="381"/>
      <c r="C184" s="381"/>
      <c r="D184" s="381"/>
      <c r="E184" s="381"/>
      <c r="F184" s="381"/>
      <c r="G184" s="381"/>
      <c r="H184" s="381"/>
      <c r="I184" s="381"/>
    </row>
    <row r="185" customFormat="false" ht="13.8" hidden="false" customHeight="false" outlineLevel="0" collapsed="false">
      <c r="A185" s="381"/>
      <c r="B185" s="381"/>
      <c r="C185" s="381"/>
      <c r="D185" s="381"/>
      <c r="E185" s="381"/>
      <c r="F185" s="381"/>
      <c r="G185" s="381"/>
      <c r="H185" s="381"/>
      <c r="I185" s="381"/>
    </row>
    <row r="186" customFormat="false" ht="13.8" hidden="false" customHeight="false" outlineLevel="0" collapsed="false">
      <c r="A186" s="381"/>
      <c r="B186" s="381"/>
      <c r="C186" s="381"/>
      <c r="D186" s="381"/>
      <c r="E186" s="381"/>
      <c r="F186" s="381"/>
      <c r="G186" s="381"/>
      <c r="H186" s="381"/>
      <c r="I186" s="381"/>
    </row>
    <row r="187" customFormat="false" ht="13.8" hidden="false" customHeight="false" outlineLevel="0" collapsed="false">
      <c r="A187" s="381"/>
      <c r="B187" s="381"/>
      <c r="C187" s="381"/>
      <c r="D187" s="381"/>
      <c r="E187" s="381"/>
      <c r="F187" s="381"/>
      <c r="G187" s="381"/>
      <c r="H187" s="381"/>
      <c r="I187" s="381"/>
    </row>
    <row r="188" customFormat="false" ht="13.8" hidden="false" customHeight="false" outlineLevel="0" collapsed="false">
      <c r="A188" s="381"/>
      <c r="B188" s="381"/>
      <c r="C188" s="381"/>
      <c r="D188" s="381"/>
      <c r="E188" s="381"/>
      <c r="F188" s="381"/>
      <c r="G188" s="381"/>
      <c r="H188" s="381"/>
      <c r="I188" s="381"/>
    </row>
    <row r="189" customFormat="false" ht="13.8" hidden="false" customHeight="false" outlineLevel="0" collapsed="false">
      <c r="A189" s="381"/>
      <c r="B189" s="381"/>
      <c r="C189" s="381"/>
      <c r="D189" s="381"/>
      <c r="E189" s="381"/>
      <c r="F189" s="381"/>
      <c r="G189" s="381"/>
      <c r="H189" s="381"/>
      <c r="I189" s="381"/>
    </row>
    <row r="190" customFormat="false" ht="13.8" hidden="false" customHeight="false" outlineLevel="0" collapsed="false">
      <c r="A190" s="381"/>
      <c r="B190" s="381"/>
      <c r="C190" s="381"/>
      <c r="D190" s="381"/>
      <c r="E190" s="381"/>
      <c r="F190" s="381"/>
      <c r="G190" s="381"/>
      <c r="H190" s="381"/>
      <c r="I190" s="381"/>
    </row>
    <row r="191" customFormat="false" ht="13.8" hidden="false" customHeight="false" outlineLevel="0" collapsed="false">
      <c r="A191" s="381"/>
      <c r="B191" s="381"/>
      <c r="C191" s="381"/>
      <c r="D191" s="381"/>
      <c r="E191" s="381"/>
      <c r="F191" s="381"/>
      <c r="G191" s="381"/>
      <c r="H191" s="381"/>
      <c r="I191" s="381"/>
    </row>
    <row r="192" customFormat="false" ht="13.8" hidden="false" customHeight="false" outlineLevel="0" collapsed="false">
      <c r="A192" s="381"/>
      <c r="B192" s="381"/>
      <c r="C192" s="381"/>
      <c r="D192" s="381"/>
      <c r="E192" s="381"/>
      <c r="F192" s="381"/>
      <c r="G192" s="381"/>
      <c r="H192" s="381"/>
      <c r="I192" s="381"/>
    </row>
    <row r="193" customFormat="false" ht="13.8" hidden="false" customHeight="false" outlineLevel="0" collapsed="false">
      <c r="A193" s="381"/>
      <c r="B193" s="381"/>
      <c r="C193" s="381"/>
      <c r="D193" s="381"/>
      <c r="E193" s="381"/>
      <c r="F193" s="381"/>
      <c r="G193" s="381"/>
      <c r="H193" s="381"/>
      <c r="I193" s="381"/>
    </row>
    <row r="194" customFormat="false" ht="13.8" hidden="false" customHeight="false" outlineLevel="0" collapsed="false">
      <c r="A194" s="381"/>
      <c r="B194" s="381"/>
      <c r="C194" s="381"/>
      <c r="D194" s="381"/>
      <c r="E194" s="381"/>
      <c r="F194" s="381"/>
      <c r="G194" s="381"/>
      <c r="H194" s="381"/>
      <c r="I194" s="381"/>
    </row>
    <row r="195" customFormat="false" ht="13.8" hidden="false" customHeight="false" outlineLevel="0" collapsed="false">
      <c r="A195" s="381"/>
      <c r="B195" s="381"/>
      <c r="C195" s="381"/>
      <c r="D195" s="381"/>
      <c r="E195" s="381"/>
      <c r="F195" s="381"/>
      <c r="G195" s="381"/>
      <c r="H195" s="381"/>
      <c r="I195" s="381"/>
    </row>
    <row r="196" customFormat="false" ht="13.8" hidden="false" customHeight="false" outlineLevel="0" collapsed="false">
      <c r="A196" s="381"/>
      <c r="B196" s="381"/>
      <c r="C196" s="381"/>
      <c r="D196" s="381"/>
      <c r="E196" s="381"/>
      <c r="F196" s="381"/>
      <c r="G196" s="381"/>
      <c r="H196" s="381"/>
      <c r="I196" s="381"/>
    </row>
    <row r="197" customFormat="false" ht="13.8" hidden="false" customHeight="false" outlineLevel="0" collapsed="false">
      <c r="A197" s="381"/>
      <c r="B197" s="381"/>
      <c r="C197" s="381"/>
      <c r="D197" s="381"/>
      <c r="E197" s="381"/>
      <c r="F197" s="381"/>
      <c r="G197" s="381"/>
      <c r="H197" s="381"/>
      <c r="I197" s="381"/>
    </row>
    <row r="198" customFormat="false" ht="13.8" hidden="false" customHeight="false" outlineLevel="0" collapsed="false">
      <c r="A198" s="381"/>
      <c r="B198" s="381"/>
      <c r="C198" s="381"/>
      <c r="D198" s="381"/>
      <c r="E198" s="381"/>
      <c r="F198" s="381"/>
      <c r="G198" s="381"/>
      <c r="H198" s="381"/>
      <c r="I198" s="381"/>
    </row>
    <row r="199" customFormat="false" ht="13.8" hidden="false" customHeight="false" outlineLevel="0" collapsed="false">
      <c r="A199" s="381"/>
      <c r="B199" s="381"/>
      <c r="C199" s="381"/>
      <c r="D199" s="381"/>
      <c r="E199" s="381"/>
      <c r="F199" s="381"/>
      <c r="G199" s="381"/>
      <c r="H199" s="381"/>
      <c r="I199" s="381"/>
    </row>
    <row r="200" customFormat="false" ht="13.8" hidden="false" customHeight="false" outlineLevel="0" collapsed="false">
      <c r="A200" s="381"/>
      <c r="B200" s="381"/>
      <c r="C200" s="381"/>
      <c r="D200" s="381"/>
      <c r="E200" s="381"/>
      <c r="F200" s="381"/>
      <c r="G200" s="381"/>
      <c r="H200" s="381"/>
      <c r="I200" s="381"/>
    </row>
    <row r="201" customFormat="false" ht="13.8" hidden="false" customHeight="false" outlineLevel="0" collapsed="false">
      <c r="A201" s="381"/>
      <c r="B201" s="381"/>
      <c r="C201" s="381"/>
      <c r="D201" s="381"/>
      <c r="E201" s="381"/>
      <c r="F201" s="381"/>
      <c r="G201" s="381"/>
      <c r="H201" s="381"/>
      <c r="I201" s="381"/>
    </row>
    <row r="202" customFormat="false" ht="13.8" hidden="false" customHeight="false" outlineLevel="0" collapsed="false">
      <c r="A202" s="381"/>
      <c r="B202" s="381"/>
      <c r="C202" s="381"/>
      <c r="D202" s="381"/>
      <c r="E202" s="381"/>
      <c r="F202" s="381"/>
      <c r="G202" s="381"/>
      <c r="H202" s="381"/>
      <c r="I202" s="381"/>
    </row>
    <row r="203" customFormat="false" ht="13.8" hidden="false" customHeight="false" outlineLevel="0" collapsed="false">
      <c r="A203" s="381"/>
      <c r="B203" s="381"/>
      <c r="C203" s="381"/>
      <c r="D203" s="381"/>
      <c r="E203" s="381"/>
      <c r="F203" s="381"/>
      <c r="G203" s="381"/>
      <c r="H203" s="381"/>
      <c r="I203" s="381"/>
    </row>
    <row r="204" customFormat="false" ht="13.8" hidden="false" customHeight="false" outlineLevel="0" collapsed="false">
      <c r="A204" s="381"/>
      <c r="B204" s="381"/>
      <c r="C204" s="381"/>
      <c r="D204" s="381"/>
      <c r="E204" s="381"/>
      <c r="F204" s="381"/>
      <c r="G204" s="381"/>
      <c r="H204" s="381"/>
      <c r="I204" s="381"/>
    </row>
    <row r="205" customFormat="false" ht="13.8" hidden="false" customHeight="false" outlineLevel="0" collapsed="false">
      <c r="A205" s="381"/>
      <c r="B205" s="381"/>
      <c r="C205" s="381"/>
      <c r="D205" s="381"/>
      <c r="E205" s="381"/>
      <c r="F205" s="381"/>
      <c r="G205" s="381"/>
      <c r="H205" s="381"/>
      <c r="I205" s="381"/>
    </row>
    <row r="206" customFormat="false" ht="13.8" hidden="false" customHeight="false" outlineLevel="0" collapsed="false">
      <c r="A206" s="381"/>
      <c r="B206" s="381"/>
      <c r="C206" s="381"/>
      <c r="D206" s="381"/>
      <c r="E206" s="381"/>
      <c r="F206" s="381"/>
      <c r="G206" s="381"/>
      <c r="H206" s="381"/>
      <c r="I206" s="381"/>
    </row>
    <row r="207" customFormat="false" ht="13.8" hidden="false" customHeight="false" outlineLevel="0" collapsed="false">
      <c r="A207" s="381"/>
      <c r="B207" s="381"/>
      <c r="C207" s="381"/>
      <c r="D207" s="381"/>
      <c r="E207" s="381"/>
      <c r="F207" s="381"/>
      <c r="G207" s="381"/>
      <c r="H207" s="381"/>
      <c r="I207" s="381"/>
    </row>
    <row r="208" customFormat="false" ht="13.8" hidden="false" customHeight="false" outlineLevel="0" collapsed="false">
      <c r="A208" s="381"/>
      <c r="B208" s="381"/>
      <c r="C208" s="381"/>
      <c r="D208" s="381"/>
      <c r="E208" s="381"/>
      <c r="F208" s="381"/>
      <c r="G208" s="381"/>
      <c r="H208" s="381"/>
      <c r="I208" s="381"/>
    </row>
    <row r="209" customFormat="false" ht="13.8" hidden="false" customHeight="false" outlineLevel="0" collapsed="false">
      <c r="A209" s="381"/>
      <c r="B209" s="381"/>
      <c r="C209" s="381"/>
      <c r="D209" s="381"/>
      <c r="E209" s="381"/>
      <c r="F209" s="381"/>
      <c r="G209" s="381"/>
      <c r="H209" s="381"/>
      <c r="I209" s="381"/>
    </row>
    <row r="210" customFormat="false" ht="13.8" hidden="false" customHeight="false" outlineLevel="0" collapsed="false">
      <c r="A210" s="381"/>
      <c r="B210" s="381"/>
      <c r="C210" s="381"/>
      <c r="D210" s="381"/>
      <c r="E210" s="381"/>
      <c r="F210" s="381"/>
      <c r="G210" s="381"/>
      <c r="H210" s="381"/>
      <c r="I210" s="381"/>
    </row>
    <row r="211" customFormat="false" ht="13.8" hidden="false" customHeight="false" outlineLevel="0" collapsed="false">
      <c r="A211" s="381"/>
      <c r="B211" s="381"/>
      <c r="C211" s="381"/>
      <c r="D211" s="381"/>
      <c r="E211" s="381"/>
      <c r="F211" s="381"/>
      <c r="G211" s="381"/>
      <c r="H211" s="381"/>
      <c r="I211" s="381"/>
    </row>
    <row r="212" customFormat="false" ht="13.8" hidden="false" customHeight="false" outlineLevel="0" collapsed="false">
      <c r="A212" s="381"/>
      <c r="B212" s="381"/>
      <c r="C212" s="381"/>
      <c r="D212" s="381"/>
      <c r="E212" s="381"/>
      <c r="F212" s="381"/>
      <c r="G212" s="381"/>
      <c r="H212" s="381"/>
      <c r="I212" s="381"/>
    </row>
    <row r="213" customFormat="false" ht="13.8" hidden="false" customHeight="false" outlineLevel="0" collapsed="false">
      <c r="A213" s="381"/>
      <c r="B213" s="381"/>
      <c r="C213" s="381"/>
      <c r="D213" s="381"/>
      <c r="E213" s="381"/>
      <c r="F213" s="381"/>
      <c r="G213" s="381"/>
      <c r="H213" s="381"/>
      <c r="I213" s="381"/>
    </row>
    <row r="214" customFormat="false" ht="13.8" hidden="false" customHeight="false" outlineLevel="0" collapsed="false">
      <c r="A214" s="381"/>
      <c r="B214" s="381"/>
      <c r="C214" s="381"/>
      <c r="D214" s="381"/>
      <c r="E214" s="381"/>
      <c r="F214" s="381"/>
      <c r="G214" s="381"/>
      <c r="H214" s="381"/>
      <c r="I214" s="381"/>
    </row>
    <row r="215" customFormat="false" ht="13.8" hidden="false" customHeight="false" outlineLevel="0" collapsed="false">
      <c r="A215" s="381"/>
      <c r="B215" s="381"/>
      <c r="C215" s="381"/>
      <c r="D215" s="381"/>
      <c r="E215" s="381"/>
      <c r="F215" s="381"/>
      <c r="G215" s="381"/>
      <c r="H215" s="381"/>
      <c r="I215" s="381"/>
    </row>
    <row r="216" customFormat="false" ht="13.8" hidden="false" customHeight="false" outlineLevel="0" collapsed="false">
      <c r="A216" s="381"/>
      <c r="B216" s="381"/>
      <c r="C216" s="381"/>
      <c r="D216" s="381"/>
      <c r="E216" s="381"/>
      <c r="F216" s="381"/>
      <c r="G216" s="381"/>
      <c r="H216" s="381"/>
      <c r="I216" s="381"/>
    </row>
    <row r="217" customFormat="false" ht="13.8" hidden="false" customHeight="false" outlineLevel="0" collapsed="false">
      <c r="A217" s="381"/>
      <c r="B217" s="381"/>
      <c r="C217" s="381"/>
      <c r="D217" s="381"/>
      <c r="E217" s="381"/>
      <c r="F217" s="381"/>
      <c r="G217" s="381"/>
      <c r="H217" s="381"/>
      <c r="I217" s="381"/>
    </row>
    <row r="218" customFormat="false" ht="13.8" hidden="false" customHeight="false" outlineLevel="0" collapsed="false">
      <c r="A218" s="381"/>
      <c r="B218" s="381"/>
      <c r="C218" s="381"/>
      <c r="D218" s="381"/>
      <c r="E218" s="381"/>
      <c r="F218" s="381"/>
      <c r="G218" s="381"/>
      <c r="H218" s="381"/>
      <c r="I218" s="381"/>
    </row>
    <row r="219" customFormat="false" ht="13.8" hidden="false" customHeight="false" outlineLevel="0" collapsed="false">
      <c r="A219" s="381"/>
      <c r="B219" s="381"/>
      <c r="C219" s="381"/>
      <c r="D219" s="381"/>
      <c r="E219" s="381"/>
      <c r="F219" s="381"/>
      <c r="G219" s="381"/>
      <c r="H219" s="381"/>
      <c r="I219" s="381"/>
    </row>
    <row r="220" customFormat="false" ht="13.8" hidden="false" customHeight="false" outlineLevel="0" collapsed="false">
      <c r="A220" s="381"/>
      <c r="B220" s="381"/>
      <c r="C220" s="381"/>
      <c r="D220" s="381"/>
      <c r="E220" s="381"/>
      <c r="F220" s="381"/>
      <c r="G220" s="381"/>
      <c r="H220" s="381"/>
      <c r="I220" s="381"/>
    </row>
    <row r="221" customFormat="false" ht="13.8" hidden="false" customHeight="false" outlineLevel="0" collapsed="false">
      <c r="A221" s="381"/>
      <c r="B221" s="381"/>
      <c r="C221" s="381"/>
      <c r="D221" s="381"/>
      <c r="E221" s="381"/>
      <c r="F221" s="381"/>
      <c r="G221" s="381"/>
      <c r="H221" s="381"/>
      <c r="I221" s="381"/>
    </row>
    <row r="222" customFormat="false" ht="13.8" hidden="false" customHeight="false" outlineLevel="0" collapsed="false">
      <c r="A222" s="381"/>
      <c r="B222" s="381"/>
      <c r="C222" s="381"/>
      <c r="D222" s="381"/>
      <c r="E222" s="381"/>
      <c r="F222" s="381"/>
      <c r="G222" s="381"/>
      <c r="H222" s="381"/>
      <c r="I222" s="381"/>
    </row>
    <row r="223" customFormat="false" ht="13.8" hidden="false" customHeight="false" outlineLevel="0" collapsed="false">
      <c r="A223" s="381"/>
      <c r="B223" s="381"/>
      <c r="C223" s="381"/>
      <c r="D223" s="381"/>
      <c r="E223" s="381"/>
      <c r="F223" s="381"/>
      <c r="G223" s="381"/>
      <c r="H223" s="381"/>
      <c r="I223" s="381"/>
    </row>
    <row r="224" customFormat="false" ht="13.8" hidden="false" customHeight="false" outlineLevel="0" collapsed="false">
      <c r="A224" s="381"/>
      <c r="B224" s="381"/>
      <c r="C224" s="381"/>
      <c r="D224" s="381"/>
      <c r="E224" s="381"/>
      <c r="F224" s="381"/>
      <c r="G224" s="381"/>
      <c r="H224" s="381"/>
      <c r="I224" s="381"/>
    </row>
    <row r="225" customFormat="false" ht="13.8" hidden="false" customHeight="false" outlineLevel="0" collapsed="false">
      <c r="A225" s="381"/>
      <c r="B225" s="381"/>
      <c r="C225" s="381"/>
      <c r="D225" s="381"/>
      <c r="E225" s="381"/>
      <c r="F225" s="381"/>
      <c r="G225" s="381"/>
      <c r="H225" s="381"/>
      <c r="I225" s="381"/>
    </row>
    <row r="226" customFormat="false" ht="13.8" hidden="false" customHeight="false" outlineLevel="0" collapsed="false">
      <c r="A226" s="381"/>
      <c r="B226" s="381"/>
      <c r="C226" s="381"/>
      <c r="D226" s="381"/>
      <c r="E226" s="381"/>
      <c r="F226" s="381"/>
      <c r="G226" s="381"/>
      <c r="H226" s="381"/>
      <c r="I226" s="381"/>
    </row>
    <row r="227" customFormat="false" ht="13.8" hidden="false" customHeight="false" outlineLevel="0" collapsed="false">
      <c r="A227" s="381"/>
      <c r="B227" s="381"/>
      <c r="C227" s="381"/>
      <c r="D227" s="381"/>
      <c r="E227" s="381"/>
      <c r="F227" s="381"/>
      <c r="G227" s="381"/>
      <c r="H227" s="381"/>
      <c r="I227" s="381"/>
    </row>
    <row r="228" customFormat="false" ht="13.8" hidden="false" customHeight="false" outlineLevel="0" collapsed="false">
      <c r="A228" s="381"/>
      <c r="B228" s="381"/>
      <c r="C228" s="381"/>
      <c r="D228" s="381"/>
      <c r="E228" s="381"/>
      <c r="F228" s="381"/>
      <c r="G228" s="381"/>
      <c r="H228" s="381"/>
      <c r="I228" s="381"/>
    </row>
    <row r="229" customFormat="false" ht="13.8" hidden="false" customHeight="false" outlineLevel="0" collapsed="false">
      <c r="A229" s="381"/>
      <c r="B229" s="381"/>
      <c r="C229" s="381"/>
      <c r="D229" s="381"/>
      <c r="E229" s="381"/>
      <c r="F229" s="381"/>
      <c r="G229" s="381"/>
      <c r="H229" s="381"/>
      <c r="I229" s="381"/>
    </row>
    <row r="230" customFormat="false" ht="13.8" hidden="false" customHeight="false" outlineLevel="0" collapsed="false">
      <c r="A230" s="381"/>
      <c r="B230" s="381"/>
      <c r="C230" s="381"/>
      <c r="D230" s="381"/>
      <c r="E230" s="381"/>
      <c r="F230" s="381"/>
      <c r="G230" s="381"/>
      <c r="H230" s="381"/>
      <c r="I230" s="381"/>
    </row>
    <row r="231" customFormat="false" ht="13.8" hidden="false" customHeight="false" outlineLevel="0" collapsed="false">
      <c r="A231" s="381"/>
      <c r="B231" s="381"/>
      <c r="C231" s="381"/>
      <c r="D231" s="381"/>
      <c r="E231" s="381"/>
      <c r="F231" s="381"/>
      <c r="G231" s="381"/>
      <c r="H231" s="381"/>
      <c r="I231" s="381"/>
    </row>
    <row r="232" customFormat="false" ht="13.8" hidden="false" customHeight="false" outlineLevel="0" collapsed="false">
      <c r="A232" s="381"/>
      <c r="B232" s="381"/>
      <c r="C232" s="381"/>
      <c r="D232" s="381"/>
      <c r="E232" s="381"/>
      <c r="F232" s="381"/>
      <c r="G232" s="381"/>
      <c r="H232" s="381"/>
      <c r="I232" s="381"/>
    </row>
    <row r="233" customFormat="false" ht="13.8" hidden="false" customHeight="false" outlineLevel="0" collapsed="false">
      <c r="A233" s="381"/>
      <c r="B233" s="381"/>
      <c r="C233" s="381"/>
      <c r="D233" s="381"/>
      <c r="E233" s="381"/>
      <c r="F233" s="381"/>
      <c r="G233" s="381"/>
      <c r="H233" s="381"/>
      <c r="I233" s="381"/>
    </row>
    <row r="234" customFormat="false" ht="13.8" hidden="false" customHeight="false" outlineLevel="0" collapsed="false">
      <c r="A234" s="381"/>
      <c r="B234" s="381"/>
      <c r="C234" s="381"/>
      <c r="D234" s="381"/>
      <c r="E234" s="381"/>
      <c r="F234" s="381"/>
      <c r="G234" s="381"/>
      <c r="H234" s="381"/>
      <c r="I234" s="381"/>
    </row>
    <row r="235" customFormat="false" ht="13.8" hidden="false" customHeight="false" outlineLevel="0" collapsed="false">
      <c r="A235" s="381"/>
      <c r="B235" s="381"/>
      <c r="C235" s="381"/>
      <c r="D235" s="381"/>
      <c r="E235" s="381"/>
      <c r="F235" s="381"/>
      <c r="G235" s="381"/>
      <c r="H235" s="381"/>
      <c r="I235" s="381"/>
    </row>
    <row r="236" customFormat="false" ht="13.8" hidden="false" customHeight="false" outlineLevel="0" collapsed="false">
      <c r="A236" s="381"/>
      <c r="B236" s="381"/>
      <c r="C236" s="381"/>
      <c r="D236" s="381"/>
      <c r="E236" s="381"/>
      <c r="F236" s="381"/>
      <c r="G236" s="381"/>
      <c r="H236" s="381"/>
      <c r="I236" s="381"/>
    </row>
    <row r="237" customFormat="false" ht="13.8" hidden="false" customHeight="false" outlineLevel="0" collapsed="false">
      <c r="A237" s="381"/>
      <c r="B237" s="381"/>
      <c r="C237" s="381"/>
      <c r="D237" s="381"/>
      <c r="E237" s="381"/>
      <c r="F237" s="381"/>
      <c r="G237" s="381"/>
      <c r="H237" s="381"/>
      <c r="I237" s="381"/>
    </row>
    <row r="238" customFormat="false" ht="13.8" hidden="false" customHeight="false" outlineLevel="0" collapsed="false">
      <c r="A238" s="381"/>
      <c r="B238" s="381"/>
      <c r="C238" s="381"/>
      <c r="D238" s="381"/>
      <c r="E238" s="381"/>
      <c r="F238" s="381"/>
      <c r="G238" s="381"/>
      <c r="H238" s="381"/>
      <c r="I238" s="381"/>
    </row>
    <row r="239" customFormat="false" ht="13.8" hidden="false" customHeight="false" outlineLevel="0" collapsed="false">
      <c r="A239" s="381"/>
      <c r="B239" s="381"/>
      <c r="C239" s="381"/>
      <c r="D239" s="381"/>
      <c r="E239" s="381"/>
      <c r="F239" s="381"/>
      <c r="G239" s="381"/>
      <c r="H239" s="381"/>
      <c r="I239" s="381"/>
    </row>
    <row r="240" customFormat="false" ht="13.8" hidden="false" customHeight="false" outlineLevel="0" collapsed="false">
      <c r="A240" s="381"/>
      <c r="B240" s="381"/>
      <c r="C240" s="381"/>
      <c r="D240" s="381"/>
      <c r="E240" s="381"/>
      <c r="F240" s="381"/>
      <c r="G240" s="381"/>
      <c r="H240" s="381"/>
      <c r="I240" s="381"/>
    </row>
    <row r="241" customFormat="false" ht="13.8" hidden="false" customHeight="false" outlineLevel="0" collapsed="false">
      <c r="A241" s="381"/>
      <c r="B241" s="381"/>
      <c r="C241" s="381"/>
      <c r="D241" s="381"/>
      <c r="E241" s="381"/>
      <c r="F241" s="381"/>
      <c r="G241" s="381"/>
      <c r="H241" s="381"/>
      <c r="I241" s="381"/>
    </row>
    <row r="242" customFormat="false" ht="13.8" hidden="false" customHeight="false" outlineLevel="0" collapsed="false">
      <c r="A242" s="381"/>
      <c r="B242" s="381"/>
      <c r="C242" s="381"/>
      <c r="D242" s="381"/>
      <c r="E242" s="381"/>
      <c r="F242" s="381"/>
      <c r="G242" s="381"/>
      <c r="H242" s="381"/>
      <c r="I242" s="381"/>
    </row>
    <row r="243" customFormat="false" ht="13.8" hidden="false" customHeight="false" outlineLevel="0" collapsed="false">
      <c r="A243" s="381"/>
      <c r="B243" s="381"/>
      <c r="C243" s="381"/>
      <c r="D243" s="381"/>
      <c r="E243" s="381"/>
      <c r="F243" s="381"/>
      <c r="G243" s="381"/>
      <c r="H243" s="381"/>
      <c r="I243" s="381"/>
    </row>
    <row r="244" customFormat="false" ht="13.8" hidden="false" customHeight="false" outlineLevel="0" collapsed="false">
      <c r="A244" s="381"/>
      <c r="B244" s="381"/>
      <c r="C244" s="381"/>
      <c r="D244" s="381"/>
      <c r="E244" s="381"/>
      <c r="F244" s="381"/>
      <c r="G244" s="381"/>
      <c r="H244" s="381"/>
      <c r="I244" s="381"/>
    </row>
    <row r="245" customFormat="false" ht="13.8" hidden="false" customHeight="false" outlineLevel="0" collapsed="false">
      <c r="A245" s="381"/>
      <c r="B245" s="381"/>
      <c r="C245" s="381"/>
      <c r="D245" s="381"/>
      <c r="E245" s="381"/>
      <c r="F245" s="381"/>
      <c r="G245" s="381"/>
      <c r="H245" s="381"/>
      <c r="I245" s="381"/>
    </row>
    <row r="246" customFormat="false" ht="13.8" hidden="false" customHeight="false" outlineLevel="0" collapsed="false">
      <c r="A246" s="381"/>
      <c r="B246" s="381"/>
      <c r="C246" s="381"/>
      <c r="D246" s="381"/>
      <c r="E246" s="381"/>
      <c r="F246" s="381"/>
      <c r="G246" s="381"/>
      <c r="H246" s="381"/>
      <c r="I246" s="381"/>
    </row>
    <row r="247" customFormat="false" ht="13.8" hidden="false" customHeight="false" outlineLevel="0" collapsed="false">
      <c r="A247" s="381"/>
      <c r="B247" s="381"/>
      <c r="C247" s="381"/>
      <c r="D247" s="381"/>
      <c r="E247" s="381"/>
      <c r="F247" s="381"/>
      <c r="G247" s="381"/>
      <c r="H247" s="381"/>
      <c r="I247" s="381"/>
    </row>
    <row r="248" customFormat="false" ht="13.8" hidden="false" customHeight="false" outlineLevel="0" collapsed="false">
      <c r="A248" s="381"/>
      <c r="B248" s="381"/>
      <c r="C248" s="381"/>
      <c r="D248" s="381"/>
      <c r="E248" s="381"/>
      <c r="F248" s="381"/>
      <c r="G248" s="381"/>
      <c r="H248" s="381"/>
      <c r="I248" s="381"/>
    </row>
    <row r="249" customFormat="false" ht="13.8" hidden="false" customHeight="false" outlineLevel="0" collapsed="false">
      <c r="A249" s="381"/>
      <c r="B249" s="381"/>
      <c r="C249" s="381"/>
      <c r="D249" s="381"/>
      <c r="E249" s="381"/>
      <c r="F249" s="381"/>
      <c r="G249" s="381"/>
      <c r="H249" s="381"/>
      <c r="I249" s="381"/>
    </row>
    <row r="250" customFormat="false" ht="13.8" hidden="false" customHeight="false" outlineLevel="0" collapsed="false">
      <c r="A250" s="381"/>
      <c r="B250" s="381"/>
      <c r="C250" s="381"/>
      <c r="D250" s="381"/>
      <c r="E250" s="381"/>
      <c r="F250" s="381"/>
      <c r="G250" s="381"/>
      <c r="H250" s="381"/>
      <c r="I250" s="381"/>
    </row>
    <row r="251" customFormat="false" ht="13.8" hidden="false" customHeight="false" outlineLevel="0" collapsed="false">
      <c r="A251" s="381"/>
      <c r="B251" s="381"/>
      <c r="C251" s="381"/>
      <c r="D251" s="381"/>
      <c r="E251" s="381"/>
      <c r="F251" s="381"/>
      <c r="G251" s="381"/>
      <c r="H251" s="381"/>
      <c r="I251" s="381"/>
    </row>
    <row r="252" customFormat="false" ht="13.8" hidden="false" customHeight="false" outlineLevel="0" collapsed="false">
      <c r="A252" s="381"/>
      <c r="B252" s="381"/>
      <c r="C252" s="381"/>
      <c r="D252" s="381"/>
      <c r="E252" s="381"/>
      <c r="F252" s="381"/>
      <c r="G252" s="381"/>
      <c r="H252" s="381"/>
      <c r="I252" s="381"/>
    </row>
    <row r="253" customFormat="false" ht="13.8" hidden="false" customHeight="false" outlineLevel="0" collapsed="false">
      <c r="A253" s="381"/>
      <c r="B253" s="381"/>
      <c r="C253" s="381"/>
      <c r="D253" s="381"/>
      <c r="E253" s="381"/>
      <c r="F253" s="381"/>
      <c r="G253" s="381"/>
      <c r="H253" s="381"/>
      <c r="I253" s="381"/>
    </row>
    <row r="254" customFormat="false" ht="13.8" hidden="false" customHeight="false" outlineLevel="0" collapsed="false">
      <c r="A254" s="381"/>
      <c r="B254" s="381"/>
      <c r="C254" s="381"/>
      <c r="D254" s="381"/>
      <c r="E254" s="381"/>
      <c r="F254" s="381"/>
      <c r="G254" s="381"/>
      <c r="H254" s="381"/>
      <c r="I254" s="381"/>
    </row>
    <row r="255" customFormat="false" ht="13.8" hidden="false" customHeight="false" outlineLevel="0" collapsed="false">
      <c r="A255" s="381"/>
      <c r="B255" s="381"/>
      <c r="C255" s="381"/>
      <c r="D255" s="381"/>
      <c r="E255" s="381"/>
      <c r="F255" s="381"/>
      <c r="G255" s="381"/>
      <c r="H255" s="381"/>
      <c r="I255" s="381"/>
    </row>
    <row r="256" customFormat="false" ht="13.8" hidden="false" customHeight="false" outlineLevel="0" collapsed="false">
      <c r="A256" s="381"/>
      <c r="B256" s="381"/>
      <c r="C256" s="381"/>
      <c r="D256" s="381"/>
      <c r="E256" s="381"/>
      <c r="F256" s="381"/>
      <c r="G256" s="381"/>
      <c r="H256" s="381"/>
      <c r="I256" s="381"/>
    </row>
    <row r="257" customFormat="false" ht="13.8" hidden="false" customHeight="false" outlineLevel="0" collapsed="false">
      <c r="A257" s="381"/>
      <c r="B257" s="381"/>
      <c r="C257" s="381"/>
      <c r="D257" s="381"/>
      <c r="E257" s="381"/>
      <c r="F257" s="381"/>
      <c r="G257" s="381"/>
      <c r="H257" s="381"/>
      <c r="I257" s="381"/>
    </row>
    <row r="258" customFormat="false" ht="13.8" hidden="false" customHeight="false" outlineLevel="0" collapsed="false">
      <c r="A258" s="381"/>
      <c r="B258" s="381"/>
      <c r="C258" s="381"/>
      <c r="D258" s="381"/>
      <c r="E258" s="381"/>
      <c r="F258" s="381"/>
      <c r="G258" s="381"/>
      <c r="H258" s="381"/>
      <c r="I258" s="381"/>
    </row>
    <row r="259" customFormat="false" ht="13.8" hidden="false" customHeight="false" outlineLevel="0" collapsed="false">
      <c r="A259" s="381"/>
      <c r="B259" s="381"/>
      <c r="C259" s="381"/>
      <c r="D259" s="381"/>
      <c r="E259" s="381"/>
      <c r="F259" s="381"/>
      <c r="G259" s="381"/>
      <c r="H259" s="381"/>
      <c r="I259" s="381"/>
    </row>
    <row r="260" customFormat="false" ht="13.8" hidden="false" customHeight="false" outlineLevel="0" collapsed="false">
      <c r="A260" s="381"/>
      <c r="B260" s="381"/>
      <c r="C260" s="381"/>
      <c r="D260" s="381"/>
      <c r="E260" s="381"/>
      <c r="F260" s="381"/>
      <c r="G260" s="381"/>
      <c r="H260" s="381"/>
      <c r="I260" s="381"/>
    </row>
    <row r="261" customFormat="false" ht="13.8" hidden="false" customHeight="false" outlineLevel="0" collapsed="false">
      <c r="A261" s="381"/>
      <c r="B261" s="381"/>
      <c r="C261" s="381"/>
      <c r="D261" s="381"/>
      <c r="E261" s="381"/>
      <c r="F261" s="381"/>
      <c r="G261" s="381"/>
      <c r="H261" s="381"/>
      <c r="I261" s="381"/>
    </row>
    <row r="262" customFormat="false" ht="13.8" hidden="false" customHeight="false" outlineLevel="0" collapsed="false">
      <c r="A262" s="381"/>
      <c r="B262" s="381"/>
      <c r="C262" s="381"/>
      <c r="D262" s="381"/>
      <c r="E262" s="381"/>
      <c r="F262" s="381"/>
      <c r="G262" s="381"/>
      <c r="H262" s="381"/>
      <c r="I262" s="381"/>
    </row>
    <row r="263" customFormat="false" ht="13.8" hidden="false" customHeight="false" outlineLevel="0" collapsed="false">
      <c r="A263" s="381"/>
      <c r="B263" s="381"/>
      <c r="C263" s="381"/>
      <c r="D263" s="381"/>
      <c r="E263" s="381"/>
      <c r="F263" s="381"/>
      <c r="G263" s="381"/>
      <c r="H263" s="381"/>
      <c r="I263" s="381"/>
    </row>
    <row r="264" customFormat="false" ht="13.8" hidden="false" customHeight="false" outlineLevel="0" collapsed="false">
      <c r="A264" s="381"/>
      <c r="B264" s="381"/>
      <c r="C264" s="381"/>
      <c r="D264" s="381"/>
      <c r="E264" s="381"/>
      <c r="F264" s="381"/>
      <c r="G264" s="381"/>
      <c r="H264" s="381"/>
      <c r="I264" s="381"/>
    </row>
    <row r="265" customFormat="false" ht="13.8" hidden="false" customHeight="false" outlineLevel="0" collapsed="false">
      <c r="A265" s="381"/>
      <c r="B265" s="381"/>
      <c r="C265" s="381"/>
      <c r="D265" s="381"/>
      <c r="E265" s="381"/>
      <c r="F265" s="381"/>
      <c r="G265" s="381"/>
      <c r="H265" s="381"/>
      <c r="I265" s="381"/>
    </row>
    <row r="266" customFormat="false" ht="13.8" hidden="false" customHeight="false" outlineLevel="0" collapsed="false">
      <c r="A266" s="381"/>
      <c r="B266" s="381"/>
      <c r="C266" s="381"/>
      <c r="D266" s="381"/>
      <c r="E266" s="381"/>
      <c r="F266" s="381"/>
      <c r="G266" s="381"/>
      <c r="H266" s="381"/>
      <c r="I266" s="381"/>
    </row>
    <row r="267" customFormat="false" ht="13.8" hidden="false" customHeight="false" outlineLevel="0" collapsed="false">
      <c r="A267" s="381"/>
      <c r="B267" s="381"/>
      <c r="C267" s="381"/>
      <c r="D267" s="381"/>
      <c r="E267" s="381"/>
      <c r="F267" s="381"/>
      <c r="G267" s="381"/>
      <c r="H267" s="381"/>
      <c r="I267" s="381"/>
    </row>
    <row r="268" customFormat="false" ht="13.8" hidden="false" customHeight="false" outlineLevel="0" collapsed="false">
      <c r="A268" s="381"/>
      <c r="B268" s="381"/>
      <c r="C268" s="381"/>
      <c r="D268" s="381"/>
      <c r="E268" s="381"/>
      <c r="F268" s="381"/>
      <c r="G268" s="381"/>
      <c r="H268" s="381"/>
      <c r="I268" s="381"/>
    </row>
    <row r="269" customFormat="false" ht="13.8" hidden="false" customHeight="false" outlineLevel="0" collapsed="false">
      <c r="A269" s="381"/>
      <c r="B269" s="381"/>
      <c r="C269" s="381"/>
      <c r="D269" s="381"/>
      <c r="E269" s="381"/>
      <c r="F269" s="381"/>
      <c r="G269" s="381"/>
      <c r="H269" s="381"/>
      <c r="I269" s="381"/>
    </row>
    <row r="270" customFormat="false" ht="13.8" hidden="false" customHeight="false" outlineLevel="0" collapsed="false">
      <c r="A270" s="381"/>
      <c r="B270" s="381"/>
      <c r="C270" s="381"/>
      <c r="D270" s="381"/>
      <c r="E270" s="381"/>
      <c r="F270" s="381"/>
      <c r="G270" s="381"/>
      <c r="H270" s="381"/>
      <c r="I270" s="381"/>
    </row>
    <row r="271" customFormat="false" ht="13.8" hidden="false" customHeight="false" outlineLevel="0" collapsed="false">
      <c r="A271" s="381"/>
      <c r="B271" s="381"/>
      <c r="C271" s="381"/>
      <c r="D271" s="381"/>
      <c r="E271" s="381"/>
      <c r="F271" s="381"/>
      <c r="G271" s="381"/>
      <c r="H271" s="381"/>
      <c r="I271" s="381"/>
    </row>
    <row r="272" customFormat="false" ht="13.8" hidden="false" customHeight="false" outlineLevel="0" collapsed="false">
      <c r="A272" s="381"/>
      <c r="B272" s="381"/>
      <c r="C272" s="381"/>
      <c r="D272" s="381"/>
      <c r="E272" s="381"/>
      <c r="F272" s="381"/>
      <c r="G272" s="381"/>
      <c r="H272" s="381"/>
      <c r="I272" s="381"/>
    </row>
    <row r="273" customFormat="false" ht="13.8" hidden="false" customHeight="false" outlineLevel="0" collapsed="false">
      <c r="A273" s="381"/>
      <c r="B273" s="381"/>
      <c r="C273" s="381"/>
      <c r="D273" s="381"/>
      <c r="E273" s="381"/>
      <c r="F273" s="381"/>
      <c r="G273" s="381"/>
      <c r="H273" s="381"/>
      <c r="I273" s="381"/>
    </row>
    <row r="274" customFormat="false" ht="13.8" hidden="false" customHeight="false" outlineLevel="0" collapsed="false">
      <c r="A274" s="381"/>
      <c r="B274" s="381"/>
      <c r="C274" s="381"/>
      <c r="D274" s="381"/>
      <c r="E274" s="381"/>
      <c r="F274" s="381"/>
      <c r="G274" s="381"/>
      <c r="H274" s="381"/>
      <c r="I274" s="381"/>
    </row>
    <row r="275" customFormat="false" ht="13.8" hidden="false" customHeight="false" outlineLevel="0" collapsed="false">
      <c r="A275" s="381"/>
      <c r="B275" s="381"/>
      <c r="C275" s="381"/>
      <c r="D275" s="381"/>
      <c r="E275" s="381"/>
      <c r="F275" s="381"/>
      <c r="G275" s="381"/>
      <c r="H275" s="381"/>
      <c r="I275" s="381"/>
    </row>
    <row r="276" customFormat="false" ht="13.8" hidden="false" customHeight="false" outlineLevel="0" collapsed="false">
      <c r="A276" s="381"/>
      <c r="B276" s="381"/>
      <c r="C276" s="381"/>
      <c r="D276" s="381"/>
      <c r="E276" s="381"/>
      <c r="F276" s="381"/>
      <c r="G276" s="381"/>
      <c r="H276" s="381"/>
      <c r="I276" s="381"/>
    </row>
    <row r="277" customFormat="false" ht="13.8" hidden="false" customHeight="false" outlineLevel="0" collapsed="false">
      <c r="A277" s="381"/>
      <c r="B277" s="381"/>
      <c r="C277" s="381"/>
      <c r="D277" s="381"/>
      <c r="E277" s="381"/>
      <c r="F277" s="381"/>
      <c r="G277" s="381"/>
      <c r="H277" s="381"/>
      <c r="I277" s="381"/>
    </row>
    <row r="278" customFormat="false" ht="13.8" hidden="false" customHeight="false" outlineLevel="0" collapsed="false">
      <c r="A278" s="381"/>
      <c r="B278" s="381"/>
      <c r="C278" s="381"/>
      <c r="D278" s="381"/>
      <c r="E278" s="381"/>
      <c r="F278" s="381"/>
      <c r="G278" s="381"/>
      <c r="H278" s="381"/>
      <c r="I278" s="381"/>
    </row>
    <row r="279" customFormat="false" ht="13.8" hidden="false" customHeight="false" outlineLevel="0" collapsed="false">
      <c r="A279" s="381"/>
      <c r="B279" s="381"/>
      <c r="C279" s="381"/>
      <c r="D279" s="381"/>
      <c r="E279" s="381"/>
      <c r="F279" s="381"/>
      <c r="G279" s="381"/>
      <c r="H279" s="381"/>
      <c r="I279" s="381"/>
    </row>
    <row r="280" customFormat="false" ht="13.8" hidden="false" customHeight="false" outlineLevel="0" collapsed="false">
      <c r="A280" s="381"/>
      <c r="B280" s="381"/>
      <c r="C280" s="381"/>
      <c r="D280" s="381"/>
      <c r="E280" s="381"/>
      <c r="F280" s="381"/>
      <c r="G280" s="381"/>
      <c r="H280" s="381"/>
      <c r="I280" s="381"/>
    </row>
    <row r="281" customFormat="false" ht="13.8" hidden="false" customHeight="false" outlineLevel="0" collapsed="false">
      <c r="A281" s="381"/>
      <c r="B281" s="381"/>
      <c r="C281" s="381"/>
      <c r="D281" s="381"/>
      <c r="E281" s="381"/>
      <c r="F281" s="381"/>
      <c r="G281" s="381"/>
      <c r="H281" s="381"/>
      <c r="I281" s="381"/>
    </row>
    <row r="282" customFormat="false" ht="13.8" hidden="false" customHeight="false" outlineLevel="0" collapsed="false">
      <c r="A282" s="381"/>
      <c r="B282" s="381"/>
      <c r="C282" s="381"/>
      <c r="D282" s="381"/>
      <c r="E282" s="381"/>
      <c r="F282" s="381"/>
      <c r="G282" s="381"/>
      <c r="H282" s="381"/>
      <c r="I282" s="381"/>
    </row>
    <row r="283" customFormat="false" ht="13.8" hidden="false" customHeight="false" outlineLevel="0" collapsed="false">
      <c r="A283" s="381"/>
      <c r="B283" s="381"/>
      <c r="C283" s="381"/>
      <c r="D283" s="381"/>
      <c r="E283" s="381"/>
      <c r="F283" s="381"/>
      <c r="G283" s="381"/>
      <c r="H283" s="381"/>
      <c r="I283" s="381"/>
    </row>
    <row r="284" customFormat="false" ht="13.8" hidden="false" customHeight="false" outlineLevel="0" collapsed="false">
      <c r="A284" s="381"/>
      <c r="B284" s="381"/>
      <c r="C284" s="381"/>
      <c r="D284" s="381"/>
      <c r="E284" s="381"/>
      <c r="F284" s="381"/>
      <c r="G284" s="381"/>
      <c r="H284" s="381"/>
      <c r="I284" s="381"/>
    </row>
    <row r="285" customFormat="false" ht="13.8" hidden="false" customHeight="false" outlineLevel="0" collapsed="false">
      <c r="A285" s="381"/>
      <c r="B285" s="381"/>
      <c r="C285" s="381"/>
      <c r="D285" s="381"/>
      <c r="E285" s="381"/>
      <c r="F285" s="381"/>
      <c r="G285" s="381"/>
      <c r="H285" s="381"/>
      <c r="I285" s="381"/>
    </row>
    <row r="286" customFormat="false" ht="13.8" hidden="false" customHeight="false" outlineLevel="0" collapsed="false">
      <c r="A286" s="381"/>
      <c r="B286" s="381"/>
      <c r="C286" s="381"/>
      <c r="D286" s="381"/>
      <c r="E286" s="381"/>
      <c r="F286" s="381"/>
      <c r="G286" s="381"/>
      <c r="H286" s="381"/>
      <c r="I286" s="381"/>
    </row>
    <row r="287" customFormat="false" ht="13.8" hidden="false" customHeight="false" outlineLevel="0" collapsed="false">
      <c r="A287" s="381"/>
      <c r="B287" s="381"/>
      <c r="C287" s="381"/>
      <c r="D287" s="381"/>
      <c r="E287" s="381"/>
      <c r="F287" s="381"/>
      <c r="G287" s="381"/>
      <c r="H287" s="381"/>
      <c r="I287" s="381"/>
    </row>
    <row r="288" customFormat="false" ht="13.8" hidden="false" customHeight="false" outlineLevel="0" collapsed="false">
      <c r="A288" s="381"/>
      <c r="B288" s="381"/>
      <c r="C288" s="381"/>
      <c r="D288" s="381"/>
      <c r="E288" s="381"/>
      <c r="F288" s="381"/>
      <c r="G288" s="381"/>
      <c r="H288" s="381"/>
      <c r="I288" s="381"/>
    </row>
    <row r="289" customFormat="false" ht="13.8" hidden="false" customHeight="false" outlineLevel="0" collapsed="false">
      <c r="A289" s="381"/>
      <c r="B289" s="381"/>
      <c r="C289" s="381"/>
      <c r="D289" s="381"/>
      <c r="E289" s="381"/>
      <c r="F289" s="381"/>
      <c r="G289" s="381"/>
      <c r="H289" s="381"/>
      <c r="I289" s="381"/>
    </row>
    <row r="290" customFormat="false" ht="13.8" hidden="false" customHeight="false" outlineLevel="0" collapsed="false">
      <c r="A290" s="381"/>
      <c r="B290" s="381"/>
      <c r="C290" s="381"/>
      <c r="D290" s="381"/>
      <c r="E290" s="381"/>
      <c r="F290" s="381"/>
      <c r="G290" s="381"/>
      <c r="H290" s="381"/>
      <c r="I290" s="381"/>
    </row>
    <row r="291" customFormat="false" ht="13.8" hidden="false" customHeight="false" outlineLevel="0" collapsed="false">
      <c r="A291" s="381"/>
      <c r="B291" s="381"/>
      <c r="C291" s="381"/>
      <c r="D291" s="381"/>
      <c r="E291" s="381"/>
      <c r="F291" s="381"/>
      <c r="G291" s="381"/>
      <c r="H291" s="381"/>
      <c r="I291" s="381"/>
    </row>
    <row r="292" customFormat="false" ht="13.8" hidden="false" customHeight="false" outlineLevel="0" collapsed="false">
      <c r="A292" s="381"/>
      <c r="B292" s="381"/>
      <c r="C292" s="381"/>
      <c r="D292" s="381"/>
      <c r="E292" s="381"/>
      <c r="F292" s="381"/>
      <c r="G292" s="381"/>
      <c r="H292" s="381"/>
      <c r="I292" s="381"/>
    </row>
    <row r="293" customFormat="false" ht="13.8" hidden="false" customHeight="false" outlineLevel="0" collapsed="false">
      <c r="A293" s="381"/>
      <c r="B293" s="381"/>
      <c r="C293" s="381"/>
      <c r="D293" s="381"/>
      <c r="E293" s="381"/>
      <c r="F293" s="381"/>
      <c r="G293" s="381"/>
      <c r="H293" s="381"/>
      <c r="I293" s="381"/>
    </row>
    <row r="294" customFormat="false" ht="13.8" hidden="false" customHeight="false" outlineLevel="0" collapsed="false">
      <c r="A294" s="381"/>
      <c r="B294" s="381"/>
      <c r="C294" s="381"/>
      <c r="D294" s="381"/>
      <c r="E294" s="381"/>
      <c r="F294" s="381"/>
      <c r="G294" s="381"/>
      <c r="H294" s="381"/>
      <c r="I294" s="381"/>
    </row>
    <row r="295" customFormat="false" ht="13.8" hidden="false" customHeight="false" outlineLevel="0" collapsed="false">
      <c r="A295" s="381"/>
      <c r="B295" s="381"/>
      <c r="C295" s="381"/>
      <c r="D295" s="381"/>
      <c r="E295" s="381"/>
      <c r="F295" s="381"/>
      <c r="G295" s="381"/>
      <c r="H295" s="381"/>
      <c r="I295" s="381"/>
    </row>
    <row r="296" customFormat="false" ht="13.8" hidden="false" customHeight="false" outlineLevel="0" collapsed="false">
      <c r="A296" s="381"/>
      <c r="B296" s="381"/>
      <c r="C296" s="381"/>
      <c r="D296" s="381"/>
      <c r="E296" s="381"/>
      <c r="F296" s="381"/>
      <c r="G296" s="381"/>
      <c r="H296" s="381"/>
      <c r="I296" s="381"/>
    </row>
    <row r="297" customFormat="false" ht="13.8" hidden="false" customHeight="false" outlineLevel="0" collapsed="false">
      <c r="A297" s="381"/>
      <c r="B297" s="381"/>
      <c r="C297" s="381"/>
      <c r="D297" s="381"/>
      <c r="E297" s="381"/>
      <c r="F297" s="381"/>
      <c r="G297" s="381"/>
      <c r="H297" s="381"/>
      <c r="I297" s="381"/>
    </row>
    <row r="298" customFormat="false" ht="13.8" hidden="false" customHeight="false" outlineLevel="0" collapsed="false">
      <c r="A298" s="381"/>
      <c r="B298" s="381"/>
      <c r="C298" s="381"/>
      <c r="D298" s="381"/>
      <c r="E298" s="381"/>
      <c r="F298" s="381"/>
      <c r="G298" s="381"/>
      <c r="H298" s="381"/>
      <c r="I298" s="381"/>
    </row>
    <row r="299" customFormat="false" ht="13.8" hidden="false" customHeight="false" outlineLevel="0" collapsed="false">
      <c r="A299" s="381"/>
      <c r="B299" s="381"/>
      <c r="C299" s="381"/>
      <c r="D299" s="381"/>
      <c r="E299" s="381"/>
      <c r="F299" s="381"/>
      <c r="G299" s="381"/>
      <c r="H299" s="381"/>
      <c r="I299" s="381"/>
    </row>
    <row r="300" customFormat="false" ht="13.8" hidden="false" customHeight="false" outlineLevel="0" collapsed="false">
      <c r="A300" s="381"/>
      <c r="B300" s="381"/>
      <c r="C300" s="381"/>
      <c r="D300" s="381"/>
      <c r="E300" s="381"/>
      <c r="F300" s="381"/>
      <c r="G300" s="381"/>
      <c r="H300" s="381"/>
      <c r="I300" s="381"/>
    </row>
    <row r="301" customFormat="false" ht="13.8" hidden="false" customHeight="false" outlineLevel="0" collapsed="false">
      <c r="A301" s="381"/>
      <c r="B301" s="381"/>
      <c r="C301" s="381"/>
      <c r="D301" s="381"/>
      <c r="E301" s="381"/>
      <c r="F301" s="381"/>
      <c r="G301" s="381"/>
      <c r="H301" s="381"/>
      <c r="I301" s="381"/>
    </row>
    <row r="302" customFormat="false" ht="13.8" hidden="false" customHeight="false" outlineLevel="0" collapsed="false">
      <c r="A302" s="381"/>
      <c r="B302" s="381"/>
      <c r="C302" s="381"/>
      <c r="D302" s="381"/>
      <c r="E302" s="381"/>
      <c r="F302" s="381"/>
      <c r="G302" s="381"/>
      <c r="H302" s="381"/>
      <c r="I302" s="381"/>
    </row>
    <row r="303" customFormat="false" ht="13.8" hidden="false" customHeight="false" outlineLevel="0" collapsed="false">
      <c r="A303" s="381"/>
      <c r="B303" s="381"/>
      <c r="C303" s="381"/>
      <c r="D303" s="381"/>
      <c r="E303" s="381"/>
      <c r="F303" s="381"/>
      <c r="G303" s="381"/>
      <c r="H303" s="381"/>
      <c r="I303" s="381"/>
    </row>
    <row r="304" customFormat="false" ht="13.8" hidden="false" customHeight="false" outlineLevel="0" collapsed="false">
      <c r="A304" s="381"/>
      <c r="B304" s="381"/>
      <c r="C304" s="381"/>
      <c r="D304" s="381"/>
      <c r="E304" s="381"/>
      <c r="F304" s="381"/>
      <c r="G304" s="381"/>
      <c r="H304" s="381"/>
      <c r="I304" s="381"/>
    </row>
    <row r="305" customFormat="false" ht="13.8" hidden="false" customHeight="false" outlineLevel="0" collapsed="false">
      <c r="A305" s="381"/>
      <c r="B305" s="381"/>
      <c r="C305" s="381"/>
      <c r="D305" s="381"/>
      <c r="E305" s="381"/>
      <c r="F305" s="381"/>
      <c r="G305" s="381"/>
      <c r="H305" s="381"/>
      <c r="I305" s="381"/>
    </row>
    <row r="306" customFormat="false" ht="13.8" hidden="false" customHeight="false" outlineLevel="0" collapsed="false">
      <c r="A306" s="381"/>
      <c r="B306" s="381"/>
      <c r="C306" s="381"/>
      <c r="D306" s="381"/>
      <c r="E306" s="381"/>
      <c r="F306" s="381"/>
      <c r="G306" s="381"/>
      <c r="H306" s="381"/>
      <c r="I306" s="381"/>
    </row>
    <row r="307" customFormat="false" ht="13.8" hidden="false" customHeight="false" outlineLevel="0" collapsed="false">
      <c r="I307" s="234"/>
    </row>
    <row r="308" customFormat="false" ht="13.8" hidden="false" customHeight="false" outlineLevel="0" collapsed="false">
      <c r="I308" s="234"/>
    </row>
    <row r="309" customFormat="false" ht="13.8" hidden="false" customHeight="false" outlineLevel="0" collapsed="false">
      <c r="I309" s="234"/>
    </row>
    <row r="310" customFormat="false" ht="13.8" hidden="false" customHeight="false" outlineLevel="0" collapsed="false">
      <c r="I310" s="234"/>
    </row>
    <row r="311" customFormat="false" ht="13.8" hidden="false" customHeight="false" outlineLevel="0" collapsed="false">
      <c r="I311" s="234"/>
    </row>
    <row r="312" customFormat="false" ht="13.8" hidden="false" customHeight="false" outlineLevel="0" collapsed="false">
      <c r="I312" s="234"/>
    </row>
    <row r="313" customFormat="false" ht="13.8" hidden="false" customHeight="false" outlineLevel="0" collapsed="false">
      <c r="I313" s="234"/>
    </row>
    <row r="314" customFormat="false" ht="13.8" hidden="false" customHeight="false" outlineLevel="0" collapsed="false">
      <c r="I314" s="234"/>
    </row>
    <row r="315" customFormat="false" ht="13.8" hidden="false" customHeight="false" outlineLevel="0" collapsed="false">
      <c r="I315" s="234"/>
    </row>
    <row r="316" customFormat="false" ht="13.8" hidden="false" customHeight="false" outlineLevel="0" collapsed="false">
      <c r="A316" s="208"/>
      <c r="B316" s="208"/>
      <c r="C316" s="208"/>
      <c r="D316" s="208"/>
      <c r="E316" s="208"/>
      <c r="F316" s="208"/>
      <c r="G316" s="208"/>
      <c r="H316" s="208"/>
      <c r="I316" s="234"/>
    </row>
    <row r="317" customFormat="false" ht="13.8" hidden="false" customHeight="false" outlineLevel="0" collapsed="false">
      <c r="A317" s="208"/>
      <c r="B317" s="208"/>
      <c r="C317" s="208"/>
      <c r="D317" s="208"/>
      <c r="E317" s="208"/>
      <c r="F317" s="208"/>
      <c r="G317" s="208"/>
      <c r="H317" s="208"/>
      <c r="I317" s="234"/>
    </row>
    <row r="318" customFormat="false" ht="13.8" hidden="false" customHeight="false" outlineLevel="0" collapsed="false">
      <c r="A318" s="208"/>
      <c r="B318" s="208"/>
      <c r="C318" s="208"/>
      <c r="D318" s="208"/>
      <c r="E318" s="208"/>
      <c r="F318" s="208"/>
      <c r="G318" s="208"/>
      <c r="H318" s="208"/>
      <c r="I318" s="234"/>
    </row>
    <row r="319" customFormat="false" ht="13.8" hidden="false" customHeight="false" outlineLevel="0" collapsed="false">
      <c r="A319" s="208"/>
      <c r="B319" s="208"/>
      <c r="C319" s="208"/>
      <c r="D319" s="208"/>
      <c r="E319" s="208"/>
      <c r="F319" s="208"/>
      <c r="G319" s="208"/>
      <c r="H319" s="208"/>
      <c r="I319" s="234"/>
    </row>
    <row r="320" customFormat="false" ht="13.8" hidden="false" customHeight="false" outlineLevel="0" collapsed="false">
      <c r="A320" s="208"/>
      <c r="B320" s="208"/>
      <c r="C320" s="208"/>
      <c r="D320" s="208"/>
      <c r="E320" s="208"/>
      <c r="F320" s="208"/>
      <c r="G320" s="208"/>
      <c r="H320" s="208"/>
      <c r="I320" s="234"/>
    </row>
    <row r="321" customFormat="false" ht="13.8" hidden="false" customHeight="false" outlineLevel="0" collapsed="false">
      <c r="A321" s="208"/>
      <c r="B321" s="208"/>
      <c r="C321" s="208"/>
      <c r="D321" s="208"/>
      <c r="E321" s="208"/>
      <c r="F321" s="208"/>
      <c r="G321" s="208"/>
      <c r="H321" s="208"/>
      <c r="I321" s="234"/>
    </row>
    <row r="322" customFormat="false" ht="13.8" hidden="false" customHeight="false" outlineLevel="0" collapsed="false">
      <c r="A322" s="208"/>
      <c r="B322" s="208"/>
      <c r="C322" s="208"/>
      <c r="D322" s="208"/>
      <c r="E322" s="208"/>
      <c r="F322" s="208"/>
      <c r="G322" s="208"/>
      <c r="H322" s="208"/>
      <c r="I322" s="234"/>
    </row>
    <row r="323" customFormat="false" ht="13.8" hidden="false" customHeight="false" outlineLevel="0" collapsed="false">
      <c r="A323" s="208"/>
      <c r="B323" s="208"/>
      <c r="C323" s="208"/>
      <c r="D323" s="208"/>
      <c r="E323" s="208"/>
      <c r="F323" s="208"/>
      <c r="G323" s="208"/>
      <c r="H323" s="208"/>
      <c r="I323" s="234"/>
    </row>
    <row r="324" customFormat="false" ht="13.8" hidden="false" customHeight="false" outlineLevel="0" collapsed="false">
      <c r="A324" s="208"/>
      <c r="B324" s="208"/>
      <c r="C324" s="208"/>
      <c r="D324" s="208"/>
      <c r="E324" s="208"/>
      <c r="F324" s="208"/>
      <c r="G324" s="208"/>
      <c r="H324" s="208"/>
      <c r="I324" s="234"/>
    </row>
    <row r="325" customFormat="false" ht="13.8" hidden="false" customHeight="false" outlineLevel="0" collapsed="false">
      <c r="A325" s="208"/>
      <c r="B325" s="208"/>
      <c r="C325" s="208"/>
      <c r="D325" s="208"/>
      <c r="E325" s="208"/>
      <c r="F325" s="208"/>
      <c r="G325" s="208"/>
      <c r="H325" s="208"/>
      <c r="I325" s="234"/>
    </row>
    <row r="326" customFormat="false" ht="13.8" hidden="false" customHeight="false" outlineLevel="0" collapsed="false">
      <c r="A326" s="208"/>
      <c r="B326" s="208"/>
      <c r="C326" s="208"/>
      <c r="D326" s="208"/>
      <c r="E326" s="208"/>
      <c r="F326" s="208"/>
      <c r="G326" s="208"/>
      <c r="H326" s="208"/>
      <c r="I326" s="234"/>
    </row>
    <row r="327" customFormat="false" ht="13.8" hidden="false" customHeight="false" outlineLevel="0" collapsed="false">
      <c r="A327" s="208"/>
      <c r="B327" s="208"/>
      <c r="C327" s="208"/>
      <c r="D327" s="208"/>
      <c r="E327" s="208"/>
      <c r="F327" s="208"/>
      <c r="G327" s="208"/>
      <c r="H327" s="208"/>
      <c r="I327" s="234"/>
    </row>
    <row r="328" customFormat="false" ht="13.8" hidden="false" customHeight="false" outlineLevel="0" collapsed="false">
      <c r="A328" s="208"/>
      <c r="B328" s="208"/>
      <c r="C328" s="208"/>
      <c r="D328" s="208"/>
      <c r="E328" s="208"/>
      <c r="F328" s="208"/>
      <c r="G328" s="208"/>
      <c r="H328" s="208"/>
      <c r="I328" s="234"/>
    </row>
    <row r="329" customFormat="false" ht="13.8" hidden="false" customHeight="false" outlineLevel="0" collapsed="false">
      <c r="A329" s="208"/>
      <c r="B329" s="208"/>
      <c r="C329" s="208"/>
      <c r="D329" s="208"/>
      <c r="E329" s="208"/>
      <c r="F329" s="208"/>
      <c r="G329" s="208"/>
      <c r="H329" s="208"/>
      <c r="I329" s="234"/>
    </row>
    <row r="330" customFormat="false" ht="13.8" hidden="false" customHeight="false" outlineLevel="0" collapsed="false">
      <c r="A330" s="208"/>
      <c r="B330" s="208"/>
      <c r="C330" s="208"/>
      <c r="D330" s="208"/>
      <c r="E330" s="208"/>
      <c r="F330" s="208"/>
      <c r="G330" s="208"/>
      <c r="H330" s="208"/>
      <c r="I330" s="234"/>
    </row>
    <row r="331" customFormat="false" ht="13.8" hidden="false" customHeight="false" outlineLevel="0" collapsed="false">
      <c r="A331" s="208"/>
      <c r="B331" s="208"/>
      <c r="C331" s="208"/>
      <c r="D331" s="208"/>
      <c r="E331" s="208"/>
      <c r="F331" s="208"/>
      <c r="G331" s="208"/>
      <c r="H331" s="208"/>
      <c r="I331" s="234"/>
    </row>
    <row r="332" customFormat="false" ht="13.8" hidden="false" customHeight="false" outlineLevel="0" collapsed="false">
      <c r="A332" s="208"/>
      <c r="B332" s="208"/>
      <c r="C332" s="208"/>
      <c r="D332" s="208"/>
      <c r="E332" s="208"/>
      <c r="F332" s="208"/>
      <c r="G332" s="208"/>
      <c r="H332" s="208"/>
      <c r="I332" s="234"/>
    </row>
    <row r="333" customFormat="false" ht="13.8" hidden="false" customHeight="false" outlineLevel="0" collapsed="false">
      <c r="A333" s="208"/>
      <c r="B333" s="208"/>
      <c r="C333" s="208"/>
      <c r="D333" s="208"/>
      <c r="E333" s="208"/>
      <c r="F333" s="208"/>
      <c r="G333" s="208"/>
      <c r="H333" s="208"/>
      <c r="I333" s="234"/>
    </row>
    <row r="334" customFormat="false" ht="13.8" hidden="false" customHeight="false" outlineLevel="0" collapsed="false">
      <c r="A334" s="208"/>
      <c r="B334" s="208"/>
      <c r="C334" s="208"/>
      <c r="D334" s="208"/>
      <c r="E334" s="208"/>
      <c r="F334" s="208"/>
      <c r="G334" s="208"/>
      <c r="H334" s="208"/>
      <c r="I334" s="234"/>
    </row>
    <row r="335" customFormat="false" ht="13.8" hidden="false" customHeight="false" outlineLevel="0" collapsed="false">
      <c r="A335" s="208"/>
      <c r="B335" s="208"/>
      <c r="C335" s="208"/>
      <c r="D335" s="208"/>
      <c r="E335" s="208"/>
      <c r="F335" s="208"/>
      <c r="G335" s="208"/>
      <c r="H335" s="208"/>
      <c r="I335" s="234"/>
    </row>
    <row r="336" customFormat="false" ht="13.8" hidden="false" customHeight="false" outlineLevel="0" collapsed="false">
      <c r="A336" s="208"/>
      <c r="B336" s="208"/>
      <c r="C336" s="208"/>
      <c r="D336" s="208"/>
      <c r="E336" s="208"/>
      <c r="F336" s="208"/>
      <c r="G336" s="208"/>
      <c r="H336" s="208"/>
      <c r="I336" s="234"/>
    </row>
    <row r="337" customFormat="false" ht="13.8" hidden="false" customHeight="false" outlineLevel="0" collapsed="false">
      <c r="A337" s="208"/>
      <c r="B337" s="208"/>
      <c r="C337" s="208"/>
      <c r="D337" s="208"/>
      <c r="E337" s="208"/>
      <c r="F337" s="208"/>
      <c r="G337" s="208"/>
      <c r="H337" s="208"/>
      <c r="I337" s="234"/>
    </row>
    <row r="338" customFormat="false" ht="13.8" hidden="false" customHeight="false" outlineLevel="0" collapsed="false">
      <c r="A338" s="208"/>
      <c r="B338" s="208"/>
      <c r="C338" s="208"/>
      <c r="D338" s="208"/>
      <c r="E338" s="208"/>
      <c r="F338" s="208"/>
      <c r="G338" s="208"/>
      <c r="H338" s="208"/>
      <c r="I338" s="234"/>
    </row>
    <row r="339" customFormat="false" ht="13.8" hidden="false" customHeight="false" outlineLevel="0" collapsed="false">
      <c r="A339" s="208"/>
      <c r="B339" s="208"/>
      <c r="C339" s="208"/>
      <c r="D339" s="208"/>
      <c r="E339" s="208"/>
      <c r="F339" s="208"/>
      <c r="G339" s="208"/>
      <c r="H339" s="208"/>
      <c r="I339" s="234"/>
    </row>
    <row r="340" customFormat="false" ht="13.8" hidden="false" customHeight="false" outlineLevel="0" collapsed="false">
      <c r="A340" s="208"/>
      <c r="B340" s="208"/>
      <c r="C340" s="208"/>
      <c r="D340" s="208"/>
      <c r="E340" s="208"/>
      <c r="F340" s="208"/>
      <c r="G340" s="208"/>
      <c r="H340" s="208"/>
      <c r="I340" s="234"/>
    </row>
    <row r="341" customFormat="false" ht="13.8" hidden="false" customHeight="false" outlineLevel="0" collapsed="false">
      <c r="A341" s="208"/>
      <c r="B341" s="208"/>
      <c r="C341" s="208"/>
      <c r="D341" s="208"/>
      <c r="E341" s="208"/>
      <c r="F341" s="208"/>
      <c r="G341" s="208"/>
      <c r="H341" s="208"/>
      <c r="I341" s="234"/>
    </row>
    <row r="342" customFormat="false" ht="13.8" hidden="false" customHeight="false" outlineLevel="0" collapsed="false">
      <c r="A342" s="208"/>
      <c r="B342" s="208"/>
      <c r="C342" s="208"/>
      <c r="D342" s="208"/>
      <c r="E342" s="208"/>
      <c r="F342" s="208"/>
      <c r="G342" s="208"/>
      <c r="H342" s="208"/>
      <c r="I342" s="234"/>
    </row>
    <row r="343" customFormat="false" ht="13.8" hidden="false" customHeight="false" outlineLevel="0" collapsed="false">
      <c r="A343" s="208"/>
      <c r="B343" s="208"/>
      <c r="C343" s="208"/>
      <c r="D343" s="208"/>
      <c r="E343" s="208"/>
      <c r="F343" s="208"/>
      <c r="G343" s="208"/>
      <c r="H343" s="208"/>
      <c r="I343" s="234"/>
    </row>
    <row r="344" customFormat="false" ht="13.8" hidden="false" customHeight="false" outlineLevel="0" collapsed="false">
      <c r="A344" s="208"/>
      <c r="B344" s="208"/>
      <c r="C344" s="208"/>
      <c r="D344" s="208"/>
      <c r="E344" s="208"/>
      <c r="F344" s="208"/>
      <c r="G344" s="208"/>
      <c r="H344" s="208"/>
      <c r="I344" s="234"/>
    </row>
    <row r="345" customFormat="false" ht="13.8" hidden="false" customHeight="false" outlineLevel="0" collapsed="false">
      <c r="A345" s="208"/>
      <c r="B345" s="208"/>
      <c r="C345" s="208"/>
      <c r="D345" s="208"/>
      <c r="E345" s="208"/>
      <c r="F345" s="208"/>
      <c r="G345" s="208"/>
      <c r="H345" s="208"/>
      <c r="I345" s="234"/>
    </row>
    <row r="346" customFormat="false" ht="13.8" hidden="false" customHeight="false" outlineLevel="0" collapsed="false">
      <c r="A346" s="208"/>
      <c r="B346" s="208"/>
      <c r="C346" s="208"/>
      <c r="D346" s="208"/>
      <c r="E346" s="208"/>
      <c r="F346" s="208"/>
      <c r="G346" s="208"/>
      <c r="H346" s="208"/>
      <c r="I346" s="234"/>
    </row>
    <row r="347" customFormat="false" ht="13.8" hidden="false" customHeight="false" outlineLevel="0" collapsed="false">
      <c r="A347" s="208"/>
      <c r="B347" s="208"/>
      <c r="C347" s="208"/>
      <c r="D347" s="208"/>
      <c r="E347" s="208"/>
      <c r="F347" s="208"/>
      <c r="G347" s="208"/>
      <c r="H347" s="208"/>
      <c r="I347" s="234"/>
    </row>
    <row r="348" customFormat="false" ht="13.8" hidden="false" customHeight="false" outlineLevel="0" collapsed="false">
      <c r="A348" s="208"/>
      <c r="B348" s="208"/>
      <c r="C348" s="208"/>
      <c r="D348" s="208"/>
      <c r="E348" s="208"/>
      <c r="F348" s="208"/>
      <c r="G348" s="208"/>
      <c r="H348" s="208"/>
      <c r="I348" s="234"/>
    </row>
    <row r="349" customFormat="false" ht="13.8" hidden="false" customHeight="false" outlineLevel="0" collapsed="false">
      <c r="A349" s="208"/>
      <c r="B349" s="208"/>
      <c r="C349" s="208"/>
      <c r="D349" s="208"/>
      <c r="E349" s="208"/>
      <c r="F349" s="208"/>
      <c r="G349" s="208"/>
      <c r="H349" s="208"/>
      <c r="I349" s="234"/>
    </row>
    <row r="350" customFormat="false" ht="13.8" hidden="false" customHeight="false" outlineLevel="0" collapsed="false">
      <c r="A350" s="208"/>
      <c r="B350" s="208"/>
      <c r="C350" s="208"/>
      <c r="D350" s="208"/>
      <c r="E350" s="208"/>
      <c r="F350" s="208"/>
      <c r="G350" s="208"/>
      <c r="H350" s="208"/>
      <c r="I350" s="234"/>
    </row>
    <row r="351" customFormat="false" ht="13.8" hidden="false" customHeight="false" outlineLevel="0" collapsed="false">
      <c r="A351" s="208"/>
      <c r="B351" s="208"/>
      <c r="C351" s="208"/>
      <c r="D351" s="208"/>
      <c r="E351" s="208"/>
      <c r="F351" s="208"/>
      <c r="G351" s="208"/>
      <c r="H351" s="208"/>
      <c r="I351" s="234"/>
    </row>
    <row r="352" customFormat="false" ht="13.8" hidden="false" customHeight="false" outlineLevel="0" collapsed="false">
      <c r="A352" s="208"/>
      <c r="B352" s="208"/>
      <c r="C352" s="208"/>
      <c r="D352" s="208"/>
      <c r="E352" s="208"/>
      <c r="F352" s="208"/>
      <c r="G352" s="208"/>
      <c r="H352" s="208"/>
      <c r="I352" s="234"/>
    </row>
    <row r="353" customFormat="false" ht="13.8" hidden="false" customHeight="false" outlineLevel="0" collapsed="false">
      <c r="A353" s="208"/>
      <c r="B353" s="208"/>
      <c r="C353" s="208"/>
      <c r="D353" s="208"/>
      <c r="E353" s="208"/>
      <c r="F353" s="208"/>
      <c r="G353" s="208"/>
      <c r="H353" s="208"/>
      <c r="I353" s="234"/>
    </row>
    <row r="354" customFormat="false" ht="13.8" hidden="false" customHeight="false" outlineLevel="0" collapsed="false">
      <c r="A354" s="208"/>
      <c r="B354" s="208"/>
      <c r="C354" s="208"/>
      <c r="D354" s="208"/>
      <c r="E354" s="208"/>
      <c r="F354" s="208"/>
      <c r="G354" s="208"/>
      <c r="H354" s="208"/>
      <c r="I354" s="234"/>
    </row>
    <row r="355" customFormat="false" ht="13.8" hidden="false" customHeight="false" outlineLevel="0" collapsed="false">
      <c r="A355" s="208"/>
      <c r="B355" s="208"/>
      <c r="C355" s="208"/>
      <c r="D355" s="208"/>
      <c r="E355" s="208"/>
      <c r="F355" s="208"/>
      <c r="G355" s="208"/>
      <c r="H355" s="208"/>
      <c r="I355" s="234"/>
    </row>
    <row r="356" customFormat="false" ht="13.8" hidden="false" customHeight="false" outlineLevel="0" collapsed="false">
      <c r="A356" s="208"/>
      <c r="B356" s="208"/>
      <c r="C356" s="208"/>
      <c r="D356" s="208"/>
      <c r="E356" s="208"/>
      <c r="F356" s="208"/>
      <c r="G356" s="208"/>
      <c r="H356" s="208"/>
      <c r="I356" s="234"/>
    </row>
    <row r="357" customFormat="false" ht="13.8" hidden="false" customHeight="false" outlineLevel="0" collapsed="false">
      <c r="A357" s="208"/>
      <c r="B357" s="208"/>
      <c r="C357" s="208"/>
      <c r="D357" s="208"/>
      <c r="E357" s="208"/>
      <c r="F357" s="208"/>
      <c r="G357" s="208"/>
      <c r="H357" s="208"/>
      <c r="I357" s="234"/>
    </row>
    <row r="358" customFormat="false" ht="13.8" hidden="false" customHeight="false" outlineLevel="0" collapsed="false">
      <c r="A358" s="208"/>
      <c r="B358" s="208"/>
      <c r="C358" s="208"/>
      <c r="D358" s="208"/>
      <c r="E358" s="208"/>
      <c r="F358" s="208"/>
      <c r="G358" s="208"/>
      <c r="H358" s="208"/>
      <c r="I358" s="234"/>
    </row>
    <row r="359" customFormat="false" ht="13.8" hidden="false" customHeight="false" outlineLevel="0" collapsed="false">
      <c r="A359" s="208"/>
      <c r="B359" s="208"/>
      <c r="C359" s="208"/>
      <c r="D359" s="208"/>
      <c r="E359" s="208"/>
      <c r="F359" s="208"/>
      <c r="G359" s="208"/>
      <c r="H359" s="208"/>
      <c r="I359" s="234"/>
    </row>
    <row r="360" customFormat="false" ht="13.8" hidden="false" customHeight="false" outlineLevel="0" collapsed="false">
      <c r="A360" s="208"/>
      <c r="B360" s="208"/>
      <c r="C360" s="208"/>
      <c r="D360" s="208"/>
      <c r="E360" s="208"/>
      <c r="F360" s="208"/>
      <c r="G360" s="208"/>
      <c r="H360" s="208"/>
      <c r="I360" s="234"/>
    </row>
    <row r="361" customFormat="false" ht="13.8" hidden="false" customHeight="false" outlineLevel="0" collapsed="false">
      <c r="A361" s="208"/>
      <c r="B361" s="208"/>
      <c r="C361" s="208"/>
      <c r="D361" s="208"/>
      <c r="E361" s="208"/>
      <c r="F361" s="208"/>
      <c r="G361" s="208"/>
      <c r="H361" s="208"/>
      <c r="I361" s="234"/>
    </row>
    <row r="362" customFormat="false" ht="13.8" hidden="false" customHeight="false" outlineLevel="0" collapsed="false">
      <c r="A362" s="208"/>
      <c r="B362" s="208"/>
      <c r="C362" s="208"/>
      <c r="D362" s="208"/>
      <c r="E362" s="208"/>
      <c r="F362" s="208"/>
      <c r="G362" s="208"/>
      <c r="H362" s="208"/>
      <c r="I362" s="234"/>
    </row>
    <row r="363" customFormat="false" ht="13.8" hidden="false" customHeight="false" outlineLevel="0" collapsed="false">
      <c r="A363" s="208"/>
      <c r="B363" s="208"/>
      <c r="C363" s="208"/>
      <c r="D363" s="208"/>
      <c r="E363" s="208"/>
      <c r="F363" s="208"/>
      <c r="G363" s="208"/>
      <c r="H363" s="208"/>
      <c r="I363" s="234"/>
    </row>
    <row r="364" customFormat="false" ht="13.8" hidden="false" customHeight="false" outlineLevel="0" collapsed="false">
      <c r="A364" s="208"/>
      <c r="B364" s="208"/>
      <c r="C364" s="208"/>
      <c r="D364" s="208"/>
      <c r="E364" s="208"/>
      <c r="F364" s="208"/>
      <c r="G364" s="208"/>
      <c r="H364" s="208"/>
      <c r="I364" s="234"/>
    </row>
    <row r="365" customFormat="false" ht="13.8" hidden="false" customHeight="false" outlineLevel="0" collapsed="false">
      <c r="A365" s="208"/>
      <c r="B365" s="208"/>
      <c r="C365" s="208"/>
      <c r="D365" s="208"/>
      <c r="E365" s="208"/>
      <c r="F365" s="208"/>
      <c r="G365" s="208"/>
      <c r="H365" s="208"/>
      <c r="I365" s="234"/>
    </row>
    <row r="366" customFormat="false" ht="13.8" hidden="false" customHeight="false" outlineLevel="0" collapsed="false">
      <c r="A366" s="208"/>
      <c r="B366" s="208"/>
      <c r="C366" s="208"/>
      <c r="D366" s="208"/>
      <c r="E366" s="208"/>
      <c r="F366" s="208"/>
      <c r="G366" s="208"/>
      <c r="H366" s="208"/>
      <c r="I366" s="234"/>
    </row>
    <row r="367" customFormat="false" ht="13.8" hidden="false" customHeight="false" outlineLevel="0" collapsed="false">
      <c r="A367" s="208"/>
      <c r="B367" s="208"/>
      <c r="C367" s="208"/>
      <c r="D367" s="208"/>
      <c r="E367" s="208"/>
      <c r="F367" s="208"/>
      <c r="G367" s="208"/>
      <c r="H367" s="208"/>
      <c r="I367" s="234"/>
    </row>
    <row r="368" customFormat="false" ht="13.8" hidden="false" customHeight="false" outlineLevel="0" collapsed="false">
      <c r="A368" s="208"/>
      <c r="B368" s="208"/>
      <c r="C368" s="208"/>
      <c r="D368" s="208"/>
      <c r="E368" s="208"/>
      <c r="F368" s="208"/>
      <c r="G368" s="208"/>
      <c r="H368" s="208"/>
      <c r="I368" s="234"/>
    </row>
    <row r="369" customFormat="false" ht="13.8" hidden="false" customHeight="false" outlineLevel="0" collapsed="false">
      <c r="A369" s="208"/>
      <c r="B369" s="208"/>
      <c r="C369" s="208"/>
      <c r="D369" s="208"/>
      <c r="E369" s="208"/>
      <c r="F369" s="208"/>
      <c r="G369" s="208"/>
      <c r="H369" s="208"/>
      <c r="I369" s="234"/>
    </row>
    <row r="370" customFormat="false" ht="13.8" hidden="false" customHeight="false" outlineLevel="0" collapsed="false">
      <c r="A370" s="208"/>
      <c r="B370" s="208"/>
      <c r="C370" s="208"/>
      <c r="D370" s="208"/>
      <c r="E370" s="208"/>
      <c r="F370" s="208"/>
      <c r="G370" s="208"/>
      <c r="H370" s="208"/>
      <c r="I370" s="234"/>
    </row>
    <row r="371" customFormat="false" ht="13.8" hidden="false" customHeight="false" outlineLevel="0" collapsed="false">
      <c r="A371" s="208"/>
      <c r="B371" s="208"/>
      <c r="C371" s="208"/>
      <c r="D371" s="208"/>
      <c r="E371" s="208"/>
      <c r="F371" s="208"/>
      <c r="G371" s="208"/>
      <c r="H371" s="208"/>
      <c r="I371" s="234"/>
    </row>
    <row r="372" customFormat="false" ht="13.8" hidden="false" customHeight="false" outlineLevel="0" collapsed="false">
      <c r="A372" s="208"/>
      <c r="B372" s="208"/>
      <c r="C372" s="208"/>
      <c r="D372" s="208"/>
      <c r="E372" s="208"/>
      <c r="F372" s="208"/>
      <c r="G372" s="208"/>
      <c r="H372" s="208"/>
      <c r="I372" s="234"/>
    </row>
    <row r="373" customFormat="false" ht="13.8" hidden="false" customHeight="false" outlineLevel="0" collapsed="false">
      <c r="A373" s="208"/>
      <c r="B373" s="208"/>
      <c r="C373" s="208"/>
      <c r="D373" s="208"/>
      <c r="E373" s="208"/>
      <c r="F373" s="208"/>
      <c r="G373" s="208"/>
      <c r="H373" s="208"/>
      <c r="I373" s="234"/>
    </row>
    <row r="374" customFormat="false" ht="13.8" hidden="false" customHeight="false" outlineLevel="0" collapsed="false">
      <c r="A374" s="208"/>
      <c r="B374" s="208"/>
      <c r="C374" s="208"/>
      <c r="D374" s="208"/>
      <c r="E374" s="208"/>
      <c r="F374" s="208"/>
      <c r="G374" s="208"/>
      <c r="H374" s="208"/>
      <c r="I374" s="234"/>
    </row>
    <row r="375" customFormat="false" ht="13.8" hidden="false" customHeight="false" outlineLevel="0" collapsed="false">
      <c r="A375" s="208"/>
      <c r="B375" s="208"/>
      <c r="C375" s="208"/>
      <c r="D375" s="208"/>
      <c r="E375" s="208"/>
      <c r="F375" s="208"/>
      <c r="G375" s="208"/>
      <c r="H375" s="208"/>
      <c r="I375" s="234"/>
    </row>
    <row r="376" customFormat="false" ht="13.8" hidden="false" customHeight="false" outlineLevel="0" collapsed="false">
      <c r="A376" s="208"/>
      <c r="B376" s="208"/>
      <c r="C376" s="208"/>
      <c r="D376" s="208"/>
      <c r="E376" s="208"/>
      <c r="F376" s="208"/>
      <c r="G376" s="208"/>
      <c r="H376" s="208"/>
      <c r="I376" s="234"/>
    </row>
    <row r="377" customFormat="false" ht="13.8" hidden="false" customHeight="false" outlineLevel="0" collapsed="false">
      <c r="A377" s="208"/>
      <c r="B377" s="208"/>
      <c r="C377" s="208"/>
      <c r="D377" s="208"/>
      <c r="E377" s="208"/>
      <c r="F377" s="208"/>
      <c r="G377" s="208"/>
      <c r="H377" s="208"/>
      <c r="I377" s="234"/>
    </row>
    <row r="378" customFormat="false" ht="13.8" hidden="false" customHeight="false" outlineLevel="0" collapsed="false">
      <c r="A378" s="208"/>
      <c r="B378" s="208"/>
      <c r="C378" s="208"/>
      <c r="D378" s="208"/>
      <c r="E378" s="208"/>
      <c r="F378" s="208"/>
      <c r="G378" s="208"/>
      <c r="H378" s="208"/>
      <c r="I378" s="234"/>
    </row>
    <row r="379" customFormat="false" ht="13.8" hidden="false" customHeight="false" outlineLevel="0" collapsed="false">
      <c r="A379" s="208"/>
      <c r="B379" s="208"/>
      <c r="C379" s="208"/>
      <c r="D379" s="208"/>
      <c r="E379" s="208"/>
      <c r="F379" s="208"/>
      <c r="G379" s="208"/>
      <c r="H379" s="208"/>
      <c r="I379" s="234"/>
    </row>
    <row r="380" customFormat="false" ht="13.8" hidden="false" customHeight="false" outlineLevel="0" collapsed="false">
      <c r="A380" s="208"/>
      <c r="B380" s="208"/>
      <c r="C380" s="208"/>
      <c r="D380" s="208"/>
      <c r="E380" s="208"/>
      <c r="F380" s="208"/>
      <c r="G380" s="208"/>
      <c r="H380" s="208"/>
      <c r="I380" s="234"/>
    </row>
    <row r="381" customFormat="false" ht="13.8" hidden="false" customHeight="false" outlineLevel="0" collapsed="false">
      <c r="A381" s="208"/>
      <c r="B381" s="208"/>
      <c r="C381" s="208"/>
      <c r="D381" s="208"/>
      <c r="E381" s="208"/>
      <c r="F381" s="208"/>
      <c r="G381" s="208"/>
      <c r="H381" s="208"/>
      <c r="I381" s="234"/>
    </row>
    <row r="382" customFormat="false" ht="13.8" hidden="false" customHeight="false" outlineLevel="0" collapsed="false">
      <c r="A382" s="208"/>
      <c r="B382" s="208"/>
      <c r="C382" s="208"/>
      <c r="D382" s="208"/>
      <c r="E382" s="208"/>
      <c r="F382" s="208"/>
      <c r="G382" s="208"/>
      <c r="H382" s="208"/>
      <c r="I382" s="234"/>
    </row>
    <row r="383" customFormat="false" ht="13.8" hidden="false" customHeight="false" outlineLevel="0" collapsed="false">
      <c r="A383" s="208"/>
      <c r="B383" s="208"/>
      <c r="C383" s="208"/>
      <c r="D383" s="208"/>
      <c r="E383" s="208"/>
      <c r="F383" s="208"/>
      <c r="G383" s="208"/>
      <c r="H383" s="208"/>
      <c r="I383" s="234"/>
    </row>
    <row r="384" customFormat="false" ht="13.8" hidden="false" customHeight="false" outlineLevel="0" collapsed="false">
      <c r="A384" s="208"/>
      <c r="B384" s="208"/>
      <c r="C384" s="208"/>
      <c r="D384" s="208"/>
      <c r="E384" s="208"/>
      <c r="F384" s="208"/>
      <c r="G384" s="208"/>
      <c r="H384" s="208"/>
      <c r="I384" s="234"/>
    </row>
    <row r="385" customFormat="false" ht="13.8" hidden="false" customHeight="false" outlineLevel="0" collapsed="false">
      <c r="A385" s="208"/>
      <c r="B385" s="208"/>
      <c r="C385" s="208"/>
      <c r="D385" s="208"/>
      <c r="E385" s="208"/>
      <c r="F385" s="208"/>
      <c r="G385" s="208"/>
      <c r="H385" s="208"/>
      <c r="I385" s="234"/>
    </row>
    <row r="386" customFormat="false" ht="13.8" hidden="false" customHeight="false" outlineLevel="0" collapsed="false">
      <c r="A386" s="208"/>
      <c r="B386" s="208"/>
      <c r="C386" s="208"/>
      <c r="D386" s="208"/>
      <c r="E386" s="208"/>
      <c r="F386" s="208"/>
      <c r="G386" s="208"/>
      <c r="H386" s="208"/>
      <c r="I386" s="234"/>
    </row>
    <row r="387" customFormat="false" ht="13.8" hidden="false" customHeight="false" outlineLevel="0" collapsed="false">
      <c r="A387" s="208"/>
      <c r="B387" s="208"/>
      <c r="C387" s="208"/>
      <c r="D387" s="208"/>
      <c r="E387" s="208"/>
      <c r="F387" s="208"/>
      <c r="G387" s="208"/>
      <c r="H387" s="208"/>
      <c r="I387" s="234"/>
    </row>
    <row r="388" customFormat="false" ht="13.8" hidden="false" customHeight="false" outlineLevel="0" collapsed="false">
      <c r="A388" s="208"/>
      <c r="B388" s="208"/>
      <c r="C388" s="208"/>
      <c r="D388" s="208"/>
      <c r="E388" s="208"/>
      <c r="F388" s="208"/>
      <c r="G388" s="208"/>
      <c r="H388" s="208"/>
      <c r="I388" s="234"/>
    </row>
    <row r="389" customFormat="false" ht="13.8" hidden="false" customHeight="false" outlineLevel="0" collapsed="false">
      <c r="A389" s="208"/>
      <c r="B389" s="208"/>
      <c r="C389" s="208"/>
      <c r="D389" s="208"/>
      <c r="E389" s="208"/>
      <c r="F389" s="208"/>
      <c r="G389" s="208"/>
      <c r="H389" s="208"/>
      <c r="I389" s="234"/>
    </row>
    <row r="390" customFormat="false" ht="13.8" hidden="false" customHeight="false" outlineLevel="0" collapsed="false">
      <c r="A390" s="208"/>
      <c r="B390" s="208"/>
      <c r="C390" s="208"/>
      <c r="D390" s="208"/>
      <c r="E390" s="208"/>
      <c r="F390" s="208"/>
      <c r="G390" s="208"/>
      <c r="H390" s="208"/>
      <c r="I390" s="234"/>
    </row>
    <row r="391" customFormat="false" ht="13.8" hidden="false" customHeight="false" outlineLevel="0" collapsed="false">
      <c r="A391" s="208"/>
      <c r="B391" s="208"/>
      <c r="C391" s="208"/>
      <c r="D391" s="208"/>
      <c r="E391" s="208"/>
      <c r="F391" s="208"/>
      <c r="G391" s="208"/>
      <c r="H391" s="208"/>
      <c r="I391" s="234"/>
    </row>
    <row r="392" customFormat="false" ht="13.8" hidden="false" customHeight="false" outlineLevel="0" collapsed="false">
      <c r="A392" s="208"/>
      <c r="B392" s="208"/>
      <c r="C392" s="208"/>
      <c r="D392" s="208"/>
      <c r="E392" s="208"/>
      <c r="F392" s="208"/>
      <c r="G392" s="208"/>
      <c r="H392" s="208"/>
      <c r="I392" s="234"/>
    </row>
    <row r="393" customFormat="false" ht="13.8" hidden="false" customHeight="false" outlineLevel="0" collapsed="false">
      <c r="A393" s="208"/>
      <c r="B393" s="208"/>
      <c r="C393" s="208"/>
      <c r="D393" s="208"/>
      <c r="E393" s="208"/>
      <c r="F393" s="208"/>
      <c r="G393" s="208"/>
      <c r="H393" s="208"/>
      <c r="I393" s="234"/>
    </row>
    <row r="394" customFormat="false" ht="13.8" hidden="false" customHeight="false" outlineLevel="0" collapsed="false">
      <c r="A394" s="208"/>
      <c r="B394" s="208"/>
      <c r="C394" s="208"/>
      <c r="D394" s="208"/>
      <c r="E394" s="208"/>
      <c r="F394" s="208"/>
      <c r="G394" s="208"/>
      <c r="H394" s="208"/>
      <c r="I394" s="234"/>
    </row>
    <row r="395" customFormat="false" ht="13.8" hidden="false" customHeight="false" outlineLevel="0" collapsed="false">
      <c r="A395" s="208"/>
      <c r="B395" s="208"/>
      <c r="C395" s="208"/>
      <c r="D395" s="208"/>
      <c r="E395" s="208"/>
      <c r="F395" s="208"/>
      <c r="G395" s="208"/>
      <c r="H395" s="208"/>
      <c r="I395" s="234"/>
    </row>
    <row r="396" customFormat="false" ht="13.8" hidden="false" customHeight="false" outlineLevel="0" collapsed="false">
      <c r="A396" s="208"/>
      <c r="B396" s="208"/>
      <c r="C396" s="208"/>
      <c r="D396" s="208"/>
      <c r="E396" s="208"/>
      <c r="F396" s="208"/>
      <c r="G396" s="208"/>
      <c r="H396" s="208"/>
      <c r="I396" s="234"/>
    </row>
    <row r="397" customFormat="false" ht="13.8" hidden="false" customHeight="false" outlineLevel="0" collapsed="false">
      <c r="A397" s="208"/>
      <c r="B397" s="208"/>
      <c r="C397" s="208"/>
      <c r="D397" s="208"/>
      <c r="E397" s="208"/>
      <c r="F397" s="208"/>
      <c r="G397" s="208"/>
      <c r="H397" s="208"/>
      <c r="I397" s="234"/>
    </row>
    <row r="398" customFormat="false" ht="13.8" hidden="false" customHeight="false" outlineLevel="0" collapsed="false">
      <c r="A398" s="208"/>
      <c r="B398" s="208"/>
      <c r="C398" s="208"/>
      <c r="D398" s="208"/>
      <c r="E398" s="208"/>
      <c r="F398" s="208"/>
      <c r="G398" s="208"/>
      <c r="H398" s="208"/>
      <c r="I398" s="234"/>
    </row>
    <row r="399" customFormat="false" ht="13.8" hidden="false" customHeight="false" outlineLevel="0" collapsed="false">
      <c r="A399" s="208"/>
      <c r="B399" s="208"/>
      <c r="C399" s="208"/>
      <c r="D399" s="208"/>
      <c r="E399" s="208"/>
      <c r="F399" s="208"/>
      <c r="G399" s="208"/>
      <c r="H399" s="208"/>
      <c r="I399" s="234"/>
    </row>
    <row r="400" customFormat="false" ht="13.8" hidden="false" customHeight="false" outlineLevel="0" collapsed="false">
      <c r="A400" s="208"/>
      <c r="B400" s="208"/>
      <c r="C400" s="208"/>
      <c r="D400" s="208"/>
      <c r="E400" s="208"/>
      <c r="F400" s="208"/>
      <c r="G400" s="208"/>
      <c r="H400" s="208"/>
      <c r="I400" s="234"/>
    </row>
    <row r="401" customFormat="false" ht="13.8" hidden="false" customHeight="false" outlineLevel="0" collapsed="false">
      <c r="A401" s="208"/>
      <c r="B401" s="208"/>
      <c r="C401" s="208"/>
      <c r="D401" s="208"/>
      <c r="E401" s="208"/>
      <c r="F401" s="208"/>
      <c r="G401" s="208"/>
      <c r="H401" s="208"/>
      <c r="I401" s="234"/>
    </row>
    <row r="402" customFormat="false" ht="13.8" hidden="false" customHeight="false" outlineLevel="0" collapsed="false">
      <c r="A402" s="208"/>
      <c r="B402" s="208"/>
      <c r="C402" s="208"/>
      <c r="D402" s="208"/>
      <c r="E402" s="208"/>
      <c r="F402" s="208"/>
      <c r="G402" s="208"/>
      <c r="H402" s="208"/>
      <c r="I402" s="234"/>
    </row>
    <row r="403" customFormat="false" ht="13.8" hidden="false" customHeight="false" outlineLevel="0" collapsed="false">
      <c r="A403" s="208"/>
      <c r="B403" s="208"/>
      <c r="C403" s="208"/>
      <c r="D403" s="208"/>
      <c r="E403" s="208"/>
      <c r="F403" s="208"/>
      <c r="G403" s="208"/>
      <c r="H403" s="208"/>
      <c r="I403" s="234"/>
    </row>
    <row r="404" customFormat="false" ht="13.8" hidden="false" customHeight="false" outlineLevel="0" collapsed="false">
      <c r="A404" s="208"/>
      <c r="B404" s="208"/>
      <c r="C404" s="208"/>
      <c r="D404" s="208"/>
      <c r="E404" s="208"/>
      <c r="F404" s="208"/>
      <c r="G404" s="208"/>
      <c r="H404" s="208"/>
      <c r="I404" s="234"/>
    </row>
    <row r="405" customFormat="false" ht="13.8" hidden="false" customHeight="false" outlineLevel="0" collapsed="false">
      <c r="A405" s="208"/>
      <c r="B405" s="208"/>
      <c r="C405" s="208"/>
      <c r="D405" s="208"/>
      <c r="E405" s="208"/>
      <c r="F405" s="208"/>
      <c r="G405" s="208"/>
      <c r="H405" s="208"/>
      <c r="I405" s="234"/>
    </row>
    <row r="406" customFormat="false" ht="13.8" hidden="false" customHeight="false" outlineLevel="0" collapsed="false">
      <c r="A406" s="208"/>
      <c r="B406" s="208"/>
      <c r="C406" s="208"/>
      <c r="D406" s="208"/>
      <c r="E406" s="208"/>
      <c r="F406" s="208"/>
      <c r="G406" s="208"/>
      <c r="H406" s="208"/>
      <c r="I406" s="234"/>
    </row>
    <row r="407" customFormat="false" ht="13.8" hidden="false" customHeight="false" outlineLevel="0" collapsed="false">
      <c r="A407" s="208"/>
      <c r="B407" s="208"/>
      <c r="C407" s="208"/>
      <c r="D407" s="208"/>
      <c r="E407" s="208"/>
      <c r="F407" s="208"/>
      <c r="G407" s="208"/>
      <c r="H407" s="208"/>
      <c r="I407" s="234"/>
    </row>
    <row r="408" customFormat="false" ht="13.8" hidden="false" customHeight="false" outlineLevel="0" collapsed="false">
      <c r="A408" s="208"/>
      <c r="B408" s="208"/>
      <c r="C408" s="208"/>
      <c r="D408" s="208"/>
      <c r="E408" s="208"/>
      <c r="F408" s="208"/>
      <c r="G408" s="208"/>
      <c r="H408" s="208"/>
      <c r="I408" s="234"/>
    </row>
    <row r="409" customFormat="false" ht="13.8" hidden="false" customHeight="false" outlineLevel="0" collapsed="false">
      <c r="A409" s="208"/>
      <c r="B409" s="208"/>
      <c r="C409" s="208"/>
      <c r="D409" s="208"/>
      <c r="E409" s="208"/>
      <c r="F409" s="208"/>
      <c r="G409" s="208"/>
      <c r="H409" s="208"/>
      <c r="I409" s="234"/>
    </row>
    <row r="410" customFormat="false" ht="13.8" hidden="false" customHeight="false" outlineLevel="0" collapsed="false">
      <c r="A410" s="208"/>
      <c r="B410" s="208"/>
      <c r="C410" s="208"/>
      <c r="D410" s="208"/>
      <c r="E410" s="208"/>
      <c r="F410" s="208"/>
      <c r="G410" s="208"/>
      <c r="H410" s="208"/>
      <c r="I410" s="234"/>
    </row>
    <row r="411" customFormat="false" ht="13.8" hidden="false" customHeight="false" outlineLevel="0" collapsed="false">
      <c r="A411" s="208"/>
      <c r="B411" s="208"/>
      <c r="C411" s="208"/>
      <c r="D411" s="208"/>
      <c r="E411" s="208"/>
      <c r="F411" s="208"/>
      <c r="G411" s="208"/>
      <c r="H411" s="208"/>
      <c r="I411" s="234"/>
    </row>
    <row r="412" customFormat="false" ht="13.8" hidden="false" customHeight="false" outlineLevel="0" collapsed="false">
      <c r="A412" s="208"/>
      <c r="B412" s="208"/>
      <c r="C412" s="208"/>
      <c r="D412" s="208"/>
      <c r="E412" s="208"/>
      <c r="F412" s="208"/>
      <c r="G412" s="208"/>
      <c r="H412" s="208"/>
      <c r="I412" s="234"/>
    </row>
    <row r="413" customFormat="false" ht="13.8" hidden="false" customHeight="false" outlineLevel="0" collapsed="false">
      <c r="A413" s="208"/>
      <c r="B413" s="208"/>
      <c r="C413" s="208"/>
      <c r="D413" s="208"/>
      <c r="E413" s="208"/>
      <c r="F413" s="208"/>
      <c r="G413" s="208"/>
      <c r="H413" s="208"/>
      <c r="I413" s="234"/>
    </row>
    <row r="414" customFormat="false" ht="13.8" hidden="false" customHeight="false" outlineLevel="0" collapsed="false">
      <c r="A414" s="208"/>
      <c r="B414" s="208"/>
      <c r="C414" s="208"/>
      <c r="D414" s="208"/>
      <c r="E414" s="208"/>
      <c r="F414" s="208"/>
      <c r="G414" s="208"/>
      <c r="H414" s="208"/>
      <c r="I414" s="234"/>
    </row>
    <row r="415" customFormat="false" ht="13.8" hidden="false" customHeight="false" outlineLevel="0" collapsed="false">
      <c r="A415" s="208"/>
      <c r="B415" s="208"/>
      <c r="C415" s="208"/>
      <c r="D415" s="208"/>
      <c r="E415" s="208"/>
      <c r="F415" s="208"/>
      <c r="G415" s="208"/>
      <c r="H415" s="208"/>
      <c r="I415" s="234"/>
    </row>
    <row r="416" customFormat="false" ht="13.8" hidden="false" customHeight="false" outlineLevel="0" collapsed="false">
      <c r="A416" s="208"/>
      <c r="B416" s="208"/>
      <c r="C416" s="208"/>
      <c r="D416" s="208"/>
      <c r="E416" s="208"/>
      <c r="F416" s="208"/>
      <c r="G416" s="208"/>
      <c r="H416" s="208"/>
      <c r="I416" s="234"/>
    </row>
    <row r="417" customFormat="false" ht="13.8" hidden="false" customHeight="false" outlineLevel="0" collapsed="false">
      <c r="A417" s="208"/>
      <c r="B417" s="208"/>
      <c r="C417" s="208"/>
      <c r="D417" s="208"/>
      <c r="E417" s="208"/>
      <c r="F417" s="208"/>
      <c r="G417" s="208"/>
      <c r="H417" s="208"/>
      <c r="I417" s="234"/>
    </row>
    <row r="418" customFormat="false" ht="13.8" hidden="false" customHeight="false" outlineLevel="0" collapsed="false">
      <c r="A418" s="208"/>
      <c r="B418" s="208"/>
      <c r="C418" s="208"/>
      <c r="D418" s="208"/>
      <c r="E418" s="208"/>
      <c r="F418" s="208"/>
      <c r="G418" s="208"/>
      <c r="H418" s="208"/>
      <c r="I418" s="234"/>
    </row>
    <row r="419" customFormat="false" ht="13.8" hidden="false" customHeight="false" outlineLevel="0" collapsed="false">
      <c r="A419" s="208"/>
      <c r="B419" s="208"/>
      <c r="C419" s="208"/>
      <c r="D419" s="208"/>
      <c r="E419" s="208"/>
      <c r="F419" s="208"/>
      <c r="G419" s="208"/>
      <c r="H419" s="208"/>
      <c r="I419" s="234"/>
    </row>
    <row r="420" customFormat="false" ht="13.8" hidden="false" customHeight="false" outlineLevel="0" collapsed="false">
      <c r="A420" s="208"/>
      <c r="B420" s="208"/>
      <c r="C420" s="208"/>
      <c r="D420" s="208"/>
      <c r="E420" s="208"/>
      <c r="F420" s="208"/>
      <c r="G420" s="208"/>
      <c r="H420" s="208"/>
      <c r="I420" s="234"/>
    </row>
    <row r="421" customFormat="false" ht="13.8" hidden="false" customHeight="false" outlineLevel="0" collapsed="false">
      <c r="A421" s="208"/>
      <c r="B421" s="208"/>
      <c r="C421" s="208"/>
      <c r="D421" s="208"/>
      <c r="E421" s="208"/>
      <c r="F421" s="208"/>
      <c r="G421" s="208"/>
      <c r="H421" s="208"/>
      <c r="I421" s="234"/>
    </row>
    <row r="422" customFormat="false" ht="13.8" hidden="false" customHeight="false" outlineLevel="0" collapsed="false">
      <c r="A422" s="208"/>
      <c r="B422" s="208"/>
      <c r="C422" s="208"/>
      <c r="D422" s="208"/>
      <c r="E422" s="208"/>
      <c r="F422" s="208"/>
      <c r="G422" s="208"/>
      <c r="H422" s="208"/>
      <c r="I422" s="234"/>
    </row>
    <row r="423" customFormat="false" ht="13.8" hidden="false" customHeight="false" outlineLevel="0" collapsed="false">
      <c r="A423" s="208"/>
      <c r="B423" s="208"/>
      <c r="C423" s="208"/>
      <c r="D423" s="208"/>
      <c r="E423" s="208"/>
      <c r="F423" s="208"/>
      <c r="G423" s="208"/>
      <c r="H423" s="208"/>
      <c r="I423" s="234"/>
    </row>
    <row r="424" customFormat="false" ht="13.8" hidden="false" customHeight="false" outlineLevel="0" collapsed="false">
      <c r="A424" s="208"/>
      <c r="B424" s="208"/>
      <c r="C424" s="208"/>
      <c r="D424" s="208"/>
      <c r="E424" s="208"/>
      <c r="F424" s="208"/>
      <c r="G424" s="208"/>
      <c r="H424" s="208"/>
      <c r="I424" s="234"/>
    </row>
    <row r="425" customFormat="false" ht="13.8" hidden="false" customHeight="false" outlineLevel="0" collapsed="false">
      <c r="A425" s="208"/>
      <c r="B425" s="208"/>
      <c r="C425" s="208"/>
      <c r="D425" s="208"/>
      <c r="E425" s="208"/>
      <c r="F425" s="208"/>
      <c r="G425" s="208"/>
      <c r="H425" s="208"/>
      <c r="I425" s="234"/>
    </row>
    <row r="426" customFormat="false" ht="13.8" hidden="false" customHeight="false" outlineLevel="0" collapsed="false">
      <c r="A426" s="208"/>
      <c r="B426" s="208"/>
      <c r="C426" s="208"/>
      <c r="D426" s="208"/>
      <c r="E426" s="208"/>
      <c r="F426" s="208"/>
      <c r="G426" s="208"/>
      <c r="H426" s="208"/>
      <c r="I426" s="234"/>
    </row>
    <row r="427" customFormat="false" ht="13.8" hidden="false" customHeight="false" outlineLevel="0" collapsed="false">
      <c r="A427" s="208"/>
      <c r="B427" s="208"/>
      <c r="C427" s="208"/>
      <c r="D427" s="208"/>
      <c r="E427" s="208"/>
      <c r="F427" s="208"/>
      <c r="G427" s="208"/>
      <c r="H427" s="208"/>
      <c r="I427" s="234"/>
    </row>
    <row r="428" customFormat="false" ht="13.8" hidden="false" customHeight="false" outlineLevel="0" collapsed="false">
      <c r="A428" s="208"/>
      <c r="B428" s="208"/>
      <c r="C428" s="208"/>
      <c r="D428" s="208"/>
      <c r="E428" s="208"/>
      <c r="F428" s="208"/>
      <c r="G428" s="208"/>
      <c r="H428" s="208"/>
      <c r="I428" s="234"/>
    </row>
    <row r="429" customFormat="false" ht="13.8" hidden="false" customHeight="false" outlineLevel="0" collapsed="false">
      <c r="A429" s="208"/>
      <c r="B429" s="208"/>
      <c r="C429" s="208"/>
      <c r="D429" s="208"/>
      <c r="E429" s="208"/>
      <c r="F429" s="208"/>
      <c r="G429" s="208"/>
      <c r="H429" s="208"/>
      <c r="I429" s="234"/>
    </row>
    <row r="430" customFormat="false" ht="13.8" hidden="false" customHeight="false" outlineLevel="0" collapsed="false">
      <c r="A430" s="208"/>
      <c r="B430" s="208"/>
      <c r="C430" s="208"/>
      <c r="D430" s="208"/>
      <c r="E430" s="208"/>
      <c r="F430" s="208"/>
      <c r="G430" s="208"/>
      <c r="H430" s="208"/>
      <c r="I430" s="234"/>
    </row>
    <row r="431" customFormat="false" ht="13.8" hidden="false" customHeight="false" outlineLevel="0" collapsed="false">
      <c r="A431" s="208"/>
      <c r="B431" s="208"/>
      <c r="C431" s="208"/>
      <c r="D431" s="208"/>
      <c r="E431" s="208"/>
      <c r="F431" s="208"/>
      <c r="G431" s="208"/>
      <c r="H431" s="208"/>
      <c r="I431" s="234"/>
    </row>
    <row r="432" customFormat="false" ht="13.8" hidden="false" customHeight="false" outlineLevel="0" collapsed="false">
      <c r="A432" s="208"/>
      <c r="B432" s="208"/>
      <c r="C432" s="208"/>
      <c r="D432" s="208"/>
      <c r="E432" s="208"/>
      <c r="F432" s="208"/>
      <c r="G432" s="208"/>
      <c r="H432" s="208"/>
      <c r="I432" s="234"/>
    </row>
    <row r="433" customFormat="false" ht="13.8" hidden="false" customHeight="false" outlineLevel="0" collapsed="false">
      <c r="A433" s="208"/>
      <c r="B433" s="208"/>
      <c r="C433" s="208"/>
      <c r="D433" s="208"/>
      <c r="E433" s="208"/>
      <c r="F433" s="208"/>
      <c r="G433" s="208"/>
      <c r="H433" s="208"/>
      <c r="I433" s="234"/>
    </row>
    <row r="434" customFormat="false" ht="13.8" hidden="false" customHeight="false" outlineLevel="0" collapsed="false">
      <c r="A434" s="208"/>
      <c r="B434" s="208"/>
      <c r="C434" s="208"/>
      <c r="D434" s="208"/>
      <c r="E434" s="208"/>
      <c r="F434" s="208"/>
      <c r="G434" s="208"/>
      <c r="H434" s="208"/>
      <c r="I434" s="234"/>
    </row>
    <row r="435" customFormat="false" ht="13.8" hidden="false" customHeight="false" outlineLevel="0" collapsed="false">
      <c r="A435" s="208"/>
      <c r="B435" s="208"/>
      <c r="C435" s="208"/>
      <c r="D435" s="208"/>
      <c r="E435" s="208"/>
      <c r="F435" s="208"/>
      <c r="G435" s="208"/>
      <c r="H435" s="208"/>
      <c r="I435" s="234"/>
    </row>
    <row r="436" customFormat="false" ht="13.8" hidden="false" customHeight="false" outlineLevel="0" collapsed="false">
      <c r="A436" s="208"/>
      <c r="B436" s="208"/>
      <c r="C436" s="208"/>
      <c r="D436" s="208"/>
      <c r="E436" s="208"/>
      <c r="F436" s="208"/>
      <c r="G436" s="208"/>
      <c r="H436" s="208"/>
      <c r="I436" s="234"/>
    </row>
    <row r="437" customFormat="false" ht="13.8" hidden="false" customHeight="false" outlineLevel="0" collapsed="false">
      <c r="A437" s="208"/>
      <c r="B437" s="208"/>
      <c r="C437" s="208"/>
      <c r="D437" s="208"/>
      <c r="E437" s="208"/>
      <c r="F437" s="208"/>
      <c r="G437" s="208"/>
      <c r="H437" s="208"/>
      <c r="I437" s="234"/>
    </row>
    <row r="438" customFormat="false" ht="13.8" hidden="false" customHeight="false" outlineLevel="0" collapsed="false">
      <c r="A438" s="208"/>
      <c r="B438" s="208"/>
      <c r="C438" s="208"/>
      <c r="D438" s="208"/>
      <c r="E438" s="208"/>
      <c r="F438" s="208"/>
      <c r="G438" s="208"/>
      <c r="H438" s="208"/>
      <c r="I438" s="234"/>
    </row>
    <row r="439" customFormat="false" ht="13.8" hidden="false" customHeight="false" outlineLevel="0" collapsed="false">
      <c r="A439" s="208"/>
      <c r="B439" s="208"/>
      <c r="C439" s="208"/>
      <c r="D439" s="208"/>
      <c r="E439" s="208"/>
      <c r="F439" s="208"/>
      <c r="G439" s="208"/>
      <c r="H439" s="208"/>
      <c r="I439" s="234"/>
    </row>
    <row r="440" customFormat="false" ht="13.8" hidden="false" customHeight="false" outlineLevel="0" collapsed="false">
      <c r="A440" s="208"/>
      <c r="B440" s="208"/>
      <c r="C440" s="208"/>
      <c r="D440" s="208"/>
      <c r="E440" s="208"/>
      <c r="F440" s="208"/>
      <c r="G440" s="208"/>
      <c r="H440" s="208"/>
      <c r="I440" s="234"/>
    </row>
    <row r="441" customFormat="false" ht="13.8" hidden="false" customHeight="false" outlineLevel="0" collapsed="false">
      <c r="A441" s="208"/>
      <c r="B441" s="208"/>
      <c r="C441" s="208"/>
      <c r="D441" s="208"/>
      <c r="E441" s="208"/>
      <c r="F441" s="208"/>
      <c r="G441" s="208"/>
      <c r="H441" s="208"/>
      <c r="I441" s="234"/>
    </row>
    <row r="442" customFormat="false" ht="13.8" hidden="false" customHeight="false" outlineLevel="0" collapsed="false">
      <c r="A442" s="208"/>
      <c r="B442" s="208"/>
      <c r="C442" s="208"/>
      <c r="D442" s="208"/>
      <c r="E442" s="208"/>
      <c r="F442" s="208"/>
      <c r="G442" s="208"/>
      <c r="H442" s="208"/>
      <c r="I442" s="234"/>
    </row>
    <row r="443" customFormat="false" ht="13.8" hidden="false" customHeight="false" outlineLevel="0" collapsed="false">
      <c r="A443" s="208"/>
      <c r="B443" s="208"/>
      <c r="C443" s="208"/>
      <c r="D443" s="208"/>
      <c r="E443" s="208"/>
      <c r="F443" s="208"/>
      <c r="G443" s="208"/>
      <c r="H443" s="208"/>
      <c r="I443" s="234"/>
    </row>
    <row r="444" customFormat="false" ht="13.8" hidden="false" customHeight="false" outlineLevel="0" collapsed="false">
      <c r="A444" s="208"/>
      <c r="B444" s="208"/>
      <c r="C444" s="208"/>
      <c r="D444" s="208"/>
      <c r="E444" s="208"/>
      <c r="F444" s="208"/>
      <c r="G444" s="208"/>
      <c r="H444" s="208"/>
      <c r="I444" s="234"/>
    </row>
    <row r="445" customFormat="false" ht="13.8" hidden="false" customHeight="false" outlineLevel="0" collapsed="false">
      <c r="A445" s="208"/>
      <c r="B445" s="208"/>
      <c r="C445" s="208"/>
      <c r="D445" s="208"/>
      <c r="E445" s="208"/>
      <c r="F445" s="208"/>
      <c r="G445" s="208"/>
      <c r="H445" s="208"/>
      <c r="I445" s="234"/>
    </row>
    <row r="446" customFormat="false" ht="13.8" hidden="false" customHeight="false" outlineLevel="0" collapsed="false">
      <c r="A446" s="208"/>
      <c r="B446" s="208"/>
      <c r="C446" s="208"/>
      <c r="D446" s="208"/>
      <c r="E446" s="208"/>
      <c r="F446" s="208"/>
      <c r="G446" s="208"/>
      <c r="H446" s="208"/>
      <c r="I446" s="234"/>
    </row>
    <row r="447" customFormat="false" ht="13.8" hidden="false" customHeight="false" outlineLevel="0" collapsed="false">
      <c r="A447" s="208"/>
      <c r="B447" s="208"/>
      <c r="C447" s="208"/>
      <c r="D447" s="208"/>
      <c r="E447" s="208"/>
      <c r="F447" s="208"/>
      <c r="G447" s="208"/>
      <c r="H447" s="208"/>
      <c r="I447" s="234"/>
    </row>
    <row r="448" customFormat="false" ht="13.8" hidden="false" customHeight="false" outlineLevel="0" collapsed="false">
      <c r="A448" s="208"/>
      <c r="B448" s="208"/>
      <c r="C448" s="208"/>
      <c r="D448" s="208"/>
      <c r="E448" s="208"/>
      <c r="F448" s="208"/>
      <c r="G448" s="208"/>
      <c r="H448" s="208"/>
      <c r="I448" s="234"/>
    </row>
    <row r="449" customFormat="false" ht="13.8" hidden="false" customHeight="false" outlineLevel="0" collapsed="false">
      <c r="A449" s="208"/>
      <c r="B449" s="208"/>
      <c r="C449" s="208"/>
      <c r="D449" s="208"/>
      <c r="E449" s="208"/>
      <c r="F449" s="208"/>
      <c r="G449" s="208"/>
      <c r="H449" s="208"/>
      <c r="I449" s="234"/>
    </row>
    <row r="450" customFormat="false" ht="13.8" hidden="false" customHeight="false" outlineLevel="0" collapsed="false">
      <c r="A450" s="208"/>
      <c r="B450" s="208"/>
      <c r="C450" s="208"/>
      <c r="D450" s="208"/>
      <c r="E450" s="208"/>
      <c r="F450" s="208"/>
      <c r="G450" s="208"/>
      <c r="H450" s="208"/>
      <c r="I450" s="234"/>
    </row>
    <row r="451" customFormat="false" ht="13.8" hidden="false" customHeight="false" outlineLevel="0" collapsed="false">
      <c r="A451" s="208"/>
      <c r="B451" s="208"/>
      <c r="C451" s="208"/>
      <c r="D451" s="208"/>
      <c r="E451" s="208"/>
      <c r="F451" s="208"/>
      <c r="G451" s="208"/>
      <c r="H451" s="208"/>
      <c r="I451" s="234"/>
    </row>
    <row r="452" customFormat="false" ht="13.8" hidden="false" customHeight="false" outlineLevel="0" collapsed="false">
      <c r="A452" s="208"/>
      <c r="B452" s="208"/>
      <c r="C452" s="208"/>
      <c r="D452" s="208"/>
      <c r="E452" s="208"/>
      <c r="F452" s="208"/>
      <c r="G452" s="208"/>
      <c r="H452" s="208"/>
      <c r="I452" s="234"/>
    </row>
    <row r="453" customFormat="false" ht="13.8" hidden="false" customHeight="false" outlineLevel="0" collapsed="false">
      <c r="A453" s="208"/>
      <c r="B453" s="208"/>
      <c r="C453" s="208"/>
      <c r="D453" s="208"/>
      <c r="E453" s="208"/>
      <c r="F453" s="208"/>
      <c r="G453" s="208"/>
      <c r="H453" s="208"/>
      <c r="I453" s="234"/>
    </row>
    <row r="454" customFormat="false" ht="13.8" hidden="false" customHeight="false" outlineLevel="0" collapsed="false">
      <c r="A454" s="208"/>
      <c r="B454" s="208"/>
      <c r="C454" s="208"/>
      <c r="D454" s="208"/>
      <c r="E454" s="208"/>
      <c r="F454" s="208"/>
      <c r="G454" s="208"/>
      <c r="H454" s="208"/>
      <c r="I454" s="234"/>
    </row>
    <row r="455" customFormat="false" ht="13.8" hidden="false" customHeight="false" outlineLevel="0" collapsed="false">
      <c r="A455" s="208"/>
      <c r="B455" s="208"/>
      <c r="C455" s="208"/>
      <c r="D455" s="208"/>
      <c r="E455" s="208"/>
      <c r="F455" s="208"/>
      <c r="G455" s="208"/>
      <c r="H455" s="208"/>
      <c r="I455" s="234"/>
    </row>
    <row r="456" customFormat="false" ht="13.8" hidden="false" customHeight="false" outlineLevel="0" collapsed="false">
      <c r="A456" s="208"/>
      <c r="B456" s="208"/>
      <c r="C456" s="208"/>
      <c r="D456" s="208"/>
      <c r="E456" s="208"/>
      <c r="F456" s="208"/>
      <c r="G456" s="208"/>
      <c r="H456" s="208"/>
      <c r="I456" s="234"/>
    </row>
    <row r="457" customFormat="false" ht="13.8" hidden="false" customHeight="false" outlineLevel="0" collapsed="false">
      <c r="A457" s="208"/>
      <c r="B457" s="208"/>
      <c r="C457" s="208"/>
      <c r="D457" s="208"/>
      <c r="E457" s="208"/>
      <c r="F457" s="208"/>
      <c r="G457" s="208"/>
      <c r="H457" s="208"/>
      <c r="I457" s="234"/>
    </row>
    <row r="458" customFormat="false" ht="13.8" hidden="false" customHeight="false" outlineLevel="0" collapsed="false">
      <c r="A458" s="208"/>
      <c r="B458" s="208"/>
      <c r="C458" s="208"/>
      <c r="D458" s="208"/>
      <c r="E458" s="208"/>
      <c r="F458" s="208"/>
      <c r="G458" s="208"/>
      <c r="H458" s="208"/>
      <c r="I458" s="234"/>
    </row>
    <row r="459" customFormat="false" ht="13.8" hidden="false" customHeight="false" outlineLevel="0" collapsed="false">
      <c r="A459" s="208"/>
      <c r="B459" s="208"/>
      <c r="C459" s="208"/>
      <c r="D459" s="208"/>
      <c r="E459" s="208"/>
      <c r="F459" s="208"/>
      <c r="G459" s="208"/>
      <c r="H459" s="208"/>
      <c r="I459" s="234"/>
    </row>
    <row r="460" customFormat="false" ht="13.8" hidden="false" customHeight="false" outlineLevel="0" collapsed="false">
      <c r="A460" s="208"/>
      <c r="B460" s="208"/>
      <c r="C460" s="208"/>
      <c r="D460" s="208"/>
      <c r="E460" s="208"/>
      <c r="F460" s="208"/>
      <c r="G460" s="208"/>
      <c r="H460" s="208"/>
      <c r="I460" s="234"/>
    </row>
    <row r="461" customFormat="false" ht="13.8" hidden="false" customHeight="false" outlineLevel="0" collapsed="false">
      <c r="A461" s="208"/>
      <c r="B461" s="208"/>
      <c r="C461" s="208"/>
      <c r="D461" s="208"/>
      <c r="E461" s="208"/>
      <c r="F461" s="208"/>
      <c r="G461" s="208"/>
      <c r="H461" s="208"/>
      <c r="I461" s="234"/>
    </row>
    <row r="462" customFormat="false" ht="13.8" hidden="false" customHeight="false" outlineLevel="0" collapsed="false">
      <c r="A462" s="208"/>
      <c r="B462" s="208"/>
      <c r="C462" s="208"/>
      <c r="D462" s="208"/>
      <c r="E462" s="208"/>
      <c r="F462" s="208"/>
      <c r="G462" s="208"/>
      <c r="H462" s="208"/>
      <c r="I462" s="234"/>
    </row>
    <row r="463" customFormat="false" ht="13.8" hidden="false" customHeight="false" outlineLevel="0" collapsed="false">
      <c r="A463" s="208"/>
      <c r="B463" s="208"/>
      <c r="C463" s="208"/>
      <c r="D463" s="208"/>
      <c r="E463" s="208"/>
      <c r="F463" s="208"/>
      <c r="G463" s="208"/>
      <c r="H463" s="208"/>
      <c r="I463" s="234"/>
    </row>
    <row r="464" customFormat="false" ht="13.8" hidden="false" customHeight="false" outlineLevel="0" collapsed="false">
      <c r="A464" s="208"/>
      <c r="B464" s="208"/>
      <c r="C464" s="208"/>
      <c r="D464" s="208"/>
      <c r="E464" s="208"/>
      <c r="F464" s="208"/>
      <c r="G464" s="208"/>
      <c r="H464" s="208"/>
      <c r="I464" s="234"/>
    </row>
    <row r="465" customFormat="false" ht="13.8" hidden="false" customHeight="false" outlineLevel="0" collapsed="false">
      <c r="A465" s="208"/>
      <c r="B465" s="208"/>
      <c r="C465" s="208"/>
      <c r="D465" s="208"/>
      <c r="E465" s="208"/>
      <c r="F465" s="208"/>
      <c r="G465" s="208"/>
      <c r="H465" s="208"/>
      <c r="I465" s="234"/>
    </row>
    <row r="466" customFormat="false" ht="13.8" hidden="false" customHeight="false" outlineLevel="0" collapsed="false">
      <c r="A466" s="208"/>
      <c r="B466" s="208"/>
      <c r="C466" s="208"/>
      <c r="D466" s="208"/>
      <c r="E466" s="208"/>
      <c r="F466" s="208"/>
      <c r="G466" s="208"/>
      <c r="H466" s="208"/>
      <c r="I466" s="234"/>
    </row>
    <row r="467" customFormat="false" ht="13.8" hidden="false" customHeight="false" outlineLevel="0" collapsed="false">
      <c r="A467" s="208"/>
      <c r="B467" s="208"/>
      <c r="C467" s="208"/>
      <c r="D467" s="208"/>
      <c r="E467" s="208"/>
      <c r="F467" s="208"/>
      <c r="G467" s="208"/>
      <c r="H467" s="208"/>
      <c r="I467" s="234"/>
    </row>
    <row r="468" customFormat="false" ht="13.8" hidden="false" customHeight="false" outlineLevel="0" collapsed="false">
      <c r="A468" s="208"/>
      <c r="B468" s="208"/>
      <c r="C468" s="208"/>
      <c r="D468" s="208"/>
      <c r="E468" s="208"/>
      <c r="F468" s="208"/>
      <c r="G468" s="208"/>
      <c r="H468" s="208"/>
      <c r="I468" s="234"/>
    </row>
    <row r="469" customFormat="false" ht="13.8" hidden="false" customHeight="false" outlineLevel="0" collapsed="false">
      <c r="A469" s="208"/>
      <c r="B469" s="208"/>
      <c r="C469" s="208"/>
      <c r="D469" s="208"/>
      <c r="E469" s="208"/>
      <c r="F469" s="208"/>
      <c r="G469" s="208"/>
      <c r="H469" s="208"/>
      <c r="I469" s="234"/>
    </row>
    <row r="470" customFormat="false" ht="13.8" hidden="false" customHeight="false" outlineLevel="0" collapsed="false">
      <c r="A470" s="208"/>
      <c r="B470" s="208"/>
      <c r="C470" s="208"/>
      <c r="D470" s="208"/>
      <c r="E470" s="208"/>
      <c r="F470" s="208"/>
      <c r="G470" s="208"/>
      <c r="H470" s="208"/>
      <c r="I470" s="234"/>
    </row>
    <row r="471" customFormat="false" ht="13.8" hidden="false" customHeight="false" outlineLevel="0" collapsed="false">
      <c r="A471" s="208"/>
      <c r="B471" s="208"/>
      <c r="C471" s="208"/>
      <c r="D471" s="208"/>
      <c r="E471" s="208"/>
      <c r="F471" s="208"/>
      <c r="G471" s="208"/>
      <c r="H471" s="208"/>
      <c r="I471" s="234"/>
    </row>
    <row r="472" customFormat="false" ht="13.8" hidden="false" customHeight="false" outlineLevel="0" collapsed="false">
      <c r="A472" s="208"/>
      <c r="B472" s="208"/>
      <c r="C472" s="208"/>
      <c r="D472" s="208"/>
      <c r="E472" s="208"/>
      <c r="F472" s="208"/>
      <c r="G472" s="208"/>
      <c r="H472" s="208"/>
      <c r="I472" s="234"/>
    </row>
    <row r="473" customFormat="false" ht="13.8" hidden="false" customHeight="false" outlineLevel="0" collapsed="false">
      <c r="A473" s="208"/>
      <c r="B473" s="208"/>
      <c r="C473" s="208"/>
      <c r="D473" s="208"/>
      <c r="E473" s="208"/>
      <c r="F473" s="208"/>
      <c r="G473" s="208"/>
      <c r="H473" s="208"/>
      <c r="I473" s="234"/>
    </row>
    <row r="474" customFormat="false" ht="13.8" hidden="false" customHeight="false" outlineLevel="0" collapsed="false">
      <c r="A474" s="208"/>
      <c r="B474" s="208"/>
      <c r="C474" s="208"/>
      <c r="D474" s="208"/>
      <c r="E474" s="208"/>
      <c r="F474" s="208"/>
      <c r="G474" s="208"/>
      <c r="H474" s="208"/>
      <c r="I474" s="234"/>
    </row>
    <row r="475" customFormat="false" ht="13.8" hidden="false" customHeight="false" outlineLevel="0" collapsed="false">
      <c r="A475" s="208"/>
      <c r="B475" s="208"/>
      <c r="C475" s="208"/>
      <c r="D475" s="208"/>
      <c r="E475" s="208"/>
      <c r="F475" s="208"/>
      <c r="G475" s="208"/>
      <c r="H475" s="208"/>
      <c r="I475" s="234"/>
    </row>
    <row r="476" customFormat="false" ht="13.8" hidden="false" customHeight="false" outlineLevel="0" collapsed="false">
      <c r="A476" s="208"/>
      <c r="B476" s="208"/>
      <c r="C476" s="208"/>
      <c r="D476" s="208"/>
      <c r="E476" s="208"/>
      <c r="F476" s="208"/>
      <c r="G476" s="208"/>
      <c r="H476" s="208"/>
      <c r="I476" s="234"/>
    </row>
    <row r="477" customFormat="false" ht="13.8" hidden="false" customHeight="false" outlineLevel="0" collapsed="false">
      <c r="A477" s="208"/>
      <c r="B477" s="208"/>
      <c r="C477" s="208"/>
      <c r="D477" s="208"/>
      <c r="E477" s="208"/>
      <c r="F477" s="208"/>
      <c r="G477" s="208"/>
      <c r="H477" s="208"/>
      <c r="I477" s="234"/>
    </row>
    <row r="478" customFormat="false" ht="13.8" hidden="false" customHeight="false" outlineLevel="0" collapsed="false">
      <c r="A478" s="208"/>
      <c r="B478" s="208"/>
      <c r="C478" s="208"/>
      <c r="D478" s="208"/>
      <c r="E478" s="208"/>
      <c r="F478" s="208"/>
      <c r="G478" s="208"/>
      <c r="H478" s="208"/>
      <c r="I478" s="234"/>
    </row>
    <row r="479" customFormat="false" ht="13.8" hidden="false" customHeight="false" outlineLevel="0" collapsed="false">
      <c r="A479" s="208"/>
      <c r="B479" s="208"/>
      <c r="C479" s="208"/>
      <c r="D479" s="208"/>
      <c r="E479" s="208"/>
      <c r="F479" s="208"/>
      <c r="G479" s="208"/>
      <c r="H479" s="208"/>
      <c r="I479" s="234"/>
    </row>
    <row r="480" customFormat="false" ht="13.8" hidden="false" customHeight="false" outlineLevel="0" collapsed="false">
      <c r="A480" s="208"/>
      <c r="B480" s="208"/>
      <c r="C480" s="208"/>
      <c r="D480" s="208"/>
      <c r="E480" s="208"/>
      <c r="F480" s="208"/>
      <c r="G480" s="208"/>
      <c r="H480" s="208"/>
      <c r="I480" s="234"/>
    </row>
    <row r="481" customFormat="false" ht="13.8" hidden="false" customHeight="false" outlineLevel="0" collapsed="false">
      <c r="A481" s="208"/>
      <c r="B481" s="208"/>
      <c r="C481" s="208"/>
      <c r="D481" s="208"/>
      <c r="E481" s="208"/>
      <c r="F481" s="208"/>
      <c r="G481" s="208"/>
      <c r="H481" s="208"/>
      <c r="I481" s="234"/>
    </row>
    <row r="482" customFormat="false" ht="13.8" hidden="false" customHeight="false" outlineLevel="0" collapsed="false">
      <c r="A482" s="208"/>
      <c r="B482" s="208"/>
      <c r="C482" s="208"/>
      <c r="D482" s="208"/>
      <c r="E482" s="208"/>
      <c r="F482" s="208"/>
      <c r="G482" s="208"/>
      <c r="H482" s="208"/>
      <c r="I482" s="234"/>
    </row>
    <row r="483" customFormat="false" ht="13.8" hidden="false" customHeight="false" outlineLevel="0" collapsed="false">
      <c r="A483" s="208"/>
      <c r="B483" s="208"/>
      <c r="C483" s="208"/>
      <c r="D483" s="208"/>
      <c r="E483" s="208"/>
      <c r="F483" s="208"/>
      <c r="G483" s="208"/>
      <c r="H483" s="208"/>
      <c r="I483" s="234"/>
    </row>
    <row r="484" customFormat="false" ht="13.8" hidden="false" customHeight="false" outlineLevel="0" collapsed="false">
      <c r="A484" s="208"/>
      <c r="B484" s="208"/>
      <c r="C484" s="208"/>
      <c r="D484" s="208"/>
      <c r="E484" s="208"/>
      <c r="F484" s="208"/>
      <c r="G484" s="208"/>
      <c r="H484" s="208"/>
      <c r="I484" s="234"/>
    </row>
    <row r="485" customFormat="false" ht="13.8" hidden="false" customHeight="false" outlineLevel="0" collapsed="false">
      <c r="A485" s="208"/>
      <c r="B485" s="208"/>
      <c r="C485" s="208"/>
      <c r="D485" s="208"/>
      <c r="E485" s="208"/>
      <c r="F485" s="208"/>
      <c r="G485" s="208"/>
      <c r="H485" s="208"/>
      <c r="I485" s="234"/>
    </row>
    <row r="486" customFormat="false" ht="13.8" hidden="false" customHeight="false" outlineLevel="0" collapsed="false">
      <c r="A486" s="208"/>
      <c r="B486" s="208"/>
      <c r="C486" s="208"/>
      <c r="D486" s="208"/>
      <c r="E486" s="208"/>
      <c r="F486" s="208"/>
      <c r="G486" s="208"/>
      <c r="H486" s="208"/>
      <c r="I486" s="234"/>
    </row>
    <row r="487" customFormat="false" ht="13.8" hidden="false" customHeight="false" outlineLevel="0" collapsed="false">
      <c r="A487" s="208"/>
      <c r="B487" s="208"/>
      <c r="C487" s="208"/>
      <c r="D487" s="208"/>
      <c r="E487" s="208"/>
      <c r="F487" s="208"/>
      <c r="G487" s="208"/>
      <c r="H487" s="208"/>
      <c r="I487" s="234"/>
    </row>
    <row r="488" customFormat="false" ht="13.8" hidden="false" customHeight="false" outlineLevel="0" collapsed="false">
      <c r="A488" s="208"/>
      <c r="B488" s="208"/>
      <c r="C488" s="208"/>
      <c r="D488" s="208"/>
      <c r="E488" s="208"/>
      <c r="F488" s="208"/>
      <c r="G488" s="208"/>
      <c r="H488" s="208"/>
      <c r="I488" s="234"/>
    </row>
    <row r="489" customFormat="false" ht="13.8" hidden="false" customHeight="false" outlineLevel="0" collapsed="false">
      <c r="A489" s="208"/>
      <c r="B489" s="208"/>
      <c r="C489" s="208"/>
      <c r="D489" s="208"/>
      <c r="E489" s="208"/>
      <c r="F489" s="208"/>
      <c r="G489" s="208"/>
      <c r="H489" s="208"/>
      <c r="I489" s="234"/>
    </row>
    <row r="490" customFormat="false" ht="13.8" hidden="false" customHeight="false" outlineLevel="0" collapsed="false">
      <c r="A490" s="208"/>
      <c r="B490" s="208"/>
      <c r="C490" s="208"/>
      <c r="D490" s="208"/>
      <c r="E490" s="208"/>
      <c r="F490" s="208"/>
      <c r="G490" s="208"/>
      <c r="H490" s="208"/>
      <c r="I490" s="234"/>
    </row>
    <row r="491" customFormat="false" ht="13.8" hidden="false" customHeight="false" outlineLevel="0" collapsed="false">
      <c r="A491" s="208"/>
      <c r="B491" s="208"/>
      <c r="C491" s="208"/>
      <c r="D491" s="208"/>
      <c r="E491" s="208"/>
      <c r="F491" s="208"/>
      <c r="G491" s="208"/>
      <c r="H491" s="208"/>
      <c r="I491" s="234"/>
    </row>
    <row r="492" customFormat="false" ht="13.8" hidden="false" customHeight="false" outlineLevel="0" collapsed="false">
      <c r="A492" s="208"/>
      <c r="B492" s="208"/>
      <c r="C492" s="208"/>
      <c r="D492" s="208"/>
      <c r="E492" s="208"/>
      <c r="F492" s="208"/>
      <c r="G492" s="208"/>
      <c r="H492" s="208"/>
      <c r="I492" s="234"/>
    </row>
    <row r="493" customFormat="false" ht="13.8" hidden="false" customHeight="false" outlineLevel="0" collapsed="false">
      <c r="A493" s="208"/>
      <c r="B493" s="208"/>
      <c r="C493" s="208"/>
      <c r="D493" s="208"/>
      <c r="E493" s="208"/>
      <c r="F493" s="208"/>
      <c r="G493" s="208"/>
      <c r="H493" s="208"/>
      <c r="I493" s="234"/>
    </row>
    <row r="494" customFormat="false" ht="13.8" hidden="false" customHeight="false" outlineLevel="0" collapsed="false">
      <c r="A494" s="208"/>
      <c r="B494" s="208"/>
      <c r="C494" s="208"/>
      <c r="D494" s="208"/>
      <c r="E494" s="208"/>
      <c r="F494" s="208"/>
      <c r="G494" s="208"/>
      <c r="H494" s="208"/>
      <c r="I494" s="234"/>
    </row>
    <row r="495" customFormat="false" ht="13.8" hidden="false" customHeight="false" outlineLevel="0" collapsed="false">
      <c r="A495" s="208"/>
      <c r="B495" s="208"/>
      <c r="C495" s="208"/>
      <c r="D495" s="208"/>
      <c r="E495" s="208"/>
      <c r="F495" s="208"/>
      <c r="G495" s="208"/>
      <c r="H495" s="208"/>
      <c r="I495" s="234"/>
    </row>
    <row r="496" customFormat="false" ht="13.8" hidden="false" customHeight="false" outlineLevel="0" collapsed="false">
      <c r="A496" s="208"/>
      <c r="B496" s="208"/>
      <c r="C496" s="208"/>
      <c r="D496" s="208"/>
      <c r="E496" s="208"/>
      <c r="F496" s="208"/>
      <c r="G496" s="208"/>
      <c r="H496" s="208"/>
      <c r="I496" s="234"/>
    </row>
    <row r="497" customFormat="false" ht="13.8" hidden="false" customHeight="false" outlineLevel="0" collapsed="false">
      <c r="A497" s="208"/>
      <c r="B497" s="208"/>
      <c r="C497" s="208"/>
      <c r="D497" s="208"/>
      <c r="E497" s="208"/>
      <c r="F497" s="208"/>
      <c r="G497" s="208"/>
      <c r="H497" s="208"/>
      <c r="I497" s="234"/>
    </row>
    <row r="498" customFormat="false" ht="13.8" hidden="false" customHeight="false" outlineLevel="0" collapsed="false">
      <c r="A498" s="208"/>
      <c r="B498" s="208"/>
      <c r="C498" s="208"/>
      <c r="D498" s="208"/>
      <c r="E498" s="208"/>
      <c r="F498" s="208"/>
      <c r="G498" s="208"/>
      <c r="H498" s="208"/>
      <c r="I498" s="234"/>
    </row>
    <row r="499" customFormat="false" ht="13.8" hidden="false" customHeight="false" outlineLevel="0" collapsed="false">
      <c r="A499" s="208"/>
      <c r="B499" s="208"/>
      <c r="C499" s="208"/>
      <c r="D499" s="208"/>
      <c r="E499" s="208"/>
      <c r="F499" s="208"/>
      <c r="G499" s="208"/>
      <c r="H499" s="208"/>
      <c r="I499" s="234"/>
    </row>
    <row r="500" customFormat="false" ht="13.8" hidden="false" customHeight="false" outlineLevel="0" collapsed="false">
      <c r="A500" s="208"/>
      <c r="B500" s="208"/>
      <c r="C500" s="208"/>
      <c r="D500" s="208"/>
      <c r="E500" s="208"/>
      <c r="F500" s="208"/>
      <c r="G500" s="208"/>
      <c r="H500" s="208"/>
      <c r="I500" s="234"/>
    </row>
    <row r="501" customFormat="false" ht="13.8" hidden="false" customHeight="false" outlineLevel="0" collapsed="false">
      <c r="A501" s="208"/>
      <c r="B501" s="208"/>
      <c r="C501" s="208"/>
      <c r="D501" s="208"/>
      <c r="E501" s="208"/>
      <c r="F501" s="208"/>
      <c r="G501" s="208"/>
      <c r="H501" s="208"/>
      <c r="I501" s="234"/>
    </row>
    <row r="502" customFormat="false" ht="13.8" hidden="false" customHeight="false" outlineLevel="0" collapsed="false">
      <c r="A502" s="208"/>
      <c r="B502" s="208"/>
      <c r="C502" s="208"/>
      <c r="D502" s="208"/>
      <c r="E502" s="208"/>
      <c r="F502" s="208"/>
      <c r="G502" s="208"/>
      <c r="H502" s="208"/>
      <c r="I502" s="234"/>
    </row>
    <row r="503" customFormat="false" ht="13.8" hidden="false" customHeight="false" outlineLevel="0" collapsed="false">
      <c r="A503" s="208"/>
      <c r="B503" s="208"/>
      <c r="C503" s="208"/>
      <c r="D503" s="208"/>
      <c r="E503" s="208"/>
      <c r="F503" s="208"/>
      <c r="G503" s="208"/>
      <c r="H503" s="208"/>
      <c r="I503" s="234"/>
    </row>
    <row r="504" customFormat="false" ht="13.8" hidden="false" customHeight="false" outlineLevel="0" collapsed="false">
      <c r="A504" s="208"/>
      <c r="B504" s="208"/>
      <c r="C504" s="208"/>
      <c r="D504" s="208"/>
      <c r="E504" s="208"/>
      <c r="F504" s="208"/>
      <c r="G504" s="208"/>
      <c r="H504" s="208"/>
      <c r="I504" s="234"/>
    </row>
    <row r="505" customFormat="false" ht="13.8" hidden="false" customHeight="false" outlineLevel="0" collapsed="false">
      <c r="A505" s="208"/>
      <c r="B505" s="208"/>
      <c r="C505" s="208"/>
      <c r="D505" s="208"/>
      <c r="E505" s="208"/>
      <c r="F505" s="208"/>
      <c r="G505" s="208"/>
      <c r="H505" s="208"/>
      <c r="I505" s="234"/>
    </row>
    <row r="506" customFormat="false" ht="13.8" hidden="false" customHeight="false" outlineLevel="0" collapsed="false">
      <c r="A506" s="208"/>
      <c r="B506" s="208"/>
      <c r="C506" s="208"/>
      <c r="D506" s="208"/>
      <c r="E506" s="208"/>
      <c r="F506" s="208"/>
      <c r="G506" s="208"/>
      <c r="H506" s="208"/>
      <c r="I506" s="234"/>
    </row>
    <row r="507" customFormat="false" ht="13.8" hidden="false" customHeight="false" outlineLevel="0" collapsed="false">
      <c r="A507" s="208"/>
      <c r="B507" s="208"/>
      <c r="C507" s="208"/>
      <c r="D507" s="208"/>
      <c r="E507" s="208"/>
      <c r="F507" s="208"/>
      <c r="G507" s="208"/>
      <c r="H507" s="208"/>
      <c r="I507" s="234"/>
    </row>
    <row r="508" customFormat="false" ht="13.8" hidden="false" customHeight="false" outlineLevel="0" collapsed="false">
      <c r="A508" s="208"/>
      <c r="B508" s="208"/>
      <c r="C508" s="208"/>
      <c r="D508" s="208"/>
      <c r="E508" s="208"/>
      <c r="F508" s="208"/>
      <c r="G508" s="208"/>
      <c r="H508" s="208"/>
      <c r="I508" s="234"/>
    </row>
    <row r="509" customFormat="false" ht="13.8" hidden="false" customHeight="false" outlineLevel="0" collapsed="false">
      <c r="A509" s="208"/>
      <c r="B509" s="208"/>
      <c r="C509" s="208"/>
      <c r="D509" s="208"/>
      <c r="E509" s="208"/>
      <c r="F509" s="208"/>
      <c r="G509" s="208"/>
      <c r="H509" s="208"/>
      <c r="I509" s="234"/>
    </row>
    <row r="510" customFormat="false" ht="13.8" hidden="false" customHeight="false" outlineLevel="0" collapsed="false">
      <c r="A510" s="208"/>
      <c r="B510" s="208"/>
      <c r="C510" s="208"/>
      <c r="D510" s="208"/>
      <c r="E510" s="208"/>
      <c r="F510" s="208"/>
      <c r="G510" s="208"/>
      <c r="H510" s="208"/>
      <c r="I510" s="234"/>
    </row>
    <row r="511" customFormat="false" ht="13.8" hidden="false" customHeight="false" outlineLevel="0" collapsed="false">
      <c r="A511" s="208"/>
      <c r="B511" s="208"/>
      <c r="C511" s="208"/>
      <c r="D511" s="208"/>
      <c r="E511" s="208"/>
      <c r="F511" s="208"/>
      <c r="G511" s="208"/>
      <c r="H511" s="208"/>
      <c r="I511" s="234"/>
    </row>
    <row r="512" customFormat="false" ht="13.8" hidden="false" customHeight="false" outlineLevel="0" collapsed="false">
      <c r="A512" s="208"/>
      <c r="B512" s="208"/>
      <c r="C512" s="208"/>
      <c r="D512" s="208"/>
      <c r="E512" s="208"/>
      <c r="F512" s="208"/>
      <c r="G512" s="208"/>
      <c r="H512" s="208"/>
      <c r="I512" s="234"/>
    </row>
    <row r="513" customFormat="false" ht="13.8" hidden="false" customHeight="false" outlineLevel="0" collapsed="false">
      <c r="A513" s="208"/>
      <c r="B513" s="208"/>
      <c r="C513" s="208"/>
      <c r="D513" s="208"/>
      <c r="E513" s="208"/>
      <c r="F513" s="208"/>
      <c r="G513" s="208"/>
      <c r="H513" s="208"/>
      <c r="I513" s="234"/>
    </row>
    <row r="514" customFormat="false" ht="13.8" hidden="false" customHeight="false" outlineLevel="0" collapsed="false">
      <c r="A514" s="208"/>
      <c r="B514" s="208"/>
      <c r="C514" s="208"/>
      <c r="D514" s="208"/>
      <c r="E514" s="208"/>
      <c r="F514" s="208"/>
      <c r="G514" s="208"/>
      <c r="H514" s="208"/>
      <c r="I514" s="234"/>
    </row>
    <row r="515" customFormat="false" ht="13.8" hidden="false" customHeight="false" outlineLevel="0" collapsed="false">
      <c r="A515" s="208"/>
      <c r="B515" s="208"/>
      <c r="C515" s="208"/>
      <c r="D515" s="208"/>
      <c r="E515" s="208"/>
      <c r="F515" s="208"/>
      <c r="G515" s="208"/>
      <c r="H515" s="208"/>
      <c r="I515" s="234"/>
    </row>
    <row r="516" customFormat="false" ht="13.8" hidden="false" customHeight="false" outlineLevel="0" collapsed="false">
      <c r="A516" s="208"/>
      <c r="B516" s="208"/>
      <c r="C516" s="208"/>
      <c r="D516" s="208"/>
      <c r="E516" s="208"/>
      <c r="F516" s="208"/>
      <c r="G516" s="208"/>
      <c r="H516" s="208"/>
      <c r="I516" s="234"/>
    </row>
    <row r="517" customFormat="false" ht="13.8" hidden="false" customHeight="false" outlineLevel="0" collapsed="false">
      <c r="A517" s="208"/>
      <c r="B517" s="208"/>
      <c r="C517" s="208"/>
      <c r="D517" s="208"/>
      <c r="E517" s="208"/>
      <c r="F517" s="208"/>
      <c r="G517" s="208"/>
      <c r="H517" s="208"/>
      <c r="I517" s="234"/>
    </row>
    <row r="518" customFormat="false" ht="13.8" hidden="false" customHeight="false" outlineLevel="0" collapsed="false">
      <c r="A518" s="208"/>
      <c r="B518" s="208"/>
      <c r="C518" s="208"/>
      <c r="D518" s="208"/>
      <c r="E518" s="208"/>
      <c r="F518" s="208"/>
      <c r="G518" s="208"/>
      <c r="H518" s="208"/>
      <c r="I518" s="234"/>
    </row>
    <row r="519" customFormat="false" ht="13.8" hidden="false" customHeight="false" outlineLevel="0" collapsed="false">
      <c r="A519" s="208"/>
      <c r="B519" s="208"/>
      <c r="C519" s="208"/>
      <c r="D519" s="208"/>
      <c r="E519" s="208"/>
      <c r="F519" s="208"/>
      <c r="G519" s="208"/>
      <c r="H519" s="208"/>
      <c r="I519" s="234"/>
    </row>
    <row r="520" customFormat="false" ht="13.8" hidden="false" customHeight="false" outlineLevel="0" collapsed="false">
      <c r="A520" s="208"/>
      <c r="B520" s="208"/>
      <c r="C520" s="208"/>
      <c r="D520" s="208"/>
      <c r="E520" s="208"/>
      <c r="F520" s="208"/>
      <c r="G520" s="208"/>
      <c r="H520" s="208"/>
      <c r="I520" s="234"/>
    </row>
    <row r="521" customFormat="false" ht="13.8" hidden="false" customHeight="false" outlineLevel="0" collapsed="false">
      <c r="A521" s="208"/>
      <c r="B521" s="208"/>
      <c r="C521" s="208"/>
      <c r="D521" s="208"/>
      <c r="E521" s="208"/>
      <c r="F521" s="208"/>
      <c r="G521" s="208"/>
      <c r="H521" s="208"/>
      <c r="I521" s="234"/>
    </row>
    <row r="522" customFormat="false" ht="13.8" hidden="false" customHeight="false" outlineLevel="0" collapsed="false">
      <c r="A522" s="208"/>
      <c r="B522" s="208"/>
      <c r="C522" s="208"/>
      <c r="D522" s="208"/>
      <c r="E522" s="208"/>
      <c r="F522" s="208"/>
      <c r="G522" s="208"/>
      <c r="H522" s="208"/>
      <c r="I522" s="234"/>
    </row>
    <row r="523" customFormat="false" ht="13.8" hidden="false" customHeight="false" outlineLevel="0" collapsed="false">
      <c r="A523" s="208"/>
      <c r="B523" s="208"/>
      <c r="C523" s="208"/>
      <c r="D523" s="208"/>
      <c r="E523" s="208"/>
      <c r="F523" s="208"/>
      <c r="G523" s="208"/>
      <c r="H523" s="208"/>
      <c r="I523" s="234"/>
    </row>
    <row r="524" customFormat="false" ht="13.8" hidden="false" customHeight="false" outlineLevel="0" collapsed="false">
      <c r="A524" s="208"/>
      <c r="B524" s="208"/>
      <c r="C524" s="208"/>
      <c r="D524" s="208"/>
      <c r="E524" s="208"/>
      <c r="F524" s="208"/>
      <c r="G524" s="208"/>
      <c r="H524" s="208"/>
      <c r="I524" s="234"/>
    </row>
    <row r="525" customFormat="false" ht="13.8" hidden="false" customHeight="false" outlineLevel="0" collapsed="false">
      <c r="A525" s="208"/>
      <c r="B525" s="208"/>
      <c r="C525" s="208"/>
      <c r="D525" s="208"/>
      <c r="E525" s="208"/>
      <c r="F525" s="208"/>
      <c r="G525" s="208"/>
      <c r="H525" s="208"/>
      <c r="I525" s="234"/>
    </row>
    <row r="526" customFormat="false" ht="13.8" hidden="false" customHeight="false" outlineLevel="0" collapsed="false">
      <c r="A526" s="208"/>
      <c r="B526" s="208"/>
      <c r="C526" s="208"/>
      <c r="D526" s="208"/>
      <c r="E526" s="208"/>
      <c r="F526" s="208"/>
      <c r="G526" s="208"/>
      <c r="H526" s="208"/>
      <c r="I526" s="234"/>
    </row>
    <row r="527" customFormat="false" ht="13.8" hidden="false" customHeight="false" outlineLevel="0" collapsed="false">
      <c r="A527" s="208"/>
      <c r="B527" s="208"/>
      <c r="C527" s="208"/>
      <c r="D527" s="208"/>
      <c r="E527" s="208"/>
      <c r="F527" s="208"/>
      <c r="G527" s="208"/>
      <c r="H527" s="208"/>
      <c r="I527" s="234"/>
    </row>
    <row r="528" customFormat="false" ht="13.8" hidden="false" customHeight="false" outlineLevel="0" collapsed="false">
      <c r="A528" s="208"/>
      <c r="B528" s="208"/>
      <c r="C528" s="208"/>
      <c r="D528" s="208"/>
      <c r="E528" s="208"/>
      <c r="F528" s="208"/>
      <c r="G528" s="208"/>
      <c r="H528" s="208"/>
      <c r="I528" s="234"/>
    </row>
    <row r="529" customFormat="false" ht="13.8" hidden="false" customHeight="false" outlineLevel="0" collapsed="false">
      <c r="A529" s="208"/>
      <c r="B529" s="208"/>
      <c r="C529" s="208"/>
      <c r="D529" s="208"/>
      <c r="E529" s="208"/>
      <c r="F529" s="208"/>
      <c r="G529" s="208"/>
      <c r="H529" s="208"/>
      <c r="I529" s="234"/>
    </row>
    <row r="530" customFormat="false" ht="13.8" hidden="false" customHeight="false" outlineLevel="0" collapsed="false">
      <c r="A530" s="208"/>
      <c r="B530" s="208"/>
      <c r="C530" s="208"/>
      <c r="D530" s="208"/>
      <c r="E530" s="208"/>
      <c r="F530" s="208"/>
      <c r="G530" s="208"/>
      <c r="H530" s="208"/>
      <c r="I530" s="234"/>
    </row>
    <row r="531" customFormat="false" ht="13.8" hidden="false" customHeight="false" outlineLevel="0" collapsed="false">
      <c r="A531" s="208"/>
      <c r="B531" s="208"/>
      <c r="C531" s="208"/>
      <c r="D531" s="208"/>
      <c r="E531" s="208"/>
      <c r="F531" s="208"/>
      <c r="G531" s="208"/>
      <c r="H531" s="208"/>
      <c r="I531" s="234"/>
    </row>
    <row r="532" customFormat="false" ht="13.8" hidden="false" customHeight="false" outlineLevel="0" collapsed="false">
      <c r="A532" s="208"/>
      <c r="B532" s="208"/>
      <c r="C532" s="208"/>
      <c r="D532" s="208"/>
      <c r="E532" s="208"/>
      <c r="F532" s="208"/>
      <c r="G532" s="208"/>
      <c r="H532" s="208"/>
      <c r="I532" s="234"/>
    </row>
    <row r="533" customFormat="false" ht="13.8" hidden="false" customHeight="false" outlineLevel="0" collapsed="false">
      <c r="A533" s="208"/>
      <c r="B533" s="208"/>
      <c r="C533" s="208"/>
      <c r="D533" s="208"/>
      <c r="E533" s="208"/>
      <c r="F533" s="208"/>
      <c r="G533" s="208"/>
      <c r="H533" s="208"/>
      <c r="I533" s="234"/>
    </row>
    <row r="534" customFormat="false" ht="13.8" hidden="false" customHeight="false" outlineLevel="0" collapsed="false">
      <c r="A534" s="208"/>
      <c r="B534" s="208"/>
      <c r="C534" s="208"/>
      <c r="D534" s="208"/>
      <c r="E534" s="208"/>
      <c r="F534" s="208"/>
      <c r="G534" s="208"/>
      <c r="H534" s="208"/>
      <c r="I534" s="234"/>
    </row>
    <row r="535" customFormat="false" ht="13.8" hidden="false" customHeight="false" outlineLevel="0" collapsed="false">
      <c r="A535" s="208"/>
      <c r="B535" s="208"/>
      <c r="C535" s="208"/>
      <c r="D535" s="208"/>
      <c r="E535" s="208"/>
      <c r="F535" s="208"/>
      <c r="G535" s="208"/>
      <c r="H535" s="208"/>
      <c r="I535" s="234"/>
    </row>
    <row r="536" customFormat="false" ht="13.8" hidden="false" customHeight="false" outlineLevel="0" collapsed="false">
      <c r="A536" s="208"/>
      <c r="B536" s="208"/>
      <c r="C536" s="208"/>
      <c r="D536" s="208"/>
      <c r="E536" s="208"/>
      <c r="F536" s="208"/>
      <c r="G536" s="208"/>
      <c r="H536" s="208"/>
      <c r="I536" s="234"/>
    </row>
    <row r="537" customFormat="false" ht="13.8" hidden="false" customHeight="false" outlineLevel="0" collapsed="false">
      <c r="A537" s="208"/>
      <c r="B537" s="208"/>
      <c r="C537" s="208"/>
      <c r="D537" s="208"/>
      <c r="E537" s="208"/>
      <c r="F537" s="208"/>
      <c r="G537" s="208"/>
      <c r="H537" s="208"/>
      <c r="I537" s="234"/>
    </row>
    <row r="538" customFormat="false" ht="13.8" hidden="false" customHeight="false" outlineLevel="0" collapsed="false">
      <c r="A538" s="208"/>
      <c r="B538" s="208"/>
      <c r="C538" s="208"/>
      <c r="D538" s="208"/>
      <c r="E538" s="208"/>
      <c r="F538" s="208"/>
      <c r="G538" s="208"/>
      <c r="H538" s="208"/>
      <c r="I538" s="234"/>
    </row>
    <row r="539" customFormat="false" ht="13.8" hidden="false" customHeight="false" outlineLevel="0" collapsed="false">
      <c r="A539" s="208"/>
      <c r="B539" s="208"/>
      <c r="C539" s="208"/>
      <c r="D539" s="208"/>
      <c r="E539" s="208"/>
      <c r="F539" s="208"/>
      <c r="G539" s="208"/>
      <c r="H539" s="208"/>
      <c r="I539" s="234"/>
    </row>
    <row r="540" customFormat="false" ht="13.8" hidden="false" customHeight="false" outlineLevel="0" collapsed="false">
      <c r="A540" s="208"/>
      <c r="B540" s="208"/>
      <c r="C540" s="208"/>
      <c r="D540" s="208"/>
      <c r="E540" s="208"/>
      <c r="F540" s="208"/>
      <c r="G540" s="208"/>
      <c r="H540" s="208"/>
      <c r="I540" s="234"/>
    </row>
    <row r="541" customFormat="false" ht="13.8" hidden="false" customHeight="false" outlineLevel="0" collapsed="false">
      <c r="A541" s="208"/>
      <c r="B541" s="208"/>
      <c r="C541" s="208"/>
      <c r="D541" s="208"/>
      <c r="E541" s="208"/>
      <c r="F541" s="208"/>
      <c r="G541" s="208"/>
      <c r="H541" s="208"/>
      <c r="I541" s="234"/>
    </row>
    <row r="542" customFormat="false" ht="13.8" hidden="false" customHeight="false" outlineLevel="0" collapsed="false">
      <c r="A542" s="208"/>
      <c r="B542" s="208"/>
      <c r="C542" s="208"/>
      <c r="D542" s="208"/>
      <c r="E542" s="208"/>
      <c r="F542" s="208"/>
      <c r="G542" s="208"/>
      <c r="H542" s="208"/>
      <c r="I542" s="234"/>
    </row>
    <row r="543" customFormat="false" ht="13.8" hidden="false" customHeight="false" outlineLevel="0" collapsed="false">
      <c r="A543" s="208"/>
      <c r="B543" s="208"/>
      <c r="C543" s="208"/>
      <c r="D543" s="208"/>
      <c r="E543" s="208"/>
      <c r="F543" s="208"/>
      <c r="G543" s="208"/>
      <c r="H543" s="208"/>
      <c r="I543" s="234"/>
    </row>
    <row r="544" customFormat="false" ht="13.8" hidden="false" customHeight="false" outlineLevel="0" collapsed="false">
      <c r="A544" s="208"/>
      <c r="B544" s="208"/>
      <c r="C544" s="208"/>
      <c r="D544" s="208"/>
      <c r="E544" s="208"/>
      <c r="F544" s="208"/>
      <c r="G544" s="208"/>
      <c r="H544" s="208"/>
      <c r="I544" s="234"/>
    </row>
    <row r="545" customFormat="false" ht="13.8" hidden="false" customHeight="false" outlineLevel="0" collapsed="false">
      <c r="A545" s="208"/>
      <c r="B545" s="208"/>
      <c r="C545" s="208"/>
      <c r="D545" s="208"/>
      <c r="E545" s="208"/>
      <c r="F545" s="208"/>
      <c r="G545" s="208"/>
      <c r="H545" s="208"/>
      <c r="I545" s="234"/>
    </row>
    <row r="546" customFormat="false" ht="13.8" hidden="false" customHeight="false" outlineLevel="0" collapsed="false">
      <c r="A546" s="208"/>
      <c r="B546" s="208"/>
      <c r="C546" s="208"/>
      <c r="D546" s="208"/>
      <c r="E546" s="208"/>
      <c r="F546" s="208"/>
      <c r="G546" s="208"/>
      <c r="H546" s="208"/>
      <c r="I546" s="234"/>
    </row>
    <row r="547" customFormat="false" ht="13.8" hidden="false" customHeight="false" outlineLevel="0" collapsed="false">
      <c r="A547" s="208"/>
      <c r="B547" s="208"/>
      <c r="C547" s="208"/>
      <c r="D547" s="208"/>
      <c r="E547" s="208"/>
      <c r="F547" s="208"/>
      <c r="G547" s="208"/>
      <c r="H547" s="208"/>
      <c r="I547" s="234"/>
    </row>
    <row r="548" customFormat="false" ht="13.8" hidden="false" customHeight="false" outlineLevel="0" collapsed="false">
      <c r="A548" s="208"/>
      <c r="B548" s="208"/>
      <c r="C548" s="208"/>
      <c r="D548" s="208"/>
      <c r="E548" s="208"/>
      <c r="F548" s="208"/>
      <c r="G548" s="208"/>
      <c r="H548" s="208"/>
      <c r="I548" s="234"/>
    </row>
    <row r="549" customFormat="false" ht="13.8" hidden="false" customHeight="false" outlineLevel="0" collapsed="false">
      <c r="A549" s="208"/>
      <c r="B549" s="208"/>
      <c r="C549" s="208"/>
      <c r="D549" s="208"/>
      <c r="E549" s="208"/>
      <c r="F549" s="208"/>
      <c r="G549" s="208"/>
      <c r="H549" s="208"/>
      <c r="I549" s="234"/>
    </row>
    <row r="550" customFormat="false" ht="13.8" hidden="false" customHeight="false" outlineLevel="0" collapsed="false">
      <c r="A550" s="208"/>
      <c r="B550" s="208"/>
      <c r="C550" s="208"/>
      <c r="D550" s="208"/>
      <c r="E550" s="208"/>
      <c r="F550" s="208"/>
      <c r="G550" s="208"/>
      <c r="H550" s="208"/>
      <c r="I550" s="234"/>
    </row>
    <row r="551" customFormat="false" ht="13.8" hidden="false" customHeight="false" outlineLevel="0" collapsed="false">
      <c r="A551" s="208"/>
      <c r="B551" s="208"/>
      <c r="C551" s="208"/>
      <c r="D551" s="208"/>
      <c r="E551" s="208"/>
      <c r="F551" s="208"/>
      <c r="G551" s="208"/>
      <c r="H551" s="208"/>
      <c r="I551" s="234"/>
    </row>
    <row r="552" customFormat="false" ht="13.8" hidden="false" customHeight="false" outlineLevel="0" collapsed="false">
      <c r="A552" s="208"/>
      <c r="B552" s="208"/>
      <c r="C552" s="208"/>
      <c r="D552" s="208"/>
      <c r="E552" s="208"/>
      <c r="F552" s="208"/>
      <c r="G552" s="208"/>
      <c r="H552" s="208"/>
      <c r="I552" s="234"/>
    </row>
    <row r="553" customFormat="false" ht="13.8" hidden="false" customHeight="false" outlineLevel="0" collapsed="false">
      <c r="A553" s="208"/>
      <c r="B553" s="208"/>
      <c r="C553" s="208"/>
      <c r="D553" s="208"/>
      <c r="E553" s="208"/>
      <c r="F553" s="208"/>
      <c r="G553" s="208"/>
      <c r="H553" s="208"/>
      <c r="I553" s="234"/>
    </row>
    <row r="554" customFormat="false" ht="13.8" hidden="false" customHeight="false" outlineLevel="0" collapsed="false">
      <c r="A554" s="208"/>
      <c r="B554" s="208"/>
      <c r="C554" s="208"/>
      <c r="D554" s="208"/>
      <c r="E554" s="208"/>
      <c r="F554" s="208"/>
      <c r="G554" s="208"/>
      <c r="H554" s="208"/>
      <c r="I554" s="234"/>
    </row>
    <row r="555" customFormat="false" ht="13.8" hidden="false" customHeight="false" outlineLevel="0" collapsed="false">
      <c r="A555" s="208"/>
      <c r="B555" s="208"/>
      <c r="C555" s="208"/>
      <c r="D555" s="208"/>
      <c r="E555" s="208"/>
      <c r="F555" s="208"/>
      <c r="G555" s="208"/>
      <c r="H555" s="208"/>
      <c r="I555" s="234"/>
    </row>
    <row r="556" customFormat="false" ht="13.8" hidden="false" customHeight="false" outlineLevel="0" collapsed="false">
      <c r="A556" s="208"/>
      <c r="B556" s="208"/>
      <c r="C556" s="208"/>
      <c r="D556" s="208"/>
      <c r="E556" s="208"/>
      <c r="F556" s="208"/>
      <c r="G556" s="208"/>
      <c r="H556" s="208"/>
      <c r="I556" s="234"/>
    </row>
    <row r="557" customFormat="false" ht="13.8" hidden="false" customHeight="false" outlineLevel="0" collapsed="false">
      <c r="A557" s="208"/>
      <c r="B557" s="208"/>
      <c r="C557" s="208"/>
      <c r="D557" s="208"/>
      <c r="E557" s="208"/>
      <c r="F557" s="208"/>
      <c r="G557" s="208"/>
      <c r="H557" s="208"/>
      <c r="I557" s="234"/>
    </row>
    <row r="558" customFormat="false" ht="13.8" hidden="false" customHeight="false" outlineLevel="0" collapsed="false">
      <c r="A558" s="208"/>
      <c r="B558" s="208"/>
      <c r="C558" s="208"/>
      <c r="D558" s="208"/>
      <c r="E558" s="208"/>
      <c r="F558" s="208"/>
      <c r="G558" s="208"/>
      <c r="H558" s="208"/>
      <c r="I558" s="234"/>
    </row>
    <row r="559" customFormat="false" ht="13.8" hidden="false" customHeight="false" outlineLevel="0" collapsed="false">
      <c r="A559" s="208"/>
      <c r="B559" s="208"/>
      <c r="C559" s="208"/>
      <c r="D559" s="208"/>
      <c r="E559" s="208"/>
      <c r="F559" s="208"/>
      <c r="G559" s="208"/>
      <c r="H559" s="208"/>
      <c r="I559" s="234"/>
    </row>
    <row r="560" customFormat="false" ht="13.8" hidden="false" customHeight="false" outlineLevel="0" collapsed="false">
      <c r="A560" s="208"/>
      <c r="B560" s="208"/>
      <c r="C560" s="208"/>
      <c r="D560" s="208"/>
      <c r="E560" s="208"/>
      <c r="F560" s="208"/>
      <c r="G560" s="208"/>
      <c r="H560" s="208"/>
      <c r="I560" s="234"/>
    </row>
    <row r="561" customFormat="false" ht="13.8" hidden="false" customHeight="false" outlineLevel="0" collapsed="false">
      <c r="A561" s="208"/>
      <c r="B561" s="208"/>
      <c r="C561" s="208"/>
      <c r="D561" s="208"/>
      <c r="E561" s="208"/>
      <c r="F561" s="208"/>
      <c r="G561" s="208"/>
      <c r="H561" s="208"/>
      <c r="I561" s="234"/>
    </row>
    <row r="562" customFormat="false" ht="13.8" hidden="false" customHeight="false" outlineLevel="0" collapsed="false">
      <c r="A562" s="208"/>
      <c r="B562" s="208"/>
      <c r="C562" s="208"/>
      <c r="D562" s="208"/>
      <c r="E562" s="208"/>
      <c r="F562" s="208"/>
      <c r="G562" s="208"/>
      <c r="H562" s="208"/>
      <c r="I562" s="234"/>
    </row>
    <row r="563" customFormat="false" ht="13.8" hidden="false" customHeight="false" outlineLevel="0" collapsed="false">
      <c r="A563" s="208"/>
      <c r="B563" s="208"/>
      <c r="C563" s="208"/>
      <c r="D563" s="208"/>
      <c r="E563" s="208"/>
      <c r="F563" s="208"/>
      <c r="G563" s="208"/>
      <c r="H563" s="208"/>
      <c r="I563" s="234"/>
    </row>
    <row r="564" customFormat="false" ht="13.8" hidden="false" customHeight="false" outlineLevel="0" collapsed="false">
      <c r="A564" s="208"/>
      <c r="B564" s="208"/>
      <c r="C564" s="208"/>
      <c r="D564" s="208"/>
      <c r="E564" s="208"/>
      <c r="F564" s="208"/>
      <c r="G564" s="208"/>
      <c r="H564" s="208"/>
      <c r="I564" s="234"/>
    </row>
    <row r="565" customFormat="false" ht="13.8" hidden="false" customHeight="false" outlineLevel="0" collapsed="false">
      <c r="A565" s="208"/>
      <c r="B565" s="208"/>
      <c r="C565" s="208"/>
      <c r="D565" s="208"/>
      <c r="E565" s="208"/>
      <c r="F565" s="208"/>
      <c r="G565" s="208"/>
      <c r="H565" s="208"/>
      <c r="I565" s="234"/>
    </row>
    <row r="566" customFormat="false" ht="13.8" hidden="false" customHeight="false" outlineLevel="0" collapsed="false">
      <c r="A566" s="208"/>
      <c r="B566" s="208"/>
      <c r="C566" s="208"/>
      <c r="D566" s="208"/>
      <c r="E566" s="208"/>
      <c r="F566" s="208"/>
      <c r="G566" s="208"/>
      <c r="H566" s="208"/>
      <c r="I566" s="234"/>
    </row>
    <row r="567" customFormat="false" ht="13.8" hidden="false" customHeight="false" outlineLevel="0" collapsed="false">
      <c r="A567" s="208"/>
      <c r="B567" s="208"/>
      <c r="C567" s="208"/>
      <c r="D567" s="208"/>
      <c r="E567" s="208"/>
      <c r="F567" s="208"/>
      <c r="G567" s="208"/>
      <c r="H567" s="208"/>
      <c r="I567" s="234"/>
    </row>
    <row r="568" customFormat="false" ht="13.8" hidden="false" customHeight="false" outlineLevel="0" collapsed="false">
      <c r="A568" s="208"/>
      <c r="B568" s="208"/>
      <c r="C568" s="208"/>
      <c r="D568" s="208"/>
      <c r="E568" s="208"/>
      <c r="F568" s="208"/>
      <c r="G568" s="208"/>
      <c r="H568" s="208"/>
      <c r="I568" s="234"/>
    </row>
    <row r="569" customFormat="false" ht="13.8" hidden="false" customHeight="false" outlineLevel="0" collapsed="false">
      <c r="A569" s="208"/>
      <c r="B569" s="208"/>
      <c r="C569" s="208"/>
      <c r="D569" s="208"/>
      <c r="E569" s="208"/>
      <c r="F569" s="208"/>
      <c r="G569" s="208"/>
      <c r="H569" s="208"/>
      <c r="I569" s="234"/>
    </row>
    <row r="570" customFormat="false" ht="13.8" hidden="false" customHeight="false" outlineLevel="0" collapsed="false">
      <c r="A570" s="208"/>
      <c r="B570" s="208"/>
      <c r="C570" s="208"/>
      <c r="D570" s="208"/>
      <c r="E570" s="208"/>
      <c r="F570" s="208"/>
      <c r="G570" s="208"/>
      <c r="H570" s="208"/>
      <c r="I570" s="234"/>
    </row>
    <row r="571" customFormat="false" ht="13.8" hidden="false" customHeight="false" outlineLevel="0" collapsed="false">
      <c r="A571" s="208"/>
      <c r="B571" s="208"/>
      <c r="C571" s="208"/>
      <c r="D571" s="208"/>
      <c r="E571" s="208"/>
      <c r="F571" s="208"/>
      <c r="G571" s="208"/>
      <c r="H571" s="208"/>
      <c r="I571" s="234"/>
    </row>
    <row r="572" customFormat="false" ht="13.8" hidden="false" customHeight="false" outlineLevel="0" collapsed="false">
      <c r="A572" s="208"/>
      <c r="B572" s="208"/>
      <c r="C572" s="208"/>
      <c r="D572" s="208"/>
      <c r="E572" s="208"/>
      <c r="F572" s="208"/>
      <c r="G572" s="208"/>
      <c r="H572" s="208"/>
      <c r="I572" s="234"/>
    </row>
    <row r="573" customFormat="false" ht="13.8" hidden="false" customHeight="false" outlineLevel="0" collapsed="false">
      <c r="A573" s="208"/>
      <c r="B573" s="208"/>
      <c r="C573" s="208"/>
      <c r="D573" s="208"/>
      <c r="E573" s="208"/>
      <c r="F573" s="208"/>
      <c r="G573" s="208"/>
      <c r="H573" s="208"/>
      <c r="I573" s="234"/>
    </row>
    <row r="574" customFormat="false" ht="13.8" hidden="false" customHeight="false" outlineLevel="0" collapsed="false">
      <c r="A574" s="208"/>
      <c r="B574" s="208"/>
      <c r="C574" s="208"/>
      <c r="D574" s="208"/>
      <c r="E574" s="208"/>
      <c r="F574" s="208"/>
      <c r="G574" s="208"/>
      <c r="H574" s="208"/>
      <c r="I574" s="234"/>
    </row>
    <row r="575" customFormat="false" ht="13.8" hidden="false" customHeight="false" outlineLevel="0" collapsed="false">
      <c r="A575" s="208"/>
      <c r="B575" s="208"/>
      <c r="C575" s="208"/>
      <c r="D575" s="208"/>
      <c r="E575" s="208"/>
      <c r="F575" s="208"/>
      <c r="G575" s="208"/>
      <c r="H575" s="208"/>
      <c r="I575" s="234"/>
    </row>
    <row r="576" customFormat="false" ht="13.8" hidden="false" customHeight="false" outlineLevel="0" collapsed="false">
      <c r="A576" s="208"/>
      <c r="B576" s="208"/>
      <c r="C576" s="208"/>
      <c r="D576" s="208"/>
      <c r="E576" s="208"/>
      <c r="F576" s="208"/>
      <c r="G576" s="208"/>
      <c r="H576" s="208"/>
      <c r="I576" s="234"/>
    </row>
    <row r="577" customFormat="false" ht="13.8" hidden="false" customHeight="false" outlineLevel="0" collapsed="false">
      <c r="A577" s="208"/>
      <c r="B577" s="208"/>
      <c r="C577" s="208"/>
      <c r="D577" s="208"/>
      <c r="E577" s="208"/>
      <c r="F577" s="208"/>
      <c r="G577" s="208"/>
      <c r="H577" s="208"/>
      <c r="I577" s="234"/>
    </row>
    <row r="578" customFormat="false" ht="13.8" hidden="false" customHeight="false" outlineLevel="0" collapsed="false">
      <c r="A578" s="208"/>
      <c r="B578" s="208"/>
      <c r="C578" s="208"/>
      <c r="D578" s="208"/>
      <c r="E578" s="208"/>
      <c r="F578" s="208"/>
      <c r="G578" s="208"/>
      <c r="H578" s="208"/>
      <c r="I578" s="234"/>
    </row>
    <row r="579" customFormat="false" ht="13.8" hidden="false" customHeight="false" outlineLevel="0" collapsed="false">
      <c r="A579" s="208"/>
      <c r="B579" s="208"/>
      <c r="C579" s="208"/>
      <c r="D579" s="208"/>
      <c r="E579" s="208"/>
      <c r="F579" s="208"/>
      <c r="G579" s="208"/>
      <c r="H579" s="208"/>
      <c r="I579" s="234"/>
    </row>
    <row r="580" customFormat="false" ht="13.8" hidden="false" customHeight="false" outlineLevel="0" collapsed="false">
      <c r="A580" s="208"/>
      <c r="B580" s="208"/>
      <c r="C580" s="208"/>
      <c r="D580" s="208"/>
      <c r="E580" s="208"/>
      <c r="F580" s="208"/>
      <c r="G580" s="208"/>
      <c r="H580" s="208"/>
      <c r="I580" s="234"/>
    </row>
    <row r="581" customFormat="false" ht="13.8" hidden="false" customHeight="false" outlineLevel="0" collapsed="false">
      <c r="A581" s="208"/>
      <c r="B581" s="208"/>
      <c r="C581" s="208"/>
      <c r="D581" s="208"/>
      <c r="E581" s="208"/>
      <c r="F581" s="208"/>
      <c r="G581" s="208"/>
      <c r="H581" s="208"/>
      <c r="I581" s="234"/>
    </row>
    <row r="582" customFormat="false" ht="13.8" hidden="false" customHeight="false" outlineLevel="0" collapsed="false">
      <c r="A582" s="208"/>
      <c r="B582" s="208"/>
      <c r="C582" s="208"/>
      <c r="D582" s="208"/>
      <c r="E582" s="208"/>
      <c r="F582" s="208"/>
      <c r="G582" s="208"/>
      <c r="H582" s="208"/>
      <c r="I582" s="234"/>
    </row>
    <row r="583" customFormat="false" ht="13.8" hidden="false" customHeight="false" outlineLevel="0" collapsed="false">
      <c r="A583" s="208"/>
      <c r="B583" s="208"/>
      <c r="C583" s="208"/>
      <c r="D583" s="208"/>
      <c r="E583" s="208"/>
      <c r="F583" s="208"/>
      <c r="G583" s="208"/>
      <c r="H583" s="208"/>
      <c r="I583" s="234"/>
    </row>
    <row r="584" customFormat="false" ht="13.8" hidden="false" customHeight="false" outlineLevel="0" collapsed="false">
      <c r="A584" s="208"/>
      <c r="B584" s="208"/>
      <c r="C584" s="208"/>
      <c r="D584" s="208"/>
      <c r="E584" s="208"/>
      <c r="F584" s="208"/>
      <c r="G584" s="208"/>
      <c r="H584" s="208"/>
      <c r="I584" s="234"/>
    </row>
    <row r="585" customFormat="false" ht="13.8" hidden="false" customHeight="false" outlineLevel="0" collapsed="false">
      <c r="A585" s="208"/>
      <c r="B585" s="208"/>
      <c r="C585" s="208"/>
      <c r="D585" s="208"/>
      <c r="E585" s="208"/>
      <c r="F585" s="208"/>
      <c r="G585" s="208"/>
      <c r="H585" s="208"/>
      <c r="I585" s="234"/>
    </row>
    <row r="586" customFormat="false" ht="13.8" hidden="false" customHeight="false" outlineLevel="0" collapsed="false">
      <c r="A586" s="208"/>
      <c r="B586" s="208"/>
      <c r="C586" s="208"/>
      <c r="D586" s="208"/>
      <c r="E586" s="208"/>
      <c r="F586" s="208"/>
      <c r="G586" s="208"/>
      <c r="H586" s="208"/>
      <c r="I586" s="234"/>
    </row>
    <row r="587" customFormat="false" ht="13.8" hidden="false" customHeight="false" outlineLevel="0" collapsed="false">
      <c r="A587" s="208"/>
      <c r="B587" s="208"/>
      <c r="C587" s="208"/>
      <c r="D587" s="208"/>
      <c r="E587" s="208"/>
      <c r="F587" s="208"/>
      <c r="G587" s="208"/>
      <c r="H587" s="208"/>
      <c r="I587" s="234"/>
    </row>
    <row r="588" customFormat="false" ht="13.8" hidden="false" customHeight="false" outlineLevel="0" collapsed="false">
      <c r="A588" s="208"/>
      <c r="B588" s="208"/>
      <c r="C588" s="208"/>
      <c r="D588" s="208"/>
      <c r="E588" s="208"/>
      <c r="F588" s="208"/>
      <c r="G588" s="208"/>
      <c r="H588" s="208"/>
      <c r="I588" s="234"/>
    </row>
    <row r="589" customFormat="false" ht="13.8" hidden="false" customHeight="false" outlineLevel="0" collapsed="false">
      <c r="A589" s="208"/>
      <c r="B589" s="208"/>
      <c r="C589" s="208"/>
      <c r="D589" s="208"/>
      <c r="E589" s="208"/>
      <c r="F589" s="208"/>
      <c r="G589" s="208"/>
      <c r="H589" s="208"/>
      <c r="I589" s="234"/>
    </row>
    <row r="590" customFormat="false" ht="13.8" hidden="false" customHeight="false" outlineLevel="0" collapsed="false">
      <c r="A590" s="208"/>
      <c r="B590" s="208"/>
      <c r="C590" s="208"/>
      <c r="D590" s="208"/>
      <c r="E590" s="208"/>
      <c r="F590" s="208"/>
      <c r="G590" s="208"/>
      <c r="H590" s="208"/>
      <c r="I590" s="234"/>
    </row>
    <row r="591" customFormat="false" ht="13.8" hidden="false" customHeight="false" outlineLevel="0" collapsed="false">
      <c r="A591" s="208"/>
      <c r="B591" s="208"/>
      <c r="C591" s="208"/>
      <c r="D591" s="208"/>
      <c r="E591" s="208"/>
      <c r="F591" s="208"/>
      <c r="G591" s="208"/>
      <c r="H591" s="208"/>
      <c r="I591" s="234"/>
    </row>
    <row r="592" customFormat="false" ht="13.8" hidden="false" customHeight="false" outlineLevel="0" collapsed="false">
      <c r="A592" s="208"/>
      <c r="B592" s="208"/>
      <c r="C592" s="208"/>
      <c r="D592" s="208"/>
      <c r="E592" s="208"/>
      <c r="F592" s="208"/>
      <c r="G592" s="208"/>
      <c r="H592" s="208"/>
      <c r="I592" s="234"/>
    </row>
    <row r="593" customFormat="false" ht="13.8" hidden="false" customHeight="false" outlineLevel="0" collapsed="false">
      <c r="A593" s="208"/>
      <c r="B593" s="208"/>
      <c r="C593" s="208"/>
      <c r="D593" s="208"/>
      <c r="E593" s="208"/>
      <c r="F593" s="208"/>
      <c r="G593" s="208"/>
      <c r="H593" s="208"/>
      <c r="I593" s="234"/>
    </row>
    <row r="594" customFormat="false" ht="13.8" hidden="false" customHeight="false" outlineLevel="0" collapsed="false">
      <c r="A594" s="208"/>
      <c r="B594" s="208"/>
      <c r="C594" s="208"/>
      <c r="D594" s="208"/>
      <c r="E594" s="208"/>
      <c r="F594" s="208"/>
      <c r="G594" s="208"/>
      <c r="H594" s="208"/>
      <c r="I594" s="234"/>
    </row>
    <row r="595" customFormat="false" ht="13.8" hidden="false" customHeight="false" outlineLevel="0" collapsed="false">
      <c r="A595" s="208"/>
      <c r="B595" s="208"/>
      <c r="C595" s="208"/>
      <c r="D595" s="208"/>
      <c r="E595" s="208"/>
      <c r="F595" s="208"/>
      <c r="G595" s="208"/>
      <c r="H595" s="208"/>
      <c r="I595" s="234"/>
    </row>
    <row r="596" customFormat="false" ht="13.8" hidden="false" customHeight="false" outlineLevel="0" collapsed="false">
      <c r="A596" s="208"/>
      <c r="B596" s="208"/>
      <c r="C596" s="208"/>
      <c r="D596" s="208"/>
      <c r="E596" s="208"/>
      <c r="F596" s="208"/>
      <c r="G596" s="208"/>
      <c r="H596" s="208"/>
      <c r="I596" s="234"/>
    </row>
    <row r="597" customFormat="false" ht="13.8" hidden="false" customHeight="false" outlineLevel="0" collapsed="false">
      <c r="A597" s="208"/>
      <c r="B597" s="208"/>
      <c r="C597" s="208"/>
      <c r="D597" s="208"/>
      <c r="E597" s="208"/>
      <c r="F597" s="208"/>
      <c r="G597" s="208"/>
      <c r="H597" s="208"/>
      <c r="I597" s="234"/>
    </row>
    <row r="598" customFormat="false" ht="13.8" hidden="false" customHeight="false" outlineLevel="0" collapsed="false">
      <c r="A598" s="208"/>
      <c r="B598" s="208"/>
      <c r="C598" s="208"/>
      <c r="D598" s="208"/>
      <c r="E598" s="208"/>
      <c r="F598" s="208"/>
      <c r="G598" s="208"/>
      <c r="H598" s="208"/>
      <c r="I598" s="234"/>
    </row>
    <row r="599" customFormat="false" ht="13.8" hidden="false" customHeight="false" outlineLevel="0" collapsed="false">
      <c r="A599" s="208"/>
      <c r="B599" s="208"/>
      <c r="C599" s="208"/>
      <c r="D599" s="208"/>
      <c r="E599" s="208"/>
      <c r="F599" s="208"/>
      <c r="G599" s="208"/>
      <c r="H599" s="208"/>
      <c r="I599" s="234"/>
    </row>
    <row r="600" customFormat="false" ht="13.8" hidden="false" customHeight="false" outlineLevel="0" collapsed="false">
      <c r="A600" s="208"/>
      <c r="B600" s="208"/>
      <c r="C600" s="208"/>
      <c r="D600" s="208"/>
      <c r="E600" s="208"/>
      <c r="F600" s="208"/>
      <c r="G600" s="208"/>
      <c r="H600" s="208"/>
      <c r="I600" s="234"/>
    </row>
    <row r="601" customFormat="false" ht="13.8" hidden="false" customHeight="false" outlineLevel="0" collapsed="false">
      <c r="A601" s="208"/>
      <c r="B601" s="208"/>
      <c r="C601" s="208"/>
      <c r="D601" s="208"/>
      <c r="E601" s="208"/>
      <c r="F601" s="208"/>
      <c r="G601" s="208"/>
      <c r="H601" s="208"/>
      <c r="I601" s="234"/>
    </row>
    <row r="602" customFormat="false" ht="13.8" hidden="false" customHeight="false" outlineLevel="0" collapsed="false">
      <c r="A602" s="208"/>
      <c r="B602" s="208"/>
      <c r="C602" s="208"/>
      <c r="D602" s="208"/>
      <c r="E602" s="208"/>
      <c r="F602" s="208"/>
      <c r="G602" s="208"/>
      <c r="H602" s="208"/>
      <c r="I602" s="234"/>
    </row>
    <row r="603" customFormat="false" ht="13.8" hidden="false" customHeight="false" outlineLevel="0" collapsed="false">
      <c r="A603" s="208"/>
      <c r="B603" s="208"/>
      <c r="C603" s="208"/>
      <c r="D603" s="208"/>
      <c r="E603" s="208"/>
      <c r="F603" s="208"/>
      <c r="G603" s="208"/>
      <c r="H603" s="208"/>
      <c r="I603" s="234"/>
    </row>
    <row r="604" customFormat="false" ht="13.8" hidden="false" customHeight="false" outlineLevel="0" collapsed="false">
      <c r="A604" s="208"/>
      <c r="B604" s="208"/>
      <c r="C604" s="208"/>
      <c r="D604" s="208"/>
      <c r="E604" s="208"/>
      <c r="F604" s="208"/>
      <c r="G604" s="208"/>
      <c r="H604" s="208"/>
      <c r="I604" s="234"/>
    </row>
    <row r="605" customFormat="false" ht="13.8" hidden="false" customHeight="false" outlineLevel="0" collapsed="false">
      <c r="A605" s="208"/>
      <c r="B605" s="208"/>
      <c r="C605" s="208"/>
      <c r="D605" s="208"/>
      <c r="E605" s="208"/>
      <c r="F605" s="208"/>
      <c r="G605" s="208"/>
      <c r="H605" s="208"/>
      <c r="I605" s="234"/>
    </row>
    <row r="606" customFormat="false" ht="13.8" hidden="false" customHeight="false" outlineLevel="0" collapsed="false">
      <c r="A606" s="208"/>
      <c r="B606" s="208"/>
      <c r="C606" s="208"/>
      <c r="D606" s="208"/>
      <c r="E606" s="208"/>
      <c r="F606" s="208"/>
      <c r="G606" s="208"/>
      <c r="H606" s="208"/>
      <c r="I606" s="234"/>
    </row>
    <row r="607" customFormat="false" ht="13.8" hidden="false" customHeight="false" outlineLevel="0" collapsed="false">
      <c r="A607" s="208"/>
      <c r="B607" s="208"/>
      <c r="C607" s="208"/>
      <c r="D607" s="208"/>
      <c r="E607" s="208"/>
      <c r="F607" s="208"/>
      <c r="G607" s="208"/>
      <c r="H607" s="208"/>
      <c r="I607" s="234"/>
    </row>
    <row r="608" customFormat="false" ht="13.8" hidden="false" customHeight="false" outlineLevel="0" collapsed="false">
      <c r="A608" s="208"/>
      <c r="B608" s="208"/>
      <c r="C608" s="208"/>
      <c r="D608" s="208"/>
      <c r="E608" s="208"/>
      <c r="F608" s="208"/>
      <c r="G608" s="208"/>
      <c r="H608" s="208"/>
      <c r="I608" s="234"/>
    </row>
    <row r="609" customFormat="false" ht="13.8" hidden="false" customHeight="false" outlineLevel="0" collapsed="false">
      <c r="A609" s="208"/>
      <c r="B609" s="208"/>
      <c r="C609" s="208"/>
      <c r="D609" s="208"/>
      <c r="E609" s="208"/>
      <c r="F609" s="208"/>
      <c r="G609" s="208"/>
      <c r="H609" s="208"/>
      <c r="I609" s="234"/>
    </row>
    <row r="610" customFormat="false" ht="13.8" hidden="false" customHeight="false" outlineLevel="0" collapsed="false">
      <c r="A610" s="208"/>
      <c r="B610" s="208"/>
      <c r="C610" s="208"/>
      <c r="D610" s="208"/>
      <c r="E610" s="208"/>
      <c r="F610" s="208"/>
      <c r="G610" s="208"/>
      <c r="H610" s="208"/>
      <c r="I610" s="234"/>
    </row>
    <row r="611" customFormat="false" ht="13.8" hidden="false" customHeight="false" outlineLevel="0" collapsed="false">
      <c r="A611" s="208"/>
      <c r="B611" s="208"/>
      <c r="C611" s="208"/>
      <c r="D611" s="208"/>
      <c r="E611" s="208"/>
      <c r="F611" s="208"/>
      <c r="G611" s="208"/>
      <c r="H611" s="208"/>
      <c r="I611" s="234"/>
    </row>
    <row r="612" customFormat="false" ht="13.8" hidden="false" customHeight="false" outlineLevel="0" collapsed="false">
      <c r="A612" s="208"/>
      <c r="B612" s="208"/>
      <c r="C612" s="208"/>
      <c r="D612" s="208"/>
      <c r="E612" s="208"/>
      <c r="F612" s="208"/>
      <c r="G612" s="208"/>
      <c r="H612" s="208"/>
      <c r="I612" s="234"/>
    </row>
    <row r="613" customFormat="false" ht="13.8" hidden="false" customHeight="false" outlineLevel="0" collapsed="false">
      <c r="A613" s="208"/>
      <c r="B613" s="208"/>
      <c r="C613" s="208"/>
      <c r="D613" s="208"/>
      <c r="E613" s="208"/>
      <c r="F613" s="208"/>
      <c r="G613" s="208"/>
      <c r="H613" s="208"/>
      <c r="I613" s="234"/>
    </row>
    <row r="614" customFormat="false" ht="13.8" hidden="false" customHeight="false" outlineLevel="0" collapsed="false">
      <c r="A614" s="208"/>
      <c r="B614" s="208"/>
      <c r="C614" s="208"/>
      <c r="D614" s="208"/>
      <c r="E614" s="208"/>
      <c r="F614" s="208"/>
      <c r="G614" s="208"/>
      <c r="H614" s="208"/>
      <c r="I614" s="234"/>
    </row>
    <row r="615" customFormat="false" ht="13.8" hidden="false" customHeight="false" outlineLevel="0" collapsed="false">
      <c r="A615" s="208"/>
      <c r="B615" s="208"/>
      <c r="C615" s="208"/>
      <c r="D615" s="208"/>
      <c r="E615" s="208"/>
      <c r="F615" s="208"/>
      <c r="G615" s="208"/>
      <c r="H615" s="208"/>
      <c r="I615" s="234"/>
    </row>
    <row r="616" customFormat="false" ht="13.8" hidden="false" customHeight="false" outlineLevel="0" collapsed="false">
      <c r="A616" s="208"/>
      <c r="B616" s="208"/>
      <c r="C616" s="208"/>
      <c r="D616" s="208"/>
      <c r="E616" s="208"/>
      <c r="F616" s="208"/>
      <c r="G616" s="208"/>
      <c r="H616" s="208"/>
      <c r="I616" s="234"/>
    </row>
    <row r="617" customFormat="false" ht="13.8" hidden="false" customHeight="false" outlineLevel="0" collapsed="false">
      <c r="A617" s="208"/>
      <c r="B617" s="208"/>
      <c r="C617" s="208"/>
      <c r="D617" s="208"/>
      <c r="E617" s="208"/>
      <c r="F617" s="208"/>
      <c r="G617" s="208"/>
      <c r="H617" s="208"/>
      <c r="I617" s="234"/>
    </row>
    <row r="618" customFormat="false" ht="13.8" hidden="false" customHeight="false" outlineLevel="0" collapsed="false">
      <c r="A618" s="208"/>
      <c r="B618" s="208"/>
      <c r="C618" s="208"/>
      <c r="D618" s="208"/>
      <c r="E618" s="208"/>
      <c r="F618" s="208"/>
      <c r="G618" s="208"/>
      <c r="H618" s="208"/>
      <c r="I618" s="234"/>
    </row>
    <row r="619" customFormat="false" ht="13.8" hidden="false" customHeight="false" outlineLevel="0" collapsed="false">
      <c r="A619" s="208"/>
      <c r="B619" s="208"/>
      <c r="C619" s="208"/>
      <c r="D619" s="208"/>
      <c r="E619" s="208"/>
      <c r="F619" s="208"/>
      <c r="G619" s="208"/>
      <c r="H619" s="208"/>
      <c r="I619" s="234"/>
    </row>
    <row r="620" customFormat="false" ht="13.8" hidden="false" customHeight="false" outlineLevel="0" collapsed="false">
      <c r="A620" s="208"/>
      <c r="B620" s="208"/>
      <c r="C620" s="208"/>
      <c r="D620" s="208"/>
      <c r="E620" s="208"/>
      <c r="F620" s="208"/>
      <c r="G620" s="208"/>
      <c r="H620" s="208"/>
      <c r="I620" s="234"/>
    </row>
    <row r="621" customFormat="false" ht="13.8" hidden="false" customHeight="false" outlineLevel="0" collapsed="false">
      <c r="A621" s="208"/>
      <c r="B621" s="208"/>
      <c r="C621" s="208"/>
      <c r="D621" s="208"/>
      <c r="E621" s="208"/>
      <c r="F621" s="208"/>
      <c r="G621" s="208"/>
      <c r="H621" s="208"/>
      <c r="I621" s="234"/>
    </row>
    <row r="622" customFormat="false" ht="13.8" hidden="false" customHeight="false" outlineLevel="0" collapsed="false">
      <c r="A622" s="208"/>
      <c r="B622" s="208"/>
      <c r="C622" s="208"/>
      <c r="D622" s="208"/>
      <c r="E622" s="208"/>
      <c r="F622" s="208"/>
      <c r="G622" s="208"/>
      <c r="H622" s="208"/>
      <c r="I622" s="234"/>
    </row>
    <row r="623" customFormat="false" ht="13.8" hidden="false" customHeight="false" outlineLevel="0" collapsed="false">
      <c r="A623" s="208"/>
      <c r="B623" s="208"/>
      <c r="C623" s="208"/>
      <c r="D623" s="208"/>
      <c r="E623" s="208"/>
      <c r="F623" s="208"/>
      <c r="G623" s="208"/>
      <c r="H623" s="208"/>
      <c r="I623" s="234"/>
    </row>
    <row r="624" customFormat="false" ht="13.8" hidden="false" customHeight="false" outlineLevel="0" collapsed="false">
      <c r="A624" s="208"/>
      <c r="B624" s="208"/>
      <c r="C624" s="208"/>
      <c r="D624" s="208"/>
      <c r="E624" s="208"/>
      <c r="F624" s="208"/>
      <c r="G624" s="208"/>
      <c r="H624" s="208"/>
      <c r="I624" s="234"/>
    </row>
    <row r="625" customFormat="false" ht="13.8" hidden="false" customHeight="false" outlineLevel="0" collapsed="false">
      <c r="A625" s="208"/>
      <c r="B625" s="208"/>
      <c r="C625" s="208"/>
      <c r="D625" s="208"/>
      <c r="E625" s="208"/>
      <c r="F625" s="208"/>
      <c r="G625" s="208"/>
      <c r="H625" s="208"/>
      <c r="I625" s="234"/>
    </row>
    <row r="626" customFormat="false" ht="13.8" hidden="false" customHeight="false" outlineLevel="0" collapsed="false">
      <c r="A626" s="208"/>
      <c r="B626" s="208"/>
      <c r="C626" s="208"/>
      <c r="D626" s="208"/>
      <c r="E626" s="208"/>
      <c r="F626" s="208"/>
      <c r="G626" s="208"/>
      <c r="H626" s="208"/>
      <c r="I626" s="234"/>
    </row>
    <row r="627" customFormat="false" ht="13.8" hidden="false" customHeight="false" outlineLevel="0" collapsed="false">
      <c r="A627" s="208"/>
      <c r="B627" s="208"/>
      <c r="C627" s="208"/>
      <c r="D627" s="208"/>
      <c r="E627" s="208"/>
      <c r="F627" s="208"/>
      <c r="G627" s="208"/>
      <c r="H627" s="208"/>
      <c r="I627" s="234"/>
    </row>
    <row r="628" customFormat="false" ht="13.8" hidden="false" customHeight="false" outlineLevel="0" collapsed="false">
      <c r="A628" s="208"/>
      <c r="B628" s="208"/>
      <c r="C628" s="208"/>
      <c r="D628" s="208"/>
      <c r="E628" s="208"/>
      <c r="F628" s="208"/>
      <c r="G628" s="208"/>
      <c r="H628" s="208"/>
      <c r="I628" s="234"/>
    </row>
    <row r="629" customFormat="false" ht="13.8" hidden="false" customHeight="false" outlineLevel="0" collapsed="false">
      <c r="A629" s="208"/>
      <c r="B629" s="208"/>
      <c r="C629" s="208"/>
      <c r="D629" s="208"/>
      <c r="E629" s="208"/>
      <c r="F629" s="208"/>
      <c r="G629" s="208"/>
      <c r="H629" s="208"/>
      <c r="I629" s="234"/>
    </row>
    <row r="630" customFormat="false" ht="13.8" hidden="false" customHeight="false" outlineLevel="0" collapsed="false">
      <c r="A630" s="208"/>
      <c r="B630" s="208"/>
      <c r="C630" s="208"/>
      <c r="D630" s="208"/>
      <c r="E630" s="208"/>
      <c r="F630" s="208"/>
      <c r="G630" s="208"/>
      <c r="H630" s="208"/>
      <c r="I630" s="234"/>
    </row>
    <row r="631" customFormat="false" ht="13.8" hidden="false" customHeight="false" outlineLevel="0" collapsed="false">
      <c r="A631" s="208"/>
      <c r="B631" s="208"/>
      <c r="C631" s="208"/>
      <c r="D631" s="208"/>
      <c r="E631" s="208"/>
      <c r="F631" s="208"/>
      <c r="G631" s="208"/>
      <c r="H631" s="208"/>
      <c r="I631" s="234"/>
    </row>
    <row r="632" customFormat="false" ht="13.8" hidden="false" customHeight="false" outlineLevel="0" collapsed="false">
      <c r="A632" s="208"/>
      <c r="B632" s="208"/>
      <c r="C632" s="208"/>
      <c r="D632" s="208"/>
      <c r="E632" s="208"/>
      <c r="F632" s="208"/>
      <c r="G632" s="208"/>
      <c r="H632" s="208"/>
      <c r="I632" s="234"/>
    </row>
    <row r="633" customFormat="false" ht="13.8" hidden="false" customHeight="false" outlineLevel="0" collapsed="false">
      <c r="A633" s="208"/>
      <c r="B633" s="208"/>
      <c r="C633" s="208"/>
      <c r="D633" s="208"/>
      <c r="E633" s="208"/>
      <c r="F633" s="208"/>
      <c r="G633" s="208"/>
      <c r="H633" s="208"/>
      <c r="I633" s="234"/>
    </row>
    <row r="634" customFormat="false" ht="13.8" hidden="false" customHeight="false" outlineLevel="0" collapsed="false">
      <c r="A634" s="208"/>
      <c r="B634" s="208"/>
      <c r="C634" s="208"/>
      <c r="D634" s="208"/>
      <c r="E634" s="208"/>
      <c r="F634" s="208"/>
      <c r="G634" s="208"/>
      <c r="H634" s="208"/>
      <c r="I634" s="234"/>
    </row>
    <row r="635" customFormat="false" ht="13.8" hidden="false" customHeight="false" outlineLevel="0" collapsed="false">
      <c r="A635" s="208"/>
      <c r="B635" s="208"/>
      <c r="C635" s="208"/>
      <c r="D635" s="208"/>
      <c r="E635" s="208"/>
      <c r="F635" s="208"/>
      <c r="G635" s="208"/>
      <c r="H635" s="208"/>
      <c r="I635" s="234"/>
    </row>
    <row r="636" customFormat="false" ht="13.8" hidden="false" customHeight="false" outlineLevel="0" collapsed="false">
      <c r="A636" s="208"/>
      <c r="B636" s="208"/>
      <c r="C636" s="208"/>
      <c r="D636" s="208"/>
      <c r="E636" s="208"/>
      <c r="F636" s="208"/>
      <c r="G636" s="208"/>
      <c r="H636" s="208"/>
      <c r="I636" s="234"/>
    </row>
    <row r="637" customFormat="false" ht="13.8" hidden="false" customHeight="false" outlineLevel="0" collapsed="false">
      <c r="A637" s="208"/>
      <c r="B637" s="208"/>
      <c r="C637" s="208"/>
      <c r="D637" s="208"/>
      <c r="E637" s="208"/>
      <c r="F637" s="208"/>
      <c r="G637" s="208"/>
      <c r="H637" s="208"/>
      <c r="I637" s="234"/>
    </row>
    <row r="638" customFormat="false" ht="13.8" hidden="false" customHeight="false" outlineLevel="0" collapsed="false">
      <c r="A638" s="208"/>
      <c r="B638" s="208"/>
      <c r="C638" s="208"/>
      <c r="D638" s="208"/>
      <c r="E638" s="208"/>
      <c r="F638" s="208"/>
      <c r="G638" s="208"/>
      <c r="H638" s="208"/>
      <c r="I638" s="234"/>
    </row>
    <row r="639" customFormat="false" ht="13.8" hidden="false" customHeight="false" outlineLevel="0" collapsed="false">
      <c r="A639" s="208"/>
      <c r="B639" s="208"/>
      <c r="C639" s="208"/>
      <c r="D639" s="208"/>
      <c r="E639" s="208"/>
      <c r="F639" s="208"/>
      <c r="G639" s="208"/>
      <c r="H639" s="208"/>
      <c r="I639" s="234"/>
    </row>
    <row r="640" customFormat="false" ht="13.8" hidden="false" customHeight="false" outlineLevel="0" collapsed="false">
      <c r="A640" s="208"/>
      <c r="B640" s="208"/>
      <c r="C640" s="208"/>
      <c r="D640" s="208"/>
      <c r="E640" s="208"/>
      <c r="F640" s="208"/>
      <c r="G640" s="208"/>
      <c r="H640" s="208"/>
      <c r="I640" s="234"/>
    </row>
    <row r="641" customFormat="false" ht="13.8" hidden="false" customHeight="false" outlineLevel="0" collapsed="false">
      <c r="A641" s="208"/>
      <c r="B641" s="208"/>
      <c r="C641" s="208"/>
      <c r="D641" s="208"/>
      <c r="E641" s="208"/>
      <c r="F641" s="208"/>
      <c r="G641" s="208"/>
      <c r="H641" s="208"/>
      <c r="I641" s="234"/>
    </row>
    <row r="642" customFormat="false" ht="13.8" hidden="false" customHeight="false" outlineLevel="0" collapsed="false">
      <c r="A642" s="208"/>
      <c r="B642" s="208"/>
      <c r="C642" s="208"/>
      <c r="D642" s="208"/>
      <c r="E642" s="208"/>
      <c r="F642" s="208"/>
      <c r="G642" s="208"/>
      <c r="H642" s="208"/>
      <c r="I642" s="234"/>
    </row>
    <row r="643" customFormat="false" ht="13.8" hidden="false" customHeight="false" outlineLevel="0" collapsed="false">
      <c r="A643" s="208"/>
      <c r="B643" s="208"/>
      <c r="C643" s="208"/>
      <c r="D643" s="208"/>
      <c r="E643" s="208"/>
      <c r="F643" s="208"/>
      <c r="G643" s="208"/>
      <c r="H643" s="208"/>
      <c r="I643" s="234"/>
    </row>
    <row r="644" customFormat="false" ht="13.8" hidden="false" customHeight="false" outlineLevel="0" collapsed="false">
      <c r="A644" s="208"/>
      <c r="B644" s="208"/>
      <c r="C644" s="208"/>
      <c r="D644" s="208"/>
      <c r="E644" s="208"/>
      <c r="F644" s="208"/>
      <c r="G644" s="208"/>
      <c r="H644" s="208"/>
      <c r="I644" s="234"/>
    </row>
    <row r="645" customFormat="false" ht="13.8" hidden="false" customHeight="false" outlineLevel="0" collapsed="false">
      <c r="A645" s="208"/>
      <c r="B645" s="208"/>
      <c r="C645" s="208"/>
      <c r="D645" s="208"/>
      <c r="E645" s="208"/>
      <c r="F645" s="208"/>
      <c r="G645" s="208"/>
      <c r="H645" s="208"/>
      <c r="I645" s="234"/>
    </row>
    <row r="646" customFormat="false" ht="13.8" hidden="false" customHeight="false" outlineLevel="0" collapsed="false">
      <c r="A646" s="208"/>
      <c r="B646" s="208"/>
      <c r="C646" s="208"/>
      <c r="D646" s="208"/>
      <c r="E646" s="208"/>
      <c r="F646" s="208"/>
      <c r="G646" s="208"/>
      <c r="H646" s="208"/>
      <c r="I646" s="234"/>
    </row>
    <row r="647" customFormat="false" ht="13.8" hidden="false" customHeight="false" outlineLevel="0" collapsed="false">
      <c r="A647" s="208"/>
      <c r="B647" s="208"/>
      <c r="C647" s="208"/>
      <c r="D647" s="208"/>
      <c r="E647" s="208"/>
      <c r="F647" s="208"/>
      <c r="G647" s="208"/>
      <c r="H647" s="208"/>
      <c r="I647" s="234"/>
    </row>
    <row r="648" customFormat="false" ht="13.8" hidden="false" customHeight="false" outlineLevel="0" collapsed="false">
      <c r="A648" s="208"/>
      <c r="B648" s="208"/>
      <c r="C648" s="208"/>
      <c r="D648" s="208"/>
      <c r="E648" s="208"/>
      <c r="F648" s="208"/>
      <c r="G648" s="208"/>
      <c r="H648" s="208"/>
      <c r="I648" s="234"/>
    </row>
    <row r="649" customFormat="false" ht="13.8" hidden="false" customHeight="false" outlineLevel="0" collapsed="false">
      <c r="A649" s="208"/>
      <c r="B649" s="208"/>
      <c r="C649" s="208"/>
      <c r="D649" s="208"/>
      <c r="E649" s="208"/>
      <c r="F649" s="208"/>
      <c r="G649" s="208"/>
      <c r="H649" s="208"/>
      <c r="I649" s="234"/>
    </row>
    <row r="650" customFormat="false" ht="13.8" hidden="false" customHeight="false" outlineLevel="0" collapsed="false">
      <c r="A650" s="208"/>
      <c r="B650" s="208"/>
      <c r="C650" s="208"/>
      <c r="D650" s="208"/>
      <c r="E650" s="208"/>
      <c r="F650" s="208"/>
      <c r="G650" s="208"/>
      <c r="H650" s="208"/>
      <c r="I650" s="234"/>
    </row>
    <row r="651" customFormat="false" ht="13.8" hidden="false" customHeight="false" outlineLevel="0" collapsed="false">
      <c r="A651" s="208"/>
      <c r="B651" s="208"/>
      <c r="C651" s="208"/>
      <c r="D651" s="208"/>
      <c r="E651" s="208"/>
      <c r="F651" s="208"/>
      <c r="G651" s="208"/>
      <c r="H651" s="208"/>
      <c r="I651" s="234"/>
    </row>
    <row r="652" customFormat="false" ht="13.8" hidden="false" customHeight="false" outlineLevel="0" collapsed="false">
      <c r="A652" s="208"/>
      <c r="B652" s="208"/>
      <c r="C652" s="208"/>
      <c r="D652" s="208"/>
      <c r="E652" s="208"/>
      <c r="F652" s="208"/>
      <c r="G652" s="208"/>
      <c r="H652" s="208"/>
      <c r="I652" s="234"/>
    </row>
    <row r="653" customFormat="false" ht="13.8" hidden="false" customHeight="false" outlineLevel="0" collapsed="false">
      <c r="A653" s="208"/>
      <c r="B653" s="208"/>
      <c r="C653" s="208"/>
      <c r="D653" s="208"/>
      <c r="E653" s="208"/>
      <c r="F653" s="208"/>
      <c r="G653" s="208"/>
      <c r="H653" s="208"/>
      <c r="I653" s="234"/>
    </row>
    <row r="654" customFormat="false" ht="13.8" hidden="false" customHeight="false" outlineLevel="0" collapsed="false">
      <c r="A654" s="208"/>
      <c r="B654" s="208"/>
      <c r="C654" s="208"/>
      <c r="D654" s="208"/>
      <c r="E654" s="208"/>
      <c r="F654" s="208"/>
      <c r="G654" s="208"/>
      <c r="H654" s="208"/>
      <c r="I654" s="234"/>
    </row>
    <row r="655" customFormat="false" ht="13.8" hidden="false" customHeight="false" outlineLevel="0" collapsed="false">
      <c r="A655" s="208"/>
      <c r="B655" s="208"/>
      <c r="C655" s="208"/>
      <c r="D655" s="208"/>
      <c r="E655" s="208"/>
      <c r="F655" s="208"/>
      <c r="G655" s="208"/>
      <c r="H655" s="208"/>
      <c r="I655" s="234"/>
    </row>
    <row r="656" customFormat="false" ht="13.8" hidden="false" customHeight="false" outlineLevel="0" collapsed="false">
      <c r="A656" s="208"/>
      <c r="B656" s="208"/>
      <c r="C656" s="208"/>
      <c r="D656" s="208"/>
      <c r="E656" s="208"/>
      <c r="F656" s="208"/>
      <c r="G656" s="208"/>
      <c r="H656" s="208"/>
      <c r="I656" s="234"/>
    </row>
    <row r="657" customFormat="false" ht="13.8" hidden="false" customHeight="false" outlineLevel="0" collapsed="false">
      <c r="A657" s="208"/>
      <c r="B657" s="208"/>
      <c r="C657" s="208"/>
      <c r="D657" s="208"/>
      <c r="E657" s="208"/>
      <c r="F657" s="208"/>
      <c r="G657" s="208"/>
      <c r="H657" s="208"/>
      <c r="I657" s="234"/>
    </row>
    <row r="658" customFormat="false" ht="13.8" hidden="false" customHeight="false" outlineLevel="0" collapsed="false">
      <c r="A658" s="208"/>
      <c r="B658" s="208"/>
      <c r="C658" s="208"/>
      <c r="D658" s="208"/>
      <c r="E658" s="208"/>
      <c r="F658" s="208"/>
      <c r="G658" s="208"/>
      <c r="H658" s="208"/>
      <c r="I658" s="234"/>
    </row>
    <row r="659" customFormat="false" ht="13.8" hidden="false" customHeight="false" outlineLevel="0" collapsed="false">
      <c r="A659" s="208"/>
      <c r="B659" s="208"/>
      <c r="C659" s="208"/>
      <c r="D659" s="208"/>
      <c r="E659" s="208"/>
      <c r="F659" s="208"/>
      <c r="G659" s="208"/>
      <c r="H659" s="208"/>
      <c r="I659" s="234"/>
    </row>
    <row r="660" customFormat="false" ht="13.8" hidden="false" customHeight="false" outlineLevel="0" collapsed="false">
      <c r="A660" s="208"/>
      <c r="B660" s="208"/>
      <c r="C660" s="208"/>
      <c r="D660" s="208"/>
      <c r="E660" s="208"/>
      <c r="F660" s="208"/>
      <c r="G660" s="208"/>
      <c r="H660" s="208"/>
      <c r="I660" s="234"/>
    </row>
    <row r="661" customFormat="false" ht="13.8" hidden="false" customHeight="false" outlineLevel="0" collapsed="false">
      <c r="A661" s="208"/>
      <c r="B661" s="208"/>
      <c r="C661" s="208"/>
      <c r="D661" s="208"/>
      <c r="E661" s="208"/>
      <c r="F661" s="208"/>
      <c r="G661" s="208"/>
      <c r="H661" s="208"/>
      <c r="I661" s="234"/>
    </row>
    <row r="662" customFormat="false" ht="13.8" hidden="false" customHeight="false" outlineLevel="0" collapsed="false">
      <c r="A662" s="208"/>
      <c r="B662" s="208"/>
      <c r="C662" s="208"/>
      <c r="D662" s="208"/>
      <c r="E662" s="208"/>
      <c r="F662" s="208"/>
      <c r="G662" s="208"/>
      <c r="H662" s="208"/>
      <c r="I662" s="234"/>
    </row>
    <row r="663" customFormat="false" ht="13.8" hidden="false" customHeight="false" outlineLevel="0" collapsed="false">
      <c r="A663" s="208"/>
      <c r="B663" s="208"/>
      <c r="C663" s="208"/>
      <c r="D663" s="208"/>
      <c r="E663" s="208"/>
      <c r="F663" s="208"/>
      <c r="G663" s="208"/>
      <c r="H663" s="208"/>
      <c r="I663" s="234"/>
    </row>
    <row r="664" customFormat="false" ht="13.8" hidden="false" customHeight="false" outlineLevel="0" collapsed="false">
      <c r="A664" s="208"/>
      <c r="B664" s="208"/>
      <c r="C664" s="208"/>
      <c r="D664" s="208"/>
      <c r="E664" s="208"/>
      <c r="F664" s="208"/>
      <c r="G664" s="208"/>
      <c r="H664" s="208"/>
      <c r="I664" s="234"/>
    </row>
    <row r="665" customFormat="false" ht="13.8" hidden="false" customHeight="false" outlineLevel="0" collapsed="false">
      <c r="A665" s="208"/>
      <c r="B665" s="208"/>
      <c r="C665" s="208"/>
      <c r="D665" s="208"/>
      <c r="E665" s="208"/>
      <c r="F665" s="208"/>
      <c r="G665" s="208"/>
      <c r="H665" s="208"/>
      <c r="I665" s="234"/>
    </row>
    <row r="666" customFormat="false" ht="13.8" hidden="false" customHeight="false" outlineLevel="0" collapsed="false">
      <c r="A666" s="208"/>
      <c r="B666" s="208"/>
      <c r="C666" s="208"/>
      <c r="D666" s="208"/>
      <c r="E666" s="208"/>
      <c r="F666" s="208"/>
      <c r="G666" s="208"/>
      <c r="H666" s="208"/>
      <c r="I666" s="234"/>
    </row>
    <row r="667" customFormat="false" ht="13.8" hidden="false" customHeight="false" outlineLevel="0" collapsed="false">
      <c r="A667" s="208"/>
      <c r="B667" s="208"/>
      <c r="C667" s="208"/>
      <c r="D667" s="208"/>
      <c r="E667" s="208"/>
      <c r="F667" s="208"/>
      <c r="G667" s="208"/>
      <c r="H667" s="208"/>
      <c r="I667" s="234"/>
    </row>
    <row r="668" customFormat="false" ht="13.8" hidden="false" customHeight="false" outlineLevel="0" collapsed="false">
      <c r="A668" s="208"/>
      <c r="B668" s="208"/>
      <c r="C668" s="208"/>
      <c r="D668" s="208"/>
      <c r="E668" s="208"/>
      <c r="F668" s="208"/>
      <c r="G668" s="208"/>
      <c r="H668" s="208"/>
      <c r="I668" s="234"/>
    </row>
    <row r="669" customFormat="false" ht="13.8" hidden="false" customHeight="false" outlineLevel="0" collapsed="false">
      <c r="A669" s="208"/>
      <c r="B669" s="208"/>
      <c r="C669" s="208"/>
      <c r="D669" s="208"/>
      <c r="E669" s="208"/>
      <c r="F669" s="208"/>
      <c r="G669" s="208"/>
      <c r="H669" s="208"/>
      <c r="I669" s="234"/>
    </row>
    <row r="670" customFormat="false" ht="13.8" hidden="false" customHeight="false" outlineLevel="0" collapsed="false">
      <c r="A670" s="208"/>
      <c r="B670" s="208"/>
      <c r="C670" s="208"/>
      <c r="D670" s="208"/>
      <c r="E670" s="208"/>
      <c r="F670" s="208"/>
      <c r="G670" s="208"/>
      <c r="H670" s="208"/>
      <c r="I670" s="234"/>
    </row>
    <row r="671" customFormat="false" ht="13.8" hidden="false" customHeight="false" outlineLevel="0" collapsed="false">
      <c r="A671" s="208"/>
      <c r="B671" s="208"/>
      <c r="C671" s="208"/>
      <c r="D671" s="208"/>
      <c r="E671" s="208"/>
      <c r="F671" s="208"/>
      <c r="G671" s="208"/>
      <c r="H671" s="208"/>
      <c r="I671" s="234"/>
    </row>
    <row r="672" customFormat="false" ht="13.8" hidden="false" customHeight="false" outlineLevel="0" collapsed="false">
      <c r="A672" s="208"/>
      <c r="B672" s="208"/>
      <c r="C672" s="208"/>
      <c r="D672" s="208"/>
      <c r="E672" s="208"/>
      <c r="F672" s="208"/>
      <c r="G672" s="208"/>
      <c r="H672" s="208"/>
      <c r="I672" s="234"/>
    </row>
    <row r="673" customFormat="false" ht="13.8" hidden="false" customHeight="false" outlineLevel="0" collapsed="false">
      <c r="A673" s="208"/>
      <c r="B673" s="208"/>
      <c r="C673" s="208"/>
      <c r="D673" s="208"/>
      <c r="E673" s="208"/>
      <c r="F673" s="208"/>
      <c r="G673" s="208"/>
      <c r="H673" s="208"/>
      <c r="I673" s="234"/>
    </row>
    <row r="674" customFormat="false" ht="13.8" hidden="false" customHeight="false" outlineLevel="0" collapsed="false">
      <c r="A674" s="208"/>
      <c r="B674" s="208"/>
      <c r="C674" s="208"/>
      <c r="D674" s="208"/>
      <c r="E674" s="208"/>
      <c r="F674" s="208"/>
      <c r="G674" s="208"/>
      <c r="H674" s="208"/>
      <c r="I674" s="234"/>
    </row>
    <row r="675" customFormat="false" ht="13.8" hidden="false" customHeight="false" outlineLevel="0" collapsed="false">
      <c r="A675" s="208"/>
      <c r="B675" s="208"/>
      <c r="C675" s="208"/>
      <c r="D675" s="208"/>
      <c r="E675" s="208"/>
      <c r="F675" s="208"/>
      <c r="G675" s="208"/>
      <c r="H675" s="208"/>
      <c r="I675" s="234"/>
    </row>
    <row r="676" customFormat="false" ht="13.8" hidden="false" customHeight="false" outlineLevel="0" collapsed="false">
      <c r="A676" s="208"/>
      <c r="B676" s="208"/>
      <c r="C676" s="208"/>
      <c r="D676" s="208"/>
      <c r="E676" s="208"/>
      <c r="F676" s="208"/>
      <c r="G676" s="208"/>
      <c r="H676" s="208"/>
      <c r="I676" s="234"/>
    </row>
    <row r="677" customFormat="false" ht="13.8" hidden="false" customHeight="false" outlineLevel="0" collapsed="false">
      <c r="A677" s="208"/>
      <c r="B677" s="208"/>
      <c r="C677" s="208"/>
      <c r="D677" s="208"/>
      <c r="E677" s="208"/>
      <c r="F677" s="208"/>
      <c r="G677" s="208"/>
      <c r="H677" s="208"/>
      <c r="I677" s="234"/>
    </row>
    <row r="678" customFormat="false" ht="13.8" hidden="false" customHeight="false" outlineLevel="0" collapsed="false">
      <c r="A678" s="208"/>
      <c r="B678" s="208"/>
      <c r="C678" s="208"/>
      <c r="D678" s="208"/>
      <c r="E678" s="208"/>
      <c r="F678" s="208"/>
      <c r="G678" s="208"/>
      <c r="H678" s="208"/>
      <c r="I678" s="234"/>
    </row>
    <row r="679" customFormat="false" ht="13.8" hidden="false" customHeight="false" outlineLevel="0" collapsed="false">
      <c r="A679" s="208"/>
      <c r="B679" s="208"/>
      <c r="C679" s="208"/>
      <c r="D679" s="208"/>
      <c r="E679" s="208"/>
      <c r="F679" s="208"/>
      <c r="G679" s="208"/>
      <c r="H679" s="208"/>
      <c r="I679" s="234"/>
    </row>
    <row r="680" customFormat="false" ht="13.8" hidden="false" customHeight="false" outlineLevel="0" collapsed="false">
      <c r="A680" s="208"/>
      <c r="B680" s="208"/>
      <c r="C680" s="208"/>
      <c r="D680" s="208"/>
      <c r="E680" s="208"/>
      <c r="F680" s="208"/>
      <c r="G680" s="208"/>
      <c r="H680" s="208"/>
      <c r="I680" s="234"/>
    </row>
    <row r="681" customFormat="false" ht="13.8" hidden="false" customHeight="false" outlineLevel="0" collapsed="false">
      <c r="A681" s="208"/>
      <c r="B681" s="208"/>
      <c r="C681" s="208"/>
      <c r="D681" s="208"/>
      <c r="E681" s="208"/>
      <c r="F681" s="208"/>
      <c r="G681" s="208"/>
      <c r="H681" s="208"/>
      <c r="I681" s="234"/>
    </row>
    <row r="682" customFormat="false" ht="13.8" hidden="false" customHeight="false" outlineLevel="0" collapsed="false">
      <c r="A682" s="208"/>
      <c r="B682" s="208"/>
      <c r="C682" s="208"/>
      <c r="D682" s="208"/>
      <c r="E682" s="208"/>
      <c r="F682" s="208"/>
      <c r="G682" s="208"/>
      <c r="H682" s="208"/>
      <c r="I682" s="234"/>
    </row>
    <row r="683" customFormat="false" ht="13.8" hidden="false" customHeight="false" outlineLevel="0" collapsed="false">
      <c r="A683" s="208"/>
      <c r="B683" s="208"/>
      <c r="C683" s="208"/>
      <c r="D683" s="208"/>
      <c r="E683" s="208"/>
      <c r="F683" s="208"/>
      <c r="G683" s="208"/>
      <c r="H683" s="208"/>
      <c r="I683" s="234"/>
    </row>
    <row r="684" customFormat="false" ht="13.8" hidden="false" customHeight="false" outlineLevel="0" collapsed="false">
      <c r="A684" s="208"/>
      <c r="B684" s="208"/>
      <c r="C684" s="208"/>
      <c r="D684" s="208"/>
      <c r="E684" s="208"/>
      <c r="F684" s="208"/>
      <c r="G684" s="208"/>
      <c r="H684" s="208"/>
      <c r="I684" s="234"/>
    </row>
    <row r="685" customFormat="false" ht="13.8" hidden="false" customHeight="false" outlineLevel="0" collapsed="false">
      <c r="A685" s="208"/>
      <c r="B685" s="208"/>
      <c r="C685" s="208"/>
      <c r="D685" s="208"/>
      <c r="E685" s="208"/>
      <c r="F685" s="208"/>
      <c r="G685" s="208"/>
      <c r="H685" s="208"/>
      <c r="I685" s="234"/>
    </row>
    <row r="686" customFormat="false" ht="13.8" hidden="false" customHeight="false" outlineLevel="0" collapsed="false">
      <c r="A686" s="208"/>
      <c r="B686" s="208"/>
      <c r="C686" s="208"/>
      <c r="D686" s="208"/>
      <c r="E686" s="208"/>
      <c r="F686" s="208"/>
      <c r="G686" s="208"/>
      <c r="H686" s="208"/>
      <c r="I686" s="234"/>
    </row>
    <row r="687" customFormat="false" ht="13.8" hidden="false" customHeight="false" outlineLevel="0" collapsed="false">
      <c r="A687" s="208"/>
      <c r="B687" s="208"/>
      <c r="C687" s="208"/>
      <c r="D687" s="208"/>
      <c r="E687" s="208"/>
      <c r="F687" s="208"/>
      <c r="G687" s="208"/>
      <c r="H687" s="208"/>
      <c r="I687" s="234"/>
    </row>
    <row r="688" customFormat="false" ht="13.8" hidden="false" customHeight="false" outlineLevel="0" collapsed="false">
      <c r="A688" s="208"/>
      <c r="B688" s="208"/>
      <c r="C688" s="208"/>
      <c r="D688" s="208"/>
      <c r="E688" s="208"/>
      <c r="F688" s="208"/>
      <c r="G688" s="208"/>
      <c r="H688" s="208"/>
      <c r="I688" s="234"/>
    </row>
    <row r="689" customFormat="false" ht="13.8" hidden="false" customHeight="false" outlineLevel="0" collapsed="false">
      <c r="A689" s="208"/>
      <c r="B689" s="208"/>
      <c r="C689" s="208"/>
      <c r="D689" s="208"/>
      <c r="E689" s="208"/>
      <c r="F689" s="208"/>
      <c r="G689" s="208"/>
      <c r="H689" s="208"/>
      <c r="I689" s="234"/>
    </row>
    <row r="690" customFormat="false" ht="13.8" hidden="false" customHeight="false" outlineLevel="0" collapsed="false">
      <c r="A690" s="208"/>
      <c r="B690" s="208"/>
      <c r="C690" s="208"/>
      <c r="D690" s="208"/>
      <c r="E690" s="208"/>
      <c r="F690" s="208"/>
      <c r="G690" s="208"/>
      <c r="H690" s="208"/>
      <c r="I690" s="234"/>
    </row>
    <row r="691" customFormat="false" ht="13.8" hidden="false" customHeight="false" outlineLevel="0" collapsed="false">
      <c r="A691" s="208"/>
      <c r="B691" s="208"/>
      <c r="C691" s="208"/>
      <c r="D691" s="208"/>
      <c r="E691" s="208"/>
      <c r="F691" s="208"/>
      <c r="G691" s="208"/>
      <c r="H691" s="208"/>
      <c r="I691" s="234"/>
    </row>
    <row r="692" customFormat="false" ht="13.8" hidden="false" customHeight="false" outlineLevel="0" collapsed="false">
      <c r="A692" s="208"/>
      <c r="B692" s="208"/>
      <c r="C692" s="208"/>
      <c r="D692" s="208"/>
      <c r="E692" s="208"/>
      <c r="F692" s="208"/>
      <c r="G692" s="208"/>
      <c r="H692" s="208"/>
      <c r="I692" s="234"/>
    </row>
    <row r="693" customFormat="false" ht="13.8" hidden="false" customHeight="false" outlineLevel="0" collapsed="false">
      <c r="A693" s="208"/>
      <c r="B693" s="208"/>
      <c r="C693" s="208"/>
      <c r="D693" s="208"/>
      <c r="E693" s="208"/>
      <c r="F693" s="208"/>
      <c r="G693" s="208"/>
      <c r="H693" s="208"/>
      <c r="I693" s="234"/>
    </row>
    <row r="694" customFormat="false" ht="13.8" hidden="false" customHeight="false" outlineLevel="0" collapsed="false">
      <c r="A694" s="208"/>
      <c r="B694" s="208"/>
      <c r="C694" s="208"/>
      <c r="D694" s="208"/>
      <c r="E694" s="208"/>
      <c r="F694" s="208"/>
      <c r="G694" s="208"/>
      <c r="H694" s="208"/>
      <c r="I694" s="234"/>
    </row>
    <row r="695" customFormat="false" ht="13.8" hidden="false" customHeight="false" outlineLevel="0" collapsed="false">
      <c r="A695" s="208"/>
      <c r="B695" s="208"/>
      <c r="C695" s="208"/>
      <c r="D695" s="208"/>
      <c r="E695" s="208"/>
      <c r="F695" s="208"/>
      <c r="G695" s="208"/>
      <c r="H695" s="208"/>
      <c r="I695" s="234"/>
    </row>
    <row r="696" customFormat="false" ht="13.8" hidden="false" customHeight="false" outlineLevel="0" collapsed="false">
      <c r="A696" s="208"/>
      <c r="B696" s="208"/>
      <c r="C696" s="208"/>
      <c r="D696" s="208"/>
      <c r="E696" s="208"/>
      <c r="F696" s="208"/>
      <c r="G696" s="208"/>
      <c r="H696" s="208"/>
      <c r="I696" s="234"/>
    </row>
    <row r="697" customFormat="false" ht="13.8" hidden="false" customHeight="false" outlineLevel="0" collapsed="false">
      <c r="A697" s="208"/>
      <c r="B697" s="208"/>
      <c r="C697" s="208"/>
      <c r="D697" s="208"/>
      <c r="E697" s="208"/>
      <c r="F697" s="208"/>
      <c r="G697" s="208"/>
      <c r="H697" s="208"/>
      <c r="I697" s="234"/>
    </row>
    <row r="698" customFormat="false" ht="13.8" hidden="false" customHeight="false" outlineLevel="0" collapsed="false">
      <c r="A698" s="208"/>
      <c r="B698" s="208"/>
      <c r="C698" s="208"/>
      <c r="D698" s="208"/>
      <c r="E698" s="208"/>
      <c r="F698" s="208"/>
      <c r="G698" s="208"/>
      <c r="H698" s="208"/>
      <c r="I698" s="234"/>
    </row>
    <row r="699" customFormat="false" ht="13.8" hidden="false" customHeight="false" outlineLevel="0" collapsed="false">
      <c r="A699" s="208"/>
      <c r="B699" s="208"/>
      <c r="C699" s="208"/>
      <c r="D699" s="208"/>
      <c r="E699" s="208"/>
      <c r="F699" s="208"/>
      <c r="G699" s="208"/>
      <c r="H699" s="208"/>
      <c r="I699" s="234"/>
    </row>
    <row r="700" customFormat="false" ht="13.8" hidden="false" customHeight="false" outlineLevel="0" collapsed="false">
      <c r="A700" s="208"/>
      <c r="B700" s="208"/>
      <c r="C700" s="208"/>
      <c r="D700" s="208"/>
      <c r="E700" s="208"/>
      <c r="F700" s="208"/>
      <c r="G700" s="208"/>
      <c r="H700" s="208"/>
      <c r="I700" s="234"/>
    </row>
    <row r="701" customFormat="false" ht="13.8" hidden="false" customHeight="false" outlineLevel="0" collapsed="false">
      <c r="A701" s="208"/>
      <c r="B701" s="208"/>
      <c r="C701" s="208"/>
      <c r="D701" s="208"/>
      <c r="E701" s="208"/>
      <c r="F701" s="208"/>
      <c r="G701" s="208"/>
      <c r="H701" s="208"/>
      <c r="I701" s="234"/>
    </row>
    <row r="702" customFormat="false" ht="13.8" hidden="false" customHeight="false" outlineLevel="0" collapsed="false">
      <c r="A702" s="208"/>
      <c r="B702" s="208"/>
      <c r="C702" s="208"/>
      <c r="D702" s="208"/>
      <c r="E702" s="208"/>
      <c r="F702" s="208"/>
      <c r="G702" s="208"/>
      <c r="H702" s="208"/>
      <c r="I702" s="234"/>
    </row>
    <row r="703" customFormat="false" ht="13.8" hidden="false" customHeight="false" outlineLevel="0" collapsed="false">
      <c r="A703" s="208"/>
      <c r="B703" s="208"/>
      <c r="C703" s="208"/>
      <c r="D703" s="208"/>
      <c r="E703" s="208"/>
      <c r="F703" s="208"/>
      <c r="G703" s="208"/>
      <c r="H703" s="208"/>
      <c r="I703" s="234"/>
    </row>
    <row r="704" customFormat="false" ht="13.8" hidden="false" customHeight="false" outlineLevel="0" collapsed="false">
      <c r="A704" s="208"/>
      <c r="B704" s="208"/>
      <c r="C704" s="208"/>
      <c r="D704" s="208"/>
      <c r="E704" s="208"/>
      <c r="F704" s="208"/>
      <c r="G704" s="208"/>
      <c r="H704" s="208"/>
      <c r="I704" s="234"/>
    </row>
    <row r="705" customFormat="false" ht="13.8" hidden="false" customHeight="false" outlineLevel="0" collapsed="false">
      <c r="A705" s="208"/>
      <c r="B705" s="208"/>
      <c r="C705" s="208"/>
      <c r="D705" s="208"/>
      <c r="E705" s="208"/>
      <c r="F705" s="208"/>
      <c r="G705" s="208"/>
      <c r="H705" s="208"/>
      <c r="I705" s="234"/>
    </row>
    <row r="706" customFormat="false" ht="13.8" hidden="false" customHeight="false" outlineLevel="0" collapsed="false">
      <c r="A706" s="208"/>
      <c r="B706" s="208"/>
      <c r="C706" s="208"/>
      <c r="D706" s="208"/>
      <c r="E706" s="208"/>
      <c r="F706" s="208"/>
      <c r="G706" s="208"/>
      <c r="H706" s="208"/>
      <c r="I706" s="234"/>
    </row>
    <row r="707" customFormat="false" ht="13.8" hidden="false" customHeight="false" outlineLevel="0" collapsed="false">
      <c r="A707" s="208"/>
      <c r="B707" s="208"/>
      <c r="C707" s="208"/>
      <c r="D707" s="208"/>
      <c r="E707" s="208"/>
      <c r="F707" s="208"/>
      <c r="G707" s="208"/>
      <c r="H707" s="208"/>
      <c r="I707" s="234"/>
    </row>
    <row r="708" customFormat="false" ht="13.8" hidden="false" customHeight="false" outlineLevel="0" collapsed="false">
      <c r="A708" s="208"/>
      <c r="B708" s="208"/>
      <c r="C708" s="208"/>
      <c r="D708" s="208"/>
      <c r="E708" s="208"/>
      <c r="F708" s="208"/>
      <c r="G708" s="208"/>
      <c r="H708" s="208"/>
      <c r="I708" s="234"/>
    </row>
    <row r="709" customFormat="false" ht="13.8" hidden="false" customHeight="false" outlineLevel="0" collapsed="false">
      <c r="A709" s="208"/>
      <c r="B709" s="208"/>
      <c r="C709" s="208"/>
      <c r="D709" s="208"/>
      <c r="E709" s="208"/>
      <c r="F709" s="208"/>
      <c r="G709" s="208"/>
      <c r="H709" s="208"/>
      <c r="I709" s="234"/>
    </row>
    <row r="710" customFormat="false" ht="13.8" hidden="false" customHeight="false" outlineLevel="0" collapsed="false">
      <c r="A710" s="208"/>
      <c r="B710" s="208"/>
      <c r="C710" s="208"/>
      <c r="D710" s="208"/>
      <c r="E710" s="208"/>
      <c r="F710" s="208"/>
      <c r="G710" s="208"/>
      <c r="H710" s="208"/>
      <c r="I710" s="234"/>
    </row>
    <row r="711" customFormat="false" ht="13.8" hidden="false" customHeight="false" outlineLevel="0" collapsed="false">
      <c r="A711" s="208"/>
      <c r="B711" s="208"/>
      <c r="C711" s="208"/>
      <c r="D711" s="208"/>
      <c r="E711" s="208"/>
      <c r="F711" s="208"/>
      <c r="G711" s="208"/>
      <c r="H711" s="208"/>
      <c r="I711" s="234"/>
    </row>
    <row r="712" customFormat="false" ht="13.8" hidden="false" customHeight="false" outlineLevel="0" collapsed="false">
      <c r="A712" s="208"/>
      <c r="B712" s="208"/>
      <c r="C712" s="208"/>
      <c r="D712" s="208"/>
      <c r="E712" s="208"/>
      <c r="F712" s="208"/>
      <c r="G712" s="208"/>
      <c r="H712" s="208"/>
      <c r="I712" s="234"/>
    </row>
    <row r="713" customFormat="false" ht="13.8" hidden="false" customHeight="false" outlineLevel="0" collapsed="false">
      <c r="A713" s="208"/>
      <c r="B713" s="208"/>
      <c r="C713" s="208"/>
      <c r="D713" s="208"/>
      <c r="E713" s="208"/>
      <c r="F713" s="208"/>
      <c r="G713" s="208"/>
      <c r="H713" s="208"/>
      <c r="I713" s="234"/>
    </row>
    <row r="714" customFormat="false" ht="13.8" hidden="false" customHeight="false" outlineLevel="0" collapsed="false">
      <c r="A714" s="208"/>
      <c r="B714" s="208"/>
      <c r="C714" s="208"/>
      <c r="D714" s="208"/>
      <c r="E714" s="208"/>
      <c r="F714" s="208"/>
      <c r="G714" s="208"/>
      <c r="H714" s="208"/>
      <c r="I714" s="234"/>
    </row>
    <row r="715" customFormat="false" ht="13.8" hidden="false" customHeight="false" outlineLevel="0" collapsed="false">
      <c r="A715" s="208"/>
      <c r="B715" s="208"/>
      <c r="C715" s="208"/>
      <c r="D715" s="208"/>
      <c r="E715" s="208"/>
      <c r="F715" s="208"/>
      <c r="G715" s="208"/>
      <c r="H715" s="208"/>
      <c r="I715" s="234"/>
    </row>
    <row r="716" customFormat="false" ht="13.8" hidden="false" customHeight="false" outlineLevel="0" collapsed="false">
      <c r="A716" s="208"/>
      <c r="B716" s="208"/>
      <c r="C716" s="208"/>
      <c r="D716" s="208"/>
      <c r="E716" s="208"/>
      <c r="F716" s="208"/>
      <c r="G716" s="208"/>
      <c r="H716" s="208"/>
      <c r="I716" s="234"/>
    </row>
    <row r="717" customFormat="false" ht="13.8" hidden="false" customHeight="false" outlineLevel="0" collapsed="false">
      <c r="A717" s="208"/>
      <c r="B717" s="208"/>
      <c r="C717" s="208"/>
      <c r="D717" s="208"/>
      <c r="E717" s="208"/>
      <c r="F717" s="208"/>
      <c r="G717" s="208"/>
      <c r="H717" s="208"/>
      <c r="I717" s="234"/>
    </row>
    <row r="718" customFormat="false" ht="13.8" hidden="false" customHeight="false" outlineLevel="0" collapsed="false">
      <c r="A718" s="208"/>
      <c r="B718" s="208"/>
      <c r="C718" s="208"/>
      <c r="D718" s="208"/>
      <c r="E718" s="208"/>
      <c r="F718" s="208"/>
      <c r="G718" s="208"/>
      <c r="H718" s="208"/>
      <c r="I718" s="234"/>
    </row>
    <row r="719" customFormat="false" ht="13.8" hidden="false" customHeight="false" outlineLevel="0" collapsed="false">
      <c r="A719" s="208"/>
      <c r="B719" s="208"/>
      <c r="C719" s="208"/>
      <c r="D719" s="208"/>
      <c r="E719" s="208"/>
      <c r="F719" s="208"/>
      <c r="G719" s="208"/>
      <c r="H719" s="208"/>
      <c r="I719" s="234"/>
    </row>
    <row r="720" customFormat="false" ht="13.8" hidden="false" customHeight="false" outlineLevel="0" collapsed="false">
      <c r="A720" s="208"/>
      <c r="B720" s="208"/>
      <c r="C720" s="208"/>
      <c r="D720" s="208"/>
      <c r="E720" s="208"/>
      <c r="F720" s="208"/>
      <c r="G720" s="208"/>
      <c r="H720" s="208"/>
      <c r="I720" s="234"/>
    </row>
    <row r="721" customFormat="false" ht="13.8" hidden="false" customHeight="false" outlineLevel="0" collapsed="false">
      <c r="A721" s="208"/>
      <c r="B721" s="208"/>
      <c r="C721" s="208"/>
      <c r="D721" s="208"/>
      <c r="E721" s="208"/>
      <c r="F721" s="208"/>
      <c r="G721" s="208"/>
      <c r="H721" s="208"/>
      <c r="I721" s="234"/>
    </row>
    <row r="722" customFormat="false" ht="13.8" hidden="false" customHeight="false" outlineLevel="0" collapsed="false">
      <c r="A722" s="208"/>
      <c r="B722" s="208"/>
      <c r="C722" s="208"/>
      <c r="D722" s="208"/>
      <c r="E722" s="208"/>
      <c r="F722" s="208"/>
      <c r="G722" s="208"/>
      <c r="H722" s="208"/>
      <c r="I722" s="234"/>
    </row>
    <row r="723" customFormat="false" ht="13.8" hidden="false" customHeight="false" outlineLevel="0" collapsed="false">
      <c r="A723" s="208"/>
      <c r="B723" s="208"/>
      <c r="C723" s="208"/>
      <c r="D723" s="208"/>
      <c r="E723" s="208"/>
      <c r="F723" s="208"/>
      <c r="G723" s="208"/>
      <c r="H723" s="208"/>
      <c r="I723" s="234"/>
    </row>
    <row r="724" customFormat="false" ht="13.8" hidden="false" customHeight="false" outlineLevel="0" collapsed="false">
      <c r="A724" s="208"/>
      <c r="B724" s="208"/>
      <c r="C724" s="208"/>
      <c r="D724" s="208"/>
      <c r="E724" s="208"/>
      <c r="F724" s="208"/>
      <c r="G724" s="208"/>
      <c r="H724" s="208"/>
      <c r="I724" s="234"/>
    </row>
    <row r="725" customFormat="false" ht="13.8" hidden="false" customHeight="false" outlineLevel="0" collapsed="false">
      <c r="A725" s="208"/>
      <c r="B725" s="208"/>
      <c r="C725" s="208"/>
      <c r="D725" s="208"/>
      <c r="E725" s="208"/>
      <c r="F725" s="208"/>
      <c r="G725" s="208"/>
      <c r="H725" s="208"/>
      <c r="I725" s="234"/>
    </row>
    <row r="726" customFormat="false" ht="13.8" hidden="false" customHeight="false" outlineLevel="0" collapsed="false">
      <c r="A726" s="208"/>
      <c r="B726" s="208"/>
      <c r="C726" s="208"/>
      <c r="D726" s="208"/>
      <c r="E726" s="208"/>
      <c r="F726" s="208"/>
      <c r="G726" s="208"/>
      <c r="H726" s="208"/>
      <c r="I726" s="234"/>
    </row>
    <row r="727" customFormat="false" ht="13.8" hidden="false" customHeight="false" outlineLevel="0" collapsed="false">
      <c r="A727" s="208"/>
      <c r="B727" s="208"/>
      <c r="C727" s="208"/>
      <c r="D727" s="208"/>
      <c r="E727" s="208"/>
      <c r="F727" s="208"/>
      <c r="G727" s="208"/>
      <c r="H727" s="208"/>
      <c r="I727" s="234"/>
    </row>
    <row r="728" customFormat="false" ht="13.8" hidden="false" customHeight="false" outlineLevel="0" collapsed="false">
      <c r="A728" s="208"/>
      <c r="B728" s="208"/>
      <c r="C728" s="208"/>
      <c r="D728" s="208"/>
      <c r="E728" s="208"/>
      <c r="F728" s="208"/>
      <c r="G728" s="208"/>
      <c r="H728" s="208"/>
      <c r="I728" s="234"/>
    </row>
    <row r="729" customFormat="false" ht="13.8" hidden="false" customHeight="false" outlineLevel="0" collapsed="false">
      <c r="A729" s="208"/>
      <c r="B729" s="208"/>
      <c r="C729" s="208"/>
      <c r="D729" s="208"/>
      <c r="E729" s="208"/>
      <c r="F729" s="208"/>
      <c r="G729" s="208"/>
      <c r="H729" s="208"/>
      <c r="I729" s="234"/>
    </row>
    <row r="730" customFormat="false" ht="13.8" hidden="false" customHeight="false" outlineLevel="0" collapsed="false">
      <c r="A730" s="208"/>
      <c r="B730" s="208"/>
      <c r="C730" s="208"/>
      <c r="D730" s="208"/>
      <c r="E730" s="208"/>
      <c r="F730" s="208"/>
      <c r="G730" s="208"/>
      <c r="H730" s="208"/>
      <c r="I730" s="234"/>
    </row>
    <row r="731" customFormat="false" ht="13.8" hidden="false" customHeight="false" outlineLevel="0" collapsed="false">
      <c r="A731" s="208"/>
      <c r="B731" s="208"/>
      <c r="C731" s="208"/>
      <c r="D731" s="208"/>
      <c r="E731" s="208"/>
      <c r="F731" s="208"/>
      <c r="G731" s="208"/>
      <c r="H731" s="208"/>
      <c r="I731" s="234"/>
    </row>
    <row r="732" customFormat="false" ht="13.8" hidden="false" customHeight="false" outlineLevel="0" collapsed="false">
      <c r="A732" s="208"/>
      <c r="B732" s="208"/>
      <c r="C732" s="208"/>
      <c r="D732" s="208"/>
      <c r="E732" s="208"/>
      <c r="F732" s="208"/>
      <c r="G732" s="208"/>
      <c r="H732" s="208"/>
      <c r="I732" s="234"/>
    </row>
    <row r="733" customFormat="false" ht="13.8" hidden="false" customHeight="false" outlineLevel="0" collapsed="false">
      <c r="A733" s="208"/>
      <c r="B733" s="208"/>
      <c r="C733" s="208"/>
      <c r="D733" s="208"/>
      <c r="E733" s="208"/>
      <c r="F733" s="208"/>
      <c r="G733" s="208"/>
      <c r="H733" s="208"/>
      <c r="I733" s="234"/>
    </row>
    <row r="734" customFormat="false" ht="13.8" hidden="false" customHeight="false" outlineLevel="0" collapsed="false">
      <c r="A734" s="208"/>
      <c r="B734" s="208"/>
      <c r="C734" s="208"/>
      <c r="D734" s="208"/>
      <c r="E734" s="208"/>
      <c r="F734" s="208"/>
      <c r="G734" s="208"/>
      <c r="H734" s="208"/>
      <c r="I734" s="234"/>
    </row>
    <row r="735" customFormat="false" ht="13.8" hidden="false" customHeight="false" outlineLevel="0" collapsed="false">
      <c r="A735" s="208"/>
      <c r="B735" s="208"/>
      <c r="C735" s="208"/>
      <c r="D735" s="208"/>
      <c r="E735" s="208"/>
      <c r="F735" s="208"/>
      <c r="G735" s="208"/>
      <c r="H735" s="208"/>
      <c r="I735" s="234"/>
    </row>
    <row r="736" customFormat="false" ht="13.8" hidden="false" customHeight="false" outlineLevel="0" collapsed="false">
      <c r="A736" s="208"/>
      <c r="B736" s="208"/>
      <c r="C736" s="208"/>
      <c r="D736" s="208"/>
      <c r="E736" s="208"/>
      <c r="F736" s="208"/>
      <c r="G736" s="208"/>
      <c r="H736" s="208"/>
      <c r="I736" s="234"/>
    </row>
    <row r="737" customFormat="false" ht="13.8" hidden="false" customHeight="false" outlineLevel="0" collapsed="false">
      <c r="A737" s="208"/>
      <c r="B737" s="208"/>
      <c r="C737" s="208"/>
      <c r="D737" s="208"/>
      <c r="E737" s="208"/>
      <c r="F737" s="208"/>
      <c r="G737" s="208"/>
      <c r="H737" s="208"/>
      <c r="I737" s="234"/>
    </row>
    <row r="738" customFormat="false" ht="13.8" hidden="false" customHeight="false" outlineLevel="0" collapsed="false">
      <c r="A738" s="208"/>
      <c r="B738" s="208"/>
      <c r="C738" s="208"/>
      <c r="D738" s="208"/>
      <c r="E738" s="208"/>
      <c r="F738" s="208"/>
      <c r="G738" s="208"/>
      <c r="H738" s="208"/>
      <c r="I738" s="234"/>
    </row>
    <row r="739" customFormat="false" ht="13.8" hidden="false" customHeight="false" outlineLevel="0" collapsed="false">
      <c r="A739" s="208"/>
      <c r="B739" s="208"/>
      <c r="C739" s="208"/>
      <c r="D739" s="208"/>
      <c r="E739" s="208"/>
      <c r="F739" s="208"/>
      <c r="G739" s="208"/>
      <c r="H739" s="208"/>
      <c r="I739" s="234"/>
    </row>
    <row r="740" customFormat="false" ht="13.8" hidden="false" customHeight="false" outlineLevel="0" collapsed="false">
      <c r="A740" s="208"/>
      <c r="B740" s="208"/>
      <c r="C740" s="208"/>
      <c r="D740" s="208"/>
      <c r="E740" s="208"/>
      <c r="F740" s="208"/>
      <c r="G740" s="208"/>
      <c r="H740" s="208"/>
      <c r="I740" s="234"/>
    </row>
    <row r="741" customFormat="false" ht="13.8" hidden="false" customHeight="false" outlineLevel="0" collapsed="false">
      <c r="A741" s="208"/>
      <c r="B741" s="208"/>
      <c r="C741" s="208"/>
      <c r="D741" s="208"/>
      <c r="E741" s="208"/>
      <c r="F741" s="208"/>
      <c r="G741" s="208"/>
      <c r="H741" s="208"/>
      <c r="I741" s="234"/>
    </row>
    <row r="742" customFormat="false" ht="13.8" hidden="false" customHeight="false" outlineLevel="0" collapsed="false">
      <c r="A742" s="208"/>
      <c r="B742" s="208"/>
      <c r="C742" s="208"/>
      <c r="D742" s="208"/>
      <c r="E742" s="208"/>
      <c r="F742" s="208"/>
      <c r="G742" s="208"/>
      <c r="H742" s="208"/>
      <c r="I742" s="234"/>
    </row>
    <row r="743" customFormat="false" ht="13.8" hidden="false" customHeight="false" outlineLevel="0" collapsed="false">
      <c r="A743" s="208"/>
      <c r="B743" s="208"/>
      <c r="C743" s="208"/>
      <c r="D743" s="208"/>
      <c r="E743" s="208"/>
      <c r="F743" s="208"/>
      <c r="G743" s="208"/>
      <c r="H743" s="208"/>
      <c r="I743" s="234"/>
    </row>
    <row r="744" customFormat="false" ht="13.8" hidden="false" customHeight="false" outlineLevel="0" collapsed="false">
      <c r="A744" s="208"/>
      <c r="B744" s="208"/>
      <c r="C744" s="208"/>
      <c r="D744" s="208"/>
      <c r="E744" s="208"/>
      <c r="F744" s="208"/>
      <c r="G744" s="208"/>
      <c r="H744" s="208"/>
      <c r="I744" s="234"/>
    </row>
    <row r="745" customFormat="false" ht="13.8" hidden="false" customHeight="false" outlineLevel="0" collapsed="false">
      <c r="A745" s="208"/>
      <c r="B745" s="208"/>
      <c r="C745" s="208"/>
      <c r="D745" s="208"/>
      <c r="E745" s="208"/>
      <c r="F745" s="208"/>
      <c r="G745" s="208"/>
      <c r="H745" s="208"/>
      <c r="I745" s="234"/>
    </row>
    <row r="746" customFormat="false" ht="13.8" hidden="false" customHeight="false" outlineLevel="0" collapsed="false">
      <c r="A746" s="208"/>
      <c r="B746" s="208"/>
      <c r="C746" s="208"/>
      <c r="D746" s="208"/>
      <c r="E746" s="208"/>
      <c r="F746" s="208"/>
      <c r="G746" s="208"/>
      <c r="H746" s="208"/>
      <c r="I746" s="234"/>
    </row>
    <row r="747" customFormat="false" ht="13.8" hidden="false" customHeight="false" outlineLevel="0" collapsed="false">
      <c r="A747" s="208"/>
      <c r="B747" s="208"/>
      <c r="C747" s="208"/>
      <c r="D747" s="208"/>
      <c r="E747" s="208"/>
      <c r="F747" s="208"/>
      <c r="G747" s="208"/>
      <c r="H747" s="208"/>
      <c r="I747" s="234"/>
    </row>
    <row r="748" customFormat="false" ht="13.8" hidden="false" customHeight="false" outlineLevel="0" collapsed="false">
      <c r="A748" s="208"/>
      <c r="B748" s="208"/>
      <c r="C748" s="208"/>
      <c r="D748" s="208"/>
      <c r="E748" s="208"/>
      <c r="F748" s="208"/>
      <c r="G748" s="208"/>
      <c r="H748" s="208"/>
      <c r="I748" s="234"/>
    </row>
    <row r="749" customFormat="false" ht="13.8" hidden="false" customHeight="false" outlineLevel="0" collapsed="false">
      <c r="A749" s="208"/>
      <c r="B749" s="208"/>
      <c r="C749" s="208"/>
      <c r="D749" s="208"/>
      <c r="E749" s="208"/>
      <c r="F749" s="208"/>
      <c r="G749" s="208"/>
      <c r="H749" s="208"/>
      <c r="I749" s="234"/>
    </row>
    <row r="750" customFormat="false" ht="13.8" hidden="false" customHeight="false" outlineLevel="0" collapsed="false">
      <c r="A750" s="208"/>
      <c r="B750" s="208"/>
      <c r="C750" s="208"/>
      <c r="D750" s="208"/>
      <c r="E750" s="208"/>
      <c r="F750" s="208"/>
      <c r="G750" s="208"/>
      <c r="H750" s="208"/>
      <c r="I750" s="234"/>
    </row>
    <row r="751" customFormat="false" ht="13.8" hidden="false" customHeight="false" outlineLevel="0" collapsed="false">
      <c r="A751" s="208"/>
      <c r="B751" s="208"/>
      <c r="C751" s="208"/>
      <c r="D751" s="208"/>
      <c r="E751" s="208"/>
      <c r="F751" s="208"/>
      <c r="G751" s="208"/>
      <c r="H751" s="208"/>
      <c r="I751" s="234"/>
    </row>
    <row r="752" customFormat="false" ht="13.8" hidden="false" customHeight="false" outlineLevel="0" collapsed="false">
      <c r="A752" s="208"/>
      <c r="B752" s="208"/>
      <c r="C752" s="208"/>
      <c r="D752" s="208"/>
      <c r="E752" s="208"/>
      <c r="F752" s="208"/>
      <c r="G752" s="208"/>
      <c r="H752" s="208"/>
      <c r="I752" s="234"/>
    </row>
    <row r="753" customFormat="false" ht="13.8" hidden="false" customHeight="false" outlineLevel="0" collapsed="false">
      <c r="A753" s="208"/>
      <c r="B753" s="208"/>
      <c r="C753" s="208"/>
      <c r="D753" s="208"/>
      <c r="E753" s="208"/>
      <c r="F753" s="208"/>
      <c r="G753" s="208"/>
      <c r="H753" s="208"/>
      <c r="I753" s="234"/>
    </row>
    <row r="754" customFormat="false" ht="13.8" hidden="false" customHeight="false" outlineLevel="0" collapsed="false">
      <c r="A754" s="208"/>
      <c r="B754" s="208"/>
      <c r="C754" s="208"/>
      <c r="D754" s="208"/>
      <c r="E754" s="208"/>
      <c r="F754" s="208"/>
      <c r="G754" s="208"/>
      <c r="H754" s="208"/>
      <c r="I754" s="234"/>
    </row>
    <row r="755" customFormat="false" ht="13.8" hidden="false" customHeight="false" outlineLevel="0" collapsed="false">
      <c r="A755" s="208"/>
      <c r="B755" s="208"/>
      <c r="C755" s="208"/>
      <c r="D755" s="208"/>
      <c r="E755" s="208"/>
      <c r="F755" s="208"/>
      <c r="G755" s="208"/>
      <c r="H755" s="208"/>
      <c r="I755" s="234"/>
    </row>
    <row r="756" customFormat="false" ht="13.8" hidden="false" customHeight="false" outlineLevel="0" collapsed="false">
      <c r="A756" s="208"/>
      <c r="B756" s="208"/>
      <c r="C756" s="208"/>
      <c r="D756" s="208"/>
      <c r="E756" s="208"/>
      <c r="F756" s="208"/>
      <c r="G756" s="208"/>
      <c r="H756" s="208"/>
      <c r="I756" s="234"/>
    </row>
    <row r="757" customFormat="false" ht="13.8" hidden="false" customHeight="false" outlineLevel="0" collapsed="false">
      <c r="A757" s="208"/>
      <c r="B757" s="208"/>
      <c r="C757" s="208"/>
      <c r="D757" s="208"/>
      <c r="E757" s="208"/>
      <c r="F757" s="208"/>
      <c r="G757" s="208"/>
      <c r="H757" s="208"/>
      <c r="I757" s="234"/>
    </row>
    <row r="758" customFormat="false" ht="13.8" hidden="false" customHeight="false" outlineLevel="0" collapsed="false">
      <c r="A758" s="208"/>
      <c r="B758" s="208"/>
      <c r="C758" s="208"/>
      <c r="D758" s="208"/>
      <c r="E758" s="208"/>
      <c r="F758" s="208"/>
      <c r="G758" s="208"/>
      <c r="H758" s="208"/>
      <c r="I758" s="234"/>
    </row>
    <row r="759" customFormat="false" ht="13.8" hidden="false" customHeight="false" outlineLevel="0" collapsed="false">
      <c r="A759" s="208"/>
      <c r="B759" s="208"/>
      <c r="C759" s="208"/>
      <c r="D759" s="208"/>
      <c r="E759" s="208"/>
      <c r="F759" s="208"/>
      <c r="G759" s="208"/>
      <c r="H759" s="208"/>
      <c r="I759" s="234"/>
    </row>
    <row r="760" customFormat="false" ht="13.8" hidden="false" customHeight="false" outlineLevel="0" collapsed="false">
      <c r="A760" s="208"/>
      <c r="B760" s="208"/>
      <c r="C760" s="208"/>
      <c r="D760" s="208"/>
      <c r="E760" s="208"/>
      <c r="F760" s="208"/>
      <c r="G760" s="208"/>
      <c r="H760" s="208"/>
      <c r="I760" s="234"/>
    </row>
    <row r="761" customFormat="false" ht="13.8" hidden="false" customHeight="false" outlineLevel="0" collapsed="false">
      <c r="A761" s="208"/>
      <c r="B761" s="208"/>
      <c r="C761" s="208"/>
      <c r="D761" s="208"/>
      <c r="E761" s="208"/>
      <c r="F761" s="208"/>
      <c r="G761" s="208"/>
      <c r="H761" s="208"/>
      <c r="I761" s="234"/>
    </row>
    <row r="762" customFormat="false" ht="13.8" hidden="false" customHeight="false" outlineLevel="0" collapsed="false">
      <c r="A762" s="208"/>
      <c r="B762" s="208"/>
      <c r="C762" s="208"/>
      <c r="D762" s="208"/>
      <c r="E762" s="208"/>
      <c r="F762" s="208"/>
      <c r="G762" s="208"/>
      <c r="H762" s="208"/>
      <c r="I762" s="234"/>
    </row>
    <row r="763" customFormat="false" ht="13.8" hidden="false" customHeight="false" outlineLevel="0" collapsed="false">
      <c r="A763" s="208"/>
      <c r="B763" s="208"/>
      <c r="C763" s="208"/>
      <c r="D763" s="208"/>
      <c r="E763" s="208"/>
      <c r="F763" s="208"/>
      <c r="G763" s="208"/>
      <c r="H763" s="208"/>
      <c r="I763" s="234"/>
    </row>
    <row r="764" customFormat="false" ht="13.8" hidden="false" customHeight="false" outlineLevel="0" collapsed="false">
      <c r="A764" s="208"/>
      <c r="B764" s="208"/>
      <c r="C764" s="208"/>
      <c r="D764" s="208"/>
      <c r="E764" s="208"/>
      <c r="F764" s="208"/>
      <c r="G764" s="208"/>
      <c r="H764" s="208"/>
      <c r="I764" s="234"/>
    </row>
    <row r="765" customFormat="false" ht="13.8" hidden="false" customHeight="false" outlineLevel="0" collapsed="false">
      <c r="A765" s="208"/>
      <c r="B765" s="208"/>
      <c r="C765" s="208"/>
      <c r="D765" s="208"/>
      <c r="E765" s="208"/>
      <c r="F765" s="208"/>
      <c r="G765" s="208"/>
      <c r="H765" s="208"/>
      <c r="I765" s="234"/>
    </row>
    <row r="766" customFormat="false" ht="13.8" hidden="false" customHeight="false" outlineLevel="0" collapsed="false">
      <c r="A766" s="208"/>
      <c r="B766" s="208"/>
      <c r="C766" s="208"/>
      <c r="D766" s="208"/>
      <c r="E766" s="208"/>
      <c r="F766" s="208"/>
      <c r="G766" s="208"/>
      <c r="H766" s="208"/>
      <c r="I766" s="234"/>
    </row>
    <row r="767" customFormat="false" ht="13.8" hidden="false" customHeight="false" outlineLevel="0" collapsed="false">
      <c r="A767" s="208"/>
      <c r="B767" s="208"/>
      <c r="C767" s="208"/>
      <c r="D767" s="208"/>
      <c r="E767" s="208"/>
      <c r="F767" s="208"/>
      <c r="G767" s="208"/>
      <c r="H767" s="208"/>
      <c r="I767" s="234"/>
    </row>
    <row r="768" customFormat="false" ht="13.8" hidden="false" customHeight="false" outlineLevel="0" collapsed="false">
      <c r="A768" s="208"/>
      <c r="B768" s="208"/>
      <c r="C768" s="208"/>
      <c r="D768" s="208"/>
      <c r="E768" s="208"/>
      <c r="F768" s="208"/>
      <c r="G768" s="208"/>
      <c r="H768" s="208"/>
      <c r="I768" s="234"/>
    </row>
    <row r="769" customFormat="false" ht="13.8" hidden="false" customHeight="false" outlineLevel="0" collapsed="false">
      <c r="A769" s="208"/>
      <c r="B769" s="208"/>
      <c r="C769" s="208"/>
      <c r="D769" s="208"/>
      <c r="E769" s="208"/>
      <c r="F769" s="208"/>
      <c r="G769" s="208"/>
      <c r="H769" s="208"/>
      <c r="I769" s="234"/>
    </row>
    <row r="770" customFormat="false" ht="13.8" hidden="false" customHeight="false" outlineLevel="0" collapsed="false">
      <c r="A770" s="208"/>
      <c r="B770" s="208"/>
      <c r="C770" s="208"/>
      <c r="D770" s="208"/>
      <c r="E770" s="208"/>
      <c r="F770" s="208"/>
      <c r="G770" s="208"/>
      <c r="H770" s="208"/>
      <c r="I770" s="234"/>
    </row>
    <row r="771" customFormat="false" ht="13.8" hidden="false" customHeight="false" outlineLevel="0" collapsed="false">
      <c r="A771" s="208"/>
      <c r="B771" s="208"/>
      <c r="C771" s="208"/>
      <c r="D771" s="208"/>
      <c r="E771" s="208"/>
      <c r="F771" s="208"/>
      <c r="G771" s="208"/>
      <c r="H771" s="208"/>
      <c r="I771" s="234"/>
    </row>
    <row r="772" customFormat="false" ht="13.8" hidden="false" customHeight="false" outlineLevel="0" collapsed="false">
      <c r="A772" s="208"/>
      <c r="B772" s="208"/>
      <c r="C772" s="208"/>
      <c r="D772" s="208"/>
      <c r="E772" s="208"/>
      <c r="F772" s="208"/>
      <c r="G772" s="208"/>
      <c r="H772" s="208"/>
      <c r="I772" s="234"/>
    </row>
    <row r="773" customFormat="false" ht="13.8" hidden="false" customHeight="false" outlineLevel="0" collapsed="false">
      <c r="A773" s="208"/>
      <c r="B773" s="208"/>
      <c r="C773" s="208"/>
      <c r="D773" s="208"/>
      <c r="E773" s="208"/>
      <c r="F773" s="208"/>
      <c r="G773" s="208"/>
      <c r="H773" s="208"/>
      <c r="I773" s="234"/>
    </row>
    <row r="774" customFormat="false" ht="13.8" hidden="false" customHeight="false" outlineLevel="0" collapsed="false">
      <c r="A774" s="208"/>
      <c r="B774" s="208"/>
      <c r="C774" s="208"/>
      <c r="D774" s="208"/>
      <c r="E774" s="208"/>
      <c r="F774" s="208"/>
      <c r="G774" s="208"/>
      <c r="H774" s="208"/>
      <c r="I774" s="234"/>
    </row>
    <row r="775" customFormat="false" ht="13.8" hidden="false" customHeight="false" outlineLevel="0" collapsed="false">
      <c r="A775" s="208"/>
      <c r="B775" s="208"/>
      <c r="C775" s="208"/>
      <c r="D775" s="208"/>
      <c r="E775" s="208"/>
      <c r="F775" s="208"/>
      <c r="G775" s="208"/>
      <c r="H775" s="208"/>
      <c r="I775" s="234"/>
    </row>
    <row r="776" customFormat="false" ht="13.8" hidden="false" customHeight="false" outlineLevel="0" collapsed="false">
      <c r="A776" s="208"/>
      <c r="B776" s="208"/>
      <c r="C776" s="208"/>
      <c r="D776" s="208"/>
      <c r="E776" s="208"/>
      <c r="F776" s="208"/>
      <c r="G776" s="208"/>
      <c r="H776" s="208"/>
      <c r="I776" s="234"/>
    </row>
    <row r="777" customFormat="false" ht="13.8" hidden="false" customHeight="false" outlineLevel="0" collapsed="false">
      <c r="A777" s="208"/>
      <c r="B777" s="208"/>
      <c r="C777" s="208"/>
      <c r="D777" s="208"/>
      <c r="E777" s="208"/>
      <c r="F777" s="208"/>
      <c r="G777" s="208"/>
      <c r="H777" s="208"/>
      <c r="I777" s="234"/>
    </row>
    <row r="778" customFormat="false" ht="13.8" hidden="false" customHeight="false" outlineLevel="0" collapsed="false">
      <c r="A778" s="208"/>
      <c r="B778" s="208"/>
      <c r="C778" s="208"/>
      <c r="D778" s="208"/>
      <c r="E778" s="208"/>
      <c r="F778" s="208"/>
      <c r="G778" s="208"/>
      <c r="H778" s="208"/>
      <c r="I778" s="234"/>
    </row>
    <row r="779" customFormat="false" ht="13.8" hidden="false" customHeight="false" outlineLevel="0" collapsed="false">
      <c r="A779" s="208"/>
      <c r="B779" s="208"/>
      <c r="C779" s="208"/>
      <c r="D779" s="208"/>
      <c r="E779" s="208"/>
      <c r="F779" s="208"/>
      <c r="G779" s="208"/>
      <c r="H779" s="208"/>
      <c r="I779" s="234"/>
    </row>
    <row r="780" customFormat="false" ht="13.8" hidden="false" customHeight="false" outlineLevel="0" collapsed="false">
      <c r="A780" s="208"/>
      <c r="B780" s="208"/>
      <c r="C780" s="208"/>
      <c r="D780" s="208"/>
      <c r="E780" s="208"/>
      <c r="F780" s="208"/>
      <c r="G780" s="208"/>
      <c r="H780" s="208"/>
      <c r="I780" s="234"/>
    </row>
    <row r="781" customFormat="false" ht="13.8" hidden="false" customHeight="false" outlineLevel="0" collapsed="false">
      <c r="A781" s="208"/>
      <c r="B781" s="208"/>
      <c r="C781" s="208"/>
      <c r="D781" s="208"/>
      <c r="E781" s="208"/>
      <c r="F781" s="208"/>
      <c r="G781" s="208"/>
      <c r="H781" s="208"/>
      <c r="I781" s="234"/>
    </row>
    <row r="782" customFormat="false" ht="13.8" hidden="false" customHeight="false" outlineLevel="0" collapsed="false">
      <c r="A782" s="208"/>
      <c r="B782" s="208"/>
      <c r="C782" s="208"/>
      <c r="D782" s="208"/>
      <c r="E782" s="208"/>
      <c r="F782" s="208"/>
      <c r="G782" s="208"/>
      <c r="H782" s="208"/>
      <c r="I782" s="234"/>
    </row>
    <row r="783" customFormat="false" ht="13.8" hidden="false" customHeight="false" outlineLevel="0" collapsed="false">
      <c r="A783" s="208"/>
      <c r="B783" s="208"/>
      <c r="C783" s="208"/>
      <c r="D783" s="208"/>
      <c r="E783" s="208"/>
      <c r="F783" s="208"/>
      <c r="G783" s="208"/>
      <c r="H783" s="208"/>
      <c r="I783" s="234"/>
    </row>
    <row r="784" customFormat="false" ht="13.8" hidden="false" customHeight="false" outlineLevel="0" collapsed="false">
      <c r="A784" s="208"/>
      <c r="B784" s="208"/>
      <c r="C784" s="208"/>
      <c r="D784" s="208"/>
      <c r="E784" s="208"/>
      <c r="F784" s="208"/>
      <c r="G784" s="208"/>
      <c r="H784" s="208"/>
      <c r="I784" s="234"/>
    </row>
    <row r="785" customFormat="false" ht="13.8" hidden="false" customHeight="false" outlineLevel="0" collapsed="false">
      <c r="A785" s="208"/>
      <c r="B785" s="208"/>
      <c r="C785" s="208"/>
      <c r="D785" s="208"/>
      <c r="E785" s="208"/>
      <c r="F785" s="208"/>
      <c r="G785" s="208"/>
      <c r="H785" s="208"/>
      <c r="I785" s="234"/>
    </row>
    <row r="786" customFormat="false" ht="13.8" hidden="false" customHeight="false" outlineLevel="0" collapsed="false">
      <c r="A786" s="208"/>
      <c r="B786" s="208"/>
      <c r="C786" s="208"/>
      <c r="D786" s="208"/>
      <c r="E786" s="208"/>
      <c r="F786" s="208"/>
      <c r="G786" s="208"/>
      <c r="H786" s="208"/>
      <c r="I786" s="234"/>
    </row>
    <row r="787" customFormat="false" ht="13.8" hidden="false" customHeight="false" outlineLevel="0" collapsed="false">
      <c r="A787" s="208"/>
      <c r="B787" s="208"/>
      <c r="C787" s="208"/>
      <c r="D787" s="208"/>
      <c r="E787" s="208"/>
      <c r="F787" s="208"/>
      <c r="G787" s="208"/>
      <c r="H787" s="208"/>
      <c r="I787" s="234"/>
    </row>
    <row r="788" customFormat="false" ht="13.8" hidden="false" customHeight="false" outlineLevel="0" collapsed="false">
      <c r="A788" s="208"/>
      <c r="B788" s="208"/>
      <c r="C788" s="208"/>
      <c r="D788" s="208"/>
      <c r="E788" s="208"/>
      <c r="F788" s="208"/>
      <c r="G788" s="208"/>
      <c r="H788" s="208"/>
      <c r="I788" s="234"/>
    </row>
    <row r="789" customFormat="false" ht="13.8" hidden="false" customHeight="false" outlineLevel="0" collapsed="false">
      <c r="A789" s="208"/>
      <c r="B789" s="208"/>
      <c r="C789" s="208"/>
      <c r="D789" s="208"/>
      <c r="E789" s="208"/>
      <c r="F789" s="208"/>
      <c r="G789" s="208"/>
      <c r="H789" s="208"/>
      <c r="I789" s="234"/>
    </row>
    <row r="790" customFormat="false" ht="13.8" hidden="false" customHeight="false" outlineLevel="0" collapsed="false">
      <c r="A790" s="208"/>
      <c r="B790" s="208"/>
      <c r="C790" s="208"/>
      <c r="D790" s="208"/>
      <c r="E790" s="208"/>
      <c r="F790" s="208"/>
      <c r="G790" s="208"/>
      <c r="H790" s="208"/>
      <c r="I790" s="234"/>
    </row>
    <row r="791" customFormat="false" ht="13.8" hidden="false" customHeight="false" outlineLevel="0" collapsed="false">
      <c r="A791" s="208"/>
      <c r="B791" s="208"/>
      <c r="C791" s="208"/>
      <c r="D791" s="208"/>
      <c r="E791" s="208"/>
      <c r="F791" s="208"/>
      <c r="G791" s="208"/>
      <c r="H791" s="208"/>
      <c r="I791" s="234"/>
    </row>
    <row r="792" customFormat="false" ht="13.8" hidden="false" customHeight="false" outlineLevel="0" collapsed="false">
      <c r="A792" s="208"/>
      <c r="B792" s="208"/>
      <c r="C792" s="208"/>
      <c r="D792" s="208"/>
      <c r="E792" s="208"/>
      <c r="F792" s="208"/>
      <c r="G792" s="208"/>
      <c r="H792" s="208"/>
      <c r="I792" s="234"/>
    </row>
    <row r="793" customFormat="false" ht="13.8" hidden="false" customHeight="false" outlineLevel="0" collapsed="false">
      <c r="A793" s="208"/>
      <c r="B793" s="208"/>
      <c r="C793" s="208"/>
      <c r="D793" s="208"/>
      <c r="E793" s="208"/>
      <c r="F793" s="208"/>
      <c r="G793" s="208"/>
      <c r="H793" s="208"/>
      <c r="I793" s="234"/>
    </row>
    <row r="794" customFormat="false" ht="13.8" hidden="false" customHeight="false" outlineLevel="0" collapsed="false">
      <c r="A794" s="208"/>
      <c r="B794" s="208"/>
      <c r="C794" s="208"/>
      <c r="D794" s="208"/>
      <c r="E794" s="208"/>
      <c r="F794" s="208"/>
      <c r="G794" s="208"/>
      <c r="H794" s="208"/>
      <c r="I794" s="234"/>
    </row>
    <row r="795" customFormat="false" ht="13.8" hidden="false" customHeight="false" outlineLevel="0" collapsed="false">
      <c r="A795" s="208"/>
      <c r="B795" s="208"/>
      <c r="C795" s="208"/>
      <c r="D795" s="208"/>
      <c r="E795" s="208"/>
      <c r="F795" s="208"/>
      <c r="G795" s="208"/>
      <c r="H795" s="208"/>
      <c r="I795" s="234"/>
    </row>
    <row r="796" customFormat="false" ht="13.8" hidden="false" customHeight="false" outlineLevel="0" collapsed="false">
      <c r="A796" s="208"/>
      <c r="B796" s="208"/>
      <c r="C796" s="208"/>
      <c r="D796" s="208"/>
      <c r="E796" s="208"/>
      <c r="F796" s="208"/>
      <c r="G796" s="208"/>
      <c r="H796" s="208"/>
      <c r="I796" s="234"/>
    </row>
    <row r="797" customFormat="false" ht="13.8" hidden="false" customHeight="false" outlineLevel="0" collapsed="false">
      <c r="A797" s="208"/>
      <c r="B797" s="208"/>
      <c r="C797" s="208"/>
      <c r="D797" s="208"/>
      <c r="E797" s="208"/>
      <c r="F797" s="208"/>
      <c r="G797" s="208"/>
      <c r="H797" s="208"/>
      <c r="I797" s="234"/>
    </row>
    <row r="798" customFormat="false" ht="13.8" hidden="false" customHeight="false" outlineLevel="0" collapsed="false">
      <c r="A798" s="208"/>
      <c r="B798" s="208"/>
      <c r="C798" s="208"/>
      <c r="D798" s="208"/>
      <c r="E798" s="208"/>
      <c r="F798" s="208"/>
      <c r="G798" s="208"/>
      <c r="H798" s="208"/>
      <c r="I798" s="234"/>
    </row>
    <row r="799" customFormat="false" ht="13.8" hidden="false" customHeight="false" outlineLevel="0" collapsed="false">
      <c r="A799" s="208"/>
      <c r="B799" s="208"/>
      <c r="C799" s="208"/>
      <c r="D799" s="208"/>
      <c r="E799" s="208"/>
      <c r="F799" s="208"/>
      <c r="G799" s="208"/>
      <c r="H799" s="208"/>
      <c r="I799" s="234"/>
    </row>
    <row r="800" customFormat="false" ht="13.8" hidden="false" customHeight="false" outlineLevel="0" collapsed="false">
      <c r="A800" s="208"/>
      <c r="B800" s="208"/>
      <c r="C800" s="208"/>
      <c r="D800" s="208"/>
      <c r="E800" s="208"/>
      <c r="F800" s="208"/>
      <c r="G800" s="208"/>
      <c r="H800" s="208"/>
      <c r="I800" s="234"/>
    </row>
    <row r="801" customFormat="false" ht="13.8" hidden="false" customHeight="false" outlineLevel="0" collapsed="false">
      <c r="A801" s="208"/>
      <c r="B801" s="208"/>
      <c r="C801" s="208"/>
      <c r="D801" s="208"/>
      <c r="E801" s="208"/>
      <c r="F801" s="208"/>
      <c r="G801" s="208"/>
      <c r="H801" s="208"/>
      <c r="I801" s="234"/>
    </row>
    <row r="802" customFormat="false" ht="13.8" hidden="false" customHeight="false" outlineLevel="0" collapsed="false">
      <c r="A802" s="208"/>
      <c r="B802" s="208"/>
      <c r="C802" s="208"/>
      <c r="D802" s="208"/>
      <c r="E802" s="208"/>
      <c r="F802" s="208"/>
      <c r="G802" s="208"/>
      <c r="H802" s="208"/>
      <c r="I802" s="234"/>
    </row>
    <row r="803" customFormat="false" ht="13.8" hidden="false" customHeight="false" outlineLevel="0" collapsed="false">
      <c r="A803" s="208"/>
      <c r="B803" s="208"/>
      <c r="C803" s="208"/>
      <c r="D803" s="208"/>
      <c r="E803" s="208"/>
      <c r="F803" s="208"/>
      <c r="G803" s="208"/>
      <c r="H803" s="208"/>
      <c r="I803" s="234"/>
    </row>
    <row r="804" customFormat="false" ht="13.8" hidden="false" customHeight="false" outlineLevel="0" collapsed="false">
      <c r="A804" s="208"/>
      <c r="B804" s="208"/>
      <c r="C804" s="208"/>
      <c r="D804" s="208"/>
      <c r="E804" s="208"/>
      <c r="F804" s="208"/>
      <c r="G804" s="208"/>
      <c r="H804" s="208"/>
      <c r="I804" s="234"/>
    </row>
    <row r="805" customFormat="false" ht="13.8" hidden="false" customHeight="false" outlineLevel="0" collapsed="false">
      <c r="A805" s="208"/>
      <c r="B805" s="208"/>
      <c r="C805" s="208"/>
      <c r="D805" s="208"/>
      <c r="E805" s="208"/>
      <c r="F805" s="208"/>
      <c r="G805" s="208"/>
      <c r="H805" s="208"/>
      <c r="I805" s="234"/>
    </row>
    <row r="806" customFormat="false" ht="13.8" hidden="false" customHeight="false" outlineLevel="0" collapsed="false">
      <c r="A806" s="208"/>
      <c r="B806" s="208"/>
      <c r="C806" s="208"/>
      <c r="D806" s="208"/>
      <c r="E806" s="208"/>
      <c r="F806" s="208"/>
      <c r="G806" s="208"/>
      <c r="H806" s="208"/>
      <c r="I806" s="234"/>
    </row>
    <row r="807" customFormat="false" ht="13.8" hidden="false" customHeight="false" outlineLevel="0" collapsed="false">
      <c r="A807" s="208"/>
      <c r="B807" s="208"/>
      <c r="C807" s="208"/>
      <c r="D807" s="208"/>
      <c r="E807" s="208"/>
      <c r="F807" s="208"/>
      <c r="G807" s="208"/>
      <c r="H807" s="208"/>
      <c r="I807" s="234"/>
    </row>
    <row r="808" customFormat="false" ht="13.8" hidden="false" customHeight="false" outlineLevel="0" collapsed="false">
      <c r="A808" s="208"/>
      <c r="B808" s="208"/>
      <c r="C808" s="208"/>
      <c r="D808" s="208"/>
      <c r="E808" s="208"/>
      <c r="F808" s="208"/>
      <c r="G808" s="208"/>
      <c r="H808" s="208"/>
      <c r="I808" s="234"/>
    </row>
    <row r="809" customFormat="false" ht="13.8" hidden="false" customHeight="false" outlineLevel="0" collapsed="false">
      <c r="A809" s="208"/>
      <c r="B809" s="208"/>
      <c r="C809" s="208"/>
      <c r="D809" s="208"/>
      <c r="E809" s="208"/>
      <c r="F809" s="208"/>
      <c r="G809" s="208"/>
      <c r="H809" s="208"/>
      <c r="I809" s="234"/>
    </row>
    <row r="810" customFormat="false" ht="13.8" hidden="false" customHeight="false" outlineLevel="0" collapsed="false">
      <c r="A810" s="208"/>
      <c r="B810" s="208"/>
      <c r="C810" s="208"/>
      <c r="D810" s="208"/>
      <c r="E810" s="208"/>
      <c r="F810" s="208"/>
      <c r="G810" s="208"/>
      <c r="H810" s="208"/>
      <c r="I810" s="234"/>
    </row>
    <row r="811" customFormat="false" ht="13.8" hidden="false" customHeight="false" outlineLevel="0" collapsed="false">
      <c r="A811" s="208"/>
      <c r="B811" s="208"/>
      <c r="C811" s="208"/>
      <c r="D811" s="208"/>
      <c r="E811" s="208"/>
      <c r="F811" s="208"/>
      <c r="G811" s="208"/>
      <c r="H811" s="208"/>
      <c r="I811" s="234"/>
    </row>
    <row r="812" customFormat="false" ht="13.8" hidden="false" customHeight="false" outlineLevel="0" collapsed="false">
      <c r="A812" s="208"/>
      <c r="B812" s="208"/>
      <c r="C812" s="208"/>
      <c r="D812" s="208"/>
      <c r="E812" s="208"/>
      <c r="F812" s="208"/>
      <c r="G812" s="208"/>
      <c r="H812" s="208"/>
      <c r="I812" s="234"/>
    </row>
    <row r="813" customFormat="false" ht="13.8" hidden="false" customHeight="false" outlineLevel="0" collapsed="false">
      <c r="A813" s="208"/>
      <c r="B813" s="208"/>
      <c r="C813" s="208"/>
      <c r="D813" s="208"/>
      <c r="E813" s="208"/>
      <c r="F813" s="208"/>
      <c r="G813" s="208"/>
      <c r="H813" s="208"/>
      <c r="I813" s="234"/>
    </row>
    <row r="814" customFormat="false" ht="13.8" hidden="false" customHeight="false" outlineLevel="0" collapsed="false">
      <c r="A814" s="208"/>
      <c r="B814" s="208"/>
      <c r="C814" s="208"/>
      <c r="D814" s="208"/>
      <c r="E814" s="208"/>
      <c r="F814" s="208"/>
      <c r="G814" s="208"/>
      <c r="H814" s="208"/>
      <c r="I814" s="234"/>
    </row>
    <row r="815" customFormat="false" ht="13.8" hidden="false" customHeight="false" outlineLevel="0" collapsed="false">
      <c r="A815" s="208"/>
      <c r="B815" s="208"/>
      <c r="C815" s="208"/>
      <c r="D815" s="208"/>
      <c r="E815" s="208"/>
      <c r="F815" s="208"/>
      <c r="G815" s="208"/>
      <c r="H815" s="208"/>
      <c r="I815" s="234"/>
    </row>
    <row r="816" customFormat="false" ht="13.8" hidden="false" customHeight="false" outlineLevel="0" collapsed="false">
      <c r="A816" s="208"/>
      <c r="B816" s="208"/>
      <c r="C816" s="208"/>
      <c r="D816" s="208"/>
      <c r="E816" s="208"/>
      <c r="F816" s="208"/>
      <c r="G816" s="208"/>
      <c r="H816" s="208"/>
      <c r="I816" s="234"/>
    </row>
    <row r="817" customFormat="false" ht="13.8" hidden="false" customHeight="false" outlineLevel="0" collapsed="false">
      <c r="A817" s="208"/>
      <c r="B817" s="208"/>
      <c r="C817" s="208"/>
      <c r="D817" s="208"/>
      <c r="E817" s="208"/>
      <c r="F817" s="208"/>
      <c r="G817" s="208"/>
      <c r="H817" s="208"/>
      <c r="I817" s="234"/>
    </row>
    <row r="818" customFormat="false" ht="13.8" hidden="false" customHeight="false" outlineLevel="0" collapsed="false">
      <c r="A818" s="208"/>
      <c r="B818" s="208"/>
      <c r="C818" s="208"/>
      <c r="D818" s="208"/>
      <c r="E818" s="208"/>
      <c r="F818" s="208"/>
      <c r="G818" s="208"/>
      <c r="H818" s="208"/>
      <c r="I818" s="234"/>
    </row>
    <row r="819" customFormat="false" ht="13.8" hidden="false" customHeight="false" outlineLevel="0" collapsed="false">
      <c r="A819" s="208"/>
      <c r="B819" s="208"/>
      <c r="C819" s="208"/>
      <c r="D819" s="208"/>
      <c r="E819" s="208"/>
      <c r="F819" s="208"/>
      <c r="G819" s="208"/>
      <c r="H819" s="208"/>
      <c r="I819" s="234"/>
    </row>
    <row r="820" customFormat="false" ht="13.8" hidden="false" customHeight="false" outlineLevel="0" collapsed="false">
      <c r="A820" s="208"/>
      <c r="B820" s="208"/>
      <c r="C820" s="208"/>
      <c r="D820" s="208"/>
      <c r="E820" s="208"/>
      <c r="F820" s="208"/>
      <c r="G820" s="208"/>
      <c r="H820" s="208"/>
      <c r="I820" s="234"/>
    </row>
    <row r="821" customFormat="false" ht="13.8" hidden="false" customHeight="false" outlineLevel="0" collapsed="false">
      <c r="A821" s="208"/>
      <c r="B821" s="208"/>
      <c r="C821" s="208"/>
      <c r="D821" s="208"/>
      <c r="E821" s="208"/>
      <c r="F821" s="208"/>
      <c r="G821" s="208"/>
      <c r="H821" s="208"/>
      <c r="I821" s="234"/>
    </row>
    <row r="822" customFormat="false" ht="13.8" hidden="false" customHeight="false" outlineLevel="0" collapsed="false">
      <c r="A822" s="208"/>
      <c r="B822" s="208"/>
      <c r="C822" s="208"/>
      <c r="D822" s="208"/>
      <c r="E822" s="208"/>
      <c r="F822" s="208"/>
      <c r="G822" s="208"/>
      <c r="H822" s="208"/>
      <c r="I822" s="234"/>
    </row>
    <row r="823" customFormat="false" ht="13.8" hidden="false" customHeight="false" outlineLevel="0" collapsed="false">
      <c r="A823" s="208"/>
      <c r="B823" s="208"/>
      <c r="C823" s="208"/>
      <c r="D823" s="208"/>
      <c r="E823" s="208"/>
      <c r="F823" s="208"/>
      <c r="G823" s="208"/>
      <c r="H823" s="208"/>
      <c r="I823" s="234"/>
    </row>
    <row r="824" customFormat="false" ht="13.8" hidden="false" customHeight="false" outlineLevel="0" collapsed="false">
      <c r="A824" s="208"/>
      <c r="B824" s="208"/>
      <c r="C824" s="208"/>
      <c r="D824" s="208"/>
      <c r="E824" s="208"/>
      <c r="F824" s="208"/>
      <c r="G824" s="208"/>
      <c r="H824" s="208"/>
      <c r="I824" s="234"/>
    </row>
    <row r="825" customFormat="false" ht="13.8" hidden="false" customHeight="false" outlineLevel="0" collapsed="false">
      <c r="A825" s="208"/>
      <c r="B825" s="208"/>
      <c r="C825" s="208"/>
      <c r="D825" s="208"/>
      <c r="E825" s="208"/>
      <c r="F825" s="208"/>
      <c r="G825" s="208"/>
      <c r="H825" s="208"/>
      <c r="I825" s="234"/>
    </row>
    <row r="826" customFormat="false" ht="13.8" hidden="false" customHeight="false" outlineLevel="0" collapsed="false">
      <c r="A826" s="208"/>
      <c r="B826" s="208"/>
      <c r="C826" s="208"/>
      <c r="D826" s="208"/>
      <c r="E826" s="208"/>
      <c r="F826" s="208"/>
      <c r="G826" s="208"/>
      <c r="H826" s="208"/>
      <c r="I826" s="234"/>
    </row>
    <row r="827" customFormat="false" ht="13.8" hidden="false" customHeight="false" outlineLevel="0" collapsed="false">
      <c r="A827" s="208"/>
      <c r="B827" s="208"/>
      <c r="C827" s="208"/>
      <c r="D827" s="208"/>
      <c r="E827" s="208"/>
      <c r="F827" s="208"/>
      <c r="G827" s="208"/>
      <c r="H827" s="208"/>
      <c r="I827" s="234"/>
    </row>
    <row r="828" customFormat="false" ht="13.8" hidden="false" customHeight="false" outlineLevel="0" collapsed="false">
      <c r="A828" s="208"/>
      <c r="B828" s="208"/>
      <c r="C828" s="208"/>
      <c r="D828" s="208"/>
      <c r="E828" s="208"/>
      <c r="F828" s="208"/>
      <c r="G828" s="208"/>
      <c r="H828" s="208"/>
      <c r="I828" s="234"/>
    </row>
    <row r="829" customFormat="false" ht="13.8" hidden="false" customHeight="false" outlineLevel="0" collapsed="false">
      <c r="A829" s="208"/>
      <c r="B829" s="208"/>
      <c r="C829" s="208"/>
      <c r="D829" s="208"/>
      <c r="E829" s="208"/>
      <c r="F829" s="208"/>
      <c r="G829" s="208"/>
      <c r="H829" s="208"/>
      <c r="I829" s="234"/>
    </row>
    <row r="830" customFormat="false" ht="13.8" hidden="false" customHeight="false" outlineLevel="0" collapsed="false">
      <c r="A830" s="208"/>
      <c r="B830" s="208"/>
      <c r="C830" s="208"/>
      <c r="D830" s="208"/>
      <c r="E830" s="208"/>
      <c r="F830" s="208"/>
      <c r="G830" s="208"/>
      <c r="H830" s="208"/>
      <c r="I830" s="234"/>
    </row>
    <row r="831" customFormat="false" ht="13.8" hidden="false" customHeight="false" outlineLevel="0" collapsed="false">
      <c r="A831" s="208"/>
      <c r="B831" s="208"/>
      <c r="C831" s="208"/>
      <c r="D831" s="208"/>
      <c r="E831" s="208"/>
      <c r="F831" s="208"/>
      <c r="G831" s="208"/>
      <c r="H831" s="208"/>
      <c r="I831" s="234"/>
    </row>
    <row r="832" customFormat="false" ht="13.8" hidden="false" customHeight="false" outlineLevel="0" collapsed="false">
      <c r="A832" s="208"/>
      <c r="B832" s="208"/>
      <c r="C832" s="208"/>
      <c r="D832" s="208"/>
      <c r="E832" s="208"/>
      <c r="F832" s="208"/>
      <c r="G832" s="208"/>
      <c r="H832" s="208"/>
      <c r="I832" s="234"/>
    </row>
    <row r="833" customFormat="false" ht="13.8" hidden="false" customHeight="false" outlineLevel="0" collapsed="false">
      <c r="A833" s="208"/>
      <c r="B833" s="208"/>
      <c r="C833" s="208"/>
      <c r="D833" s="208"/>
      <c r="E833" s="208"/>
      <c r="F833" s="208"/>
      <c r="G833" s="208"/>
      <c r="H833" s="208"/>
      <c r="I833" s="234"/>
    </row>
    <row r="834" customFormat="false" ht="13.8" hidden="false" customHeight="false" outlineLevel="0" collapsed="false">
      <c r="A834" s="208"/>
      <c r="B834" s="208"/>
      <c r="C834" s="208"/>
      <c r="D834" s="208"/>
      <c r="E834" s="208"/>
      <c r="F834" s="208"/>
      <c r="G834" s="208"/>
      <c r="H834" s="208"/>
      <c r="I834" s="234"/>
    </row>
    <row r="835" customFormat="false" ht="13.8" hidden="false" customHeight="false" outlineLevel="0" collapsed="false">
      <c r="A835" s="208"/>
      <c r="B835" s="208"/>
      <c r="C835" s="208"/>
      <c r="D835" s="208"/>
      <c r="E835" s="208"/>
      <c r="F835" s="208"/>
      <c r="G835" s="208"/>
      <c r="H835" s="208"/>
      <c r="I835" s="234"/>
    </row>
    <row r="836" customFormat="false" ht="13.8" hidden="false" customHeight="false" outlineLevel="0" collapsed="false">
      <c r="A836" s="208"/>
      <c r="B836" s="208"/>
      <c r="C836" s="208"/>
      <c r="D836" s="208"/>
      <c r="E836" s="208"/>
      <c r="F836" s="208"/>
      <c r="G836" s="208"/>
      <c r="H836" s="208"/>
      <c r="I836" s="234"/>
    </row>
    <row r="837" customFormat="false" ht="13.8" hidden="false" customHeight="false" outlineLevel="0" collapsed="false">
      <c r="A837" s="208"/>
      <c r="B837" s="208"/>
      <c r="C837" s="208"/>
      <c r="D837" s="208"/>
      <c r="E837" s="208"/>
      <c r="F837" s="208"/>
      <c r="G837" s="208"/>
      <c r="H837" s="208"/>
      <c r="I837" s="234"/>
    </row>
    <row r="838" customFormat="false" ht="13.8" hidden="false" customHeight="false" outlineLevel="0" collapsed="false">
      <c r="A838" s="208"/>
      <c r="B838" s="208"/>
      <c r="C838" s="208"/>
      <c r="D838" s="208"/>
      <c r="E838" s="208"/>
      <c r="F838" s="208"/>
      <c r="G838" s="208"/>
      <c r="H838" s="208"/>
      <c r="I838" s="234"/>
    </row>
    <row r="839" customFormat="false" ht="13.8" hidden="false" customHeight="false" outlineLevel="0" collapsed="false">
      <c r="A839" s="208"/>
      <c r="B839" s="208"/>
      <c r="C839" s="208"/>
      <c r="D839" s="208"/>
      <c r="E839" s="208"/>
      <c r="F839" s="208"/>
      <c r="G839" s="208"/>
      <c r="H839" s="208"/>
      <c r="I839" s="234"/>
    </row>
    <row r="840" customFormat="false" ht="13.8" hidden="false" customHeight="false" outlineLevel="0" collapsed="false">
      <c r="A840" s="208"/>
      <c r="B840" s="208"/>
      <c r="C840" s="208"/>
      <c r="D840" s="208"/>
      <c r="E840" s="208"/>
      <c r="F840" s="208"/>
      <c r="G840" s="208"/>
      <c r="H840" s="208"/>
      <c r="I840" s="234"/>
    </row>
    <row r="841" customFormat="false" ht="13.8" hidden="false" customHeight="false" outlineLevel="0" collapsed="false">
      <c r="A841" s="208"/>
      <c r="B841" s="208"/>
      <c r="C841" s="208"/>
      <c r="D841" s="208"/>
      <c r="E841" s="208"/>
      <c r="F841" s="208"/>
      <c r="G841" s="208"/>
      <c r="H841" s="208"/>
      <c r="I841" s="234"/>
    </row>
    <row r="842" customFormat="false" ht="13.8" hidden="false" customHeight="false" outlineLevel="0" collapsed="false">
      <c r="A842" s="208"/>
      <c r="B842" s="208"/>
      <c r="C842" s="208"/>
      <c r="D842" s="208"/>
      <c r="E842" s="208"/>
      <c r="F842" s="208"/>
      <c r="G842" s="208"/>
      <c r="H842" s="208"/>
      <c r="I842" s="234"/>
    </row>
    <row r="843" customFormat="false" ht="13.8" hidden="false" customHeight="false" outlineLevel="0" collapsed="false">
      <c r="A843" s="208"/>
      <c r="B843" s="208"/>
      <c r="C843" s="208"/>
      <c r="D843" s="208"/>
      <c r="E843" s="208"/>
      <c r="F843" s="208"/>
      <c r="G843" s="208"/>
      <c r="H843" s="208"/>
      <c r="I843" s="234"/>
    </row>
    <row r="844" customFormat="false" ht="13.8" hidden="false" customHeight="false" outlineLevel="0" collapsed="false">
      <c r="A844" s="208"/>
      <c r="B844" s="208"/>
      <c r="C844" s="208"/>
      <c r="D844" s="208"/>
      <c r="E844" s="208"/>
      <c r="F844" s="208"/>
      <c r="G844" s="208"/>
      <c r="H844" s="208"/>
      <c r="I844" s="234"/>
    </row>
    <row r="845" customFormat="false" ht="13.8" hidden="false" customHeight="false" outlineLevel="0" collapsed="false">
      <c r="A845" s="208"/>
      <c r="B845" s="208"/>
      <c r="C845" s="208"/>
      <c r="D845" s="208"/>
      <c r="E845" s="208"/>
      <c r="F845" s="208"/>
      <c r="G845" s="208"/>
      <c r="H845" s="208"/>
      <c r="I845" s="234"/>
    </row>
    <row r="846" customFormat="false" ht="13.8" hidden="false" customHeight="false" outlineLevel="0" collapsed="false">
      <c r="A846" s="208"/>
      <c r="B846" s="208"/>
      <c r="C846" s="208"/>
      <c r="D846" s="208"/>
      <c r="E846" s="208"/>
      <c r="F846" s="208"/>
      <c r="G846" s="208"/>
      <c r="H846" s="208"/>
      <c r="I846" s="234"/>
    </row>
    <row r="847" customFormat="false" ht="13.8" hidden="false" customHeight="false" outlineLevel="0" collapsed="false">
      <c r="A847" s="208"/>
      <c r="B847" s="208"/>
      <c r="C847" s="208"/>
      <c r="D847" s="208"/>
      <c r="E847" s="208"/>
      <c r="F847" s="208"/>
      <c r="G847" s="208"/>
      <c r="H847" s="208"/>
      <c r="I847" s="234"/>
    </row>
    <row r="848" customFormat="false" ht="13.8" hidden="false" customHeight="false" outlineLevel="0" collapsed="false">
      <c r="A848" s="208"/>
      <c r="B848" s="208"/>
      <c r="C848" s="208"/>
      <c r="D848" s="208"/>
      <c r="E848" s="208"/>
      <c r="F848" s="208"/>
      <c r="G848" s="208"/>
      <c r="H848" s="208"/>
      <c r="I848" s="234"/>
    </row>
    <row r="849" customFormat="false" ht="13.8" hidden="false" customHeight="false" outlineLevel="0" collapsed="false">
      <c r="A849" s="208"/>
      <c r="B849" s="208"/>
      <c r="C849" s="208"/>
      <c r="D849" s="208"/>
      <c r="E849" s="208"/>
      <c r="F849" s="208"/>
      <c r="G849" s="208"/>
      <c r="H849" s="208"/>
      <c r="I849" s="234"/>
    </row>
    <row r="850" customFormat="false" ht="13.8" hidden="false" customHeight="false" outlineLevel="0" collapsed="false">
      <c r="A850" s="208"/>
      <c r="B850" s="208"/>
      <c r="C850" s="208"/>
      <c r="D850" s="208"/>
      <c r="E850" s="208"/>
      <c r="F850" s="208"/>
      <c r="G850" s="208"/>
      <c r="H850" s="208"/>
      <c r="I850" s="234"/>
    </row>
    <row r="851" customFormat="false" ht="13.8" hidden="false" customHeight="false" outlineLevel="0" collapsed="false">
      <c r="A851" s="208"/>
      <c r="B851" s="208"/>
      <c r="C851" s="208"/>
      <c r="D851" s="208"/>
      <c r="E851" s="208"/>
      <c r="F851" s="208"/>
      <c r="G851" s="208"/>
      <c r="H851" s="208"/>
      <c r="I851" s="234"/>
    </row>
    <row r="852" customFormat="false" ht="13.8" hidden="false" customHeight="false" outlineLevel="0" collapsed="false">
      <c r="A852" s="208"/>
      <c r="B852" s="208"/>
      <c r="C852" s="208"/>
      <c r="D852" s="208"/>
      <c r="E852" s="208"/>
      <c r="F852" s="208"/>
      <c r="G852" s="208"/>
      <c r="H852" s="208"/>
      <c r="I852" s="234"/>
    </row>
    <row r="853" customFormat="false" ht="13.8" hidden="false" customHeight="false" outlineLevel="0" collapsed="false">
      <c r="A853" s="208"/>
      <c r="B853" s="208"/>
      <c r="C853" s="208"/>
      <c r="D853" s="208"/>
      <c r="E853" s="208"/>
      <c r="F853" s="208"/>
      <c r="G853" s="208"/>
      <c r="H853" s="208"/>
      <c r="I853" s="234"/>
    </row>
    <row r="854" customFormat="false" ht="13.8" hidden="false" customHeight="false" outlineLevel="0" collapsed="false">
      <c r="A854" s="208"/>
      <c r="B854" s="208"/>
      <c r="C854" s="208"/>
      <c r="D854" s="208"/>
      <c r="E854" s="208"/>
      <c r="F854" s="208"/>
      <c r="G854" s="208"/>
      <c r="H854" s="208"/>
      <c r="I854" s="234"/>
    </row>
    <row r="855" customFormat="false" ht="13.8" hidden="false" customHeight="false" outlineLevel="0" collapsed="false">
      <c r="A855" s="208"/>
      <c r="B855" s="208"/>
      <c r="C855" s="208"/>
      <c r="D855" s="208"/>
      <c r="E855" s="208"/>
      <c r="F855" s="208"/>
      <c r="G855" s="208"/>
      <c r="H855" s="208"/>
      <c r="I855" s="234"/>
    </row>
    <row r="856" customFormat="false" ht="13.8" hidden="false" customHeight="false" outlineLevel="0" collapsed="false">
      <c r="A856" s="208"/>
      <c r="B856" s="208"/>
      <c r="C856" s="208"/>
      <c r="D856" s="208"/>
      <c r="E856" s="208"/>
      <c r="F856" s="208"/>
      <c r="G856" s="208"/>
      <c r="H856" s="208"/>
      <c r="I856" s="234"/>
    </row>
    <row r="857" customFormat="false" ht="13.8" hidden="false" customHeight="false" outlineLevel="0" collapsed="false">
      <c r="A857" s="208"/>
      <c r="B857" s="208"/>
      <c r="C857" s="208"/>
      <c r="D857" s="208"/>
      <c r="E857" s="208"/>
      <c r="F857" s="208"/>
      <c r="G857" s="208"/>
      <c r="H857" s="208"/>
      <c r="I857" s="234"/>
    </row>
    <row r="858" customFormat="false" ht="13.8" hidden="false" customHeight="false" outlineLevel="0" collapsed="false">
      <c r="A858" s="208"/>
      <c r="B858" s="208"/>
      <c r="C858" s="208"/>
      <c r="D858" s="208"/>
      <c r="E858" s="208"/>
      <c r="F858" s="208"/>
      <c r="G858" s="208"/>
      <c r="H858" s="208"/>
      <c r="I858" s="234"/>
    </row>
    <row r="859" customFormat="false" ht="13.8" hidden="false" customHeight="false" outlineLevel="0" collapsed="false">
      <c r="A859" s="208"/>
      <c r="B859" s="208"/>
      <c r="C859" s="208"/>
      <c r="D859" s="208"/>
      <c r="E859" s="208"/>
      <c r="F859" s="208"/>
      <c r="G859" s="208"/>
      <c r="H859" s="208"/>
      <c r="I859" s="234"/>
    </row>
    <row r="860" customFormat="false" ht="13.8" hidden="false" customHeight="false" outlineLevel="0" collapsed="false">
      <c r="A860" s="208"/>
      <c r="B860" s="208"/>
      <c r="C860" s="208"/>
      <c r="D860" s="208"/>
      <c r="E860" s="208"/>
      <c r="F860" s="208"/>
      <c r="G860" s="208"/>
      <c r="H860" s="208"/>
      <c r="I860" s="234"/>
    </row>
    <row r="861" customFormat="false" ht="13.8" hidden="false" customHeight="false" outlineLevel="0" collapsed="false">
      <c r="A861" s="208"/>
      <c r="B861" s="208"/>
      <c r="C861" s="208"/>
      <c r="D861" s="208"/>
      <c r="E861" s="208"/>
      <c r="F861" s="208"/>
      <c r="G861" s="208"/>
      <c r="H861" s="208"/>
      <c r="I861" s="234"/>
    </row>
    <row r="862" customFormat="false" ht="13.8" hidden="false" customHeight="false" outlineLevel="0" collapsed="false">
      <c r="A862" s="208"/>
      <c r="B862" s="208"/>
      <c r="C862" s="208"/>
      <c r="D862" s="208"/>
      <c r="E862" s="208"/>
      <c r="F862" s="208"/>
      <c r="G862" s="208"/>
      <c r="H862" s="208"/>
      <c r="I862" s="234"/>
    </row>
    <row r="863" customFormat="false" ht="13.8" hidden="false" customHeight="false" outlineLevel="0" collapsed="false">
      <c r="A863" s="208"/>
      <c r="B863" s="208"/>
      <c r="C863" s="208"/>
      <c r="D863" s="208"/>
      <c r="E863" s="208"/>
      <c r="F863" s="208"/>
      <c r="G863" s="208"/>
      <c r="H863" s="208"/>
      <c r="I863" s="234"/>
    </row>
    <row r="864" customFormat="false" ht="13.8" hidden="false" customHeight="false" outlineLevel="0" collapsed="false">
      <c r="A864" s="208"/>
      <c r="B864" s="208"/>
      <c r="C864" s="208"/>
      <c r="D864" s="208"/>
      <c r="E864" s="208"/>
      <c r="F864" s="208"/>
      <c r="G864" s="208"/>
      <c r="H864" s="208"/>
      <c r="I864" s="234"/>
    </row>
    <row r="865" customFormat="false" ht="13.8" hidden="false" customHeight="false" outlineLevel="0" collapsed="false">
      <c r="A865" s="208"/>
      <c r="B865" s="208"/>
      <c r="C865" s="208"/>
      <c r="D865" s="208"/>
      <c r="E865" s="208"/>
      <c r="F865" s="208"/>
      <c r="G865" s="208"/>
      <c r="H865" s="208"/>
      <c r="I865" s="234"/>
    </row>
    <row r="866" customFormat="false" ht="13.8" hidden="false" customHeight="false" outlineLevel="0" collapsed="false">
      <c r="A866" s="208"/>
      <c r="B866" s="208"/>
      <c r="C866" s="208"/>
      <c r="D866" s="208"/>
      <c r="E866" s="208"/>
      <c r="F866" s="208"/>
      <c r="G866" s="208"/>
      <c r="H866" s="208"/>
      <c r="I866" s="234"/>
    </row>
    <row r="867" customFormat="false" ht="13.8" hidden="false" customHeight="false" outlineLevel="0" collapsed="false">
      <c r="A867" s="208"/>
      <c r="B867" s="208"/>
      <c r="C867" s="208"/>
      <c r="D867" s="208"/>
      <c r="E867" s="208"/>
      <c r="F867" s="208"/>
      <c r="G867" s="208"/>
      <c r="H867" s="208"/>
      <c r="I867" s="234"/>
    </row>
    <row r="868" customFormat="false" ht="13.8" hidden="false" customHeight="false" outlineLevel="0" collapsed="false">
      <c r="A868" s="208"/>
      <c r="B868" s="208"/>
      <c r="C868" s="208"/>
      <c r="D868" s="208"/>
      <c r="E868" s="208"/>
      <c r="F868" s="208"/>
      <c r="G868" s="208"/>
      <c r="H868" s="208"/>
      <c r="I868" s="234"/>
    </row>
    <row r="869" customFormat="false" ht="13.8" hidden="false" customHeight="false" outlineLevel="0" collapsed="false">
      <c r="A869" s="208"/>
      <c r="B869" s="208"/>
      <c r="C869" s="208"/>
      <c r="D869" s="208"/>
      <c r="E869" s="208"/>
      <c r="F869" s="208"/>
      <c r="G869" s="208"/>
      <c r="H869" s="208"/>
      <c r="I869" s="234"/>
    </row>
    <row r="870" customFormat="false" ht="13.8" hidden="false" customHeight="false" outlineLevel="0" collapsed="false">
      <c r="A870" s="208"/>
      <c r="B870" s="208"/>
      <c r="C870" s="208"/>
      <c r="D870" s="208"/>
      <c r="E870" s="208"/>
      <c r="F870" s="208"/>
      <c r="G870" s="208"/>
      <c r="H870" s="208"/>
      <c r="I870" s="234"/>
    </row>
    <row r="871" customFormat="false" ht="13.8" hidden="false" customHeight="false" outlineLevel="0" collapsed="false">
      <c r="A871" s="208"/>
      <c r="B871" s="208"/>
      <c r="C871" s="208"/>
      <c r="D871" s="208"/>
      <c r="E871" s="208"/>
      <c r="F871" s="208"/>
      <c r="G871" s="208"/>
      <c r="H871" s="208"/>
      <c r="I871" s="234"/>
    </row>
    <row r="872" customFormat="false" ht="13.8" hidden="false" customHeight="false" outlineLevel="0" collapsed="false">
      <c r="A872" s="208"/>
      <c r="B872" s="208"/>
      <c r="C872" s="208"/>
      <c r="D872" s="208"/>
      <c r="E872" s="208"/>
      <c r="F872" s="208"/>
      <c r="G872" s="208"/>
      <c r="H872" s="208"/>
      <c r="I872" s="234"/>
    </row>
    <row r="873" customFormat="false" ht="13.8" hidden="false" customHeight="false" outlineLevel="0" collapsed="false">
      <c r="A873" s="208"/>
      <c r="B873" s="208"/>
      <c r="C873" s="208"/>
      <c r="D873" s="208"/>
      <c r="E873" s="208"/>
      <c r="F873" s="208"/>
      <c r="G873" s="208"/>
      <c r="H873" s="208"/>
      <c r="I873" s="234"/>
    </row>
    <row r="874" customFormat="false" ht="13.8" hidden="false" customHeight="false" outlineLevel="0" collapsed="false">
      <c r="A874" s="208"/>
      <c r="B874" s="208"/>
      <c r="C874" s="208"/>
      <c r="D874" s="208"/>
      <c r="E874" s="208"/>
      <c r="F874" s="208"/>
      <c r="G874" s="208"/>
      <c r="H874" s="208"/>
      <c r="I874" s="234"/>
    </row>
    <row r="875" customFormat="false" ht="13.8" hidden="false" customHeight="false" outlineLevel="0" collapsed="false">
      <c r="A875" s="208"/>
      <c r="B875" s="208"/>
      <c r="C875" s="208"/>
      <c r="D875" s="208"/>
      <c r="E875" s="208"/>
      <c r="F875" s="208"/>
      <c r="G875" s="208"/>
      <c r="H875" s="208"/>
      <c r="I875" s="234"/>
    </row>
    <row r="876" customFormat="false" ht="13.8" hidden="false" customHeight="false" outlineLevel="0" collapsed="false">
      <c r="A876" s="208"/>
      <c r="B876" s="208"/>
      <c r="C876" s="208"/>
      <c r="D876" s="208"/>
      <c r="E876" s="208"/>
      <c r="F876" s="208"/>
      <c r="G876" s="208"/>
      <c r="H876" s="208"/>
      <c r="I876" s="234"/>
    </row>
    <row r="877" customFormat="false" ht="13.8" hidden="false" customHeight="false" outlineLevel="0" collapsed="false">
      <c r="A877" s="208"/>
      <c r="B877" s="208"/>
      <c r="C877" s="208"/>
      <c r="D877" s="208"/>
      <c r="E877" s="208"/>
      <c r="F877" s="208"/>
      <c r="G877" s="208"/>
      <c r="H877" s="208"/>
      <c r="I877" s="234"/>
    </row>
    <row r="878" customFormat="false" ht="13.8" hidden="false" customHeight="false" outlineLevel="0" collapsed="false">
      <c r="A878" s="208"/>
      <c r="B878" s="208"/>
      <c r="C878" s="208"/>
      <c r="D878" s="208"/>
      <c r="E878" s="208"/>
      <c r="F878" s="208"/>
      <c r="G878" s="208"/>
      <c r="H878" s="208"/>
      <c r="I878" s="234"/>
    </row>
    <row r="879" customFormat="false" ht="13.8" hidden="false" customHeight="false" outlineLevel="0" collapsed="false">
      <c r="A879" s="208"/>
      <c r="B879" s="208"/>
      <c r="C879" s="208"/>
      <c r="D879" s="208"/>
      <c r="E879" s="208"/>
      <c r="F879" s="208"/>
      <c r="G879" s="208"/>
      <c r="H879" s="208"/>
      <c r="I879" s="234"/>
    </row>
    <row r="880" customFormat="false" ht="13.8" hidden="false" customHeight="false" outlineLevel="0" collapsed="false">
      <c r="A880" s="208"/>
      <c r="B880" s="208"/>
      <c r="C880" s="208"/>
      <c r="D880" s="208"/>
      <c r="E880" s="208"/>
      <c r="F880" s="208"/>
      <c r="G880" s="208"/>
      <c r="H880" s="208"/>
      <c r="I880" s="234"/>
    </row>
    <row r="881" customFormat="false" ht="13.8" hidden="false" customHeight="false" outlineLevel="0" collapsed="false">
      <c r="A881" s="208"/>
      <c r="B881" s="208"/>
      <c r="C881" s="208"/>
      <c r="D881" s="208"/>
      <c r="E881" s="208"/>
      <c r="F881" s="208"/>
      <c r="G881" s="208"/>
      <c r="H881" s="208"/>
      <c r="I881" s="234"/>
    </row>
    <row r="882" customFormat="false" ht="13.8" hidden="false" customHeight="false" outlineLevel="0" collapsed="false">
      <c r="A882" s="208"/>
      <c r="B882" s="208"/>
      <c r="C882" s="208"/>
      <c r="D882" s="208"/>
      <c r="E882" s="208"/>
      <c r="F882" s="208"/>
      <c r="G882" s="208"/>
      <c r="H882" s="208"/>
      <c r="I882" s="234"/>
    </row>
    <row r="883" customFormat="false" ht="13.8" hidden="false" customHeight="false" outlineLevel="0" collapsed="false">
      <c r="A883" s="208"/>
      <c r="B883" s="208"/>
      <c r="C883" s="208"/>
      <c r="D883" s="208"/>
      <c r="E883" s="208"/>
      <c r="F883" s="208"/>
      <c r="G883" s="208"/>
      <c r="H883" s="208"/>
      <c r="I883" s="234"/>
    </row>
    <row r="884" customFormat="false" ht="13.8" hidden="false" customHeight="false" outlineLevel="0" collapsed="false">
      <c r="A884" s="208"/>
      <c r="B884" s="208"/>
      <c r="C884" s="208"/>
      <c r="D884" s="208"/>
      <c r="E884" s="208"/>
      <c r="F884" s="208"/>
      <c r="G884" s="208"/>
      <c r="H884" s="208"/>
      <c r="I884" s="234"/>
    </row>
    <row r="885" customFormat="false" ht="13.8" hidden="false" customHeight="false" outlineLevel="0" collapsed="false">
      <c r="A885" s="208"/>
      <c r="B885" s="208"/>
      <c r="C885" s="208"/>
      <c r="D885" s="208"/>
      <c r="E885" s="208"/>
      <c r="F885" s="208"/>
      <c r="G885" s="208"/>
      <c r="H885" s="208"/>
      <c r="I885" s="234"/>
    </row>
    <row r="886" customFormat="false" ht="13.8" hidden="false" customHeight="false" outlineLevel="0" collapsed="false">
      <c r="A886" s="208"/>
      <c r="B886" s="208"/>
      <c r="C886" s="208"/>
      <c r="D886" s="208"/>
      <c r="E886" s="208"/>
      <c r="F886" s="208"/>
      <c r="G886" s="208"/>
      <c r="H886" s="208"/>
      <c r="I886" s="234"/>
    </row>
    <row r="887" customFormat="false" ht="13.8" hidden="false" customHeight="false" outlineLevel="0" collapsed="false">
      <c r="A887" s="208"/>
      <c r="B887" s="208"/>
      <c r="C887" s="208"/>
      <c r="D887" s="208"/>
      <c r="E887" s="208"/>
      <c r="F887" s="208"/>
      <c r="G887" s="208"/>
      <c r="H887" s="208"/>
      <c r="I887" s="234"/>
    </row>
    <row r="888" customFormat="false" ht="13.8" hidden="false" customHeight="false" outlineLevel="0" collapsed="false">
      <c r="A888" s="208"/>
      <c r="B888" s="208"/>
      <c r="C888" s="208"/>
      <c r="D888" s="208"/>
      <c r="E888" s="208"/>
      <c r="F888" s="208"/>
      <c r="G888" s="208"/>
      <c r="H888" s="208"/>
      <c r="I888" s="234"/>
    </row>
    <row r="889" customFormat="false" ht="13.8" hidden="false" customHeight="false" outlineLevel="0" collapsed="false">
      <c r="A889" s="208"/>
      <c r="B889" s="208"/>
      <c r="C889" s="208"/>
      <c r="D889" s="208"/>
      <c r="E889" s="208"/>
      <c r="F889" s="208"/>
      <c r="G889" s="208"/>
      <c r="H889" s="208"/>
      <c r="I889" s="234"/>
    </row>
    <row r="890" customFormat="false" ht="13.8" hidden="false" customHeight="false" outlineLevel="0" collapsed="false">
      <c r="A890" s="208"/>
      <c r="B890" s="208"/>
      <c r="C890" s="208"/>
      <c r="D890" s="208"/>
      <c r="E890" s="208"/>
      <c r="F890" s="208"/>
      <c r="G890" s="208"/>
      <c r="H890" s="208"/>
      <c r="I890" s="234"/>
    </row>
    <row r="891" customFormat="false" ht="13.8" hidden="false" customHeight="false" outlineLevel="0" collapsed="false">
      <c r="A891" s="208"/>
      <c r="B891" s="208"/>
      <c r="C891" s="208"/>
      <c r="D891" s="208"/>
      <c r="E891" s="208"/>
      <c r="F891" s="208"/>
      <c r="G891" s="208"/>
      <c r="H891" s="208"/>
      <c r="I891" s="234"/>
    </row>
    <row r="892" customFormat="false" ht="13.8" hidden="false" customHeight="false" outlineLevel="0" collapsed="false">
      <c r="A892" s="208"/>
      <c r="B892" s="208"/>
      <c r="C892" s="208"/>
      <c r="D892" s="208"/>
      <c r="E892" s="208"/>
      <c r="F892" s="208"/>
      <c r="G892" s="208"/>
      <c r="H892" s="208"/>
      <c r="I892" s="234"/>
    </row>
    <row r="893" customFormat="false" ht="13.8" hidden="false" customHeight="false" outlineLevel="0" collapsed="false">
      <c r="A893" s="208"/>
      <c r="B893" s="208"/>
      <c r="C893" s="208"/>
      <c r="D893" s="208"/>
      <c r="E893" s="208"/>
      <c r="F893" s="208"/>
      <c r="G893" s="208"/>
      <c r="H893" s="208"/>
      <c r="I893" s="234"/>
    </row>
    <row r="894" customFormat="false" ht="13.8" hidden="false" customHeight="false" outlineLevel="0" collapsed="false">
      <c r="A894" s="208"/>
      <c r="B894" s="208"/>
      <c r="C894" s="208"/>
      <c r="D894" s="208"/>
      <c r="E894" s="208"/>
      <c r="F894" s="208"/>
      <c r="G894" s="208"/>
      <c r="H894" s="208"/>
      <c r="I894" s="234"/>
    </row>
    <row r="895" customFormat="false" ht="13.8" hidden="false" customHeight="false" outlineLevel="0" collapsed="false">
      <c r="A895" s="208"/>
      <c r="B895" s="208"/>
      <c r="C895" s="208"/>
      <c r="D895" s="208"/>
      <c r="E895" s="208"/>
      <c r="F895" s="208"/>
      <c r="G895" s="208"/>
      <c r="H895" s="208"/>
      <c r="I895" s="234"/>
    </row>
    <row r="896" customFormat="false" ht="13.8" hidden="false" customHeight="false" outlineLevel="0" collapsed="false">
      <c r="A896" s="208"/>
      <c r="B896" s="208"/>
      <c r="C896" s="208"/>
      <c r="D896" s="208"/>
      <c r="E896" s="208"/>
      <c r="F896" s="208"/>
      <c r="G896" s="208"/>
      <c r="H896" s="208"/>
      <c r="I896" s="234"/>
    </row>
    <row r="897" customFormat="false" ht="13.8" hidden="false" customHeight="false" outlineLevel="0" collapsed="false">
      <c r="A897" s="208"/>
      <c r="B897" s="208"/>
      <c r="C897" s="208"/>
      <c r="D897" s="208"/>
      <c r="E897" s="208"/>
      <c r="F897" s="208"/>
      <c r="G897" s="208"/>
      <c r="H897" s="208"/>
      <c r="I897" s="234"/>
    </row>
    <row r="898" customFormat="false" ht="13.8" hidden="false" customHeight="false" outlineLevel="0" collapsed="false">
      <c r="A898" s="208"/>
      <c r="B898" s="208"/>
      <c r="C898" s="208"/>
      <c r="D898" s="208"/>
      <c r="E898" s="208"/>
      <c r="F898" s="208"/>
      <c r="G898" s="208"/>
      <c r="H898" s="208"/>
      <c r="I898" s="234"/>
    </row>
    <row r="899" customFormat="false" ht="13.8" hidden="false" customHeight="false" outlineLevel="0" collapsed="false">
      <c r="A899" s="208"/>
      <c r="B899" s="208"/>
      <c r="C899" s="208"/>
      <c r="D899" s="208"/>
      <c r="E899" s="208"/>
      <c r="F899" s="208"/>
      <c r="G899" s="208"/>
      <c r="H899" s="208"/>
      <c r="I899" s="234"/>
    </row>
    <row r="900" customFormat="false" ht="13.8" hidden="false" customHeight="false" outlineLevel="0" collapsed="false">
      <c r="A900" s="208"/>
      <c r="B900" s="208"/>
      <c r="C900" s="208"/>
      <c r="D900" s="208"/>
      <c r="E900" s="208"/>
      <c r="F900" s="208"/>
      <c r="G900" s="208"/>
      <c r="H900" s="208"/>
      <c r="I900" s="234"/>
    </row>
    <row r="901" customFormat="false" ht="13.8" hidden="false" customHeight="false" outlineLevel="0" collapsed="false">
      <c r="A901" s="208"/>
      <c r="B901" s="208"/>
      <c r="C901" s="208"/>
      <c r="D901" s="208"/>
      <c r="E901" s="208"/>
      <c r="F901" s="208"/>
      <c r="G901" s="208"/>
      <c r="H901" s="208"/>
      <c r="I901" s="234"/>
    </row>
    <row r="902" customFormat="false" ht="13.8" hidden="false" customHeight="false" outlineLevel="0" collapsed="false">
      <c r="A902" s="208"/>
      <c r="B902" s="208"/>
      <c r="C902" s="208"/>
      <c r="D902" s="208"/>
      <c r="E902" s="208"/>
      <c r="F902" s="208"/>
      <c r="G902" s="208"/>
      <c r="H902" s="208"/>
      <c r="I902" s="234"/>
    </row>
    <row r="903" customFormat="false" ht="13.8" hidden="false" customHeight="false" outlineLevel="0" collapsed="false">
      <c r="A903" s="208"/>
      <c r="B903" s="208"/>
      <c r="C903" s="208"/>
      <c r="D903" s="208"/>
      <c r="E903" s="208"/>
      <c r="F903" s="208"/>
      <c r="G903" s="208"/>
      <c r="H903" s="208"/>
      <c r="I903" s="234"/>
    </row>
    <row r="904" customFormat="false" ht="13.8" hidden="false" customHeight="false" outlineLevel="0" collapsed="false">
      <c r="A904" s="208"/>
      <c r="B904" s="208"/>
      <c r="C904" s="208"/>
      <c r="D904" s="208"/>
      <c r="E904" s="208"/>
      <c r="F904" s="208"/>
      <c r="G904" s="208"/>
      <c r="H904" s="208"/>
      <c r="I904" s="234"/>
    </row>
    <row r="905" customFormat="false" ht="13.8" hidden="false" customHeight="false" outlineLevel="0" collapsed="false">
      <c r="A905" s="208"/>
      <c r="B905" s="208"/>
      <c r="C905" s="208"/>
      <c r="D905" s="208"/>
      <c r="E905" s="208"/>
      <c r="F905" s="208"/>
      <c r="G905" s="208"/>
      <c r="H905" s="208"/>
      <c r="I905" s="234"/>
    </row>
    <row r="906" customFormat="false" ht="13.8" hidden="false" customHeight="false" outlineLevel="0" collapsed="false">
      <c r="A906" s="208"/>
      <c r="B906" s="208"/>
      <c r="C906" s="208"/>
      <c r="D906" s="208"/>
      <c r="E906" s="208"/>
      <c r="F906" s="208"/>
      <c r="G906" s="208"/>
      <c r="H906" s="208"/>
      <c r="I906" s="234"/>
    </row>
    <row r="907" customFormat="false" ht="13.8" hidden="false" customHeight="false" outlineLevel="0" collapsed="false">
      <c r="A907" s="208"/>
      <c r="B907" s="208"/>
      <c r="C907" s="208"/>
      <c r="D907" s="208"/>
      <c r="E907" s="208"/>
      <c r="F907" s="208"/>
      <c r="G907" s="208"/>
      <c r="H907" s="208"/>
      <c r="I907" s="234"/>
    </row>
    <row r="908" customFormat="false" ht="13.8" hidden="false" customHeight="false" outlineLevel="0" collapsed="false">
      <c r="A908" s="208"/>
      <c r="B908" s="208"/>
      <c r="C908" s="208"/>
      <c r="D908" s="208"/>
      <c r="E908" s="208"/>
      <c r="F908" s="208"/>
      <c r="G908" s="208"/>
      <c r="H908" s="208"/>
      <c r="I908" s="234"/>
    </row>
    <row r="909" customFormat="false" ht="13.8" hidden="false" customHeight="false" outlineLevel="0" collapsed="false">
      <c r="A909" s="208"/>
      <c r="B909" s="208"/>
      <c r="C909" s="208"/>
      <c r="D909" s="208"/>
      <c r="E909" s="208"/>
      <c r="F909" s="208"/>
      <c r="G909" s="208"/>
      <c r="H909" s="208"/>
      <c r="I909" s="234"/>
    </row>
    <row r="910" customFormat="false" ht="13.8" hidden="false" customHeight="false" outlineLevel="0" collapsed="false">
      <c r="A910" s="208"/>
      <c r="B910" s="208"/>
      <c r="C910" s="208"/>
      <c r="D910" s="208"/>
      <c r="E910" s="208"/>
      <c r="F910" s="208"/>
      <c r="G910" s="208"/>
      <c r="H910" s="208"/>
      <c r="I910" s="234"/>
    </row>
    <row r="911" customFormat="false" ht="13.8" hidden="false" customHeight="false" outlineLevel="0" collapsed="false">
      <c r="A911" s="208"/>
      <c r="B911" s="208"/>
      <c r="C911" s="208"/>
      <c r="D911" s="208"/>
      <c r="E911" s="208"/>
      <c r="F911" s="208"/>
      <c r="G911" s="208"/>
      <c r="H911" s="208"/>
      <c r="I911" s="234"/>
    </row>
    <row r="912" customFormat="false" ht="13.8" hidden="false" customHeight="false" outlineLevel="0" collapsed="false">
      <c r="A912" s="208"/>
      <c r="B912" s="208"/>
      <c r="C912" s="208"/>
      <c r="D912" s="208"/>
      <c r="E912" s="208"/>
      <c r="F912" s="208"/>
      <c r="G912" s="208"/>
      <c r="H912" s="208"/>
      <c r="I912" s="234"/>
    </row>
    <row r="913" customFormat="false" ht="13.8" hidden="false" customHeight="false" outlineLevel="0" collapsed="false">
      <c r="A913" s="208"/>
      <c r="B913" s="208"/>
      <c r="C913" s="208"/>
      <c r="D913" s="208"/>
      <c r="E913" s="208"/>
      <c r="F913" s="208"/>
      <c r="G913" s="208"/>
      <c r="H913" s="208"/>
      <c r="I913" s="234"/>
    </row>
    <row r="914" customFormat="false" ht="13.8" hidden="false" customHeight="false" outlineLevel="0" collapsed="false">
      <c r="A914" s="208"/>
      <c r="B914" s="208"/>
      <c r="C914" s="208"/>
      <c r="D914" s="208"/>
      <c r="E914" s="208"/>
      <c r="F914" s="208"/>
      <c r="G914" s="208"/>
      <c r="H914" s="208"/>
      <c r="I914" s="234"/>
    </row>
    <row r="915" customFormat="false" ht="13.8" hidden="false" customHeight="false" outlineLevel="0" collapsed="false">
      <c r="A915" s="208"/>
      <c r="B915" s="208"/>
      <c r="C915" s="208"/>
      <c r="D915" s="208"/>
      <c r="E915" s="208"/>
      <c r="F915" s="208"/>
      <c r="G915" s="208"/>
      <c r="H915" s="208"/>
      <c r="I915" s="234"/>
    </row>
    <row r="916" customFormat="false" ht="13.8" hidden="false" customHeight="false" outlineLevel="0" collapsed="false">
      <c r="A916" s="208"/>
      <c r="B916" s="208"/>
      <c r="C916" s="208"/>
      <c r="D916" s="208"/>
      <c r="E916" s="208"/>
      <c r="F916" s="208"/>
      <c r="G916" s="208"/>
      <c r="H916" s="208"/>
      <c r="I916" s="234"/>
    </row>
    <row r="917" customFormat="false" ht="13.8" hidden="false" customHeight="false" outlineLevel="0" collapsed="false">
      <c r="A917" s="208"/>
      <c r="B917" s="208"/>
      <c r="C917" s="208"/>
      <c r="D917" s="208"/>
      <c r="E917" s="208"/>
      <c r="F917" s="208"/>
      <c r="G917" s="208"/>
      <c r="H917" s="208"/>
      <c r="I917" s="234"/>
    </row>
    <row r="918" customFormat="false" ht="13.8" hidden="false" customHeight="false" outlineLevel="0" collapsed="false">
      <c r="A918" s="208"/>
      <c r="B918" s="208"/>
      <c r="C918" s="208"/>
      <c r="D918" s="208"/>
      <c r="E918" s="208"/>
      <c r="F918" s="208"/>
      <c r="G918" s="208"/>
      <c r="H918" s="208"/>
      <c r="I918" s="234"/>
    </row>
    <row r="919" customFormat="false" ht="13.8" hidden="false" customHeight="false" outlineLevel="0" collapsed="false">
      <c r="A919" s="208"/>
      <c r="B919" s="208"/>
      <c r="C919" s="208"/>
      <c r="D919" s="208"/>
      <c r="E919" s="208"/>
      <c r="F919" s="208"/>
      <c r="G919" s="208"/>
      <c r="H919" s="208"/>
      <c r="I919" s="234"/>
    </row>
    <row r="920" customFormat="false" ht="13.8" hidden="false" customHeight="false" outlineLevel="0" collapsed="false">
      <c r="A920" s="208"/>
      <c r="B920" s="208"/>
      <c r="C920" s="208"/>
      <c r="D920" s="208"/>
      <c r="E920" s="208"/>
      <c r="F920" s="208"/>
      <c r="G920" s="208"/>
      <c r="H920" s="208"/>
      <c r="I920" s="234"/>
    </row>
    <row r="921" customFormat="false" ht="13.8" hidden="false" customHeight="false" outlineLevel="0" collapsed="false">
      <c r="A921" s="208"/>
      <c r="B921" s="208"/>
      <c r="C921" s="208"/>
      <c r="D921" s="208"/>
      <c r="E921" s="208"/>
      <c r="F921" s="208"/>
      <c r="G921" s="208"/>
      <c r="H921" s="208"/>
      <c r="I921" s="234"/>
    </row>
    <row r="922" customFormat="false" ht="13.8" hidden="false" customHeight="false" outlineLevel="0" collapsed="false">
      <c r="A922" s="208"/>
      <c r="B922" s="208"/>
      <c r="C922" s="208"/>
      <c r="D922" s="208"/>
      <c r="E922" s="208"/>
      <c r="F922" s="208"/>
      <c r="G922" s="208"/>
      <c r="H922" s="208"/>
      <c r="I922" s="234"/>
    </row>
    <row r="923" customFormat="false" ht="13.8" hidden="false" customHeight="false" outlineLevel="0" collapsed="false">
      <c r="A923" s="208"/>
      <c r="B923" s="208"/>
      <c r="C923" s="208"/>
      <c r="D923" s="208"/>
      <c r="E923" s="208"/>
      <c r="F923" s="208"/>
      <c r="G923" s="208"/>
      <c r="H923" s="208"/>
      <c r="I923" s="234"/>
    </row>
    <row r="924" customFormat="false" ht="13.8" hidden="false" customHeight="false" outlineLevel="0" collapsed="false">
      <c r="A924" s="208"/>
      <c r="B924" s="208"/>
      <c r="C924" s="208"/>
      <c r="D924" s="208"/>
      <c r="E924" s="208"/>
      <c r="F924" s="208"/>
      <c r="G924" s="208"/>
      <c r="H924" s="208"/>
      <c r="I924" s="234"/>
    </row>
    <row r="925" customFormat="false" ht="13.8" hidden="false" customHeight="false" outlineLevel="0" collapsed="false">
      <c r="A925" s="208"/>
      <c r="B925" s="208"/>
      <c r="C925" s="208"/>
      <c r="D925" s="208"/>
      <c r="E925" s="208"/>
      <c r="F925" s="208"/>
      <c r="G925" s="208"/>
      <c r="H925" s="208"/>
      <c r="I925" s="234"/>
    </row>
    <row r="926" customFormat="false" ht="13.8" hidden="false" customHeight="false" outlineLevel="0" collapsed="false">
      <c r="A926" s="208"/>
      <c r="B926" s="208"/>
      <c r="C926" s="208"/>
      <c r="D926" s="208"/>
      <c r="E926" s="208"/>
      <c r="F926" s="208"/>
      <c r="G926" s="208"/>
      <c r="H926" s="208"/>
      <c r="I926" s="234"/>
    </row>
    <row r="927" customFormat="false" ht="13.8" hidden="false" customHeight="false" outlineLevel="0" collapsed="false">
      <c r="A927" s="208"/>
      <c r="B927" s="208"/>
      <c r="C927" s="208"/>
      <c r="D927" s="208"/>
      <c r="E927" s="208"/>
      <c r="F927" s="208"/>
      <c r="G927" s="208"/>
      <c r="H927" s="208"/>
      <c r="I927" s="234"/>
    </row>
    <row r="928" customFormat="false" ht="13.8" hidden="false" customHeight="false" outlineLevel="0" collapsed="false">
      <c r="A928" s="208"/>
      <c r="B928" s="208"/>
      <c r="C928" s="208"/>
      <c r="D928" s="208"/>
      <c r="E928" s="208"/>
      <c r="F928" s="208"/>
      <c r="G928" s="208"/>
      <c r="H928" s="208"/>
      <c r="I928" s="234"/>
    </row>
    <row r="929" customFormat="false" ht="13.8" hidden="false" customHeight="false" outlineLevel="0" collapsed="false">
      <c r="A929" s="208"/>
      <c r="B929" s="208"/>
      <c r="C929" s="208"/>
      <c r="D929" s="208"/>
      <c r="E929" s="208"/>
      <c r="F929" s="208"/>
      <c r="G929" s="208"/>
      <c r="H929" s="208"/>
      <c r="I929" s="234"/>
    </row>
    <row r="930" customFormat="false" ht="13.8" hidden="false" customHeight="false" outlineLevel="0" collapsed="false">
      <c r="A930" s="208"/>
      <c r="B930" s="208"/>
      <c r="C930" s="208"/>
      <c r="D930" s="208"/>
      <c r="E930" s="208"/>
      <c r="F930" s="208"/>
      <c r="G930" s="208"/>
      <c r="H930" s="208"/>
      <c r="I930" s="234"/>
    </row>
    <row r="931" customFormat="false" ht="13.8" hidden="false" customHeight="false" outlineLevel="0" collapsed="false">
      <c r="A931" s="208"/>
      <c r="B931" s="208"/>
      <c r="C931" s="208"/>
      <c r="D931" s="208"/>
      <c r="E931" s="208"/>
      <c r="F931" s="208"/>
      <c r="G931" s="208"/>
      <c r="H931" s="208"/>
      <c r="I931" s="234"/>
    </row>
    <row r="932" customFormat="false" ht="13.8" hidden="false" customHeight="false" outlineLevel="0" collapsed="false">
      <c r="A932" s="208"/>
      <c r="B932" s="208"/>
      <c r="C932" s="208"/>
      <c r="D932" s="208"/>
      <c r="E932" s="208"/>
      <c r="F932" s="208"/>
      <c r="G932" s="208"/>
      <c r="H932" s="208"/>
      <c r="I932" s="234"/>
    </row>
    <row r="933" customFormat="false" ht="13.8" hidden="false" customHeight="false" outlineLevel="0" collapsed="false">
      <c r="A933" s="208"/>
      <c r="B933" s="208"/>
      <c r="C933" s="208"/>
      <c r="D933" s="208"/>
      <c r="E933" s="208"/>
      <c r="F933" s="208"/>
      <c r="G933" s="208"/>
      <c r="H933" s="208"/>
      <c r="I933" s="234"/>
    </row>
    <row r="934" customFormat="false" ht="13.8" hidden="false" customHeight="false" outlineLevel="0" collapsed="false">
      <c r="A934" s="208"/>
      <c r="B934" s="208"/>
      <c r="C934" s="208"/>
      <c r="D934" s="208"/>
      <c r="E934" s="208"/>
      <c r="F934" s="208"/>
      <c r="G934" s="208"/>
      <c r="H934" s="208"/>
      <c r="I934" s="234"/>
    </row>
    <row r="935" customFormat="false" ht="13.8" hidden="false" customHeight="false" outlineLevel="0" collapsed="false">
      <c r="A935" s="208"/>
      <c r="B935" s="208"/>
      <c r="C935" s="208"/>
      <c r="D935" s="208"/>
      <c r="E935" s="208"/>
      <c r="F935" s="208"/>
      <c r="G935" s="208"/>
      <c r="H935" s="208"/>
      <c r="I935" s="234"/>
    </row>
    <row r="936" customFormat="false" ht="13.8" hidden="false" customHeight="false" outlineLevel="0" collapsed="false">
      <c r="A936" s="208"/>
      <c r="B936" s="208"/>
      <c r="C936" s="208"/>
      <c r="D936" s="208"/>
      <c r="E936" s="208"/>
      <c r="F936" s="208"/>
      <c r="G936" s="208"/>
      <c r="H936" s="208"/>
      <c r="I936" s="234"/>
    </row>
    <row r="937" customFormat="false" ht="13.8" hidden="false" customHeight="false" outlineLevel="0" collapsed="false">
      <c r="A937" s="208"/>
      <c r="B937" s="208"/>
      <c r="C937" s="208"/>
      <c r="D937" s="208"/>
      <c r="E937" s="208"/>
      <c r="F937" s="208"/>
      <c r="G937" s="208"/>
      <c r="H937" s="208"/>
      <c r="I937" s="234"/>
    </row>
    <row r="938" customFormat="false" ht="13.8" hidden="false" customHeight="false" outlineLevel="0" collapsed="false">
      <c r="A938" s="208"/>
      <c r="B938" s="208"/>
      <c r="C938" s="208"/>
      <c r="D938" s="208"/>
      <c r="E938" s="208"/>
      <c r="F938" s="208"/>
      <c r="G938" s="208"/>
      <c r="H938" s="208"/>
      <c r="I938" s="234"/>
    </row>
    <row r="939" customFormat="false" ht="13.8" hidden="false" customHeight="false" outlineLevel="0" collapsed="false">
      <c r="A939" s="208"/>
      <c r="B939" s="208"/>
      <c r="C939" s="208"/>
      <c r="D939" s="208"/>
      <c r="E939" s="208"/>
      <c r="F939" s="208"/>
      <c r="G939" s="208"/>
      <c r="H939" s="208"/>
      <c r="I939" s="234"/>
    </row>
    <row r="940" customFormat="false" ht="13.8" hidden="false" customHeight="false" outlineLevel="0" collapsed="false">
      <c r="A940" s="208"/>
      <c r="B940" s="208"/>
      <c r="C940" s="208"/>
      <c r="D940" s="208"/>
      <c r="E940" s="208"/>
      <c r="F940" s="208"/>
      <c r="G940" s="208"/>
      <c r="H940" s="208"/>
      <c r="I940" s="234"/>
    </row>
    <row r="941" customFormat="false" ht="13.8" hidden="false" customHeight="false" outlineLevel="0" collapsed="false">
      <c r="A941" s="208"/>
      <c r="B941" s="208"/>
      <c r="C941" s="208"/>
      <c r="D941" s="208"/>
      <c r="E941" s="208"/>
      <c r="F941" s="208"/>
      <c r="G941" s="208"/>
      <c r="H941" s="208"/>
      <c r="I941" s="234"/>
    </row>
    <row r="942" customFormat="false" ht="13.8" hidden="false" customHeight="false" outlineLevel="0" collapsed="false">
      <c r="A942" s="208"/>
      <c r="B942" s="208"/>
      <c r="C942" s="208"/>
      <c r="D942" s="208"/>
      <c r="E942" s="208"/>
      <c r="F942" s="208"/>
      <c r="G942" s="208"/>
      <c r="H942" s="208"/>
      <c r="I942" s="234"/>
    </row>
    <row r="943" customFormat="false" ht="13.8" hidden="false" customHeight="false" outlineLevel="0" collapsed="false">
      <c r="A943" s="208"/>
      <c r="B943" s="208"/>
      <c r="C943" s="208"/>
      <c r="D943" s="208"/>
      <c r="E943" s="208"/>
      <c r="F943" s="208"/>
      <c r="G943" s="208"/>
      <c r="H943" s="208"/>
      <c r="I943" s="234"/>
    </row>
    <row r="944" customFormat="false" ht="13.8" hidden="false" customHeight="false" outlineLevel="0" collapsed="false">
      <c r="A944" s="208"/>
      <c r="B944" s="208"/>
      <c r="C944" s="208"/>
      <c r="D944" s="208"/>
      <c r="E944" s="208"/>
      <c r="F944" s="208"/>
      <c r="G944" s="208"/>
      <c r="H944" s="208"/>
      <c r="I944" s="234"/>
    </row>
    <row r="945" customFormat="false" ht="13.8" hidden="false" customHeight="false" outlineLevel="0" collapsed="false">
      <c r="A945" s="208"/>
      <c r="B945" s="208"/>
      <c r="C945" s="208"/>
      <c r="D945" s="208"/>
      <c r="E945" s="208"/>
      <c r="F945" s="208"/>
      <c r="G945" s="208"/>
      <c r="H945" s="208"/>
      <c r="I945" s="234"/>
    </row>
    <row r="946" customFormat="false" ht="13.8" hidden="false" customHeight="false" outlineLevel="0" collapsed="false">
      <c r="A946" s="208"/>
      <c r="B946" s="208"/>
      <c r="C946" s="208"/>
      <c r="D946" s="208"/>
      <c r="E946" s="208"/>
      <c r="F946" s="208"/>
      <c r="G946" s="208"/>
      <c r="H946" s="208"/>
      <c r="I946" s="234"/>
    </row>
    <row r="947" customFormat="false" ht="13.8" hidden="false" customHeight="false" outlineLevel="0" collapsed="false">
      <c r="A947" s="208"/>
      <c r="B947" s="208"/>
      <c r="C947" s="208"/>
      <c r="D947" s="208"/>
      <c r="E947" s="208"/>
      <c r="F947" s="208"/>
      <c r="G947" s="208"/>
      <c r="H947" s="208"/>
      <c r="I947" s="234"/>
    </row>
    <row r="948" customFormat="false" ht="13.8" hidden="false" customHeight="false" outlineLevel="0" collapsed="false">
      <c r="A948" s="208"/>
      <c r="B948" s="208"/>
      <c r="C948" s="208"/>
      <c r="D948" s="208"/>
      <c r="E948" s="208"/>
      <c r="F948" s="208"/>
      <c r="G948" s="208"/>
      <c r="H948" s="208"/>
      <c r="I948" s="234"/>
    </row>
    <row r="949" customFormat="false" ht="13.8" hidden="false" customHeight="false" outlineLevel="0" collapsed="false">
      <c r="A949" s="208"/>
      <c r="B949" s="208"/>
      <c r="C949" s="208"/>
      <c r="D949" s="208"/>
      <c r="E949" s="208"/>
      <c r="F949" s="208"/>
      <c r="G949" s="208"/>
      <c r="H949" s="208"/>
      <c r="I949" s="234"/>
    </row>
    <row r="950" customFormat="false" ht="13.8" hidden="false" customHeight="false" outlineLevel="0" collapsed="false">
      <c r="A950" s="208"/>
      <c r="B950" s="208"/>
      <c r="C950" s="208"/>
      <c r="D950" s="208"/>
      <c r="E950" s="208"/>
      <c r="F950" s="208"/>
      <c r="G950" s="208"/>
      <c r="H950" s="208"/>
      <c r="I950" s="234"/>
    </row>
    <row r="951" customFormat="false" ht="13.8" hidden="false" customHeight="false" outlineLevel="0" collapsed="false">
      <c r="A951" s="208"/>
      <c r="B951" s="208"/>
      <c r="C951" s="208"/>
      <c r="D951" s="208"/>
      <c r="E951" s="208"/>
      <c r="F951" s="208"/>
      <c r="G951" s="208"/>
      <c r="H951" s="208"/>
      <c r="I951" s="234"/>
    </row>
    <row r="952" customFormat="false" ht="13.8" hidden="false" customHeight="false" outlineLevel="0" collapsed="false">
      <c r="A952" s="208"/>
      <c r="B952" s="208"/>
      <c r="C952" s="208"/>
      <c r="D952" s="208"/>
      <c r="E952" s="208"/>
      <c r="F952" s="208"/>
      <c r="G952" s="208"/>
      <c r="H952" s="208"/>
      <c r="I952" s="234"/>
    </row>
    <row r="953" customFormat="false" ht="13.8" hidden="false" customHeight="false" outlineLevel="0" collapsed="false">
      <c r="A953" s="208"/>
      <c r="B953" s="208"/>
      <c r="C953" s="208"/>
      <c r="D953" s="208"/>
      <c r="E953" s="208"/>
      <c r="F953" s="208"/>
      <c r="G953" s="208"/>
      <c r="H953" s="208"/>
      <c r="I953" s="234"/>
    </row>
    <row r="954" customFormat="false" ht="13.8" hidden="false" customHeight="false" outlineLevel="0" collapsed="false">
      <c r="A954" s="208"/>
      <c r="B954" s="208"/>
      <c r="C954" s="208"/>
      <c r="D954" s="208"/>
      <c r="E954" s="208"/>
      <c r="F954" s="208"/>
      <c r="G954" s="208"/>
      <c r="H954" s="208"/>
      <c r="I954" s="234"/>
    </row>
    <row r="955" customFormat="false" ht="13.8" hidden="false" customHeight="false" outlineLevel="0" collapsed="false">
      <c r="A955" s="208"/>
      <c r="B955" s="208"/>
      <c r="C955" s="208"/>
      <c r="D955" s="208"/>
      <c r="E955" s="208"/>
      <c r="F955" s="208"/>
      <c r="G955" s="208"/>
      <c r="H955" s="208"/>
      <c r="I955" s="234"/>
    </row>
    <row r="956" customFormat="false" ht="13.8" hidden="false" customHeight="false" outlineLevel="0" collapsed="false">
      <c r="A956" s="208"/>
      <c r="B956" s="208"/>
      <c r="C956" s="208"/>
      <c r="D956" s="208"/>
      <c r="E956" s="208"/>
      <c r="F956" s="208"/>
      <c r="G956" s="208"/>
      <c r="H956" s="208"/>
      <c r="I956" s="234"/>
    </row>
    <row r="957" customFormat="false" ht="13.8" hidden="false" customHeight="false" outlineLevel="0" collapsed="false">
      <c r="A957" s="208"/>
      <c r="B957" s="208"/>
      <c r="C957" s="208"/>
      <c r="D957" s="208"/>
      <c r="E957" s="208"/>
      <c r="F957" s="208"/>
      <c r="G957" s="208"/>
      <c r="H957" s="208"/>
      <c r="I957" s="234"/>
    </row>
    <row r="958" customFormat="false" ht="13.8" hidden="false" customHeight="false" outlineLevel="0" collapsed="false">
      <c r="A958" s="208"/>
      <c r="B958" s="208"/>
      <c r="C958" s="208"/>
      <c r="D958" s="208"/>
      <c r="E958" s="208"/>
      <c r="F958" s="208"/>
      <c r="G958" s="208"/>
      <c r="H958" s="208"/>
      <c r="I958" s="234"/>
    </row>
    <row r="959" customFormat="false" ht="13.8" hidden="false" customHeight="false" outlineLevel="0" collapsed="false">
      <c r="A959" s="208"/>
      <c r="B959" s="208"/>
      <c r="C959" s="208"/>
      <c r="D959" s="208"/>
      <c r="E959" s="208"/>
      <c r="F959" s="208"/>
      <c r="G959" s="208"/>
      <c r="H959" s="208"/>
      <c r="I959" s="234"/>
    </row>
    <row r="960" customFormat="false" ht="13.8" hidden="false" customHeight="false" outlineLevel="0" collapsed="false">
      <c r="A960" s="208"/>
      <c r="B960" s="208"/>
      <c r="C960" s="208"/>
      <c r="D960" s="208"/>
      <c r="E960" s="208"/>
      <c r="F960" s="208"/>
      <c r="G960" s="208"/>
      <c r="H960" s="208"/>
      <c r="I960" s="234"/>
    </row>
    <row r="961" customFormat="false" ht="13.8" hidden="false" customHeight="false" outlineLevel="0" collapsed="false">
      <c r="A961" s="208"/>
      <c r="B961" s="208"/>
      <c r="C961" s="208"/>
      <c r="D961" s="208"/>
      <c r="E961" s="208"/>
      <c r="F961" s="208"/>
      <c r="G961" s="208"/>
      <c r="H961" s="208"/>
      <c r="I961" s="234"/>
    </row>
    <row r="962" customFormat="false" ht="13.8" hidden="false" customHeight="false" outlineLevel="0" collapsed="false">
      <c r="A962" s="208"/>
      <c r="B962" s="208"/>
      <c r="C962" s="208"/>
      <c r="D962" s="208"/>
      <c r="E962" s="208"/>
      <c r="F962" s="208"/>
      <c r="G962" s="208"/>
      <c r="H962" s="208"/>
      <c r="I962" s="234"/>
    </row>
    <row r="963" customFormat="false" ht="13.8" hidden="false" customHeight="false" outlineLevel="0" collapsed="false">
      <c r="A963" s="208"/>
      <c r="B963" s="208"/>
      <c r="C963" s="208"/>
      <c r="D963" s="208"/>
      <c r="E963" s="208"/>
      <c r="F963" s="208"/>
      <c r="G963" s="208"/>
      <c r="H963" s="208"/>
      <c r="I963" s="234"/>
    </row>
    <row r="964" customFormat="false" ht="13.8" hidden="false" customHeight="false" outlineLevel="0" collapsed="false">
      <c r="A964" s="208"/>
      <c r="B964" s="208"/>
      <c r="C964" s="208"/>
      <c r="D964" s="208"/>
      <c r="E964" s="208"/>
      <c r="F964" s="208"/>
      <c r="G964" s="208"/>
      <c r="H964" s="208"/>
      <c r="I964" s="234"/>
    </row>
    <row r="965" customFormat="false" ht="13.8" hidden="false" customHeight="false" outlineLevel="0" collapsed="false">
      <c r="A965" s="208"/>
      <c r="B965" s="208"/>
      <c r="C965" s="208"/>
      <c r="D965" s="208"/>
      <c r="E965" s="208"/>
      <c r="F965" s="208"/>
      <c r="G965" s="208"/>
      <c r="H965" s="208"/>
      <c r="I965" s="234"/>
    </row>
    <row r="966" customFormat="false" ht="13.8" hidden="false" customHeight="false" outlineLevel="0" collapsed="false">
      <c r="A966" s="208"/>
      <c r="B966" s="208"/>
      <c r="C966" s="208"/>
      <c r="D966" s="208"/>
      <c r="E966" s="208"/>
      <c r="F966" s="208"/>
      <c r="G966" s="208"/>
      <c r="H966" s="208"/>
      <c r="I966" s="234"/>
    </row>
    <row r="967" customFormat="false" ht="13.8" hidden="false" customHeight="false" outlineLevel="0" collapsed="false">
      <c r="A967" s="208"/>
      <c r="B967" s="208"/>
      <c r="C967" s="208"/>
      <c r="D967" s="208"/>
      <c r="E967" s="208"/>
      <c r="F967" s="208"/>
      <c r="G967" s="208"/>
      <c r="H967" s="208"/>
      <c r="I967" s="234"/>
    </row>
    <row r="968" customFormat="false" ht="13.8" hidden="false" customHeight="false" outlineLevel="0" collapsed="false">
      <c r="A968" s="208"/>
      <c r="B968" s="208"/>
      <c r="C968" s="208"/>
      <c r="D968" s="208"/>
      <c r="E968" s="208"/>
      <c r="F968" s="208"/>
      <c r="G968" s="208"/>
      <c r="H968" s="208"/>
      <c r="I968" s="234"/>
    </row>
    <row r="969" customFormat="false" ht="13.8" hidden="false" customHeight="false" outlineLevel="0" collapsed="false">
      <c r="A969" s="208"/>
      <c r="B969" s="208"/>
      <c r="C969" s="208"/>
      <c r="D969" s="208"/>
      <c r="E969" s="208"/>
      <c r="F969" s="208"/>
      <c r="G969" s="208"/>
      <c r="H969" s="208"/>
      <c r="I969" s="234"/>
    </row>
    <row r="970" customFormat="false" ht="13.8" hidden="false" customHeight="false" outlineLevel="0" collapsed="false">
      <c r="A970" s="208"/>
      <c r="B970" s="208"/>
      <c r="C970" s="208"/>
      <c r="D970" s="208"/>
      <c r="E970" s="208"/>
      <c r="F970" s="208"/>
      <c r="G970" s="208"/>
      <c r="H970" s="208"/>
      <c r="I970" s="234"/>
    </row>
    <row r="971" customFormat="false" ht="13.8" hidden="false" customHeight="false" outlineLevel="0" collapsed="false">
      <c r="A971" s="208"/>
      <c r="B971" s="208"/>
      <c r="C971" s="208"/>
      <c r="D971" s="208"/>
      <c r="E971" s="208"/>
      <c r="F971" s="208"/>
      <c r="G971" s="208"/>
      <c r="H971" s="208"/>
      <c r="I971" s="234"/>
    </row>
    <row r="972" customFormat="false" ht="13.8" hidden="false" customHeight="false" outlineLevel="0" collapsed="false">
      <c r="A972" s="208"/>
      <c r="B972" s="208"/>
      <c r="C972" s="208"/>
      <c r="D972" s="208"/>
      <c r="E972" s="208"/>
      <c r="F972" s="208"/>
      <c r="G972" s="208"/>
      <c r="H972" s="208"/>
      <c r="I972" s="234"/>
    </row>
    <row r="973" customFormat="false" ht="13.8" hidden="false" customHeight="false" outlineLevel="0" collapsed="false">
      <c r="A973" s="208"/>
      <c r="B973" s="208"/>
      <c r="C973" s="208"/>
      <c r="D973" s="208"/>
      <c r="E973" s="208"/>
      <c r="F973" s="208"/>
      <c r="G973" s="208"/>
      <c r="H973" s="208"/>
      <c r="I973" s="234"/>
    </row>
    <row r="974" customFormat="false" ht="13.8" hidden="false" customHeight="false" outlineLevel="0" collapsed="false">
      <c r="A974" s="208"/>
      <c r="B974" s="208"/>
      <c r="C974" s="208"/>
      <c r="D974" s="208"/>
      <c r="E974" s="208"/>
      <c r="F974" s="208"/>
      <c r="G974" s="208"/>
      <c r="H974" s="208"/>
      <c r="I974" s="234"/>
    </row>
    <row r="975" customFormat="false" ht="13.8" hidden="false" customHeight="false" outlineLevel="0" collapsed="false">
      <c r="A975" s="208"/>
      <c r="B975" s="208"/>
      <c r="C975" s="208"/>
      <c r="D975" s="208"/>
      <c r="E975" s="208"/>
      <c r="F975" s="208"/>
      <c r="G975" s="208"/>
      <c r="H975" s="208"/>
      <c r="I975" s="234"/>
    </row>
    <row r="976" customFormat="false" ht="13.8" hidden="false" customHeight="false" outlineLevel="0" collapsed="false">
      <c r="A976" s="208"/>
      <c r="B976" s="208"/>
      <c r="C976" s="208"/>
      <c r="D976" s="208"/>
      <c r="E976" s="208"/>
      <c r="F976" s="208"/>
      <c r="G976" s="208"/>
      <c r="H976" s="208"/>
      <c r="I976" s="234"/>
    </row>
    <row r="977" customFormat="false" ht="13.8" hidden="false" customHeight="false" outlineLevel="0" collapsed="false">
      <c r="A977" s="208"/>
      <c r="B977" s="208"/>
      <c r="C977" s="208"/>
      <c r="D977" s="208"/>
      <c r="E977" s="208"/>
      <c r="F977" s="208"/>
      <c r="G977" s="208"/>
      <c r="H977" s="208"/>
      <c r="I977" s="234"/>
    </row>
    <row r="978" customFormat="false" ht="13.8" hidden="false" customHeight="false" outlineLevel="0" collapsed="false">
      <c r="A978" s="208"/>
      <c r="B978" s="208"/>
      <c r="C978" s="208"/>
      <c r="D978" s="208"/>
      <c r="E978" s="208"/>
      <c r="F978" s="208"/>
      <c r="G978" s="208"/>
      <c r="H978" s="208"/>
      <c r="I978" s="234"/>
    </row>
    <row r="979" customFormat="false" ht="13.8" hidden="false" customHeight="false" outlineLevel="0" collapsed="false">
      <c r="A979" s="208"/>
      <c r="B979" s="208"/>
      <c r="C979" s="208"/>
      <c r="D979" s="208"/>
      <c r="E979" s="208"/>
      <c r="F979" s="208"/>
      <c r="G979" s="208"/>
      <c r="H979" s="208"/>
      <c r="I979" s="234"/>
    </row>
    <row r="980" customFormat="false" ht="13.8" hidden="false" customHeight="false" outlineLevel="0" collapsed="false">
      <c r="A980" s="208"/>
      <c r="B980" s="208"/>
      <c r="C980" s="208"/>
      <c r="D980" s="208"/>
      <c r="E980" s="208"/>
      <c r="F980" s="208"/>
      <c r="G980" s="208"/>
      <c r="H980" s="208"/>
      <c r="I980" s="234"/>
    </row>
    <row r="981" customFormat="false" ht="13.8" hidden="false" customHeight="false" outlineLevel="0" collapsed="false">
      <c r="A981" s="208"/>
      <c r="B981" s="208"/>
      <c r="C981" s="208"/>
      <c r="D981" s="208"/>
      <c r="E981" s="208"/>
      <c r="F981" s="208"/>
      <c r="G981" s="208"/>
      <c r="H981" s="208"/>
      <c r="I981" s="234"/>
    </row>
    <row r="982" customFormat="false" ht="13.8" hidden="false" customHeight="false" outlineLevel="0" collapsed="false">
      <c r="A982" s="208"/>
      <c r="B982" s="208"/>
      <c r="C982" s="208"/>
      <c r="D982" s="208"/>
      <c r="E982" s="208"/>
      <c r="F982" s="208"/>
      <c r="G982" s="208"/>
      <c r="H982" s="208"/>
      <c r="I982" s="234"/>
    </row>
    <row r="983" customFormat="false" ht="13.8" hidden="false" customHeight="false" outlineLevel="0" collapsed="false">
      <c r="A983" s="208"/>
      <c r="B983" s="208"/>
      <c r="C983" s="208"/>
      <c r="D983" s="208"/>
      <c r="E983" s="208"/>
      <c r="F983" s="208"/>
      <c r="G983" s="208"/>
      <c r="H983" s="208"/>
      <c r="I983" s="234"/>
    </row>
    <row r="984" customFormat="false" ht="13.8" hidden="false" customHeight="false" outlineLevel="0" collapsed="false">
      <c r="A984" s="208"/>
      <c r="B984" s="208"/>
      <c r="C984" s="208"/>
      <c r="D984" s="208"/>
      <c r="E984" s="208"/>
      <c r="F984" s="208"/>
      <c r="G984" s="208"/>
      <c r="H984" s="208"/>
      <c r="I984" s="234"/>
    </row>
    <row r="985" customFormat="false" ht="13.8" hidden="false" customHeight="false" outlineLevel="0" collapsed="false">
      <c r="A985" s="208"/>
      <c r="B985" s="208"/>
      <c r="C985" s="208"/>
      <c r="D985" s="208"/>
      <c r="E985" s="208"/>
      <c r="F985" s="208"/>
      <c r="G985" s="208"/>
      <c r="H985" s="208"/>
      <c r="I985" s="234"/>
    </row>
    <row r="986" customFormat="false" ht="13.8" hidden="false" customHeight="false" outlineLevel="0" collapsed="false">
      <c r="A986" s="208"/>
      <c r="B986" s="208"/>
      <c r="C986" s="208"/>
      <c r="D986" s="208"/>
      <c r="E986" s="208"/>
      <c r="F986" s="208"/>
      <c r="G986" s="208"/>
      <c r="H986" s="208"/>
      <c r="I986" s="234"/>
    </row>
    <row r="987" customFormat="false" ht="13.8" hidden="false" customHeight="false" outlineLevel="0" collapsed="false">
      <c r="A987" s="208"/>
      <c r="B987" s="208"/>
      <c r="C987" s="208"/>
      <c r="D987" s="208"/>
      <c r="E987" s="208"/>
      <c r="F987" s="208"/>
      <c r="G987" s="208"/>
      <c r="H987" s="208"/>
      <c r="I987" s="234"/>
    </row>
    <row r="988" customFormat="false" ht="13.8" hidden="false" customHeight="false" outlineLevel="0" collapsed="false">
      <c r="A988" s="208"/>
      <c r="B988" s="208"/>
      <c r="C988" s="208"/>
      <c r="D988" s="208"/>
      <c r="E988" s="208"/>
      <c r="F988" s="208"/>
      <c r="G988" s="208"/>
      <c r="H988" s="208"/>
      <c r="I988" s="234"/>
    </row>
    <row r="989" customFormat="false" ht="13.8" hidden="false" customHeight="false" outlineLevel="0" collapsed="false">
      <c r="A989" s="208"/>
      <c r="B989" s="208"/>
      <c r="C989" s="208"/>
      <c r="D989" s="208"/>
      <c r="E989" s="208"/>
      <c r="F989" s="208"/>
      <c r="G989" s="208"/>
      <c r="H989" s="208"/>
      <c r="I989" s="234"/>
    </row>
    <row r="990" customFormat="false" ht="13.8" hidden="false" customHeight="false" outlineLevel="0" collapsed="false">
      <c r="A990" s="208"/>
      <c r="B990" s="208"/>
      <c r="C990" s="208"/>
      <c r="D990" s="208"/>
      <c r="E990" s="208"/>
      <c r="F990" s="208"/>
      <c r="G990" s="208"/>
      <c r="H990" s="208"/>
      <c r="I990" s="234"/>
    </row>
    <row r="991" customFormat="false" ht="13.8" hidden="false" customHeight="false" outlineLevel="0" collapsed="false">
      <c r="A991" s="208"/>
      <c r="B991" s="208"/>
      <c r="C991" s="208"/>
      <c r="D991" s="208"/>
      <c r="E991" s="208"/>
      <c r="F991" s="208"/>
      <c r="G991" s="208"/>
      <c r="H991" s="208"/>
      <c r="I991" s="234"/>
    </row>
    <row r="992" customFormat="false" ht="13.8" hidden="false" customHeight="false" outlineLevel="0" collapsed="false">
      <c r="A992" s="208"/>
      <c r="B992" s="208"/>
      <c r="C992" s="208"/>
      <c r="D992" s="208"/>
      <c r="E992" s="208"/>
      <c r="F992" s="208"/>
      <c r="G992" s="208"/>
      <c r="H992" s="208"/>
      <c r="I992" s="234"/>
    </row>
    <row r="993" customFormat="false" ht="13.8" hidden="false" customHeight="false" outlineLevel="0" collapsed="false">
      <c r="A993" s="208"/>
      <c r="B993" s="208"/>
      <c r="C993" s="208"/>
      <c r="D993" s="208"/>
      <c r="E993" s="208"/>
      <c r="F993" s="208"/>
      <c r="G993" s="208"/>
      <c r="H993" s="208"/>
      <c r="I993" s="234"/>
    </row>
    <row r="994" customFormat="false" ht="13.8" hidden="false" customHeight="false" outlineLevel="0" collapsed="false">
      <c r="A994" s="208"/>
      <c r="B994" s="208"/>
      <c r="C994" s="208"/>
      <c r="D994" s="208"/>
      <c r="E994" s="208"/>
      <c r="F994" s="208"/>
      <c r="G994" s="208"/>
      <c r="H994" s="208"/>
      <c r="I994" s="234"/>
    </row>
    <row r="995" customFormat="false" ht="13.8" hidden="false" customHeight="false" outlineLevel="0" collapsed="false">
      <c r="A995" s="208"/>
      <c r="B995" s="208"/>
      <c r="C995" s="208"/>
      <c r="D995" s="208"/>
      <c r="E995" s="208"/>
      <c r="F995" s="208"/>
      <c r="G995" s="208"/>
      <c r="H995" s="208"/>
      <c r="I995" s="234"/>
    </row>
    <row r="996" customFormat="false" ht="13.8" hidden="false" customHeight="false" outlineLevel="0" collapsed="false">
      <c r="A996" s="208"/>
      <c r="B996" s="208"/>
      <c r="C996" s="208"/>
      <c r="D996" s="208"/>
      <c r="E996" s="208"/>
      <c r="F996" s="208"/>
      <c r="G996" s="208"/>
      <c r="H996" s="208"/>
      <c r="I996" s="234"/>
    </row>
    <row r="997" customFormat="false" ht="13.8" hidden="false" customHeight="false" outlineLevel="0" collapsed="false">
      <c r="A997" s="208"/>
      <c r="B997" s="208"/>
      <c r="C997" s="208"/>
      <c r="D997" s="208"/>
      <c r="E997" s="208"/>
      <c r="F997" s="208"/>
      <c r="G997" s="208"/>
      <c r="H997" s="208"/>
      <c r="I997" s="234"/>
    </row>
    <row r="998" customFormat="false" ht="13.8" hidden="false" customHeight="false" outlineLevel="0" collapsed="false">
      <c r="A998" s="208"/>
      <c r="B998" s="208"/>
      <c r="C998" s="208"/>
      <c r="D998" s="208"/>
      <c r="E998" s="208"/>
      <c r="F998" s="208"/>
      <c r="G998" s="208"/>
      <c r="H998" s="208"/>
      <c r="I998" s="234"/>
    </row>
    <row r="999" customFormat="false" ht="13.8" hidden="false" customHeight="false" outlineLevel="0" collapsed="false">
      <c r="A999" s="208"/>
      <c r="B999" s="208"/>
      <c r="C999" s="208"/>
      <c r="D999" s="208"/>
      <c r="E999" s="208"/>
      <c r="F999" s="208"/>
      <c r="G999" s="208"/>
      <c r="H999" s="208"/>
      <c r="I999" s="234"/>
    </row>
    <row r="1000" customFormat="false" ht="13.8" hidden="false" customHeight="false" outlineLevel="0" collapsed="false">
      <c r="A1000" s="208"/>
      <c r="B1000" s="208"/>
      <c r="C1000" s="208"/>
      <c r="D1000" s="208"/>
      <c r="E1000" s="208"/>
      <c r="F1000" s="208"/>
      <c r="G1000" s="208"/>
      <c r="H1000" s="208"/>
      <c r="I1000" s="234"/>
    </row>
    <row r="1001" customFormat="false" ht="13.8" hidden="false" customHeight="false" outlineLevel="0" collapsed="false">
      <c r="A1001" s="208"/>
      <c r="B1001" s="208"/>
      <c r="C1001" s="208"/>
      <c r="D1001" s="208"/>
      <c r="E1001" s="208"/>
      <c r="F1001" s="208"/>
      <c r="G1001" s="208"/>
      <c r="H1001" s="208"/>
      <c r="I1001" s="234"/>
    </row>
    <row r="1002" customFormat="false" ht="13.8" hidden="false" customHeight="false" outlineLevel="0" collapsed="false">
      <c r="A1002" s="208"/>
      <c r="B1002" s="208"/>
      <c r="C1002" s="208"/>
      <c r="D1002" s="208"/>
      <c r="E1002" s="208"/>
      <c r="F1002" s="208"/>
      <c r="G1002" s="208"/>
      <c r="H1002" s="208"/>
      <c r="I1002" s="234"/>
    </row>
    <row r="1003" customFormat="false" ht="13.8" hidden="false" customHeight="false" outlineLevel="0" collapsed="false">
      <c r="A1003" s="208"/>
      <c r="B1003" s="208"/>
      <c r="C1003" s="208"/>
      <c r="D1003" s="208"/>
      <c r="E1003" s="208"/>
      <c r="F1003" s="208"/>
      <c r="G1003" s="208"/>
      <c r="H1003" s="208"/>
      <c r="I1003" s="234"/>
    </row>
    <row r="1004" customFormat="false" ht="13.8" hidden="false" customHeight="false" outlineLevel="0" collapsed="false">
      <c r="A1004" s="208"/>
      <c r="B1004" s="208"/>
      <c r="C1004" s="208"/>
      <c r="D1004" s="208"/>
      <c r="E1004" s="208"/>
      <c r="F1004" s="208"/>
      <c r="G1004" s="208"/>
      <c r="H1004" s="208"/>
      <c r="I1004" s="234"/>
    </row>
    <row r="1005" customFormat="false" ht="13.8" hidden="false" customHeight="false" outlineLevel="0" collapsed="false">
      <c r="A1005" s="208"/>
      <c r="B1005" s="208"/>
      <c r="C1005" s="208"/>
      <c r="D1005" s="208"/>
      <c r="E1005" s="208"/>
      <c r="F1005" s="208"/>
      <c r="G1005" s="208"/>
      <c r="H1005" s="208"/>
      <c r="I1005" s="234"/>
    </row>
    <row r="1006" customFormat="false" ht="13.8" hidden="false" customHeight="false" outlineLevel="0" collapsed="false">
      <c r="A1006" s="208"/>
      <c r="B1006" s="208"/>
      <c r="C1006" s="208"/>
      <c r="D1006" s="208"/>
      <c r="E1006" s="208"/>
      <c r="F1006" s="208"/>
      <c r="G1006" s="208"/>
      <c r="H1006" s="208"/>
      <c r="I1006" s="234"/>
    </row>
    <row r="1007" customFormat="false" ht="13.8" hidden="false" customHeight="false" outlineLevel="0" collapsed="false">
      <c r="A1007" s="208"/>
      <c r="B1007" s="208"/>
      <c r="C1007" s="208"/>
      <c r="D1007" s="208"/>
      <c r="E1007" s="208"/>
      <c r="F1007" s="208"/>
      <c r="G1007" s="208"/>
      <c r="H1007" s="208"/>
      <c r="I1007" s="234"/>
    </row>
    <row r="1008" customFormat="false" ht="13.8" hidden="false" customHeight="false" outlineLevel="0" collapsed="false">
      <c r="A1008" s="208"/>
      <c r="B1008" s="208"/>
      <c r="C1008" s="208"/>
      <c r="D1008" s="208"/>
      <c r="E1008" s="208"/>
      <c r="F1008" s="208"/>
      <c r="G1008" s="208"/>
      <c r="H1008" s="208"/>
      <c r="I1008" s="234"/>
    </row>
    <row r="1009" customFormat="false" ht="13.8" hidden="false" customHeight="false" outlineLevel="0" collapsed="false">
      <c r="A1009" s="208"/>
      <c r="B1009" s="208"/>
      <c r="C1009" s="208"/>
      <c r="D1009" s="208"/>
      <c r="E1009" s="208"/>
      <c r="F1009" s="208"/>
      <c r="G1009" s="208"/>
      <c r="H1009" s="208"/>
      <c r="I1009" s="234"/>
    </row>
    <row r="1010" customFormat="false" ht="13.8" hidden="false" customHeight="false" outlineLevel="0" collapsed="false">
      <c r="A1010" s="208"/>
      <c r="B1010" s="208"/>
      <c r="C1010" s="208"/>
      <c r="D1010" s="208"/>
      <c r="E1010" s="208"/>
      <c r="F1010" s="208"/>
      <c r="G1010" s="208"/>
      <c r="H1010" s="208"/>
      <c r="I1010" s="234"/>
    </row>
    <row r="1011" customFormat="false" ht="13.8" hidden="false" customHeight="false" outlineLevel="0" collapsed="false">
      <c r="A1011" s="208"/>
      <c r="B1011" s="208"/>
      <c r="C1011" s="208"/>
      <c r="D1011" s="208"/>
      <c r="E1011" s="208"/>
      <c r="F1011" s="208"/>
      <c r="G1011" s="208"/>
      <c r="H1011" s="208"/>
      <c r="I1011" s="234"/>
    </row>
    <row r="1012" customFormat="false" ht="13.8" hidden="false" customHeight="false" outlineLevel="0" collapsed="false">
      <c r="A1012" s="208"/>
      <c r="B1012" s="208"/>
      <c r="C1012" s="208"/>
      <c r="D1012" s="208"/>
      <c r="E1012" s="208"/>
      <c r="F1012" s="208"/>
      <c r="G1012" s="208"/>
      <c r="H1012" s="208"/>
      <c r="I1012" s="234"/>
    </row>
    <row r="1013" customFormat="false" ht="13.8" hidden="false" customHeight="false" outlineLevel="0" collapsed="false">
      <c r="A1013" s="208"/>
      <c r="B1013" s="208"/>
      <c r="C1013" s="208"/>
      <c r="D1013" s="208"/>
      <c r="E1013" s="208"/>
      <c r="F1013" s="208"/>
      <c r="G1013" s="208"/>
      <c r="H1013" s="208"/>
      <c r="I1013" s="234"/>
    </row>
    <row r="1014" customFormat="false" ht="13.8" hidden="false" customHeight="false" outlineLevel="0" collapsed="false">
      <c r="A1014" s="208"/>
      <c r="B1014" s="208"/>
      <c r="C1014" s="208"/>
      <c r="D1014" s="208"/>
      <c r="E1014" s="208"/>
      <c r="F1014" s="208"/>
      <c r="G1014" s="208"/>
      <c r="H1014" s="208"/>
      <c r="I1014" s="234"/>
    </row>
    <row r="1015" customFormat="false" ht="13.8" hidden="false" customHeight="false" outlineLevel="0" collapsed="false">
      <c r="A1015" s="208"/>
      <c r="B1015" s="208"/>
      <c r="C1015" s="208"/>
      <c r="D1015" s="208"/>
      <c r="E1015" s="208"/>
      <c r="F1015" s="208"/>
      <c r="G1015" s="208"/>
      <c r="H1015" s="208"/>
      <c r="I1015" s="234"/>
    </row>
    <row r="1016" customFormat="false" ht="13.8" hidden="false" customHeight="false" outlineLevel="0" collapsed="false">
      <c r="A1016" s="208"/>
      <c r="B1016" s="208"/>
      <c r="C1016" s="208"/>
      <c r="D1016" s="208"/>
      <c r="E1016" s="208"/>
      <c r="F1016" s="208"/>
      <c r="G1016" s="208"/>
      <c r="H1016" s="208"/>
      <c r="I1016" s="234"/>
    </row>
    <row r="1017" customFormat="false" ht="13.8" hidden="false" customHeight="false" outlineLevel="0" collapsed="false">
      <c r="A1017" s="208"/>
      <c r="B1017" s="208"/>
      <c r="C1017" s="208"/>
      <c r="D1017" s="208"/>
      <c r="E1017" s="208"/>
      <c r="F1017" s="208"/>
      <c r="G1017" s="208"/>
      <c r="H1017" s="208"/>
      <c r="I1017" s="234"/>
    </row>
    <row r="1018" customFormat="false" ht="13.8" hidden="false" customHeight="false" outlineLevel="0" collapsed="false">
      <c r="A1018" s="208"/>
      <c r="B1018" s="208"/>
      <c r="C1018" s="208"/>
      <c r="D1018" s="208"/>
      <c r="E1018" s="208"/>
      <c r="F1018" s="208"/>
      <c r="G1018" s="208"/>
      <c r="H1018" s="208"/>
      <c r="I1018" s="234"/>
    </row>
    <row r="1019" customFormat="false" ht="13.8" hidden="false" customHeight="false" outlineLevel="0" collapsed="false">
      <c r="A1019" s="208"/>
      <c r="B1019" s="208"/>
      <c r="C1019" s="208"/>
      <c r="D1019" s="208"/>
      <c r="E1019" s="208"/>
      <c r="F1019" s="208"/>
      <c r="G1019" s="208"/>
      <c r="H1019" s="208"/>
      <c r="I1019" s="234"/>
    </row>
    <row r="1020" customFormat="false" ht="13.8" hidden="false" customHeight="false" outlineLevel="0" collapsed="false">
      <c r="A1020" s="208"/>
      <c r="B1020" s="208"/>
      <c r="C1020" s="208"/>
      <c r="D1020" s="208"/>
      <c r="E1020" s="208"/>
      <c r="F1020" s="208"/>
      <c r="G1020" s="208"/>
      <c r="H1020" s="208"/>
      <c r="I1020" s="234"/>
    </row>
    <row r="1021" customFormat="false" ht="13.8" hidden="false" customHeight="false" outlineLevel="0" collapsed="false">
      <c r="A1021" s="208"/>
      <c r="B1021" s="208"/>
      <c r="C1021" s="208"/>
      <c r="D1021" s="208"/>
      <c r="E1021" s="208"/>
      <c r="F1021" s="208"/>
      <c r="G1021" s="208"/>
      <c r="H1021" s="208"/>
      <c r="I1021" s="234"/>
    </row>
    <row r="1022" customFormat="false" ht="13.8" hidden="false" customHeight="false" outlineLevel="0" collapsed="false">
      <c r="A1022" s="208"/>
      <c r="B1022" s="208"/>
      <c r="C1022" s="208"/>
      <c r="D1022" s="208"/>
      <c r="E1022" s="208"/>
      <c r="F1022" s="208"/>
      <c r="G1022" s="208"/>
      <c r="H1022" s="208"/>
      <c r="I1022" s="234"/>
    </row>
    <row r="1023" customFormat="false" ht="13.8" hidden="false" customHeight="false" outlineLevel="0" collapsed="false">
      <c r="A1023" s="208"/>
      <c r="B1023" s="208"/>
      <c r="C1023" s="208"/>
      <c r="D1023" s="208"/>
      <c r="E1023" s="208"/>
      <c r="F1023" s="208"/>
      <c r="G1023" s="208"/>
      <c r="H1023" s="208"/>
      <c r="I1023" s="234"/>
    </row>
    <row r="1024" customFormat="false" ht="13.8" hidden="false" customHeight="false" outlineLevel="0" collapsed="false">
      <c r="A1024" s="208"/>
      <c r="B1024" s="208"/>
      <c r="C1024" s="208"/>
      <c r="D1024" s="208"/>
      <c r="E1024" s="208"/>
      <c r="F1024" s="208"/>
      <c r="G1024" s="208"/>
      <c r="H1024" s="208"/>
      <c r="I1024" s="234"/>
    </row>
    <row r="1025" customFormat="false" ht="13.8" hidden="false" customHeight="false" outlineLevel="0" collapsed="false">
      <c r="A1025" s="208"/>
      <c r="B1025" s="208"/>
      <c r="C1025" s="208"/>
      <c r="D1025" s="208"/>
      <c r="E1025" s="208"/>
      <c r="F1025" s="208"/>
      <c r="G1025" s="208"/>
      <c r="H1025" s="208"/>
      <c r="I1025" s="234"/>
    </row>
    <row r="1026" customFormat="false" ht="13.8" hidden="false" customHeight="false" outlineLevel="0" collapsed="false">
      <c r="A1026" s="208"/>
      <c r="B1026" s="208"/>
      <c r="C1026" s="208"/>
      <c r="D1026" s="208"/>
      <c r="E1026" s="208"/>
      <c r="F1026" s="208"/>
      <c r="G1026" s="208"/>
      <c r="H1026" s="208"/>
      <c r="I1026" s="234"/>
    </row>
    <row r="1027" customFormat="false" ht="13.8" hidden="false" customHeight="false" outlineLevel="0" collapsed="false">
      <c r="A1027" s="208"/>
      <c r="B1027" s="208"/>
      <c r="C1027" s="208"/>
      <c r="D1027" s="208"/>
      <c r="E1027" s="208"/>
      <c r="F1027" s="208"/>
      <c r="G1027" s="208"/>
      <c r="H1027" s="208"/>
      <c r="I1027" s="234"/>
    </row>
    <row r="1028" customFormat="false" ht="13.8" hidden="false" customHeight="false" outlineLevel="0" collapsed="false">
      <c r="A1028" s="208"/>
      <c r="B1028" s="208"/>
      <c r="C1028" s="208"/>
      <c r="D1028" s="208"/>
      <c r="E1028" s="208"/>
      <c r="F1028" s="208"/>
      <c r="G1028" s="208"/>
      <c r="H1028" s="208"/>
      <c r="I1028" s="234"/>
    </row>
    <row r="1029" customFormat="false" ht="13.8" hidden="false" customHeight="false" outlineLevel="0" collapsed="false">
      <c r="A1029" s="208"/>
      <c r="B1029" s="208"/>
      <c r="C1029" s="208"/>
      <c r="D1029" s="208"/>
      <c r="E1029" s="208"/>
      <c r="F1029" s="208"/>
      <c r="G1029" s="208"/>
      <c r="H1029" s="208"/>
      <c r="I1029" s="234"/>
    </row>
    <row r="1030" customFormat="false" ht="13.8" hidden="false" customHeight="false" outlineLevel="0" collapsed="false">
      <c r="A1030" s="208"/>
      <c r="B1030" s="208"/>
      <c r="C1030" s="208"/>
      <c r="D1030" s="208"/>
      <c r="E1030" s="208"/>
      <c r="F1030" s="208"/>
      <c r="G1030" s="208"/>
      <c r="H1030" s="208"/>
      <c r="I1030" s="234"/>
    </row>
    <row r="1031" customFormat="false" ht="13.8" hidden="false" customHeight="false" outlineLevel="0" collapsed="false">
      <c r="A1031" s="208"/>
      <c r="B1031" s="208"/>
      <c r="C1031" s="208"/>
      <c r="D1031" s="208"/>
      <c r="E1031" s="208"/>
      <c r="F1031" s="208"/>
      <c r="G1031" s="208"/>
      <c r="H1031" s="208"/>
      <c r="I1031" s="234"/>
    </row>
    <row r="1032" customFormat="false" ht="13.8" hidden="false" customHeight="false" outlineLevel="0" collapsed="false">
      <c r="A1032" s="208"/>
      <c r="B1032" s="208"/>
      <c r="C1032" s="208"/>
      <c r="D1032" s="208"/>
      <c r="E1032" s="208"/>
      <c r="F1032" s="208"/>
      <c r="G1032" s="208"/>
      <c r="H1032" s="208"/>
      <c r="I1032" s="234"/>
    </row>
    <row r="1033" customFormat="false" ht="13.8" hidden="false" customHeight="false" outlineLevel="0" collapsed="false">
      <c r="A1033" s="208"/>
      <c r="B1033" s="208"/>
      <c r="C1033" s="208"/>
      <c r="D1033" s="208"/>
      <c r="E1033" s="208"/>
      <c r="F1033" s="208"/>
      <c r="G1033" s="208"/>
      <c r="H1033" s="208"/>
      <c r="I1033" s="234"/>
    </row>
    <row r="1034" customFormat="false" ht="13.8" hidden="false" customHeight="false" outlineLevel="0" collapsed="false">
      <c r="A1034" s="208"/>
      <c r="B1034" s="208"/>
      <c r="C1034" s="208"/>
      <c r="D1034" s="208"/>
      <c r="E1034" s="208"/>
      <c r="F1034" s="208"/>
      <c r="G1034" s="208"/>
      <c r="H1034" s="208"/>
      <c r="I1034" s="234"/>
    </row>
    <row r="1035" customFormat="false" ht="13.8" hidden="false" customHeight="false" outlineLevel="0" collapsed="false">
      <c r="A1035" s="208"/>
      <c r="B1035" s="208"/>
      <c r="C1035" s="208"/>
      <c r="D1035" s="208"/>
      <c r="E1035" s="208"/>
      <c r="F1035" s="208"/>
      <c r="G1035" s="208"/>
      <c r="H1035" s="208"/>
      <c r="I1035" s="234"/>
    </row>
    <row r="1036" customFormat="false" ht="13.8" hidden="false" customHeight="false" outlineLevel="0" collapsed="false">
      <c r="A1036" s="208"/>
      <c r="B1036" s="208"/>
      <c r="C1036" s="208"/>
      <c r="D1036" s="208"/>
      <c r="E1036" s="208"/>
      <c r="F1036" s="208"/>
      <c r="G1036" s="208"/>
      <c r="H1036" s="208"/>
      <c r="I1036" s="234"/>
    </row>
    <row r="1037" customFormat="false" ht="13.8" hidden="false" customHeight="false" outlineLevel="0" collapsed="false">
      <c r="A1037" s="208"/>
      <c r="B1037" s="208"/>
      <c r="C1037" s="208"/>
      <c r="D1037" s="208"/>
      <c r="E1037" s="208"/>
      <c r="F1037" s="208"/>
      <c r="G1037" s="208"/>
      <c r="H1037" s="208"/>
      <c r="I1037" s="234"/>
    </row>
    <row r="1038" customFormat="false" ht="13.8" hidden="false" customHeight="false" outlineLevel="0" collapsed="false">
      <c r="A1038" s="208"/>
      <c r="B1038" s="208"/>
      <c r="C1038" s="208"/>
      <c r="D1038" s="208"/>
      <c r="E1038" s="208"/>
      <c r="F1038" s="208"/>
      <c r="G1038" s="208"/>
      <c r="H1038" s="208"/>
      <c r="I1038" s="234"/>
    </row>
    <row r="1039" customFormat="false" ht="13.8" hidden="false" customHeight="false" outlineLevel="0" collapsed="false">
      <c r="A1039" s="208"/>
      <c r="B1039" s="208"/>
      <c r="C1039" s="208"/>
      <c r="D1039" s="208"/>
      <c r="E1039" s="208"/>
      <c r="F1039" s="208"/>
      <c r="G1039" s="208"/>
      <c r="H1039" s="208"/>
      <c r="I1039" s="234"/>
    </row>
    <row r="1040" customFormat="false" ht="13.8" hidden="false" customHeight="false" outlineLevel="0" collapsed="false">
      <c r="A1040" s="208"/>
      <c r="B1040" s="208"/>
      <c r="C1040" s="208"/>
      <c r="D1040" s="208"/>
      <c r="E1040" s="208"/>
      <c r="F1040" s="208"/>
      <c r="G1040" s="208"/>
      <c r="H1040" s="208"/>
      <c r="I1040" s="234"/>
    </row>
    <row r="1041" customFormat="false" ht="13.8" hidden="false" customHeight="false" outlineLevel="0" collapsed="false">
      <c r="A1041" s="208"/>
      <c r="B1041" s="208"/>
      <c r="C1041" s="208"/>
      <c r="D1041" s="208"/>
      <c r="E1041" s="208"/>
      <c r="F1041" s="208"/>
      <c r="G1041" s="208"/>
      <c r="H1041" s="208"/>
      <c r="I1041" s="234"/>
    </row>
    <row r="1042" customFormat="false" ht="13.8" hidden="false" customHeight="false" outlineLevel="0" collapsed="false">
      <c r="A1042" s="208"/>
      <c r="B1042" s="208"/>
      <c r="C1042" s="208"/>
      <c r="D1042" s="208"/>
      <c r="E1042" s="208"/>
      <c r="F1042" s="208"/>
      <c r="G1042" s="208"/>
      <c r="H1042" s="208"/>
      <c r="I1042" s="234"/>
    </row>
    <row r="1043" customFormat="false" ht="13.8" hidden="false" customHeight="false" outlineLevel="0" collapsed="false">
      <c r="A1043" s="208"/>
      <c r="B1043" s="208"/>
      <c r="C1043" s="208"/>
      <c r="D1043" s="208"/>
      <c r="E1043" s="208"/>
      <c r="F1043" s="208"/>
      <c r="G1043" s="208"/>
      <c r="H1043" s="208"/>
      <c r="I1043" s="234"/>
    </row>
    <row r="1044" customFormat="false" ht="13.8" hidden="false" customHeight="false" outlineLevel="0" collapsed="false">
      <c r="A1044" s="208"/>
      <c r="B1044" s="208"/>
      <c r="C1044" s="208"/>
      <c r="D1044" s="208"/>
      <c r="E1044" s="208"/>
      <c r="F1044" s="208"/>
      <c r="G1044" s="208"/>
      <c r="H1044" s="208"/>
      <c r="I1044" s="234"/>
    </row>
    <row r="1045" customFormat="false" ht="13.8" hidden="false" customHeight="false" outlineLevel="0" collapsed="false">
      <c r="A1045" s="208"/>
      <c r="B1045" s="208"/>
      <c r="C1045" s="208"/>
      <c r="D1045" s="208"/>
      <c r="E1045" s="208"/>
      <c r="F1045" s="208"/>
      <c r="G1045" s="208"/>
      <c r="H1045" s="208"/>
      <c r="I1045" s="234"/>
    </row>
    <row r="1046" customFormat="false" ht="13.8" hidden="false" customHeight="false" outlineLevel="0" collapsed="false">
      <c r="A1046" s="208"/>
      <c r="B1046" s="208"/>
      <c r="C1046" s="208"/>
      <c r="D1046" s="208"/>
      <c r="E1046" s="208"/>
      <c r="F1046" s="208"/>
      <c r="G1046" s="208"/>
      <c r="H1046" s="208"/>
      <c r="I1046" s="234"/>
    </row>
    <row r="1047" customFormat="false" ht="13.8" hidden="false" customHeight="false" outlineLevel="0" collapsed="false">
      <c r="A1047" s="208"/>
      <c r="B1047" s="208"/>
      <c r="C1047" s="208"/>
      <c r="D1047" s="208"/>
      <c r="E1047" s="208"/>
      <c r="F1047" s="208"/>
      <c r="G1047" s="208"/>
      <c r="H1047" s="208"/>
      <c r="I1047" s="234"/>
    </row>
    <row r="1048" customFormat="false" ht="13.8" hidden="false" customHeight="false" outlineLevel="0" collapsed="false">
      <c r="A1048" s="208"/>
      <c r="B1048" s="208"/>
      <c r="C1048" s="208"/>
      <c r="D1048" s="208"/>
      <c r="E1048" s="208"/>
      <c r="F1048" s="208"/>
      <c r="G1048" s="208"/>
      <c r="H1048" s="208"/>
      <c r="I1048" s="234"/>
    </row>
    <row r="1049" customFormat="false" ht="13.8" hidden="false" customHeight="false" outlineLevel="0" collapsed="false">
      <c r="A1049" s="208"/>
      <c r="B1049" s="208"/>
      <c r="C1049" s="208"/>
      <c r="D1049" s="208"/>
      <c r="E1049" s="208"/>
      <c r="F1049" s="208"/>
      <c r="G1049" s="208"/>
      <c r="H1049" s="208"/>
      <c r="I1049" s="234"/>
    </row>
    <row r="1050" customFormat="false" ht="13.8" hidden="false" customHeight="false" outlineLevel="0" collapsed="false">
      <c r="A1050" s="208"/>
      <c r="B1050" s="208"/>
      <c r="C1050" s="208"/>
      <c r="D1050" s="208"/>
      <c r="E1050" s="208"/>
      <c r="F1050" s="208"/>
      <c r="G1050" s="208"/>
      <c r="H1050" s="208"/>
      <c r="I1050" s="234"/>
    </row>
    <row r="1051" customFormat="false" ht="13.8" hidden="false" customHeight="false" outlineLevel="0" collapsed="false">
      <c r="A1051" s="208"/>
      <c r="B1051" s="208"/>
      <c r="C1051" s="208"/>
      <c r="D1051" s="208"/>
      <c r="E1051" s="208"/>
      <c r="F1051" s="208"/>
      <c r="G1051" s="208"/>
      <c r="H1051" s="208"/>
      <c r="I1051" s="234"/>
    </row>
    <row r="1052" customFormat="false" ht="13.8" hidden="false" customHeight="false" outlineLevel="0" collapsed="false">
      <c r="A1052" s="208"/>
      <c r="B1052" s="208"/>
      <c r="C1052" s="208"/>
      <c r="D1052" s="208"/>
      <c r="E1052" s="208"/>
      <c r="F1052" s="208"/>
      <c r="G1052" s="208"/>
      <c r="H1052" s="208"/>
      <c r="I1052" s="234"/>
    </row>
    <row r="1053" customFormat="false" ht="13.8" hidden="false" customHeight="false" outlineLevel="0" collapsed="false">
      <c r="A1053" s="208"/>
      <c r="B1053" s="208"/>
      <c r="C1053" s="208"/>
      <c r="D1053" s="208"/>
      <c r="E1053" s="208"/>
      <c r="F1053" s="208"/>
      <c r="G1053" s="208"/>
      <c r="H1053" s="208"/>
      <c r="I1053" s="234"/>
    </row>
    <row r="1054" customFormat="false" ht="13.8" hidden="false" customHeight="false" outlineLevel="0" collapsed="false">
      <c r="A1054" s="208"/>
      <c r="B1054" s="208"/>
      <c r="C1054" s="208"/>
      <c r="D1054" s="208"/>
      <c r="E1054" s="208"/>
      <c r="F1054" s="208"/>
      <c r="G1054" s="208"/>
      <c r="H1054" s="208"/>
      <c r="I1054" s="234"/>
    </row>
    <row r="1055" customFormat="false" ht="13.8" hidden="false" customHeight="false" outlineLevel="0" collapsed="false">
      <c r="A1055" s="208"/>
      <c r="B1055" s="208"/>
      <c r="C1055" s="208"/>
      <c r="D1055" s="208"/>
      <c r="E1055" s="208"/>
      <c r="F1055" s="208"/>
      <c r="G1055" s="208"/>
      <c r="H1055" s="208"/>
      <c r="I1055" s="234"/>
    </row>
    <row r="1056" customFormat="false" ht="13.8" hidden="false" customHeight="false" outlineLevel="0" collapsed="false">
      <c r="A1056" s="208"/>
      <c r="B1056" s="208"/>
      <c r="C1056" s="208"/>
      <c r="D1056" s="208"/>
      <c r="E1056" s="208"/>
      <c r="F1056" s="208"/>
      <c r="G1056" s="208"/>
      <c r="H1056" s="208"/>
      <c r="I1056" s="234"/>
    </row>
    <row r="1057" customFormat="false" ht="13.8" hidden="false" customHeight="false" outlineLevel="0" collapsed="false">
      <c r="A1057" s="208"/>
      <c r="B1057" s="208"/>
      <c r="C1057" s="208"/>
      <c r="D1057" s="208"/>
      <c r="E1057" s="208"/>
      <c r="F1057" s="208"/>
      <c r="G1057" s="208"/>
      <c r="H1057" s="208"/>
      <c r="I1057" s="234"/>
    </row>
    <row r="1058" customFormat="false" ht="13.8" hidden="false" customHeight="false" outlineLevel="0" collapsed="false">
      <c r="A1058" s="208"/>
      <c r="B1058" s="208"/>
      <c r="C1058" s="208"/>
      <c r="D1058" s="208"/>
      <c r="E1058" s="208"/>
      <c r="F1058" s="208"/>
      <c r="G1058" s="208"/>
      <c r="H1058" s="208"/>
      <c r="I1058" s="234"/>
    </row>
    <row r="1059" customFormat="false" ht="13.8" hidden="false" customHeight="false" outlineLevel="0" collapsed="false">
      <c r="A1059" s="208"/>
      <c r="B1059" s="208"/>
      <c r="C1059" s="208"/>
      <c r="D1059" s="208"/>
      <c r="E1059" s="208"/>
      <c r="F1059" s="208"/>
      <c r="G1059" s="208"/>
      <c r="H1059" s="208"/>
      <c r="I1059" s="234"/>
    </row>
    <row r="1060" customFormat="false" ht="13.8" hidden="false" customHeight="false" outlineLevel="0" collapsed="false">
      <c r="A1060" s="208"/>
      <c r="B1060" s="208"/>
      <c r="C1060" s="208"/>
      <c r="D1060" s="208"/>
      <c r="E1060" s="208"/>
      <c r="F1060" s="208"/>
      <c r="G1060" s="208"/>
      <c r="H1060" s="208"/>
      <c r="I1060" s="234"/>
    </row>
    <row r="1061" customFormat="false" ht="13.8" hidden="false" customHeight="false" outlineLevel="0" collapsed="false">
      <c r="A1061" s="208"/>
      <c r="B1061" s="208"/>
      <c r="C1061" s="208"/>
      <c r="D1061" s="208"/>
      <c r="E1061" s="208"/>
      <c r="F1061" s="208"/>
      <c r="G1061" s="208"/>
      <c r="H1061" s="208"/>
      <c r="I1061" s="234"/>
    </row>
    <row r="1062" customFormat="false" ht="13.8" hidden="false" customHeight="false" outlineLevel="0" collapsed="false">
      <c r="A1062" s="208"/>
      <c r="B1062" s="208"/>
      <c r="C1062" s="208"/>
      <c r="D1062" s="208"/>
      <c r="E1062" s="208"/>
      <c r="F1062" s="208"/>
      <c r="G1062" s="208"/>
      <c r="H1062" s="208"/>
      <c r="I1062" s="234"/>
    </row>
    <row r="1063" customFormat="false" ht="13.8" hidden="false" customHeight="false" outlineLevel="0" collapsed="false">
      <c r="A1063" s="208"/>
      <c r="B1063" s="208"/>
      <c r="C1063" s="208"/>
      <c r="D1063" s="208"/>
      <c r="E1063" s="208"/>
      <c r="F1063" s="208"/>
      <c r="G1063" s="208"/>
      <c r="H1063" s="208"/>
      <c r="I1063" s="234"/>
    </row>
    <row r="1064" customFormat="false" ht="13.8" hidden="false" customHeight="false" outlineLevel="0" collapsed="false">
      <c r="A1064" s="208"/>
      <c r="B1064" s="208"/>
      <c r="C1064" s="208"/>
      <c r="D1064" s="208"/>
      <c r="E1064" s="208"/>
      <c r="F1064" s="208"/>
      <c r="G1064" s="208"/>
      <c r="H1064" s="208"/>
      <c r="I1064" s="234"/>
    </row>
    <row r="1065" customFormat="false" ht="13.8" hidden="false" customHeight="false" outlineLevel="0" collapsed="false">
      <c r="A1065" s="208"/>
      <c r="B1065" s="208"/>
      <c r="C1065" s="208"/>
      <c r="D1065" s="208"/>
      <c r="E1065" s="208"/>
      <c r="F1065" s="208"/>
      <c r="G1065" s="208"/>
      <c r="H1065" s="208"/>
      <c r="I1065" s="234"/>
    </row>
    <row r="1066" customFormat="false" ht="13.8" hidden="false" customHeight="false" outlineLevel="0" collapsed="false">
      <c r="A1066" s="208"/>
      <c r="B1066" s="208"/>
      <c r="C1066" s="208"/>
      <c r="D1066" s="208"/>
      <c r="E1066" s="208"/>
      <c r="F1066" s="208"/>
      <c r="G1066" s="208"/>
      <c r="H1066" s="208"/>
      <c r="I1066" s="234"/>
    </row>
    <row r="1067" customFormat="false" ht="13.8" hidden="false" customHeight="false" outlineLevel="0" collapsed="false">
      <c r="A1067" s="208"/>
      <c r="B1067" s="208"/>
      <c r="C1067" s="208"/>
      <c r="D1067" s="208"/>
      <c r="E1067" s="208"/>
      <c r="F1067" s="208"/>
      <c r="G1067" s="208"/>
      <c r="H1067" s="208"/>
      <c r="I1067" s="234"/>
    </row>
    <row r="1068" customFormat="false" ht="13.8" hidden="false" customHeight="false" outlineLevel="0" collapsed="false">
      <c r="A1068" s="208"/>
      <c r="B1068" s="208"/>
      <c r="C1068" s="208"/>
      <c r="D1068" s="208"/>
      <c r="E1068" s="208"/>
      <c r="F1068" s="208"/>
      <c r="G1068" s="208"/>
      <c r="H1068" s="208"/>
      <c r="I1068" s="234"/>
    </row>
    <row r="1069" customFormat="false" ht="13.8" hidden="false" customHeight="false" outlineLevel="0" collapsed="false">
      <c r="A1069" s="208"/>
      <c r="B1069" s="208"/>
      <c r="C1069" s="208"/>
      <c r="D1069" s="208"/>
      <c r="E1069" s="208"/>
      <c r="F1069" s="208"/>
      <c r="G1069" s="208"/>
      <c r="H1069" s="208"/>
      <c r="I1069" s="234"/>
    </row>
    <row r="1070" customFormat="false" ht="13.8" hidden="false" customHeight="false" outlineLevel="0" collapsed="false">
      <c r="A1070" s="208"/>
      <c r="B1070" s="208"/>
      <c r="C1070" s="208"/>
      <c r="D1070" s="208"/>
      <c r="E1070" s="208"/>
      <c r="F1070" s="208"/>
      <c r="G1070" s="208"/>
      <c r="H1070" s="208"/>
      <c r="I1070" s="234"/>
    </row>
    <row r="1071" customFormat="false" ht="13.8" hidden="false" customHeight="false" outlineLevel="0" collapsed="false">
      <c r="A1071" s="208"/>
      <c r="B1071" s="208"/>
      <c r="C1071" s="208"/>
      <c r="D1071" s="208"/>
      <c r="E1071" s="208"/>
      <c r="F1071" s="208"/>
      <c r="G1071" s="208"/>
      <c r="H1071" s="208"/>
      <c r="I1071" s="234"/>
    </row>
    <row r="1072" customFormat="false" ht="13.8" hidden="false" customHeight="false" outlineLevel="0" collapsed="false">
      <c r="A1072" s="208"/>
      <c r="B1072" s="208"/>
      <c r="C1072" s="208"/>
      <c r="D1072" s="208"/>
      <c r="E1072" s="208"/>
      <c r="F1072" s="208"/>
      <c r="G1072" s="208"/>
      <c r="H1072" s="208"/>
      <c r="I1072" s="234"/>
    </row>
    <row r="1073" customFormat="false" ht="13.8" hidden="false" customHeight="false" outlineLevel="0" collapsed="false">
      <c r="A1073" s="208"/>
      <c r="B1073" s="208"/>
      <c r="C1073" s="208"/>
      <c r="D1073" s="208"/>
      <c r="E1073" s="208"/>
      <c r="F1073" s="208"/>
      <c r="G1073" s="208"/>
      <c r="H1073" s="208"/>
      <c r="I1073" s="234"/>
    </row>
    <row r="1074" customFormat="false" ht="13.8" hidden="false" customHeight="false" outlineLevel="0" collapsed="false">
      <c r="A1074" s="208"/>
      <c r="B1074" s="208"/>
      <c r="C1074" s="208"/>
      <c r="D1074" s="208"/>
      <c r="E1074" s="208"/>
      <c r="F1074" s="208"/>
      <c r="G1074" s="208"/>
      <c r="H1074" s="208"/>
      <c r="I1074" s="234"/>
    </row>
    <row r="1075" customFormat="false" ht="13.8" hidden="false" customHeight="false" outlineLevel="0" collapsed="false">
      <c r="A1075" s="208"/>
      <c r="B1075" s="208"/>
      <c r="C1075" s="208"/>
      <c r="D1075" s="208"/>
      <c r="E1075" s="208"/>
      <c r="F1075" s="208"/>
      <c r="G1075" s="208"/>
      <c r="H1075" s="208"/>
      <c r="I1075" s="234"/>
    </row>
    <row r="1076" customFormat="false" ht="13.8" hidden="false" customHeight="false" outlineLevel="0" collapsed="false">
      <c r="A1076" s="208"/>
      <c r="B1076" s="208"/>
      <c r="C1076" s="208"/>
      <c r="D1076" s="208"/>
      <c r="E1076" s="208"/>
      <c r="F1076" s="208"/>
      <c r="G1076" s="208"/>
      <c r="H1076" s="208"/>
      <c r="I1076" s="234"/>
    </row>
    <row r="1077" customFormat="false" ht="13.8" hidden="false" customHeight="false" outlineLevel="0" collapsed="false">
      <c r="A1077" s="208"/>
      <c r="B1077" s="208"/>
      <c r="C1077" s="208"/>
      <c r="D1077" s="208"/>
      <c r="E1077" s="208"/>
      <c r="F1077" s="208"/>
      <c r="G1077" s="208"/>
      <c r="H1077" s="208"/>
      <c r="I1077" s="234"/>
    </row>
    <row r="1078" customFormat="false" ht="13.8" hidden="false" customHeight="false" outlineLevel="0" collapsed="false">
      <c r="A1078" s="208"/>
      <c r="B1078" s="208"/>
      <c r="C1078" s="208"/>
      <c r="D1078" s="208"/>
      <c r="E1078" s="208"/>
      <c r="F1078" s="208"/>
      <c r="G1078" s="208"/>
      <c r="H1078" s="208"/>
      <c r="I1078" s="234"/>
    </row>
    <row r="1079" customFormat="false" ht="13.8" hidden="false" customHeight="false" outlineLevel="0" collapsed="false">
      <c r="A1079" s="208"/>
      <c r="B1079" s="208"/>
      <c r="C1079" s="208"/>
      <c r="D1079" s="208"/>
      <c r="E1079" s="208"/>
      <c r="F1079" s="208"/>
      <c r="G1079" s="208"/>
      <c r="H1079" s="208"/>
      <c r="I1079" s="234"/>
    </row>
    <row r="1080" customFormat="false" ht="13.8" hidden="false" customHeight="false" outlineLevel="0" collapsed="false">
      <c r="A1080" s="208"/>
      <c r="B1080" s="208"/>
      <c r="C1080" s="208"/>
      <c r="D1080" s="208"/>
      <c r="E1080" s="208"/>
      <c r="F1080" s="208"/>
      <c r="G1080" s="208"/>
      <c r="H1080" s="208"/>
      <c r="I1080" s="234"/>
    </row>
    <row r="1081" customFormat="false" ht="13.8" hidden="false" customHeight="false" outlineLevel="0" collapsed="false">
      <c r="A1081" s="208"/>
      <c r="B1081" s="208"/>
      <c r="C1081" s="208"/>
      <c r="D1081" s="208"/>
      <c r="E1081" s="208"/>
      <c r="F1081" s="208"/>
      <c r="G1081" s="208"/>
      <c r="H1081" s="208"/>
      <c r="I1081" s="234"/>
    </row>
    <row r="1082" customFormat="false" ht="13.8" hidden="false" customHeight="false" outlineLevel="0" collapsed="false">
      <c r="A1082" s="208"/>
      <c r="B1082" s="208"/>
      <c r="C1082" s="208"/>
      <c r="D1082" s="208"/>
      <c r="E1082" s="208"/>
      <c r="F1082" s="208"/>
      <c r="G1082" s="208"/>
      <c r="H1082" s="208"/>
      <c r="I1082" s="234"/>
    </row>
    <row r="1083" customFormat="false" ht="13.8" hidden="false" customHeight="false" outlineLevel="0" collapsed="false">
      <c r="A1083" s="208"/>
      <c r="B1083" s="208"/>
      <c r="C1083" s="208"/>
      <c r="D1083" s="208"/>
      <c r="E1083" s="208"/>
      <c r="F1083" s="208"/>
      <c r="G1083" s="208"/>
      <c r="H1083" s="208"/>
      <c r="I1083" s="234"/>
    </row>
    <row r="1084" customFormat="false" ht="13.8" hidden="false" customHeight="false" outlineLevel="0" collapsed="false">
      <c r="A1084" s="208"/>
      <c r="B1084" s="208"/>
      <c r="C1084" s="208"/>
      <c r="D1084" s="208"/>
      <c r="E1084" s="208"/>
      <c r="F1084" s="208"/>
      <c r="G1084" s="208"/>
      <c r="H1084" s="208"/>
      <c r="I1084" s="234"/>
    </row>
    <row r="1085" customFormat="false" ht="13.8" hidden="false" customHeight="false" outlineLevel="0" collapsed="false">
      <c r="A1085" s="208"/>
      <c r="B1085" s="208"/>
      <c r="C1085" s="208"/>
      <c r="D1085" s="208"/>
      <c r="E1085" s="208"/>
      <c r="F1085" s="208"/>
      <c r="G1085" s="208"/>
      <c r="H1085" s="208"/>
      <c r="I1085" s="234"/>
    </row>
    <row r="1086" customFormat="false" ht="13.8" hidden="false" customHeight="false" outlineLevel="0" collapsed="false">
      <c r="A1086" s="208"/>
      <c r="B1086" s="208"/>
      <c r="C1086" s="208"/>
      <c r="D1086" s="208"/>
      <c r="E1086" s="208"/>
      <c r="F1086" s="208"/>
      <c r="G1086" s="208"/>
      <c r="H1086" s="208"/>
      <c r="I1086" s="234"/>
    </row>
    <row r="1087" customFormat="false" ht="13.8" hidden="false" customHeight="false" outlineLevel="0" collapsed="false">
      <c r="A1087" s="208"/>
      <c r="B1087" s="208"/>
      <c r="C1087" s="208"/>
      <c r="D1087" s="208"/>
      <c r="E1087" s="208"/>
      <c r="F1087" s="208"/>
      <c r="G1087" s="208"/>
      <c r="H1087" s="208"/>
      <c r="I1087" s="234"/>
    </row>
    <row r="1088" customFormat="false" ht="13.8" hidden="false" customHeight="false" outlineLevel="0" collapsed="false">
      <c r="A1088" s="208"/>
      <c r="B1088" s="208"/>
      <c r="C1088" s="208"/>
      <c r="D1088" s="208"/>
      <c r="E1088" s="208"/>
      <c r="F1088" s="208"/>
      <c r="G1088" s="208"/>
      <c r="H1088" s="208"/>
      <c r="I1088" s="234"/>
    </row>
    <row r="1089" customFormat="false" ht="13.8" hidden="false" customHeight="false" outlineLevel="0" collapsed="false">
      <c r="A1089" s="208"/>
      <c r="B1089" s="208"/>
      <c r="C1089" s="208"/>
      <c r="D1089" s="208"/>
      <c r="E1089" s="208"/>
      <c r="F1089" s="208"/>
      <c r="G1089" s="208"/>
      <c r="H1089" s="208"/>
      <c r="I1089" s="234"/>
    </row>
    <row r="1090" customFormat="false" ht="13.8" hidden="false" customHeight="false" outlineLevel="0" collapsed="false">
      <c r="A1090" s="208"/>
      <c r="B1090" s="208"/>
      <c r="C1090" s="208"/>
      <c r="D1090" s="208"/>
      <c r="E1090" s="208"/>
      <c r="F1090" s="208"/>
      <c r="G1090" s="208"/>
      <c r="H1090" s="208"/>
      <c r="I1090" s="234"/>
    </row>
    <row r="1091" customFormat="false" ht="13.8" hidden="false" customHeight="false" outlineLevel="0" collapsed="false">
      <c r="A1091" s="208"/>
      <c r="B1091" s="208"/>
      <c r="C1091" s="208"/>
      <c r="D1091" s="208"/>
      <c r="E1091" s="208"/>
      <c r="F1091" s="208"/>
      <c r="G1091" s="208"/>
      <c r="H1091" s="208"/>
      <c r="I1091" s="234"/>
    </row>
    <row r="1092" customFormat="false" ht="13.8" hidden="false" customHeight="false" outlineLevel="0" collapsed="false">
      <c r="A1092" s="208"/>
      <c r="B1092" s="208"/>
      <c r="C1092" s="208"/>
      <c r="D1092" s="208"/>
      <c r="E1092" s="208"/>
      <c r="F1092" s="208"/>
      <c r="G1092" s="208"/>
      <c r="H1092" s="208"/>
      <c r="I1092" s="234"/>
    </row>
    <row r="1093" customFormat="false" ht="13.8" hidden="false" customHeight="false" outlineLevel="0" collapsed="false">
      <c r="A1093" s="208"/>
      <c r="B1093" s="208"/>
      <c r="C1093" s="208"/>
      <c r="D1093" s="208"/>
      <c r="E1093" s="208"/>
      <c r="F1093" s="208"/>
      <c r="G1093" s="208"/>
      <c r="H1093" s="208"/>
      <c r="I1093" s="234"/>
    </row>
    <row r="1094" customFormat="false" ht="13.8" hidden="false" customHeight="false" outlineLevel="0" collapsed="false">
      <c r="A1094" s="208"/>
      <c r="B1094" s="208"/>
      <c r="C1094" s="208"/>
      <c r="D1094" s="208"/>
      <c r="E1094" s="208"/>
      <c r="F1094" s="208"/>
      <c r="G1094" s="208"/>
      <c r="H1094" s="208"/>
      <c r="I1094" s="234"/>
    </row>
    <row r="1095" customFormat="false" ht="13.8" hidden="false" customHeight="false" outlineLevel="0" collapsed="false">
      <c r="A1095" s="208"/>
      <c r="B1095" s="208"/>
      <c r="C1095" s="208"/>
      <c r="D1095" s="208"/>
      <c r="E1095" s="208"/>
      <c r="F1095" s="208"/>
      <c r="G1095" s="208"/>
      <c r="H1095" s="208"/>
      <c r="I1095" s="234"/>
    </row>
    <row r="1096" customFormat="false" ht="13.8" hidden="false" customHeight="false" outlineLevel="0" collapsed="false">
      <c r="A1096" s="208"/>
      <c r="B1096" s="208"/>
      <c r="C1096" s="208"/>
      <c r="D1096" s="208"/>
      <c r="E1096" s="208"/>
      <c r="F1096" s="208"/>
      <c r="G1096" s="208"/>
      <c r="H1096" s="208"/>
      <c r="I1096" s="234"/>
    </row>
    <row r="1097" customFormat="false" ht="13.8" hidden="false" customHeight="false" outlineLevel="0" collapsed="false">
      <c r="A1097" s="208"/>
      <c r="B1097" s="208"/>
      <c r="C1097" s="208"/>
      <c r="D1097" s="208"/>
      <c r="E1097" s="208"/>
      <c r="F1097" s="208"/>
      <c r="G1097" s="208"/>
      <c r="H1097" s="208"/>
      <c r="I1097" s="234"/>
    </row>
    <row r="1098" customFormat="false" ht="13.8" hidden="false" customHeight="false" outlineLevel="0" collapsed="false">
      <c r="A1098" s="208"/>
      <c r="B1098" s="208"/>
      <c r="C1098" s="208"/>
      <c r="D1098" s="208"/>
      <c r="E1098" s="208"/>
      <c r="F1098" s="208"/>
      <c r="G1098" s="208"/>
      <c r="H1098" s="208"/>
      <c r="I1098" s="234"/>
    </row>
    <row r="1099" customFormat="false" ht="13.8" hidden="false" customHeight="false" outlineLevel="0" collapsed="false">
      <c r="A1099" s="208"/>
      <c r="B1099" s="208"/>
      <c r="C1099" s="208"/>
      <c r="D1099" s="208"/>
      <c r="E1099" s="208"/>
      <c r="F1099" s="208"/>
      <c r="G1099" s="208"/>
      <c r="H1099" s="208"/>
      <c r="I1099" s="234"/>
    </row>
    <row r="1100" customFormat="false" ht="13.8" hidden="false" customHeight="false" outlineLevel="0" collapsed="false">
      <c r="A1100" s="208"/>
      <c r="B1100" s="208"/>
      <c r="C1100" s="208"/>
      <c r="D1100" s="208"/>
      <c r="E1100" s="208"/>
      <c r="F1100" s="208"/>
      <c r="G1100" s="208"/>
      <c r="H1100" s="208"/>
      <c r="I1100" s="234"/>
    </row>
    <row r="1101" customFormat="false" ht="13.8" hidden="false" customHeight="false" outlineLevel="0" collapsed="false">
      <c r="A1101" s="208"/>
      <c r="B1101" s="208"/>
      <c r="C1101" s="208"/>
      <c r="D1101" s="208"/>
      <c r="E1101" s="208"/>
      <c r="F1101" s="208"/>
      <c r="G1101" s="208"/>
      <c r="H1101" s="208"/>
      <c r="I1101" s="234"/>
    </row>
    <row r="1102" customFormat="false" ht="13.8" hidden="false" customHeight="false" outlineLevel="0" collapsed="false">
      <c r="A1102" s="208"/>
      <c r="B1102" s="208"/>
      <c r="C1102" s="208"/>
      <c r="D1102" s="208"/>
      <c r="E1102" s="208"/>
      <c r="F1102" s="208"/>
      <c r="G1102" s="208"/>
      <c r="H1102" s="208"/>
      <c r="I1102" s="234"/>
    </row>
    <row r="1103" customFormat="false" ht="13.8" hidden="false" customHeight="false" outlineLevel="0" collapsed="false">
      <c r="A1103" s="208"/>
      <c r="B1103" s="208"/>
      <c r="C1103" s="208"/>
      <c r="D1103" s="208"/>
      <c r="E1103" s="208"/>
      <c r="F1103" s="208"/>
      <c r="G1103" s="208"/>
      <c r="H1103" s="208"/>
      <c r="I1103" s="234"/>
    </row>
    <row r="1104" customFormat="false" ht="13.8" hidden="false" customHeight="false" outlineLevel="0" collapsed="false">
      <c r="A1104" s="208"/>
      <c r="B1104" s="208"/>
      <c r="C1104" s="208"/>
      <c r="D1104" s="208"/>
      <c r="E1104" s="208"/>
      <c r="F1104" s="208"/>
      <c r="G1104" s="208"/>
      <c r="H1104" s="208"/>
      <c r="I1104" s="234"/>
    </row>
    <row r="1105" customFormat="false" ht="13.8" hidden="false" customHeight="false" outlineLevel="0" collapsed="false">
      <c r="A1105" s="208"/>
      <c r="B1105" s="208"/>
      <c r="C1105" s="208"/>
      <c r="D1105" s="208"/>
      <c r="E1105" s="208"/>
      <c r="F1105" s="208"/>
      <c r="G1105" s="208"/>
      <c r="H1105" s="208"/>
      <c r="I1105" s="234"/>
    </row>
    <row r="1106" customFormat="false" ht="13.8" hidden="false" customHeight="false" outlineLevel="0" collapsed="false">
      <c r="A1106" s="208"/>
      <c r="B1106" s="208"/>
      <c r="C1106" s="208"/>
      <c r="D1106" s="208"/>
      <c r="E1106" s="208"/>
      <c r="F1106" s="208"/>
      <c r="G1106" s="208"/>
      <c r="H1106" s="208"/>
      <c r="I1106" s="234"/>
    </row>
    <row r="1107" customFormat="false" ht="13.8" hidden="false" customHeight="false" outlineLevel="0" collapsed="false">
      <c r="A1107" s="208"/>
      <c r="B1107" s="208"/>
      <c r="C1107" s="208"/>
      <c r="D1107" s="208"/>
      <c r="E1107" s="208"/>
      <c r="F1107" s="208"/>
      <c r="G1107" s="208"/>
      <c r="H1107" s="208"/>
      <c r="I1107" s="234"/>
    </row>
    <row r="1108" customFormat="false" ht="13.8" hidden="false" customHeight="false" outlineLevel="0" collapsed="false">
      <c r="A1108" s="208"/>
      <c r="B1108" s="208"/>
      <c r="C1108" s="208"/>
      <c r="D1108" s="208"/>
      <c r="E1108" s="208"/>
      <c r="F1108" s="208"/>
      <c r="G1108" s="208"/>
      <c r="H1108" s="208"/>
      <c r="I1108" s="234"/>
    </row>
    <row r="1109" customFormat="false" ht="13.8" hidden="false" customHeight="false" outlineLevel="0" collapsed="false">
      <c r="A1109" s="208"/>
      <c r="B1109" s="208"/>
      <c r="C1109" s="208"/>
      <c r="D1109" s="208"/>
      <c r="E1109" s="208"/>
      <c r="F1109" s="208"/>
      <c r="G1109" s="208"/>
      <c r="H1109" s="208"/>
      <c r="I1109" s="234"/>
    </row>
    <row r="1110" customFormat="false" ht="13.8" hidden="false" customHeight="false" outlineLevel="0" collapsed="false">
      <c r="A1110" s="208"/>
      <c r="B1110" s="208"/>
      <c r="C1110" s="208"/>
      <c r="D1110" s="208"/>
      <c r="E1110" s="208"/>
      <c r="F1110" s="208"/>
      <c r="G1110" s="208"/>
      <c r="H1110" s="208"/>
      <c r="I1110" s="234"/>
    </row>
    <row r="1111" customFormat="false" ht="13.8" hidden="false" customHeight="false" outlineLevel="0" collapsed="false">
      <c r="A1111" s="208"/>
      <c r="B1111" s="208"/>
      <c r="C1111" s="208"/>
      <c r="D1111" s="208"/>
      <c r="E1111" s="208"/>
      <c r="F1111" s="208"/>
      <c r="G1111" s="208"/>
      <c r="H1111" s="208"/>
      <c r="I1111" s="234"/>
    </row>
    <row r="1112" customFormat="false" ht="13.8" hidden="false" customHeight="false" outlineLevel="0" collapsed="false">
      <c r="A1112" s="208"/>
      <c r="B1112" s="208"/>
      <c r="C1112" s="208"/>
      <c r="D1112" s="208"/>
      <c r="E1112" s="208"/>
      <c r="F1112" s="208"/>
      <c r="G1112" s="208"/>
      <c r="H1112" s="208"/>
      <c r="I1112" s="234"/>
    </row>
    <row r="1113" customFormat="false" ht="13.8" hidden="false" customHeight="false" outlineLevel="0" collapsed="false">
      <c r="A1113" s="208"/>
      <c r="B1113" s="208"/>
      <c r="C1113" s="208"/>
      <c r="D1113" s="208"/>
      <c r="E1113" s="208"/>
      <c r="F1113" s="208"/>
      <c r="G1113" s="208"/>
      <c r="H1113" s="208"/>
      <c r="I1113" s="234"/>
    </row>
    <row r="1114" customFormat="false" ht="13.8" hidden="false" customHeight="false" outlineLevel="0" collapsed="false">
      <c r="A1114" s="208"/>
      <c r="B1114" s="208"/>
      <c r="C1114" s="208"/>
      <c r="D1114" s="208"/>
      <c r="E1114" s="208"/>
      <c r="F1114" s="208"/>
      <c r="G1114" s="208"/>
      <c r="H1114" s="208"/>
      <c r="I1114" s="234"/>
    </row>
    <row r="1115" customFormat="false" ht="13.8" hidden="false" customHeight="false" outlineLevel="0" collapsed="false">
      <c r="A1115" s="208"/>
      <c r="B1115" s="208"/>
      <c r="C1115" s="208"/>
      <c r="D1115" s="208"/>
      <c r="E1115" s="208"/>
      <c r="F1115" s="208"/>
      <c r="G1115" s="208"/>
      <c r="H1115" s="208"/>
      <c r="I1115" s="234"/>
    </row>
    <row r="1116" customFormat="false" ht="13.8" hidden="false" customHeight="false" outlineLevel="0" collapsed="false">
      <c r="A1116" s="208"/>
      <c r="B1116" s="208"/>
      <c r="C1116" s="208"/>
      <c r="D1116" s="208"/>
      <c r="E1116" s="208"/>
      <c r="F1116" s="208"/>
      <c r="G1116" s="208"/>
      <c r="H1116" s="208"/>
      <c r="I1116" s="234"/>
    </row>
    <row r="1117" customFormat="false" ht="13.8" hidden="false" customHeight="false" outlineLevel="0" collapsed="false">
      <c r="A1117" s="208"/>
      <c r="B1117" s="208"/>
      <c r="C1117" s="208"/>
      <c r="D1117" s="208"/>
      <c r="E1117" s="208"/>
      <c r="F1117" s="208"/>
      <c r="G1117" s="208"/>
      <c r="H1117" s="208"/>
      <c r="I1117" s="234"/>
    </row>
    <row r="1118" customFormat="false" ht="13.8" hidden="false" customHeight="false" outlineLevel="0" collapsed="false">
      <c r="A1118" s="208"/>
      <c r="B1118" s="208"/>
      <c r="C1118" s="208"/>
      <c r="D1118" s="208"/>
      <c r="E1118" s="208"/>
      <c r="F1118" s="208"/>
      <c r="G1118" s="208"/>
      <c r="H1118" s="208"/>
      <c r="I1118" s="234"/>
    </row>
    <row r="1119" customFormat="false" ht="13.8" hidden="false" customHeight="false" outlineLevel="0" collapsed="false">
      <c r="A1119" s="208"/>
      <c r="B1119" s="208"/>
      <c r="C1119" s="208"/>
      <c r="D1119" s="208"/>
      <c r="E1119" s="208"/>
      <c r="F1119" s="208"/>
      <c r="G1119" s="208"/>
      <c r="H1119" s="208"/>
      <c r="I1119" s="234"/>
    </row>
    <row r="1120" customFormat="false" ht="13.8" hidden="false" customHeight="false" outlineLevel="0" collapsed="false">
      <c r="A1120" s="208"/>
      <c r="B1120" s="208"/>
      <c r="C1120" s="208"/>
      <c r="D1120" s="208"/>
      <c r="E1120" s="208"/>
      <c r="F1120" s="208"/>
      <c r="G1120" s="208"/>
      <c r="H1120" s="208"/>
      <c r="I1120" s="234"/>
    </row>
    <row r="1121" customFormat="false" ht="13.8" hidden="false" customHeight="false" outlineLevel="0" collapsed="false">
      <c r="A1121" s="208"/>
      <c r="B1121" s="208"/>
      <c r="C1121" s="208"/>
      <c r="D1121" s="208"/>
      <c r="E1121" s="208"/>
      <c r="F1121" s="208"/>
      <c r="G1121" s="208"/>
      <c r="H1121" s="208"/>
      <c r="I1121" s="234"/>
    </row>
    <row r="1122" customFormat="false" ht="13.8" hidden="false" customHeight="false" outlineLevel="0" collapsed="false">
      <c r="A1122" s="208"/>
      <c r="B1122" s="208"/>
      <c r="C1122" s="208"/>
      <c r="D1122" s="208"/>
      <c r="E1122" s="208"/>
      <c r="F1122" s="208"/>
      <c r="G1122" s="208"/>
      <c r="H1122" s="208"/>
      <c r="I1122" s="234"/>
    </row>
    <row r="1123" customFormat="false" ht="13.8" hidden="false" customHeight="false" outlineLevel="0" collapsed="false">
      <c r="A1123" s="208"/>
      <c r="B1123" s="208"/>
      <c r="C1123" s="208"/>
      <c r="D1123" s="208"/>
      <c r="E1123" s="208"/>
      <c r="F1123" s="208"/>
      <c r="G1123" s="208"/>
      <c r="H1123" s="208"/>
      <c r="I1123" s="234"/>
    </row>
    <row r="1124" customFormat="false" ht="13.8" hidden="false" customHeight="false" outlineLevel="0" collapsed="false">
      <c r="A1124" s="208"/>
      <c r="B1124" s="208"/>
      <c r="C1124" s="208"/>
      <c r="D1124" s="208"/>
      <c r="E1124" s="208"/>
      <c r="F1124" s="208"/>
      <c r="G1124" s="208"/>
      <c r="H1124" s="208"/>
      <c r="I1124" s="234"/>
    </row>
    <row r="1125" customFormat="false" ht="13.8" hidden="false" customHeight="false" outlineLevel="0" collapsed="false">
      <c r="A1125" s="208"/>
      <c r="B1125" s="208"/>
      <c r="C1125" s="208"/>
      <c r="D1125" s="208"/>
      <c r="E1125" s="208"/>
      <c r="F1125" s="208"/>
      <c r="G1125" s="208"/>
      <c r="H1125" s="208"/>
      <c r="I1125" s="234"/>
    </row>
    <row r="1126" customFormat="false" ht="13.8" hidden="false" customHeight="false" outlineLevel="0" collapsed="false">
      <c r="A1126" s="208"/>
      <c r="B1126" s="208"/>
      <c r="C1126" s="208"/>
      <c r="D1126" s="208"/>
      <c r="E1126" s="208"/>
      <c r="F1126" s="208"/>
      <c r="G1126" s="208"/>
      <c r="H1126" s="208"/>
      <c r="I1126" s="234"/>
    </row>
    <row r="1127" customFormat="false" ht="13.8" hidden="false" customHeight="false" outlineLevel="0" collapsed="false">
      <c r="A1127" s="208"/>
      <c r="B1127" s="208"/>
      <c r="C1127" s="208"/>
      <c r="D1127" s="208"/>
      <c r="E1127" s="208"/>
      <c r="F1127" s="208"/>
      <c r="G1127" s="208"/>
      <c r="H1127" s="208"/>
      <c r="I1127" s="234"/>
    </row>
    <row r="1128" customFormat="false" ht="13.8" hidden="false" customHeight="false" outlineLevel="0" collapsed="false">
      <c r="A1128" s="208"/>
      <c r="B1128" s="208"/>
      <c r="C1128" s="208"/>
      <c r="D1128" s="208"/>
      <c r="E1128" s="208"/>
      <c r="F1128" s="208"/>
      <c r="G1128" s="208"/>
      <c r="H1128" s="208"/>
      <c r="I1128" s="234"/>
    </row>
    <row r="1129" customFormat="false" ht="13.8" hidden="false" customHeight="false" outlineLevel="0" collapsed="false">
      <c r="A1129" s="208"/>
      <c r="B1129" s="208"/>
      <c r="C1129" s="208"/>
      <c r="D1129" s="208"/>
      <c r="E1129" s="208"/>
      <c r="F1129" s="208"/>
      <c r="G1129" s="208"/>
      <c r="H1129" s="208"/>
      <c r="I1129" s="234"/>
    </row>
    <row r="1130" customFormat="false" ht="13.8" hidden="false" customHeight="false" outlineLevel="0" collapsed="false">
      <c r="A1130" s="208"/>
      <c r="B1130" s="208"/>
      <c r="C1130" s="208"/>
      <c r="D1130" s="208"/>
      <c r="E1130" s="208"/>
      <c r="F1130" s="208"/>
      <c r="G1130" s="208"/>
      <c r="H1130" s="208"/>
      <c r="I1130" s="234"/>
    </row>
    <row r="1131" customFormat="false" ht="13.8" hidden="false" customHeight="false" outlineLevel="0" collapsed="false">
      <c r="A1131" s="208"/>
      <c r="B1131" s="208"/>
      <c r="C1131" s="208"/>
      <c r="D1131" s="208"/>
      <c r="E1131" s="208"/>
      <c r="F1131" s="208"/>
      <c r="G1131" s="208"/>
      <c r="H1131" s="208"/>
      <c r="I1131" s="234"/>
    </row>
    <row r="1132" customFormat="false" ht="13.8" hidden="false" customHeight="false" outlineLevel="0" collapsed="false">
      <c r="A1132" s="208"/>
      <c r="B1132" s="208"/>
      <c r="C1132" s="208"/>
      <c r="D1132" s="208"/>
      <c r="E1132" s="208"/>
      <c r="F1132" s="208"/>
      <c r="G1132" s="208"/>
      <c r="H1132" s="208"/>
      <c r="I1132" s="234"/>
    </row>
    <row r="1133" customFormat="false" ht="13.8" hidden="false" customHeight="false" outlineLevel="0" collapsed="false">
      <c r="A1133" s="208"/>
      <c r="B1133" s="208"/>
      <c r="C1133" s="208"/>
      <c r="D1133" s="208"/>
      <c r="E1133" s="208"/>
      <c r="F1133" s="208"/>
      <c r="G1133" s="208"/>
      <c r="H1133" s="208"/>
      <c r="I1133" s="234"/>
    </row>
    <row r="1134" customFormat="false" ht="13.8" hidden="false" customHeight="false" outlineLevel="0" collapsed="false">
      <c r="A1134" s="208"/>
      <c r="B1134" s="208"/>
      <c r="C1134" s="208"/>
      <c r="D1134" s="208"/>
      <c r="E1134" s="208"/>
      <c r="F1134" s="208"/>
      <c r="G1134" s="208"/>
      <c r="H1134" s="208"/>
      <c r="I1134" s="234"/>
    </row>
    <row r="1135" customFormat="false" ht="13.8" hidden="false" customHeight="false" outlineLevel="0" collapsed="false">
      <c r="A1135" s="208"/>
      <c r="B1135" s="208"/>
      <c r="C1135" s="208"/>
      <c r="D1135" s="208"/>
      <c r="E1135" s="208"/>
      <c r="F1135" s="208"/>
      <c r="G1135" s="208"/>
      <c r="H1135" s="208"/>
      <c r="I1135" s="234"/>
    </row>
    <row r="1136" customFormat="false" ht="13.8" hidden="false" customHeight="false" outlineLevel="0" collapsed="false">
      <c r="A1136" s="208"/>
      <c r="B1136" s="208"/>
      <c r="C1136" s="208"/>
      <c r="D1136" s="208"/>
      <c r="E1136" s="208"/>
      <c r="F1136" s="208"/>
      <c r="G1136" s="208"/>
      <c r="H1136" s="208"/>
      <c r="I1136" s="234"/>
    </row>
    <row r="1137" customFormat="false" ht="13.8" hidden="false" customHeight="false" outlineLevel="0" collapsed="false">
      <c r="A1137" s="208"/>
      <c r="B1137" s="208"/>
      <c r="C1137" s="208"/>
      <c r="D1137" s="208"/>
      <c r="E1137" s="208"/>
      <c r="F1137" s="208"/>
      <c r="G1137" s="208"/>
      <c r="H1137" s="208"/>
      <c r="I1137" s="234"/>
    </row>
    <row r="1138" customFormat="false" ht="13.8" hidden="false" customHeight="false" outlineLevel="0" collapsed="false">
      <c r="A1138" s="208"/>
      <c r="B1138" s="208"/>
      <c r="C1138" s="208"/>
      <c r="D1138" s="208"/>
      <c r="E1138" s="208"/>
      <c r="F1138" s="208"/>
      <c r="G1138" s="208"/>
      <c r="H1138" s="208"/>
      <c r="I1138" s="234"/>
    </row>
    <row r="1139" customFormat="false" ht="13.8" hidden="false" customHeight="false" outlineLevel="0" collapsed="false">
      <c r="A1139" s="208"/>
      <c r="B1139" s="208"/>
      <c r="C1139" s="208"/>
      <c r="D1139" s="208"/>
      <c r="E1139" s="208"/>
      <c r="F1139" s="208"/>
      <c r="G1139" s="208"/>
      <c r="H1139" s="208"/>
      <c r="I1139" s="234"/>
    </row>
    <row r="1140" customFormat="false" ht="13.8" hidden="false" customHeight="false" outlineLevel="0" collapsed="false">
      <c r="A1140" s="208"/>
      <c r="B1140" s="208"/>
      <c r="C1140" s="208"/>
      <c r="D1140" s="208"/>
      <c r="E1140" s="208"/>
      <c r="F1140" s="208"/>
      <c r="G1140" s="208"/>
      <c r="H1140" s="208"/>
      <c r="I1140" s="234"/>
    </row>
    <row r="1141" customFormat="false" ht="13.8" hidden="false" customHeight="false" outlineLevel="0" collapsed="false">
      <c r="A1141" s="208"/>
      <c r="B1141" s="208"/>
      <c r="C1141" s="208"/>
      <c r="D1141" s="208"/>
      <c r="E1141" s="208"/>
      <c r="F1141" s="208"/>
      <c r="G1141" s="208"/>
      <c r="H1141" s="208"/>
      <c r="I1141" s="234"/>
    </row>
    <row r="1142" customFormat="false" ht="13.8" hidden="false" customHeight="false" outlineLevel="0" collapsed="false">
      <c r="A1142" s="208"/>
      <c r="B1142" s="208"/>
      <c r="C1142" s="208"/>
      <c r="D1142" s="208"/>
      <c r="E1142" s="208"/>
      <c r="F1142" s="208"/>
      <c r="G1142" s="208"/>
      <c r="H1142" s="208"/>
      <c r="I1142" s="234"/>
    </row>
    <row r="1143" customFormat="false" ht="13.8" hidden="false" customHeight="false" outlineLevel="0" collapsed="false">
      <c r="A1143" s="208"/>
      <c r="B1143" s="208"/>
      <c r="C1143" s="208"/>
      <c r="D1143" s="208"/>
      <c r="E1143" s="208"/>
      <c r="F1143" s="208"/>
      <c r="G1143" s="208"/>
      <c r="H1143" s="208"/>
      <c r="I1143" s="234"/>
    </row>
    <row r="1144" customFormat="false" ht="13.8" hidden="false" customHeight="false" outlineLevel="0" collapsed="false">
      <c r="A1144" s="208"/>
      <c r="B1144" s="208"/>
      <c r="C1144" s="208"/>
      <c r="D1144" s="208"/>
      <c r="E1144" s="208"/>
      <c r="F1144" s="208"/>
      <c r="G1144" s="208"/>
      <c r="H1144" s="208"/>
      <c r="I1144" s="234"/>
    </row>
    <row r="1145" customFormat="false" ht="13.8" hidden="false" customHeight="false" outlineLevel="0" collapsed="false">
      <c r="A1145" s="208"/>
      <c r="B1145" s="208"/>
      <c r="C1145" s="208"/>
      <c r="D1145" s="208"/>
      <c r="E1145" s="208"/>
      <c r="F1145" s="208"/>
      <c r="G1145" s="208"/>
      <c r="H1145" s="208"/>
      <c r="I1145" s="234"/>
    </row>
    <row r="1146" customFormat="false" ht="13.8" hidden="false" customHeight="false" outlineLevel="0" collapsed="false">
      <c r="A1146" s="208"/>
      <c r="B1146" s="208"/>
      <c r="C1146" s="208"/>
      <c r="D1146" s="208"/>
      <c r="E1146" s="208"/>
      <c r="F1146" s="208"/>
      <c r="G1146" s="208"/>
      <c r="H1146" s="208"/>
      <c r="I1146" s="234"/>
    </row>
    <row r="1147" customFormat="false" ht="13.8" hidden="false" customHeight="false" outlineLevel="0" collapsed="false">
      <c r="A1147" s="208"/>
      <c r="B1147" s="208"/>
      <c r="C1147" s="208"/>
      <c r="D1147" s="208"/>
      <c r="E1147" s="208"/>
      <c r="F1147" s="208"/>
      <c r="G1147" s="208"/>
      <c r="H1147" s="208"/>
      <c r="I1147" s="234"/>
    </row>
    <row r="1148" customFormat="false" ht="13.8" hidden="false" customHeight="false" outlineLevel="0" collapsed="false">
      <c r="A1148" s="208"/>
      <c r="B1148" s="208"/>
      <c r="C1148" s="208"/>
      <c r="D1148" s="208"/>
      <c r="E1148" s="208"/>
      <c r="F1148" s="208"/>
      <c r="G1148" s="208"/>
      <c r="H1148" s="208"/>
      <c r="I1148" s="234"/>
    </row>
    <row r="1149" customFormat="false" ht="13.8" hidden="false" customHeight="false" outlineLevel="0" collapsed="false">
      <c r="A1149" s="208"/>
      <c r="B1149" s="208"/>
      <c r="C1149" s="208"/>
      <c r="D1149" s="208"/>
      <c r="E1149" s="208"/>
      <c r="F1149" s="208"/>
      <c r="G1149" s="208"/>
      <c r="H1149" s="208"/>
      <c r="I1149" s="234"/>
    </row>
    <row r="1150" customFormat="false" ht="13.8" hidden="false" customHeight="false" outlineLevel="0" collapsed="false">
      <c r="A1150" s="208"/>
      <c r="B1150" s="208"/>
      <c r="C1150" s="208"/>
      <c r="D1150" s="208"/>
      <c r="E1150" s="208"/>
      <c r="F1150" s="208"/>
      <c r="G1150" s="208"/>
      <c r="H1150" s="208"/>
      <c r="I1150" s="234"/>
    </row>
    <row r="1151" customFormat="false" ht="13.8" hidden="false" customHeight="false" outlineLevel="0" collapsed="false">
      <c r="A1151" s="208"/>
      <c r="B1151" s="208"/>
      <c r="C1151" s="208"/>
      <c r="D1151" s="208"/>
      <c r="E1151" s="208"/>
      <c r="F1151" s="208"/>
      <c r="G1151" s="208"/>
      <c r="H1151" s="208"/>
      <c r="I1151" s="234"/>
    </row>
    <row r="1152" customFormat="false" ht="13.8" hidden="false" customHeight="false" outlineLevel="0" collapsed="false">
      <c r="A1152" s="208"/>
      <c r="B1152" s="208"/>
      <c r="C1152" s="208"/>
      <c r="D1152" s="208"/>
      <c r="E1152" s="208"/>
      <c r="F1152" s="208"/>
      <c r="G1152" s="208"/>
      <c r="H1152" s="208"/>
      <c r="I1152" s="234"/>
    </row>
    <row r="1153" customFormat="false" ht="13.8" hidden="false" customHeight="false" outlineLevel="0" collapsed="false">
      <c r="A1153" s="208"/>
      <c r="B1153" s="208"/>
      <c r="C1153" s="208"/>
      <c r="D1153" s="208"/>
      <c r="E1153" s="208"/>
      <c r="F1153" s="208"/>
      <c r="G1153" s="208"/>
      <c r="H1153" s="208"/>
      <c r="I1153" s="234"/>
    </row>
    <row r="1154" customFormat="false" ht="13.8" hidden="false" customHeight="false" outlineLevel="0" collapsed="false">
      <c r="A1154" s="208"/>
      <c r="B1154" s="208"/>
      <c r="C1154" s="208"/>
      <c r="D1154" s="208"/>
      <c r="E1154" s="208"/>
      <c r="F1154" s="208"/>
      <c r="G1154" s="208"/>
      <c r="H1154" s="208"/>
      <c r="I1154" s="234"/>
    </row>
    <row r="1155" customFormat="false" ht="13.8" hidden="false" customHeight="false" outlineLevel="0" collapsed="false">
      <c r="A1155" s="208"/>
      <c r="B1155" s="208"/>
      <c r="C1155" s="208"/>
      <c r="D1155" s="208"/>
      <c r="E1155" s="208"/>
      <c r="F1155" s="208"/>
      <c r="G1155" s="208"/>
      <c r="H1155" s="208"/>
      <c r="I1155" s="234"/>
    </row>
    <row r="1156" customFormat="false" ht="13.8" hidden="false" customHeight="false" outlineLevel="0" collapsed="false">
      <c r="A1156" s="208"/>
      <c r="B1156" s="208"/>
      <c r="C1156" s="208"/>
      <c r="D1156" s="208"/>
      <c r="E1156" s="208"/>
      <c r="F1156" s="208"/>
      <c r="G1156" s="208"/>
      <c r="H1156" s="208"/>
      <c r="I1156" s="234"/>
    </row>
    <row r="1157" customFormat="false" ht="13.8" hidden="false" customHeight="false" outlineLevel="0" collapsed="false">
      <c r="A1157" s="208"/>
      <c r="B1157" s="208"/>
      <c r="C1157" s="208"/>
      <c r="D1157" s="208"/>
      <c r="E1157" s="208"/>
      <c r="F1157" s="208"/>
      <c r="G1157" s="208"/>
      <c r="H1157" s="208"/>
      <c r="I1157" s="234"/>
    </row>
    <row r="1158" customFormat="false" ht="13.8" hidden="false" customHeight="false" outlineLevel="0" collapsed="false">
      <c r="A1158" s="208"/>
      <c r="B1158" s="208"/>
      <c r="C1158" s="208"/>
      <c r="D1158" s="208"/>
      <c r="E1158" s="208"/>
      <c r="F1158" s="208"/>
      <c r="G1158" s="208"/>
      <c r="H1158" s="208"/>
      <c r="I1158" s="234"/>
    </row>
    <row r="1159" customFormat="false" ht="13.8" hidden="false" customHeight="false" outlineLevel="0" collapsed="false">
      <c r="A1159" s="208"/>
      <c r="B1159" s="208"/>
      <c r="C1159" s="208"/>
      <c r="D1159" s="208"/>
      <c r="E1159" s="208"/>
      <c r="F1159" s="208"/>
      <c r="G1159" s="208"/>
      <c r="H1159" s="208"/>
      <c r="I1159" s="234"/>
    </row>
    <row r="1160" customFormat="false" ht="13.8" hidden="false" customHeight="false" outlineLevel="0" collapsed="false">
      <c r="A1160" s="208"/>
      <c r="B1160" s="208"/>
      <c r="C1160" s="208"/>
      <c r="D1160" s="208"/>
      <c r="E1160" s="208"/>
      <c r="F1160" s="208"/>
      <c r="G1160" s="208"/>
      <c r="H1160" s="208"/>
      <c r="I1160" s="234"/>
    </row>
    <row r="1161" customFormat="false" ht="13.8" hidden="false" customHeight="false" outlineLevel="0" collapsed="false">
      <c r="A1161" s="208"/>
      <c r="B1161" s="208"/>
      <c r="C1161" s="208"/>
      <c r="D1161" s="208"/>
      <c r="E1161" s="208"/>
      <c r="F1161" s="208"/>
      <c r="G1161" s="208"/>
      <c r="H1161" s="208"/>
      <c r="I1161" s="234"/>
    </row>
    <row r="1162" customFormat="false" ht="13.8" hidden="false" customHeight="false" outlineLevel="0" collapsed="false">
      <c r="A1162" s="208"/>
      <c r="B1162" s="208"/>
      <c r="C1162" s="208"/>
      <c r="D1162" s="208"/>
      <c r="E1162" s="208"/>
      <c r="F1162" s="208"/>
      <c r="G1162" s="208"/>
      <c r="H1162" s="208"/>
      <c r="I1162" s="234"/>
    </row>
    <row r="1163" customFormat="false" ht="13.8" hidden="false" customHeight="false" outlineLevel="0" collapsed="false">
      <c r="A1163" s="208"/>
      <c r="B1163" s="208"/>
      <c r="C1163" s="208"/>
      <c r="D1163" s="208"/>
      <c r="E1163" s="208"/>
      <c r="F1163" s="208"/>
      <c r="G1163" s="208"/>
      <c r="H1163" s="208"/>
      <c r="I1163" s="234"/>
    </row>
    <row r="1164" customFormat="false" ht="13.8" hidden="false" customHeight="false" outlineLevel="0" collapsed="false">
      <c r="A1164" s="208"/>
      <c r="B1164" s="208"/>
      <c r="C1164" s="208"/>
      <c r="D1164" s="208"/>
      <c r="E1164" s="208"/>
      <c r="F1164" s="208"/>
      <c r="G1164" s="208"/>
      <c r="H1164" s="208"/>
      <c r="I1164" s="234"/>
    </row>
    <row r="1165" customFormat="false" ht="13.8" hidden="false" customHeight="false" outlineLevel="0" collapsed="false">
      <c r="A1165" s="208"/>
      <c r="B1165" s="208"/>
      <c r="C1165" s="208"/>
      <c r="D1165" s="208"/>
      <c r="E1165" s="208"/>
      <c r="F1165" s="208"/>
      <c r="G1165" s="208"/>
      <c r="H1165" s="208"/>
      <c r="I1165" s="234"/>
    </row>
    <row r="1166" customFormat="false" ht="13.8" hidden="false" customHeight="false" outlineLevel="0" collapsed="false">
      <c r="A1166" s="208"/>
      <c r="B1166" s="208"/>
      <c r="C1166" s="208"/>
      <c r="D1166" s="208"/>
      <c r="E1166" s="208"/>
      <c r="F1166" s="208"/>
      <c r="G1166" s="208"/>
      <c r="H1166" s="208"/>
      <c r="I1166" s="234"/>
    </row>
    <row r="1167" customFormat="false" ht="13.8" hidden="false" customHeight="false" outlineLevel="0" collapsed="false">
      <c r="A1167" s="208"/>
      <c r="B1167" s="208"/>
      <c r="C1167" s="208"/>
      <c r="D1167" s="208"/>
      <c r="E1167" s="208"/>
      <c r="F1167" s="208"/>
      <c r="G1167" s="208"/>
      <c r="H1167" s="208"/>
      <c r="I1167" s="234"/>
    </row>
  </sheetData>
  <mergeCells count="184">
    <mergeCell ref="A1:I1"/>
    <mergeCell ref="A2:E2"/>
    <mergeCell ref="F2:I2"/>
    <mergeCell ref="A3:I3"/>
    <mergeCell ref="A4:I4"/>
    <mergeCell ref="B5:G5"/>
    <mergeCell ref="H5:I5"/>
    <mergeCell ref="B6:G6"/>
    <mergeCell ref="H6:I6"/>
    <mergeCell ref="B7:G7"/>
    <mergeCell ref="H7:I7"/>
    <mergeCell ref="B8:G8"/>
    <mergeCell ref="H8:I8"/>
    <mergeCell ref="A9:I9"/>
    <mergeCell ref="A10:I10"/>
    <mergeCell ref="B11:G11"/>
    <mergeCell ref="H11:I11"/>
    <mergeCell ref="B12:G12"/>
    <mergeCell ref="H12:I12"/>
    <mergeCell ref="B13:G13"/>
    <mergeCell ref="H13:I13"/>
    <mergeCell ref="B14:G14"/>
    <mergeCell ref="H14:I14"/>
    <mergeCell ref="B15:G15"/>
    <mergeCell ref="H15:I15"/>
    <mergeCell ref="B16:G16"/>
    <mergeCell ref="H16:I16"/>
    <mergeCell ref="B17:G17"/>
    <mergeCell ref="H17:I17"/>
    <mergeCell ref="B18:G18"/>
    <mergeCell ref="H18:I18"/>
    <mergeCell ref="B19:G19"/>
    <mergeCell ref="H19:I19"/>
    <mergeCell ref="A20:I20"/>
    <mergeCell ref="A21:I21"/>
    <mergeCell ref="B22:D22"/>
    <mergeCell ref="B23:D23"/>
    <mergeCell ref="B24:G24"/>
    <mergeCell ref="B25:G25"/>
    <mergeCell ref="B26:G26"/>
    <mergeCell ref="B27:G27"/>
    <mergeCell ref="B28:G28"/>
    <mergeCell ref="A29:H29"/>
    <mergeCell ref="A30:I30"/>
    <mergeCell ref="A31:I31"/>
    <mergeCell ref="A32:E32"/>
    <mergeCell ref="A33:I33"/>
    <mergeCell ref="A34:I34"/>
    <mergeCell ref="B35:G35"/>
    <mergeCell ref="B36:G36"/>
    <mergeCell ref="B37:G37"/>
    <mergeCell ref="A38:G38"/>
    <mergeCell ref="A39:I39"/>
    <mergeCell ref="A40:I40"/>
    <mergeCell ref="A41:I41"/>
    <mergeCell ref="B42:G42"/>
    <mergeCell ref="B43:G43"/>
    <mergeCell ref="B44:G44"/>
    <mergeCell ref="B45:G45"/>
    <mergeCell ref="B46:G46"/>
    <mergeCell ref="B47:G47"/>
    <mergeCell ref="B48:G48"/>
    <mergeCell ref="B49:C49"/>
    <mergeCell ref="B50:G50"/>
    <mergeCell ref="A51:G51"/>
    <mergeCell ref="A52:I52"/>
    <mergeCell ref="A53:I53"/>
    <mergeCell ref="A54:I54"/>
    <mergeCell ref="A55:I55"/>
    <mergeCell ref="A56:I56"/>
    <mergeCell ref="A57:I57"/>
    <mergeCell ref="B58:G58"/>
    <mergeCell ref="B59:G59"/>
    <mergeCell ref="B60:G60"/>
    <mergeCell ref="B61:G61"/>
    <mergeCell ref="B62:G62"/>
    <mergeCell ref="B63:G63"/>
    <mergeCell ref="B64:G64"/>
    <mergeCell ref="B65:G65"/>
    <mergeCell ref="B66:G66"/>
    <mergeCell ref="B67:G67"/>
    <mergeCell ref="A68:G68"/>
    <mergeCell ref="A69:I69"/>
    <mergeCell ref="A70:I70"/>
    <mergeCell ref="A71:G71"/>
    <mergeCell ref="A72:G72"/>
    <mergeCell ref="A73:I73"/>
    <mergeCell ref="A74:I74"/>
    <mergeCell ref="B75:G75"/>
    <mergeCell ref="B76:G76"/>
    <mergeCell ref="B77:G77"/>
    <mergeCell ref="B78:G78"/>
    <mergeCell ref="A79:G79"/>
    <mergeCell ref="A80:I80"/>
    <mergeCell ref="B81:G81"/>
    <mergeCell ref="B82:G82"/>
    <mergeCell ref="B83:H83"/>
    <mergeCell ref="B84:H84"/>
    <mergeCell ref="B85:H85"/>
    <mergeCell ref="B86:H86"/>
    <mergeCell ref="B87:H87"/>
    <mergeCell ref="A88:G88"/>
    <mergeCell ref="A89:G89"/>
    <mergeCell ref="A90:I90"/>
    <mergeCell ref="A91:I91"/>
    <mergeCell ref="B92:G92"/>
    <mergeCell ref="B93:H93"/>
    <mergeCell ref="B94:H94"/>
    <mergeCell ref="B95:H95"/>
    <mergeCell ref="B96:H96"/>
    <mergeCell ref="B97:H97"/>
    <mergeCell ref="B98:H98"/>
    <mergeCell ref="A99:G99"/>
    <mergeCell ref="B100:H100"/>
    <mergeCell ref="A101:G101"/>
    <mergeCell ref="A102:I102"/>
    <mergeCell ref="A103:G103"/>
    <mergeCell ref="A104:G104"/>
    <mergeCell ref="A105:G105"/>
    <mergeCell ref="A106:G106"/>
    <mergeCell ref="A107:I107"/>
    <mergeCell ref="B108:G108"/>
    <mergeCell ref="B109:H109"/>
    <mergeCell ref="B110:H110"/>
    <mergeCell ref="B111:H111"/>
    <mergeCell ref="B112:H112"/>
    <mergeCell ref="A113:G113"/>
    <mergeCell ref="A114:G114"/>
    <mergeCell ref="A115:I115"/>
    <mergeCell ref="B116:G116"/>
    <mergeCell ref="B117:H117"/>
    <mergeCell ref="A118:G118"/>
    <mergeCell ref="A119:I119"/>
    <mergeCell ref="A120:I120"/>
    <mergeCell ref="B121:G121"/>
    <mergeCell ref="B122:H122"/>
    <mergeCell ref="B123:H123"/>
    <mergeCell ref="B124:H124"/>
    <mergeCell ref="A125:G125"/>
    <mergeCell ref="B126:H126"/>
    <mergeCell ref="A127:G127"/>
    <mergeCell ref="A128:I128"/>
    <mergeCell ref="B129:G129"/>
    <mergeCell ref="B130:G130"/>
    <mergeCell ref="B131:G131"/>
    <mergeCell ref="B132:G132"/>
    <mergeCell ref="A133:H133"/>
    <mergeCell ref="A134:I134"/>
    <mergeCell ref="B135:G135"/>
    <mergeCell ref="A136:G136"/>
    <mergeCell ref="B137:G137"/>
    <mergeCell ref="A138:G138"/>
    <mergeCell ref="B139:G139"/>
    <mergeCell ref="A140:G140"/>
    <mergeCell ref="B141:G141"/>
    <mergeCell ref="B142:G142"/>
    <mergeCell ref="B143:G143"/>
    <mergeCell ref="B144:G144"/>
    <mergeCell ref="B147:G147"/>
    <mergeCell ref="B148:G148"/>
    <mergeCell ref="B149:G149"/>
    <mergeCell ref="A150:G150"/>
    <mergeCell ref="A152:G152"/>
    <mergeCell ref="A153:I153"/>
    <mergeCell ref="A154:H154"/>
    <mergeCell ref="B155:H155"/>
    <mergeCell ref="B156:H156"/>
    <mergeCell ref="B157:H157"/>
    <mergeCell ref="B158:H158"/>
    <mergeCell ref="B159:H159"/>
    <mergeCell ref="A160:G160"/>
    <mergeCell ref="B161:H161"/>
    <mergeCell ref="A162:G162"/>
    <mergeCell ref="A163:I163"/>
    <mergeCell ref="A164:I164"/>
    <mergeCell ref="A165:B165"/>
    <mergeCell ref="E165:F165"/>
    <mergeCell ref="H165:I165"/>
    <mergeCell ref="A166:B166"/>
    <mergeCell ref="E166:F166"/>
    <mergeCell ref="H166:I166"/>
    <mergeCell ref="A167:B167"/>
    <mergeCell ref="E167:F167"/>
    <mergeCell ref="H167:I167"/>
  </mergeCells>
  <dataValidations count="9">
    <dataValidation allowBlank="false" errorStyle="stop" operator="equal" showDropDown="false" showErrorMessage="true" showInputMessage="false" sqref="H13 H25:H26 D49 F49" type="none">
      <formula1>0</formula1>
      <formula2>0</formula2>
    </dataValidation>
    <dataValidation allowBlank="false" errorStyle="stop" operator="equal" showDropDown="false" showErrorMessage="true" showInputMessage="false" sqref="F2" type="list">
      <formula1>"LUCRO REAL,LUCRO PRESUMIDO,SIMPLES NACIONAL"</formula1>
      <formula2>0</formula2>
    </dataValidation>
    <dataValidation allowBlank="false" errorStyle="stop" operator="equal" showDropDown="false" showErrorMessage="true" showInputMessage="false" sqref="E49" type="list">
      <mc:AlternateContent xmlns:x12ac="http://schemas.microsoft.com/office/spreadsheetml/2011/1/ac" xmlns:mc="http://schemas.openxmlformats.org/markup-compatibility/2006">
        <mc:Choice Requires="x12ac">
          <x12ac:list>"0,01","0,02","0,03"</x12ac:list>
        </mc:Choice>
        <mc:Fallback>
          <formula1>"0,01,0,02,0,03"</formula1>
        </mc:Fallback>
      </mc:AlternateContent>
      <formula2>0</formula2>
    </dataValidation>
    <dataValidation allowBlank="false" errorStyle="stop" operator="equal" showDropDown="false" showErrorMessage="true" showInputMessage="false" sqref="G49" type="none">
      <formula1>0</formula1>
      <formula2>0</formula2>
    </dataValidation>
    <dataValidation allowBlank="false" errorStyle="stop" operator="equal" showDropDown="false" showErrorMessage="true" showInputMessage="false" sqref="H24" type="list">
      <mc:AlternateContent xmlns:x12ac="http://schemas.microsoft.com/office/spreadsheetml/2011/1/ac" xmlns:mc="http://schemas.openxmlformats.org/markup-compatibility/2006">
        <mc:Choice Requires="x12ac">
          <x12ac:list>0,"0,1","0,2","0,4"</x12ac:list>
        </mc:Choice>
        <mc:Fallback>
          <formula1>"0,0,1,0,2,0,4"</formula1>
        </mc:Fallback>
      </mc:AlternateContent>
      <formula2>0</formula2>
    </dataValidation>
    <dataValidation allowBlank="false" errorStyle="stop" operator="equal" showDropDown="false" showErrorMessage="true" showInputMessage="false" sqref="H11" type="list">
      <mc:AlternateContent xmlns:x12ac="http://schemas.microsoft.com/office/spreadsheetml/2011/1/ac" xmlns:mc="http://schemas.openxmlformats.org/markup-compatibility/2006">
        <mc:Choice Requires="x12ac">
          <x12ac:list>"Item 03 - Médico-Veterinário, Tipo II, RT",Item 04 - Encarregado Operacional,Item 05 - Auxiliar de Veterinária,Item 06 - Auxiliar de Farmácia,Item 07 - Tratador de Animais,Item 08 - Recepcionista,Item 09 - Assistente Administrativo,Item 10 - Auxiliar de Limpeza,Item 11 - Auxiliar de Manutenção</x12ac:list>
        </mc:Choice>
        <mc:Fallback>
          <formula1>"Item 03 - Médico-Veterinário, Tipo II, RT,Item 04 - Encarregado Operacional,Item 05 - Auxiliar de Veterinária,Item 06 - Auxiliar de Farmácia,Item 07 - Tratador de Animais,Item 08 - Recepcionista,Item 09 - Assistente Administrativo,Item 10 - Auxiliar de Li"</formula1>
        </mc:Fallback>
      </mc:AlternateContent>
      <formula2>0</formula2>
    </dataValidation>
    <dataValidation allowBlank="false" errorStyle="stop" operator="equal" showDropDown="false" showErrorMessage="true" showInputMessage="false" sqref="H15" type="list">
      <formula1>"Sim,Não"</formula1>
      <formula2>0</formula2>
    </dataValidation>
    <dataValidation allowBlank="false" errorStyle="stop" operator="equal" showDropDown="false" showErrorMessage="true" showInputMessage="false" sqref="H16" type="none">
      <formula1>0</formula1>
      <formula2>0</formula2>
    </dataValidation>
    <dataValidation allowBlank="false" errorStyle="stop" operator="equal" showDropDown="false" showErrorMessage="true" showInputMessage="false" sqref="H12" type="list">
      <formula1>"2233-05,1412-05,5193-05,5211-30,6230-20,4221-05,4110-10,5143-20,5143-10"</formula1>
      <formula2>0</formula2>
    </dataValidation>
  </dataValidations>
  <printOptions headings="false" gridLines="false" gridLinesSet="true" horizontalCentered="true" verticalCentered="true"/>
  <pageMargins left="0.39375" right="0.39375" top="0.39375" bottom="0.865972222222222" header="0.511811023622047" footer="0.39375"/>
  <pageSetup paperSize="9" scale="100" fitToWidth="1" fitToHeight="0" pageOrder="downThenOver" orientation="portrait" blackAndWhite="false" draft="false" cellComments="none" horizontalDpi="300" verticalDpi="300" copies="1"/>
  <headerFooter differentFirst="false" differentOddEven="false">
    <oddHeader/>
    <oddFooter>&amp;L&amp;A&amp;CPág. &amp;P de &amp;N&amp;RSMBEA</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BF1DE"/>
    <pageSetUpPr fitToPage="true"/>
  </sheetPr>
  <dimension ref="A1:AMD1167"/>
  <sheetViews>
    <sheetView showFormulas="false" showGridLines="true" showRowColHeaders="true" showZeros="true" rightToLeft="false" tabSelected="false" showOutlineSymbols="true" defaultGridColor="true" view="normal" topLeftCell="A40" colorId="64" zoomScale="100" zoomScaleNormal="100" zoomScalePageLayoutView="100" workbookViewId="0">
      <selection pane="topLeft" activeCell="H6" activeCellId="0" sqref="H6"/>
    </sheetView>
  </sheetViews>
  <sheetFormatPr defaultColWidth="9.13671875" defaultRowHeight="13.8" customHeight="true" zeroHeight="false" outlineLevelRow="0" outlineLevelCol="0"/>
  <cols>
    <col collapsed="false" customWidth="true" hidden="false" outlineLevel="0" max="1" min="1" style="234" width="5.57"/>
    <col collapsed="false" customWidth="true" hidden="false" outlineLevel="0" max="2" min="2" style="234" width="17.13"/>
    <col collapsed="false" customWidth="true" hidden="false" outlineLevel="0" max="3" min="3" style="234" width="13.29"/>
    <col collapsed="false" customWidth="true" hidden="false" outlineLevel="0" max="4" min="4" style="234" width="14.15"/>
    <col collapsed="false" customWidth="true" hidden="false" outlineLevel="0" max="5" min="5" style="234" width="12.42"/>
    <col collapsed="false" customWidth="true" hidden="false" outlineLevel="0" max="6" min="6" style="234" width="11.3"/>
    <col collapsed="false" customWidth="true" hidden="false" outlineLevel="0" max="7" min="7" style="234" width="9.85"/>
    <col collapsed="false" customWidth="true" hidden="false" outlineLevel="0" max="8" min="8" style="234" width="14.28"/>
    <col collapsed="false" customWidth="true" hidden="false" outlineLevel="0" max="9" min="9" style="235" width="12.55"/>
    <col collapsed="false" customWidth="false" hidden="false" outlineLevel="0" max="1018" min="10" style="208" width="9.13"/>
    <col collapsed="false" customWidth="true" hidden="false" outlineLevel="0" max="1024" min="1019" style="162" width="11.52"/>
  </cols>
  <sheetData>
    <row r="1" customFormat="false" ht="46.6" hidden="false" customHeight="true" outlineLevel="0" collapsed="false">
      <c r="A1" s="236" t="s">
        <v>1184</v>
      </c>
      <c r="B1" s="236"/>
      <c r="C1" s="236"/>
      <c r="D1" s="236"/>
      <c r="E1" s="236"/>
      <c r="F1" s="236"/>
      <c r="G1" s="236"/>
      <c r="H1" s="236"/>
      <c r="I1" s="236"/>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2"/>
      <c r="IK1" s="162"/>
      <c r="IL1" s="162"/>
      <c r="IM1" s="162"/>
      <c r="IN1" s="162"/>
      <c r="IO1" s="162"/>
      <c r="IP1" s="162"/>
      <c r="IQ1" s="162"/>
      <c r="IR1" s="162"/>
      <c r="IS1" s="162"/>
      <c r="IT1" s="162"/>
      <c r="IU1" s="162"/>
      <c r="IV1" s="162"/>
      <c r="IW1" s="162"/>
      <c r="IX1" s="162"/>
      <c r="IY1" s="162"/>
      <c r="IZ1" s="162"/>
      <c r="JA1" s="162"/>
      <c r="JB1" s="162"/>
      <c r="JC1" s="162"/>
      <c r="JD1" s="162"/>
      <c r="JE1" s="162"/>
      <c r="JF1" s="162"/>
      <c r="JG1" s="162"/>
      <c r="JH1" s="162"/>
      <c r="JI1" s="162"/>
      <c r="JJ1" s="162"/>
      <c r="JK1" s="162"/>
      <c r="JL1" s="162"/>
      <c r="JM1" s="162"/>
      <c r="JN1" s="162"/>
      <c r="JO1" s="162"/>
      <c r="JP1" s="162"/>
      <c r="JQ1" s="162"/>
      <c r="JR1" s="162"/>
      <c r="JS1" s="162"/>
      <c r="JT1" s="162"/>
      <c r="JU1" s="162"/>
      <c r="JV1" s="162"/>
      <c r="JW1" s="162"/>
      <c r="JX1" s="162"/>
      <c r="JY1" s="162"/>
      <c r="JZ1" s="162"/>
      <c r="KA1" s="162"/>
      <c r="KB1" s="162"/>
      <c r="KC1" s="162"/>
      <c r="KD1" s="162"/>
      <c r="KE1" s="162"/>
      <c r="KF1" s="162"/>
      <c r="KG1" s="162"/>
      <c r="KH1" s="162"/>
      <c r="KI1" s="162"/>
      <c r="KJ1" s="162"/>
      <c r="KK1" s="162"/>
      <c r="KL1" s="162"/>
      <c r="KM1" s="162"/>
      <c r="KN1" s="162"/>
      <c r="KO1" s="162"/>
      <c r="KP1" s="162"/>
      <c r="KQ1" s="162"/>
      <c r="KR1" s="162"/>
      <c r="KS1" s="162"/>
      <c r="KT1" s="162"/>
      <c r="KU1" s="162"/>
      <c r="KV1" s="162"/>
      <c r="KW1" s="162"/>
      <c r="KX1" s="162"/>
      <c r="KY1" s="162"/>
      <c r="KZ1" s="162"/>
      <c r="LA1" s="162"/>
      <c r="LB1" s="162"/>
      <c r="LC1" s="162"/>
      <c r="LD1" s="162"/>
      <c r="LE1" s="162"/>
      <c r="LF1" s="162"/>
      <c r="LG1" s="162"/>
      <c r="LH1" s="162"/>
      <c r="LI1" s="162"/>
      <c r="LJ1" s="162"/>
      <c r="LK1" s="162"/>
      <c r="LL1" s="162"/>
      <c r="LM1" s="162"/>
      <c r="LN1" s="162"/>
      <c r="LO1" s="162"/>
      <c r="LP1" s="162"/>
      <c r="LQ1" s="162"/>
      <c r="LR1" s="162"/>
      <c r="LS1" s="162"/>
      <c r="LT1" s="162"/>
      <c r="LU1" s="162"/>
      <c r="LV1" s="162"/>
      <c r="LW1" s="162"/>
      <c r="LX1" s="162"/>
      <c r="LY1" s="162"/>
      <c r="LZ1" s="162"/>
      <c r="MA1" s="162"/>
      <c r="MB1" s="162"/>
      <c r="MC1" s="162"/>
      <c r="MD1" s="162"/>
      <c r="ME1" s="162"/>
      <c r="MF1" s="162"/>
      <c r="MG1" s="162"/>
      <c r="MH1" s="162"/>
      <c r="MI1" s="162"/>
      <c r="MJ1" s="162"/>
      <c r="MK1" s="162"/>
      <c r="ML1" s="162"/>
      <c r="MM1" s="162"/>
      <c r="MN1" s="162"/>
      <c r="MO1" s="162"/>
      <c r="MP1" s="162"/>
      <c r="MQ1" s="162"/>
      <c r="MR1" s="162"/>
      <c r="MS1" s="162"/>
      <c r="MT1" s="162"/>
      <c r="MU1" s="162"/>
      <c r="MV1" s="162"/>
      <c r="MW1" s="162"/>
      <c r="MX1" s="162"/>
      <c r="MY1" s="162"/>
      <c r="MZ1" s="162"/>
      <c r="NA1" s="162"/>
      <c r="NB1" s="162"/>
      <c r="NC1" s="162"/>
      <c r="ND1" s="162"/>
      <c r="NE1" s="162"/>
      <c r="NF1" s="162"/>
      <c r="NG1" s="162"/>
      <c r="NH1" s="162"/>
      <c r="NI1" s="162"/>
      <c r="NJ1" s="162"/>
      <c r="NK1" s="162"/>
      <c r="NL1" s="162"/>
      <c r="NM1" s="162"/>
      <c r="NN1" s="162"/>
      <c r="NO1" s="162"/>
      <c r="NP1" s="162"/>
      <c r="NQ1" s="162"/>
      <c r="NR1" s="162"/>
      <c r="NS1" s="162"/>
      <c r="NT1" s="162"/>
      <c r="NU1" s="162"/>
      <c r="NV1" s="162"/>
      <c r="NW1" s="162"/>
      <c r="NX1" s="162"/>
      <c r="NY1" s="162"/>
      <c r="NZ1" s="162"/>
      <c r="OA1" s="162"/>
      <c r="OB1" s="162"/>
      <c r="OC1" s="162"/>
      <c r="OD1" s="162"/>
      <c r="OE1" s="162"/>
      <c r="OF1" s="162"/>
      <c r="OG1" s="162"/>
      <c r="OH1" s="162"/>
      <c r="OI1" s="162"/>
      <c r="OJ1" s="162"/>
      <c r="OK1" s="162"/>
      <c r="OL1" s="162"/>
      <c r="OM1" s="162"/>
      <c r="ON1" s="162"/>
      <c r="OO1" s="162"/>
      <c r="OP1" s="162"/>
      <c r="OQ1" s="162"/>
      <c r="OR1" s="162"/>
      <c r="OS1" s="162"/>
      <c r="OT1" s="162"/>
      <c r="OU1" s="162"/>
      <c r="OV1" s="162"/>
      <c r="OW1" s="162"/>
      <c r="OX1" s="162"/>
      <c r="OY1" s="162"/>
      <c r="OZ1" s="162"/>
      <c r="PA1" s="162"/>
      <c r="PB1" s="162"/>
      <c r="PC1" s="162"/>
      <c r="PD1" s="162"/>
      <c r="PE1" s="162"/>
      <c r="PF1" s="162"/>
      <c r="PG1" s="162"/>
      <c r="PH1" s="162"/>
      <c r="PI1" s="162"/>
      <c r="PJ1" s="162"/>
      <c r="PK1" s="162"/>
      <c r="PL1" s="162"/>
      <c r="PM1" s="162"/>
      <c r="PN1" s="162"/>
      <c r="PO1" s="162"/>
      <c r="PP1" s="162"/>
      <c r="PQ1" s="162"/>
      <c r="PR1" s="162"/>
      <c r="PS1" s="162"/>
      <c r="PT1" s="162"/>
      <c r="PU1" s="162"/>
      <c r="PV1" s="162"/>
      <c r="PW1" s="162"/>
      <c r="PX1" s="162"/>
      <c r="PY1" s="162"/>
      <c r="PZ1" s="162"/>
      <c r="QA1" s="162"/>
      <c r="QB1" s="162"/>
      <c r="QC1" s="162"/>
      <c r="QD1" s="162"/>
      <c r="QE1" s="162"/>
      <c r="QF1" s="162"/>
      <c r="QG1" s="162"/>
      <c r="QH1" s="162"/>
      <c r="QI1" s="162"/>
      <c r="QJ1" s="162"/>
      <c r="QK1" s="162"/>
      <c r="QL1" s="162"/>
      <c r="QM1" s="162"/>
      <c r="QN1" s="162"/>
      <c r="QO1" s="162"/>
      <c r="QP1" s="162"/>
      <c r="QQ1" s="162"/>
      <c r="QR1" s="162"/>
      <c r="QS1" s="162"/>
      <c r="QT1" s="162"/>
      <c r="QU1" s="162"/>
      <c r="QV1" s="162"/>
      <c r="QW1" s="162"/>
      <c r="QX1" s="162"/>
      <c r="QY1" s="162"/>
      <c r="QZ1" s="162"/>
      <c r="RA1" s="162"/>
      <c r="RB1" s="162"/>
      <c r="RC1" s="162"/>
      <c r="RD1" s="162"/>
      <c r="RE1" s="162"/>
      <c r="RF1" s="162"/>
      <c r="RG1" s="162"/>
      <c r="RH1" s="162"/>
      <c r="RI1" s="162"/>
      <c r="RJ1" s="162"/>
      <c r="RK1" s="162"/>
      <c r="RL1" s="162"/>
      <c r="RM1" s="162"/>
      <c r="RN1" s="162"/>
      <c r="RO1" s="162"/>
      <c r="RP1" s="162"/>
      <c r="RQ1" s="162"/>
      <c r="RR1" s="162"/>
      <c r="RS1" s="162"/>
      <c r="RT1" s="162"/>
      <c r="RU1" s="162"/>
      <c r="RV1" s="162"/>
      <c r="RW1" s="162"/>
      <c r="RX1" s="162"/>
      <c r="RY1" s="162"/>
      <c r="RZ1" s="162"/>
      <c r="SA1" s="162"/>
      <c r="SB1" s="162"/>
      <c r="SC1" s="162"/>
      <c r="SD1" s="162"/>
      <c r="SE1" s="162"/>
      <c r="SF1" s="162"/>
      <c r="SG1" s="162"/>
      <c r="SH1" s="162"/>
      <c r="SI1" s="162"/>
      <c r="SJ1" s="162"/>
      <c r="SK1" s="162"/>
      <c r="SL1" s="162"/>
      <c r="SM1" s="162"/>
      <c r="SN1" s="162"/>
      <c r="SO1" s="162"/>
      <c r="SP1" s="162"/>
      <c r="SQ1" s="162"/>
      <c r="SR1" s="162"/>
      <c r="SS1" s="162"/>
      <c r="ST1" s="162"/>
      <c r="SU1" s="162"/>
      <c r="SV1" s="162"/>
      <c r="SW1" s="162"/>
      <c r="SX1" s="162"/>
      <c r="SY1" s="162"/>
      <c r="SZ1" s="162"/>
      <c r="TA1" s="162"/>
      <c r="TB1" s="162"/>
      <c r="TC1" s="162"/>
      <c r="TD1" s="162"/>
      <c r="TE1" s="162"/>
      <c r="TF1" s="162"/>
      <c r="TG1" s="162"/>
      <c r="TH1" s="162"/>
      <c r="TI1" s="162"/>
      <c r="TJ1" s="162"/>
      <c r="TK1" s="162"/>
      <c r="TL1" s="162"/>
      <c r="TM1" s="162"/>
      <c r="TN1" s="162"/>
      <c r="TO1" s="162"/>
      <c r="TP1" s="162"/>
      <c r="TQ1" s="162"/>
      <c r="TR1" s="162"/>
      <c r="TS1" s="162"/>
      <c r="TT1" s="162"/>
      <c r="TU1" s="162"/>
      <c r="TV1" s="162"/>
      <c r="TW1" s="162"/>
      <c r="TX1" s="162"/>
      <c r="TY1" s="162"/>
      <c r="TZ1" s="162"/>
      <c r="UA1" s="162"/>
      <c r="UB1" s="162"/>
      <c r="UC1" s="162"/>
      <c r="UD1" s="162"/>
      <c r="UE1" s="162"/>
      <c r="UF1" s="162"/>
      <c r="UG1" s="162"/>
      <c r="UH1" s="162"/>
      <c r="UI1" s="162"/>
      <c r="UJ1" s="162"/>
      <c r="UK1" s="162"/>
      <c r="UL1" s="162"/>
      <c r="UM1" s="162"/>
      <c r="UN1" s="162"/>
      <c r="UO1" s="162"/>
      <c r="UP1" s="162"/>
      <c r="UQ1" s="162"/>
      <c r="UR1" s="162"/>
      <c r="US1" s="162"/>
      <c r="UT1" s="162"/>
      <c r="UU1" s="162"/>
      <c r="UV1" s="162"/>
      <c r="UW1" s="162"/>
      <c r="UX1" s="162"/>
      <c r="UY1" s="162"/>
      <c r="UZ1" s="162"/>
      <c r="VA1" s="162"/>
      <c r="VB1" s="162"/>
      <c r="VC1" s="162"/>
      <c r="VD1" s="162"/>
      <c r="VE1" s="162"/>
      <c r="VF1" s="162"/>
      <c r="VG1" s="162"/>
      <c r="VH1" s="162"/>
      <c r="VI1" s="162"/>
      <c r="VJ1" s="162"/>
      <c r="VK1" s="162"/>
      <c r="VL1" s="162"/>
      <c r="VM1" s="162"/>
      <c r="VN1" s="162"/>
      <c r="VO1" s="162"/>
      <c r="VP1" s="162"/>
      <c r="VQ1" s="162"/>
      <c r="VR1" s="162"/>
      <c r="VS1" s="162"/>
      <c r="VT1" s="162"/>
      <c r="VU1" s="162"/>
      <c r="VV1" s="162"/>
      <c r="VW1" s="162"/>
      <c r="VX1" s="162"/>
      <c r="VY1" s="162"/>
      <c r="VZ1" s="162"/>
      <c r="WA1" s="162"/>
      <c r="WB1" s="162"/>
      <c r="WC1" s="162"/>
      <c r="WD1" s="162"/>
      <c r="WE1" s="162"/>
      <c r="WF1" s="162"/>
      <c r="WG1" s="162"/>
      <c r="WH1" s="162"/>
      <c r="WI1" s="162"/>
      <c r="WJ1" s="162"/>
      <c r="WK1" s="162"/>
      <c r="WL1" s="162"/>
      <c r="WM1" s="162"/>
      <c r="WN1" s="162"/>
      <c r="WO1" s="162"/>
      <c r="WP1" s="162"/>
      <c r="WQ1" s="162"/>
      <c r="WR1" s="162"/>
      <c r="WS1" s="162"/>
      <c r="WT1" s="162"/>
      <c r="WU1" s="162"/>
      <c r="WV1" s="162"/>
      <c r="WW1" s="162"/>
      <c r="WX1" s="162"/>
      <c r="WY1" s="162"/>
      <c r="WZ1" s="162"/>
      <c r="XA1" s="162"/>
      <c r="XB1" s="162"/>
      <c r="XC1" s="162"/>
      <c r="XD1" s="162"/>
      <c r="XE1" s="162"/>
      <c r="XF1" s="162"/>
      <c r="XG1" s="162"/>
      <c r="XH1" s="162"/>
      <c r="XI1" s="162"/>
      <c r="XJ1" s="162"/>
      <c r="XK1" s="162"/>
      <c r="XL1" s="162"/>
      <c r="XM1" s="162"/>
      <c r="XN1" s="162"/>
      <c r="XO1" s="162"/>
      <c r="XP1" s="162"/>
      <c r="XQ1" s="162"/>
      <c r="XR1" s="162"/>
      <c r="XS1" s="162"/>
      <c r="XT1" s="162"/>
      <c r="XU1" s="162"/>
      <c r="XV1" s="162"/>
      <c r="XW1" s="162"/>
      <c r="XX1" s="162"/>
      <c r="XY1" s="162"/>
      <c r="XZ1" s="162"/>
      <c r="YA1" s="162"/>
      <c r="YB1" s="162"/>
      <c r="YC1" s="162"/>
      <c r="YD1" s="162"/>
      <c r="YE1" s="162"/>
      <c r="YF1" s="162"/>
      <c r="YG1" s="162"/>
      <c r="YH1" s="162"/>
      <c r="YI1" s="162"/>
      <c r="YJ1" s="162"/>
      <c r="YK1" s="162"/>
      <c r="YL1" s="162"/>
      <c r="YM1" s="162"/>
      <c r="YN1" s="162"/>
      <c r="YO1" s="162"/>
      <c r="YP1" s="162"/>
      <c r="YQ1" s="162"/>
      <c r="YR1" s="162"/>
      <c r="YS1" s="162"/>
      <c r="YT1" s="162"/>
      <c r="YU1" s="162"/>
      <c r="YV1" s="162"/>
      <c r="YW1" s="162"/>
      <c r="YX1" s="162"/>
      <c r="YY1" s="162"/>
      <c r="YZ1" s="162"/>
      <c r="ZA1" s="162"/>
      <c r="ZB1" s="162"/>
      <c r="ZC1" s="162"/>
      <c r="ZD1" s="162"/>
      <c r="ZE1" s="162"/>
      <c r="ZF1" s="162"/>
      <c r="ZG1" s="162"/>
      <c r="ZH1" s="162"/>
      <c r="ZI1" s="162"/>
      <c r="ZJ1" s="162"/>
      <c r="ZK1" s="162"/>
      <c r="ZL1" s="162"/>
      <c r="ZM1" s="162"/>
      <c r="ZN1" s="162"/>
      <c r="ZO1" s="162"/>
      <c r="ZP1" s="162"/>
      <c r="ZQ1" s="162"/>
      <c r="ZR1" s="162"/>
      <c r="ZS1" s="162"/>
      <c r="ZT1" s="162"/>
      <c r="ZU1" s="162"/>
      <c r="ZV1" s="162"/>
      <c r="ZW1" s="162"/>
      <c r="ZX1" s="162"/>
      <c r="ZY1" s="162"/>
      <c r="ZZ1" s="162"/>
      <c r="AAA1" s="162"/>
      <c r="AAB1" s="162"/>
      <c r="AAC1" s="162"/>
      <c r="AAD1" s="162"/>
      <c r="AAE1" s="162"/>
      <c r="AAF1" s="162"/>
      <c r="AAG1" s="162"/>
      <c r="AAH1" s="162"/>
      <c r="AAI1" s="162"/>
      <c r="AAJ1" s="162"/>
      <c r="AAK1" s="162"/>
      <c r="AAL1" s="162"/>
      <c r="AAM1" s="162"/>
      <c r="AAN1" s="162"/>
      <c r="AAO1" s="162"/>
      <c r="AAP1" s="162"/>
      <c r="AAQ1" s="162"/>
      <c r="AAR1" s="162"/>
      <c r="AAS1" s="162"/>
      <c r="AAT1" s="162"/>
      <c r="AAU1" s="162"/>
      <c r="AAV1" s="162"/>
      <c r="AAW1" s="162"/>
      <c r="AAX1" s="162"/>
      <c r="AAY1" s="162"/>
      <c r="AAZ1" s="162"/>
      <c r="ABA1" s="162"/>
      <c r="ABB1" s="162"/>
      <c r="ABC1" s="162"/>
      <c r="ABD1" s="162"/>
      <c r="ABE1" s="162"/>
      <c r="ABF1" s="162"/>
      <c r="ABG1" s="162"/>
      <c r="ABH1" s="162"/>
      <c r="ABI1" s="162"/>
      <c r="ABJ1" s="162"/>
      <c r="ABK1" s="162"/>
      <c r="ABL1" s="162"/>
      <c r="ABM1" s="162"/>
      <c r="ABN1" s="162"/>
      <c r="ABO1" s="162"/>
      <c r="ABP1" s="162"/>
      <c r="ABQ1" s="162"/>
      <c r="ABR1" s="162"/>
      <c r="ABS1" s="162"/>
      <c r="ABT1" s="162"/>
      <c r="ABU1" s="162"/>
      <c r="ABV1" s="162"/>
      <c r="ABW1" s="162"/>
      <c r="ABX1" s="162"/>
      <c r="ABY1" s="162"/>
      <c r="ABZ1" s="162"/>
      <c r="ACA1" s="162"/>
      <c r="ACB1" s="162"/>
      <c r="ACC1" s="162"/>
      <c r="ACD1" s="162"/>
      <c r="ACE1" s="162"/>
      <c r="ACF1" s="162"/>
      <c r="ACG1" s="162"/>
      <c r="ACH1" s="162"/>
      <c r="ACI1" s="162"/>
      <c r="ACJ1" s="162"/>
      <c r="ACK1" s="162"/>
      <c r="ACL1" s="162"/>
      <c r="ACM1" s="162"/>
      <c r="ACN1" s="162"/>
      <c r="ACO1" s="162"/>
      <c r="ACP1" s="162"/>
      <c r="ACQ1" s="162"/>
      <c r="ACR1" s="162"/>
      <c r="ACS1" s="162"/>
      <c r="ACT1" s="162"/>
      <c r="ACU1" s="162"/>
      <c r="ACV1" s="162"/>
      <c r="ACW1" s="162"/>
      <c r="ACX1" s="162"/>
      <c r="ACY1" s="162"/>
      <c r="ACZ1" s="162"/>
      <c r="ADA1" s="162"/>
      <c r="ADB1" s="162"/>
      <c r="ADC1" s="162"/>
      <c r="ADD1" s="162"/>
      <c r="ADE1" s="162"/>
      <c r="ADF1" s="162"/>
      <c r="ADG1" s="162"/>
      <c r="ADH1" s="162"/>
      <c r="ADI1" s="162"/>
      <c r="ADJ1" s="162"/>
      <c r="ADK1" s="162"/>
      <c r="ADL1" s="162"/>
      <c r="ADM1" s="162"/>
      <c r="ADN1" s="162"/>
      <c r="ADO1" s="162"/>
      <c r="ADP1" s="162"/>
      <c r="ADQ1" s="162"/>
      <c r="ADR1" s="162"/>
      <c r="ADS1" s="162"/>
      <c r="ADT1" s="162"/>
      <c r="ADU1" s="162"/>
      <c r="ADV1" s="162"/>
      <c r="ADW1" s="162"/>
      <c r="ADX1" s="162"/>
      <c r="ADY1" s="162"/>
      <c r="ADZ1" s="162"/>
      <c r="AEA1" s="162"/>
      <c r="AEB1" s="162"/>
      <c r="AEC1" s="162"/>
      <c r="AED1" s="162"/>
      <c r="AEE1" s="162"/>
      <c r="AEF1" s="162"/>
      <c r="AEG1" s="162"/>
      <c r="AEH1" s="162"/>
      <c r="AEI1" s="162"/>
      <c r="AEJ1" s="162"/>
      <c r="AEK1" s="162"/>
      <c r="AEL1" s="162"/>
      <c r="AEM1" s="162"/>
      <c r="AEN1" s="162"/>
      <c r="AEO1" s="162"/>
      <c r="AEP1" s="162"/>
      <c r="AEQ1" s="162"/>
      <c r="AER1" s="162"/>
      <c r="AES1" s="162"/>
      <c r="AET1" s="162"/>
      <c r="AEU1" s="162"/>
      <c r="AEV1" s="162"/>
      <c r="AEW1" s="162"/>
      <c r="AEX1" s="162"/>
      <c r="AEY1" s="162"/>
      <c r="AEZ1" s="162"/>
      <c r="AFA1" s="162"/>
      <c r="AFB1" s="162"/>
      <c r="AFC1" s="162"/>
      <c r="AFD1" s="162"/>
      <c r="AFE1" s="162"/>
      <c r="AFF1" s="162"/>
      <c r="AFG1" s="162"/>
      <c r="AFH1" s="162"/>
      <c r="AFI1" s="162"/>
      <c r="AFJ1" s="162"/>
      <c r="AFK1" s="162"/>
      <c r="AFL1" s="162"/>
      <c r="AFM1" s="162"/>
      <c r="AFN1" s="162"/>
      <c r="AFO1" s="162"/>
      <c r="AFP1" s="162"/>
      <c r="AFQ1" s="162"/>
      <c r="AFR1" s="162"/>
      <c r="AFS1" s="162"/>
      <c r="AFT1" s="162"/>
      <c r="AFU1" s="162"/>
      <c r="AFV1" s="162"/>
      <c r="AFW1" s="162"/>
      <c r="AFX1" s="162"/>
      <c r="AFY1" s="162"/>
      <c r="AFZ1" s="162"/>
      <c r="AGA1" s="162"/>
      <c r="AGB1" s="162"/>
      <c r="AGC1" s="162"/>
      <c r="AGD1" s="162"/>
      <c r="AGE1" s="162"/>
      <c r="AGF1" s="162"/>
      <c r="AGG1" s="162"/>
      <c r="AGH1" s="162"/>
      <c r="AGI1" s="162"/>
      <c r="AGJ1" s="162"/>
      <c r="AGK1" s="162"/>
      <c r="AGL1" s="162"/>
      <c r="AGM1" s="162"/>
      <c r="AGN1" s="162"/>
      <c r="AGO1" s="162"/>
      <c r="AGP1" s="162"/>
      <c r="AGQ1" s="162"/>
      <c r="AGR1" s="162"/>
      <c r="AGS1" s="162"/>
      <c r="AGT1" s="162"/>
      <c r="AGU1" s="162"/>
      <c r="AGV1" s="162"/>
      <c r="AGW1" s="162"/>
      <c r="AGX1" s="162"/>
      <c r="AGY1" s="162"/>
      <c r="AGZ1" s="162"/>
      <c r="AHA1" s="162"/>
      <c r="AHB1" s="162"/>
      <c r="AHC1" s="162"/>
      <c r="AHD1" s="162"/>
      <c r="AHE1" s="162"/>
      <c r="AHF1" s="162"/>
      <c r="AHG1" s="162"/>
      <c r="AHH1" s="162"/>
      <c r="AHI1" s="162"/>
      <c r="AHJ1" s="162"/>
      <c r="AHK1" s="162"/>
      <c r="AHL1" s="162"/>
      <c r="AHM1" s="162"/>
      <c r="AHN1" s="162"/>
      <c r="AHO1" s="162"/>
      <c r="AHP1" s="162"/>
      <c r="AHQ1" s="162"/>
      <c r="AHR1" s="162"/>
      <c r="AHS1" s="162"/>
      <c r="AHT1" s="162"/>
      <c r="AHU1" s="162"/>
      <c r="AHV1" s="162"/>
      <c r="AHW1" s="162"/>
      <c r="AHX1" s="162"/>
      <c r="AHY1" s="162"/>
      <c r="AHZ1" s="162"/>
      <c r="AIA1" s="162"/>
      <c r="AIB1" s="162"/>
      <c r="AIC1" s="162"/>
      <c r="AID1" s="162"/>
      <c r="AIE1" s="162"/>
      <c r="AIF1" s="162"/>
      <c r="AIG1" s="162"/>
      <c r="AIH1" s="162"/>
      <c r="AII1" s="162"/>
      <c r="AIJ1" s="162"/>
      <c r="AIK1" s="162"/>
      <c r="AIL1" s="162"/>
      <c r="AIM1" s="162"/>
      <c r="AIN1" s="162"/>
      <c r="AIO1" s="162"/>
      <c r="AIP1" s="162"/>
      <c r="AIQ1" s="162"/>
      <c r="AIR1" s="162"/>
      <c r="AIS1" s="162"/>
      <c r="AIT1" s="162"/>
      <c r="AIU1" s="162"/>
      <c r="AIV1" s="162"/>
      <c r="AIW1" s="162"/>
      <c r="AIX1" s="162"/>
      <c r="AIY1" s="162"/>
      <c r="AIZ1" s="162"/>
      <c r="AJA1" s="162"/>
      <c r="AJB1" s="162"/>
      <c r="AJC1" s="162"/>
      <c r="AJD1" s="162"/>
      <c r="AJE1" s="162"/>
      <c r="AJF1" s="162"/>
      <c r="AJG1" s="162"/>
      <c r="AJH1" s="162"/>
      <c r="AJI1" s="162"/>
      <c r="AJJ1" s="162"/>
      <c r="AJK1" s="162"/>
      <c r="AJL1" s="162"/>
      <c r="AJM1" s="162"/>
      <c r="AJN1" s="162"/>
      <c r="AJO1" s="162"/>
      <c r="AJP1" s="162"/>
      <c r="AJQ1" s="162"/>
      <c r="AJR1" s="162"/>
      <c r="AJS1" s="162"/>
      <c r="AJT1" s="162"/>
      <c r="AJU1" s="162"/>
      <c r="AJV1" s="162"/>
      <c r="AJW1" s="162"/>
      <c r="AJX1" s="162"/>
      <c r="AJY1" s="162"/>
      <c r="AJZ1" s="162"/>
      <c r="AKA1" s="162"/>
      <c r="AKB1" s="162"/>
      <c r="AKC1" s="162"/>
      <c r="AKD1" s="162"/>
      <c r="AKE1" s="162"/>
      <c r="AKF1" s="162"/>
      <c r="AKG1" s="162"/>
      <c r="AKH1" s="162"/>
      <c r="AKI1" s="162"/>
      <c r="AKJ1" s="162"/>
      <c r="AKK1" s="162"/>
      <c r="AKL1" s="162"/>
      <c r="AKM1" s="162"/>
      <c r="AKN1" s="162"/>
      <c r="AKO1" s="162"/>
      <c r="AKP1" s="162"/>
      <c r="AKQ1" s="162"/>
      <c r="AKR1" s="162"/>
      <c r="AKS1" s="162"/>
      <c r="AKT1" s="162"/>
      <c r="AKU1" s="162"/>
      <c r="AKV1" s="162"/>
      <c r="AKW1" s="162"/>
      <c r="AKX1" s="162"/>
      <c r="AKY1" s="162"/>
      <c r="AKZ1" s="162"/>
      <c r="ALA1" s="162"/>
      <c r="ALB1" s="162"/>
      <c r="ALC1" s="162"/>
      <c r="ALD1" s="162"/>
      <c r="ALE1" s="162"/>
      <c r="ALF1" s="162"/>
      <c r="ALG1" s="162"/>
      <c r="ALH1" s="162"/>
      <c r="ALI1" s="162"/>
      <c r="ALJ1" s="162"/>
      <c r="ALK1" s="162"/>
      <c r="ALL1" s="162"/>
      <c r="ALM1" s="162"/>
      <c r="ALN1" s="162"/>
      <c r="ALO1" s="162"/>
      <c r="ALP1" s="162"/>
      <c r="ALQ1" s="162"/>
      <c r="ALR1" s="162"/>
      <c r="ALS1" s="162"/>
      <c r="ALT1" s="162"/>
      <c r="ALU1" s="162"/>
      <c r="ALV1" s="162"/>
      <c r="ALW1" s="162"/>
      <c r="ALX1" s="162"/>
      <c r="ALY1" s="162"/>
      <c r="ALZ1" s="162"/>
      <c r="AMA1" s="162"/>
      <c r="AMB1" s="162"/>
      <c r="AMC1" s="162"/>
      <c r="AMD1" s="162"/>
    </row>
    <row r="2" customFormat="false" ht="22.05" hidden="false" customHeight="true" outlineLevel="0" collapsed="false">
      <c r="A2" s="237" t="s">
        <v>1277</v>
      </c>
      <c r="B2" s="237"/>
      <c r="C2" s="237"/>
      <c r="D2" s="237"/>
      <c r="E2" s="237"/>
      <c r="F2" s="238"/>
      <c r="G2" s="238"/>
      <c r="H2" s="238"/>
      <c r="I2" s="238"/>
    </row>
    <row r="3" customFormat="false" ht="75.55" hidden="false" customHeight="true" outlineLevel="0" collapsed="false">
      <c r="A3" s="239" t="s">
        <v>1278</v>
      </c>
      <c r="B3" s="239"/>
      <c r="C3" s="239"/>
      <c r="D3" s="239"/>
      <c r="E3" s="239"/>
      <c r="F3" s="239"/>
      <c r="G3" s="239"/>
      <c r="H3" s="239"/>
      <c r="I3" s="239"/>
    </row>
    <row r="4" customFormat="false" ht="13.8" hidden="false" customHeight="true" outlineLevel="0" collapsed="false">
      <c r="A4" s="240" t="s">
        <v>919</v>
      </c>
      <c r="B4" s="240"/>
      <c r="C4" s="240"/>
      <c r="D4" s="240"/>
      <c r="E4" s="240"/>
      <c r="F4" s="240"/>
      <c r="G4" s="240"/>
      <c r="H4" s="240"/>
      <c r="I4" s="240"/>
    </row>
    <row r="5" customFormat="false" ht="13.8" hidden="false" customHeight="true" outlineLevel="0" collapsed="false">
      <c r="A5" s="241" t="s">
        <v>887</v>
      </c>
      <c r="B5" s="242" t="s">
        <v>920</v>
      </c>
      <c r="C5" s="242"/>
      <c r="D5" s="242"/>
      <c r="E5" s="242"/>
      <c r="F5" s="242"/>
      <c r="G5" s="242"/>
      <c r="H5" s="243" t="s">
        <v>1279</v>
      </c>
      <c r="I5" s="243"/>
    </row>
    <row r="6" customFormat="false" ht="13.8" hidden="false" customHeight="true" outlineLevel="0" collapsed="false">
      <c r="A6" s="241" t="s">
        <v>890</v>
      </c>
      <c r="B6" s="242" t="s">
        <v>1280</v>
      </c>
      <c r="C6" s="242"/>
      <c r="D6" s="242"/>
      <c r="E6" s="242"/>
      <c r="F6" s="242"/>
      <c r="G6" s="242"/>
      <c r="H6" s="244" t="s">
        <v>1281</v>
      </c>
      <c r="I6" s="244"/>
    </row>
    <row r="7" customFormat="false" ht="13.8" hidden="false" customHeight="true" outlineLevel="0" collapsed="false">
      <c r="A7" s="241" t="s">
        <v>893</v>
      </c>
      <c r="B7" s="242" t="s">
        <v>1282</v>
      </c>
      <c r="C7" s="242"/>
      <c r="D7" s="242"/>
      <c r="E7" s="242"/>
      <c r="F7" s="242"/>
      <c r="G7" s="242"/>
      <c r="H7" s="245" t="s">
        <v>1283</v>
      </c>
      <c r="I7" s="245"/>
    </row>
    <row r="8" customFormat="false" ht="13.8" hidden="false" customHeight="true" outlineLevel="0" collapsed="false">
      <c r="A8" s="241" t="s">
        <v>926</v>
      </c>
      <c r="B8" s="242" t="s">
        <v>927</v>
      </c>
      <c r="C8" s="242"/>
      <c r="D8" s="242"/>
      <c r="E8" s="242"/>
      <c r="F8" s="242"/>
      <c r="G8" s="242"/>
      <c r="H8" s="244" t="n">
        <v>12</v>
      </c>
      <c r="I8" s="244"/>
    </row>
    <row r="9" customFormat="false" ht="13.8" hidden="false" customHeight="false" outlineLevel="0" collapsed="false">
      <c r="A9" s="246"/>
      <c r="B9" s="246"/>
      <c r="C9" s="246"/>
      <c r="D9" s="246"/>
      <c r="E9" s="246"/>
      <c r="F9" s="246"/>
      <c r="G9" s="246"/>
      <c r="H9" s="246"/>
      <c r="I9" s="246"/>
    </row>
    <row r="10" customFormat="false" ht="13.8" hidden="false" customHeight="true" outlineLevel="0" collapsed="false">
      <c r="A10" s="240" t="s">
        <v>929</v>
      </c>
      <c r="B10" s="240"/>
      <c r="C10" s="240"/>
      <c r="D10" s="240"/>
      <c r="E10" s="240"/>
      <c r="F10" s="240"/>
      <c r="G10" s="240"/>
      <c r="H10" s="240"/>
      <c r="I10" s="240"/>
    </row>
    <row r="11" customFormat="false" ht="13.8" hidden="false" customHeight="true" outlineLevel="0" collapsed="false">
      <c r="A11" s="241" t="s">
        <v>1284</v>
      </c>
      <c r="B11" s="242" t="s">
        <v>1285</v>
      </c>
      <c r="C11" s="242"/>
      <c r="D11" s="242"/>
      <c r="E11" s="242"/>
      <c r="F11" s="242"/>
      <c r="G11" s="242"/>
      <c r="H11" s="247" t="s">
        <v>1397</v>
      </c>
      <c r="I11" s="247"/>
    </row>
    <row r="12" customFormat="false" ht="13.8" hidden="false" customHeight="true" outlineLevel="0" collapsed="false">
      <c r="A12" s="241" t="s">
        <v>1287</v>
      </c>
      <c r="B12" s="242" t="s">
        <v>1288</v>
      </c>
      <c r="C12" s="242"/>
      <c r="D12" s="242"/>
      <c r="E12" s="242"/>
      <c r="F12" s="242"/>
      <c r="G12" s="242"/>
      <c r="H12" s="248" t="s">
        <v>1398</v>
      </c>
      <c r="I12" s="248"/>
    </row>
    <row r="13" customFormat="false" ht="13.8" hidden="false" customHeight="true" outlineLevel="0" collapsed="false">
      <c r="A13" s="241" t="s">
        <v>1290</v>
      </c>
      <c r="B13" s="242" t="s">
        <v>1386</v>
      </c>
      <c r="C13" s="242"/>
      <c r="D13" s="242"/>
      <c r="E13" s="242"/>
      <c r="F13" s="242"/>
      <c r="G13" s="242"/>
      <c r="H13" s="249"/>
      <c r="I13" s="249"/>
    </row>
    <row r="14" customFormat="false" ht="13.8" hidden="false" customHeight="true" outlineLevel="0" collapsed="false">
      <c r="A14" s="241" t="s">
        <v>1292</v>
      </c>
      <c r="B14" s="242" t="s">
        <v>1293</v>
      </c>
      <c r="C14" s="242"/>
      <c r="D14" s="242"/>
      <c r="E14" s="242"/>
      <c r="F14" s="242"/>
      <c r="G14" s="242"/>
      <c r="H14" s="250"/>
      <c r="I14" s="250"/>
    </row>
    <row r="15" customFormat="false" ht="13.8" hidden="false" customHeight="true" outlineLevel="0" collapsed="false">
      <c r="A15" s="241" t="s">
        <v>1294</v>
      </c>
      <c r="B15" s="242" t="s">
        <v>1295</v>
      </c>
      <c r="C15" s="242"/>
      <c r="D15" s="242"/>
      <c r="E15" s="242"/>
      <c r="F15" s="242"/>
      <c r="G15" s="242"/>
      <c r="H15" s="249"/>
      <c r="I15" s="249"/>
    </row>
    <row r="16" customFormat="false" ht="39.15" hidden="false" customHeight="true" outlineLevel="0" collapsed="false">
      <c r="A16" s="241" t="s">
        <v>1296</v>
      </c>
      <c r="B16" s="242" t="s">
        <v>1297</v>
      </c>
      <c r="C16" s="242"/>
      <c r="D16" s="242"/>
      <c r="E16" s="242"/>
      <c r="F16" s="242"/>
      <c r="G16" s="242"/>
      <c r="H16" s="251"/>
      <c r="I16" s="251"/>
    </row>
    <row r="17" customFormat="false" ht="13.8" hidden="false" customHeight="true" outlineLevel="0" collapsed="false">
      <c r="A17" s="241" t="s">
        <v>1298</v>
      </c>
      <c r="B17" s="242" t="s">
        <v>1387</v>
      </c>
      <c r="C17" s="242"/>
      <c r="D17" s="242"/>
      <c r="E17" s="242"/>
      <c r="F17" s="242"/>
      <c r="G17" s="242"/>
      <c r="H17" s="250"/>
      <c r="I17" s="250"/>
    </row>
    <row r="18" customFormat="false" ht="13.8" hidden="false" customHeight="true" outlineLevel="0" collapsed="false">
      <c r="A18" s="241" t="s">
        <v>1300</v>
      </c>
      <c r="B18" s="242" t="s">
        <v>1301</v>
      </c>
      <c r="C18" s="242"/>
      <c r="D18" s="242"/>
      <c r="E18" s="242"/>
      <c r="F18" s="242"/>
      <c r="G18" s="242"/>
      <c r="H18" s="252" t="s">
        <v>23</v>
      </c>
      <c r="I18" s="252"/>
    </row>
    <row r="19" customFormat="false" ht="13.8" hidden="false" customHeight="true" outlineLevel="0" collapsed="false">
      <c r="A19" s="241" t="s">
        <v>1302</v>
      </c>
      <c r="B19" s="242" t="s">
        <v>1303</v>
      </c>
      <c r="C19" s="242"/>
      <c r="D19" s="242"/>
      <c r="E19" s="242"/>
      <c r="F19" s="242"/>
      <c r="G19" s="242"/>
      <c r="H19" s="253" t="n">
        <v>20</v>
      </c>
      <c r="I19" s="253"/>
    </row>
    <row r="20" customFormat="false" ht="13.8" hidden="false" customHeight="false" outlineLevel="0" collapsed="false">
      <c r="A20" s="254"/>
      <c r="B20" s="254"/>
      <c r="C20" s="254"/>
      <c r="D20" s="254"/>
      <c r="E20" s="254"/>
      <c r="F20" s="254"/>
      <c r="G20" s="254"/>
      <c r="H20" s="254"/>
      <c r="I20" s="254"/>
    </row>
    <row r="21" customFormat="false" ht="13.8" hidden="false" customHeight="true" outlineLevel="0" collapsed="false">
      <c r="A21" s="255" t="s">
        <v>1304</v>
      </c>
      <c r="B21" s="255"/>
      <c r="C21" s="255"/>
      <c r="D21" s="255"/>
      <c r="E21" s="255"/>
      <c r="F21" s="255"/>
      <c r="G21" s="255"/>
      <c r="H21" s="255"/>
      <c r="I21" s="255"/>
    </row>
    <row r="22" customFormat="false" ht="22.35" hidden="false" customHeight="true" outlineLevel="0" collapsed="false">
      <c r="A22" s="256" t="n">
        <v>1</v>
      </c>
      <c r="B22" s="257" t="s">
        <v>938</v>
      </c>
      <c r="C22" s="257"/>
      <c r="D22" s="257"/>
      <c r="E22" s="258" t="s">
        <v>939</v>
      </c>
      <c r="F22" s="258"/>
      <c r="G22" s="258" t="s">
        <v>941</v>
      </c>
      <c r="H22" s="259" t="s">
        <v>942</v>
      </c>
      <c r="I22" s="260" t="s">
        <v>943</v>
      </c>
    </row>
    <row r="23" customFormat="false" ht="13.8" hidden="false" customHeight="true" outlineLevel="0" collapsed="false">
      <c r="A23" s="261" t="s">
        <v>887</v>
      </c>
      <c r="B23" s="262" t="s">
        <v>1305</v>
      </c>
      <c r="C23" s="262"/>
      <c r="D23" s="262"/>
      <c r="E23" s="263" t="n">
        <v>21</v>
      </c>
      <c r="F23" s="264"/>
      <c r="G23" s="263" t="n">
        <v>220</v>
      </c>
      <c r="H23" s="265"/>
      <c r="I23" s="266" t="n">
        <f aca="false">ROUND(H13/G23*G23,2)</f>
        <v>0</v>
      </c>
    </row>
    <row r="24" customFormat="false" ht="13.8" hidden="false" customHeight="true" outlineLevel="0" collapsed="false">
      <c r="A24" s="261" t="s">
        <v>890</v>
      </c>
      <c r="B24" s="267" t="s">
        <v>1306</v>
      </c>
      <c r="C24" s="267"/>
      <c r="D24" s="267"/>
      <c r="E24" s="267"/>
      <c r="F24" s="267"/>
      <c r="G24" s="267"/>
      <c r="H24" s="268"/>
      <c r="I24" s="266" t="n">
        <f aca="false">IF(H15="Sim",(I23*H24),(I32*H24))</f>
        <v>0</v>
      </c>
      <c r="J24" s="269"/>
      <c r="K24" s="269"/>
      <c r="L24" s="269"/>
      <c r="M24" s="269"/>
      <c r="N24" s="269"/>
      <c r="O24" s="269"/>
      <c r="P24" s="269"/>
      <c r="Q24" s="269"/>
      <c r="R24" s="269"/>
      <c r="S24" s="269"/>
      <c r="T24" s="269"/>
      <c r="U24" s="269"/>
      <c r="V24" s="269"/>
      <c r="W24" s="269"/>
      <c r="X24" s="269"/>
      <c r="Y24" s="269"/>
      <c r="Z24" s="269"/>
      <c r="AA24" s="269"/>
      <c r="AB24" s="269"/>
      <c r="AC24" s="269"/>
      <c r="AD24" s="269"/>
      <c r="AE24" s="269"/>
      <c r="AF24" s="269"/>
      <c r="AG24" s="269"/>
      <c r="AH24" s="269"/>
      <c r="AI24" s="269"/>
      <c r="AJ24" s="269"/>
      <c r="AK24" s="269"/>
      <c r="AL24" s="269"/>
      <c r="AM24" s="269"/>
      <c r="AN24" s="269"/>
      <c r="AO24" s="269"/>
      <c r="AP24" s="269"/>
      <c r="AQ24" s="269"/>
      <c r="AR24" s="269"/>
      <c r="AS24" s="269"/>
      <c r="AT24" s="269"/>
      <c r="AU24" s="269"/>
      <c r="AV24" s="269"/>
      <c r="AW24" s="269"/>
      <c r="AX24" s="269"/>
      <c r="AY24" s="269"/>
      <c r="AZ24" s="269"/>
      <c r="BA24" s="269"/>
      <c r="BB24" s="269"/>
      <c r="BC24" s="269"/>
      <c r="BD24" s="269"/>
      <c r="BE24" s="269"/>
      <c r="BF24" s="269"/>
      <c r="BG24" s="269"/>
      <c r="BH24" s="269"/>
      <c r="BI24" s="269"/>
      <c r="BJ24" s="269"/>
      <c r="BK24" s="269"/>
      <c r="BL24" s="269"/>
      <c r="BM24" s="269"/>
      <c r="BN24" s="269"/>
      <c r="BO24" s="269"/>
      <c r="BP24" s="269"/>
      <c r="BQ24" s="269"/>
      <c r="BR24" s="269"/>
      <c r="BS24" s="269"/>
      <c r="BT24" s="269"/>
      <c r="BU24" s="269"/>
      <c r="BV24" s="269"/>
      <c r="BW24" s="269"/>
      <c r="BX24" s="269"/>
      <c r="BY24" s="269"/>
      <c r="BZ24" s="269"/>
      <c r="CA24" s="269"/>
      <c r="CB24" s="269"/>
      <c r="CC24" s="269"/>
      <c r="CD24" s="269"/>
      <c r="CE24" s="269"/>
      <c r="CF24" s="269"/>
      <c r="CG24" s="269"/>
      <c r="CH24" s="269"/>
      <c r="CI24" s="269"/>
      <c r="CJ24" s="269"/>
      <c r="CK24" s="269"/>
      <c r="CL24" s="269"/>
      <c r="CM24" s="269"/>
      <c r="CN24" s="269"/>
      <c r="CO24" s="269"/>
      <c r="CP24" s="269"/>
      <c r="CQ24" s="269"/>
      <c r="CR24" s="269"/>
      <c r="CS24" s="269"/>
      <c r="CT24" s="269"/>
      <c r="CU24" s="269"/>
      <c r="CV24" s="269"/>
      <c r="CW24" s="269"/>
      <c r="CX24" s="269"/>
      <c r="CY24" s="269"/>
      <c r="CZ24" s="269"/>
      <c r="DA24" s="269"/>
      <c r="DB24" s="269"/>
      <c r="DC24" s="269"/>
      <c r="DD24" s="269"/>
      <c r="DE24" s="269"/>
      <c r="DF24" s="269"/>
      <c r="DG24" s="269"/>
      <c r="DH24" s="269"/>
      <c r="DI24" s="269"/>
      <c r="DJ24" s="269"/>
      <c r="DK24" s="269"/>
      <c r="DL24" s="269"/>
      <c r="DM24" s="269"/>
      <c r="DN24" s="269"/>
      <c r="DO24" s="269"/>
      <c r="DP24" s="269"/>
      <c r="DQ24" s="269"/>
      <c r="DR24" s="269"/>
      <c r="DS24" s="269"/>
      <c r="DT24" s="269"/>
      <c r="DU24" s="269"/>
      <c r="DV24" s="269"/>
      <c r="DW24" s="269"/>
      <c r="DX24" s="269"/>
      <c r="DY24" s="269"/>
      <c r="DZ24" s="269"/>
      <c r="EA24" s="269"/>
      <c r="EB24" s="269"/>
      <c r="EC24" s="269"/>
      <c r="ED24" s="269"/>
      <c r="EE24" s="269"/>
      <c r="EF24" s="269"/>
      <c r="EG24" s="269"/>
      <c r="EH24" s="269"/>
      <c r="EI24" s="269"/>
      <c r="EJ24" s="269"/>
      <c r="EK24" s="269"/>
      <c r="EL24" s="269"/>
      <c r="EM24" s="269"/>
      <c r="EN24" s="269"/>
      <c r="EO24" s="269"/>
      <c r="EP24" s="269"/>
      <c r="EQ24" s="269"/>
      <c r="ER24" s="269"/>
      <c r="ES24" s="269"/>
      <c r="ET24" s="269"/>
      <c r="EU24" s="269"/>
      <c r="EV24" s="269"/>
      <c r="EW24" s="269"/>
      <c r="EX24" s="269"/>
      <c r="EY24" s="269"/>
      <c r="EZ24" s="269"/>
      <c r="FA24" s="269"/>
      <c r="FB24" s="269"/>
      <c r="FC24" s="269"/>
      <c r="FD24" s="269"/>
      <c r="FE24" s="269"/>
      <c r="FF24" s="269"/>
      <c r="FG24" s="269"/>
      <c r="FH24" s="269"/>
      <c r="FI24" s="269"/>
      <c r="FJ24" s="269"/>
      <c r="FK24" s="269"/>
      <c r="FL24" s="269"/>
      <c r="FM24" s="269"/>
      <c r="FN24" s="269"/>
      <c r="FO24" s="269"/>
      <c r="FP24" s="269"/>
      <c r="FQ24" s="269"/>
      <c r="FR24" s="269"/>
      <c r="FS24" s="269"/>
      <c r="FT24" s="269"/>
      <c r="FU24" s="269"/>
      <c r="FV24" s="269"/>
      <c r="FW24" s="269"/>
      <c r="FX24" s="269"/>
      <c r="FY24" s="269"/>
      <c r="FZ24" s="269"/>
      <c r="GA24" s="269"/>
      <c r="GB24" s="269"/>
      <c r="GC24" s="269"/>
      <c r="GD24" s="269"/>
      <c r="GE24" s="269"/>
      <c r="GF24" s="269"/>
      <c r="GG24" s="269"/>
      <c r="GH24" s="269"/>
      <c r="GI24" s="269"/>
      <c r="GJ24" s="269"/>
      <c r="GK24" s="269"/>
      <c r="GL24" s="269"/>
      <c r="GM24" s="269"/>
      <c r="GN24" s="269"/>
      <c r="GO24" s="269"/>
      <c r="GP24" s="269"/>
      <c r="GQ24" s="269"/>
      <c r="GR24" s="269"/>
      <c r="GS24" s="269"/>
      <c r="GT24" s="269"/>
      <c r="GU24" s="269"/>
      <c r="GV24" s="269"/>
      <c r="GW24" s="269"/>
      <c r="GX24" s="269"/>
      <c r="GY24" s="269"/>
      <c r="GZ24" s="269"/>
      <c r="HA24" s="269"/>
      <c r="HB24" s="269"/>
      <c r="HC24" s="269"/>
      <c r="HD24" s="269"/>
      <c r="HE24" s="269"/>
      <c r="HF24" s="269"/>
      <c r="HG24" s="269"/>
      <c r="HH24" s="269"/>
      <c r="HI24" s="269"/>
      <c r="HJ24" s="269"/>
      <c r="HK24" s="269"/>
      <c r="HL24" s="269"/>
      <c r="HM24" s="269"/>
      <c r="HN24" s="269"/>
      <c r="HO24" s="269"/>
      <c r="HP24" s="269"/>
      <c r="HQ24" s="269"/>
      <c r="HR24" s="269"/>
      <c r="HS24" s="269"/>
      <c r="HT24" s="269"/>
      <c r="HU24" s="269"/>
      <c r="HV24" s="269"/>
      <c r="HW24" s="269"/>
      <c r="HX24" s="269"/>
      <c r="HY24" s="269"/>
      <c r="HZ24" s="269"/>
      <c r="IA24" s="269"/>
      <c r="IB24" s="269"/>
      <c r="IC24" s="269"/>
      <c r="ID24" s="269"/>
      <c r="IE24" s="269"/>
      <c r="IF24" s="269"/>
      <c r="IG24" s="269"/>
      <c r="IH24" s="269"/>
      <c r="II24" s="269"/>
      <c r="IJ24" s="269"/>
      <c r="IK24" s="269"/>
      <c r="IL24" s="269"/>
      <c r="IM24" s="269"/>
      <c r="IN24" s="269"/>
      <c r="IO24" s="269"/>
      <c r="IP24" s="269"/>
      <c r="IQ24" s="269"/>
      <c r="IR24" s="269"/>
      <c r="IS24" s="269"/>
      <c r="IT24" s="269"/>
      <c r="IU24" s="269"/>
      <c r="IV24" s="269"/>
      <c r="IW24" s="269"/>
      <c r="IX24" s="269"/>
      <c r="IY24" s="269"/>
      <c r="IZ24" s="269"/>
      <c r="JA24" s="269"/>
      <c r="JB24" s="269"/>
      <c r="JC24" s="269"/>
      <c r="JD24" s="269"/>
      <c r="JE24" s="269"/>
      <c r="JF24" s="269"/>
      <c r="JG24" s="269"/>
      <c r="JH24" s="269"/>
      <c r="JI24" s="269"/>
      <c r="JJ24" s="269"/>
      <c r="JK24" s="269"/>
      <c r="JL24" s="269"/>
      <c r="JM24" s="269"/>
      <c r="JN24" s="269"/>
      <c r="JO24" s="269"/>
      <c r="JP24" s="269"/>
      <c r="JQ24" s="269"/>
      <c r="JR24" s="269"/>
      <c r="JS24" s="269"/>
      <c r="JT24" s="269"/>
      <c r="JU24" s="269"/>
      <c r="JV24" s="269"/>
      <c r="JW24" s="269"/>
      <c r="JX24" s="269"/>
      <c r="JY24" s="269"/>
      <c r="JZ24" s="269"/>
      <c r="KA24" s="269"/>
      <c r="KB24" s="269"/>
      <c r="KC24" s="269"/>
      <c r="KD24" s="269"/>
      <c r="KE24" s="269"/>
      <c r="KF24" s="269"/>
      <c r="KG24" s="269"/>
      <c r="KH24" s="269"/>
      <c r="KI24" s="269"/>
      <c r="KJ24" s="269"/>
      <c r="KK24" s="269"/>
      <c r="KL24" s="269"/>
      <c r="KM24" s="269"/>
      <c r="KN24" s="269"/>
      <c r="KO24" s="269"/>
      <c r="KP24" s="269"/>
      <c r="KQ24" s="269"/>
      <c r="KR24" s="269"/>
      <c r="KS24" s="269"/>
      <c r="KT24" s="269"/>
      <c r="KU24" s="269"/>
      <c r="KV24" s="269"/>
      <c r="KW24" s="269"/>
      <c r="KX24" s="269"/>
      <c r="KY24" s="269"/>
      <c r="KZ24" s="269"/>
      <c r="LA24" s="269"/>
      <c r="LB24" s="269"/>
      <c r="LC24" s="269"/>
      <c r="LD24" s="269"/>
      <c r="LE24" s="269"/>
      <c r="LF24" s="269"/>
      <c r="LG24" s="269"/>
      <c r="LH24" s="269"/>
      <c r="LI24" s="269"/>
      <c r="LJ24" s="269"/>
      <c r="LK24" s="269"/>
      <c r="LL24" s="269"/>
      <c r="LM24" s="269"/>
      <c r="LN24" s="269"/>
      <c r="LO24" s="269"/>
      <c r="LP24" s="269"/>
      <c r="LQ24" s="269"/>
      <c r="LR24" s="269"/>
      <c r="LS24" s="269"/>
      <c r="LT24" s="269"/>
      <c r="LU24" s="269"/>
      <c r="LV24" s="269"/>
      <c r="LW24" s="269"/>
      <c r="LX24" s="269"/>
      <c r="LY24" s="269"/>
      <c r="LZ24" s="269"/>
      <c r="MA24" s="269"/>
      <c r="MB24" s="269"/>
      <c r="MC24" s="269"/>
      <c r="MD24" s="269"/>
      <c r="ME24" s="269"/>
      <c r="MF24" s="269"/>
      <c r="MG24" s="269"/>
      <c r="MH24" s="269"/>
      <c r="MI24" s="269"/>
      <c r="MJ24" s="269"/>
      <c r="MK24" s="269"/>
      <c r="ML24" s="269"/>
      <c r="MM24" s="269"/>
      <c r="MN24" s="269"/>
      <c r="MO24" s="269"/>
      <c r="MP24" s="269"/>
      <c r="MQ24" s="269"/>
      <c r="MR24" s="269"/>
      <c r="MS24" s="269"/>
      <c r="MT24" s="269"/>
      <c r="MU24" s="269"/>
      <c r="MV24" s="269"/>
      <c r="MW24" s="269"/>
      <c r="MX24" s="269"/>
      <c r="MY24" s="269"/>
      <c r="MZ24" s="269"/>
      <c r="NA24" s="269"/>
      <c r="NB24" s="269"/>
      <c r="NC24" s="269"/>
      <c r="ND24" s="269"/>
      <c r="NE24" s="269"/>
      <c r="NF24" s="269"/>
      <c r="NG24" s="269"/>
      <c r="NH24" s="269"/>
      <c r="NI24" s="269"/>
      <c r="NJ24" s="269"/>
      <c r="NK24" s="269"/>
      <c r="NL24" s="269"/>
      <c r="NM24" s="269"/>
      <c r="NN24" s="269"/>
      <c r="NO24" s="269"/>
      <c r="NP24" s="269"/>
      <c r="NQ24" s="269"/>
      <c r="NR24" s="269"/>
      <c r="NS24" s="269"/>
      <c r="NT24" s="269"/>
      <c r="NU24" s="269"/>
      <c r="NV24" s="269"/>
      <c r="NW24" s="269"/>
      <c r="NX24" s="269"/>
      <c r="NY24" s="269"/>
      <c r="NZ24" s="269"/>
      <c r="OA24" s="269"/>
      <c r="OB24" s="269"/>
      <c r="OC24" s="269"/>
      <c r="OD24" s="269"/>
      <c r="OE24" s="269"/>
      <c r="OF24" s="269"/>
      <c r="OG24" s="269"/>
      <c r="OH24" s="269"/>
      <c r="OI24" s="269"/>
      <c r="OJ24" s="269"/>
      <c r="OK24" s="269"/>
      <c r="OL24" s="269"/>
      <c r="OM24" s="269"/>
      <c r="ON24" s="269"/>
      <c r="OO24" s="269"/>
      <c r="OP24" s="269"/>
      <c r="OQ24" s="269"/>
      <c r="OR24" s="269"/>
      <c r="OS24" s="269"/>
      <c r="OT24" s="269"/>
      <c r="OU24" s="269"/>
      <c r="OV24" s="269"/>
      <c r="OW24" s="269"/>
      <c r="OX24" s="269"/>
      <c r="OY24" s="269"/>
      <c r="OZ24" s="269"/>
      <c r="PA24" s="269"/>
      <c r="PB24" s="269"/>
      <c r="PC24" s="269"/>
      <c r="PD24" s="269"/>
      <c r="PE24" s="269"/>
      <c r="PF24" s="269"/>
      <c r="PG24" s="269"/>
      <c r="PH24" s="269"/>
      <c r="PI24" s="269"/>
      <c r="PJ24" s="269"/>
      <c r="PK24" s="269"/>
      <c r="PL24" s="269"/>
      <c r="PM24" s="269"/>
      <c r="PN24" s="269"/>
      <c r="PO24" s="269"/>
      <c r="PP24" s="269"/>
      <c r="PQ24" s="269"/>
      <c r="PR24" s="269"/>
      <c r="PS24" s="269"/>
      <c r="PT24" s="269"/>
      <c r="PU24" s="269"/>
      <c r="PV24" s="269"/>
      <c r="PW24" s="269"/>
      <c r="PX24" s="269"/>
      <c r="PY24" s="269"/>
      <c r="PZ24" s="269"/>
      <c r="QA24" s="269"/>
      <c r="QB24" s="269"/>
      <c r="QC24" s="269"/>
      <c r="QD24" s="269"/>
      <c r="QE24" s="269"/>
      <c r="QF24" s="269"/>
      <c r="QG24" s="269"/>
      <c r="QH24" s="269"/>
      <c r="QI24" s="269"/>
      <c r="QJ24" s="269"/>
      <c r="QK24" s="269"/>
      <c r="QL24" s="269"/>
      <c r="QM24" s="269"/>
      <c r="QN24" s="269"/>
      <c r="QO24" s="269"/>
      <c r="QP24" s="269"/>
      <c r="QQ24" s="269"/>
      <c r="QR24" s="269"/>
      <c r="QS24" s="269"/>
      <c r="QT24" s="269"/>
      <c r="QU24" s="269"/>
      <c r="QV24" s="269"/>
      <c r="QW24" s="269"/>
      <c r="QX24" s="269"/>
      <c r="QY24" s="269"/>
      <c r="QZ24" s="269"/>
      <c r="RA24" s="269"/>
      <c r="RB24" s="269"/>
      <c r="RC24" s="269"/>
      <c r="RD24" s="269"/>
      <c r="RE24" s="269"/>
      <c r="RF24" s="269"/>
      <c r="RG24" s="269"/>
      <c r="RH24" s="269"/>
      <c r="RI24" s="269"/>
      <c r="RJ24" s="269"/>
      <c r="RK24" s="269"/>
      <c r="RL24" s="269"/>
      <c r="RM24" s="269"/>
      <c r="RN24" s="269"/>
      <c r="RO24" s="269"/>
      <c r="RP24" s="269"/>
      <c r="RQ24" s="269"/>
      <c r="RR24" s="269"/>
      <c r="RS24" s="269"/>
      <c r="RT24" s="269"/>
      <c r="RU24" s="269"/>
      <c r="RV24" s="269"/>
      <c r="RW24" s="269"/>
      <c r="RX24" s="269"/>
      <c r="RY24" s="269"/>
      <c r="RZ24" s="269"/>
      <c r="SA24" s="269"/>
      <c r="SB24" s="269"/>
      <c r="SC24" s="269"/>
      <c r="SD24" s="269"/>
      <c r="SE24" s="269"/>
      <c r="SF24" s="269"/>
      <c r="SG24" s="269"/>
      <c r="SH24" s="269"/>
      <c r="SI24" s="269"/>
      <c r="SJ24" s="269"/>
      <c r="SK24" s="269"/>
      <c r="SL24" s="269"/>
      <c r="SM24" s="269"/>
      <c r="SN24" s="269"/>
      <c r="SO24" s="269"/>
      <c r="SP24" s="269"/>
      <c r="SQ24" s="269"/>
      <c r="SR24" s="269"/>
      <c r="SS24" s="269"/>
      <c r="ST24" s="269"/>
      <c r="SU24" s="269"/>
      <c r="SV24" s="269"/>
      <c r="SW24" s="269"/>
      <c r="SX24" s="269"/>
      <c r="SY24" s="269"/>
      <c r="SZ24" s="269"/>
      <c r="TA24" s="269"/>
      <c r="TB24" s="269"/>
      <c r="TC24" s="269"/>
      <c r="TD24" s="269"/>
      <c r="TE24" s="269"/>
      <c r="TF24" s="269"/>
      <c r="TG24" s="269"/>
      <c r="TH24" s="269"/>
      <c r="TI24" s="269"/>
      <c r="TJ24" s="269"/>
      <c r="TK24" s="269"/>
      <c r="TL24" s="269"/>
      <c r="TM24" s="269"/>
      <c r="TN24" s="269"/>
      <c r="TO24" s="269"/>
      <c r="TP24" s="269"/>
      <c r="TQ24" s="269"/>
      <c r="TR24" s="269"/>
      <c r="TS24" s="269"/>
      <c r="TT24" s="269"/>
      <c r="TU24" s="269"/>
      <c r="TV24" s="269"/>
      <c r="TW24" s="269"/>
      <c r="TX24" s="269"/>
      <c r="TY24" s="269"/>
      <c r="TZ24" s="269"/>
      <c r="UA24" s="269"/>
      <c r="UB24" s="269"/>
      <c r="UC24" s="269"/>
      <c r="UD24" s="269"/>
      <c r="UE24" s="269"/>
      <c r="UF24" s="269"/>
      <c r="UG24" s="269"/>
      <c r="UH24" s="269"/>
      <c r="UI24" s="269"/>
      <c r="UJ24" s="269"/>
      <c r="UK24" s="269"/>
      <c r="UL24" s="269"/>
      <c r="UM24" s="269"/>
      <c r="UN24" s="269"/>
      <c r="UO24" s="269"/>
      <c r="UP24" s="269"/>
      <c r="UQ24" s="269"/>
      <c r="UR24" s="269"/>
      <c r="US24" s="269"/>
      <c r="UT24" s="269"/>
      <c r="UU24" s="269"/>
      <c r="UV24" s="269"/>
      <c r="UW24" s="269"/>
      <c r="UX24" s="269"/>
      <c r="UY24" s="269"/>
      <c r="UZ24" s="269"/>
      <c r="VA24" s="269"/>
      <c r="VB24" s="269"/>
      <c r="VC24" s="269"/>
      <c r="VD24" s="269"/>
      <c r="VE24" s="269"/>
      <c r="VF24" s="269"/>
      <c r="VG24" s="269"/>
      <c r="VH24" s="269"/>
      <c r="VI24" s="269"/>
      <c r="VJ24" s="269"/>
      <c r="VK24" s="269"/>
      <c r="VL24" s="269"/>
      <c r="VM24" s="269"/>
      <c r="VN24" s="269"/>
      <c r="VO24" s="269"/>
      <c r="VP24" s="269"/>
      <c r="VQ24" s="269"/>
      <c r="VR24" s="269"/>
      <c r="VS24" s="269"/>
      <c r="VT24" s="269"/>
      <c r="VU24" s="269"/>
      <c r="VV24" s="269"/>
      <c r="VW24" s="269"/>
      <c r="VX24" s="269"/>
      <c r="VY24" s="269"/>
      <c r="VZ24" s="269"/>
      <c r="WA24" s="269"/>
      <c r="WB24" s="269"/>
      <c r="WC24" s="269"/>
      <c r="WD24" s="269"/>
      <c r="WE24" s="269"/>
      <c r="WF24" s="269"/>
      <c r="WG24" s="269"/>
      <c r="WH24" s="269"/>
      <c r="WI24" s="269"/>
      <c r="WJ24" s="269"/>
      <c r="WK24" s="269"/>
      <c r="WL24" s="269"/>
      <c r="WM24" s="269"/>
      <c r="WN24" s="269"/>
      <c r="WO24" s="269"/>
      <c r="WP24" s="269"/>
      <c r="WQ24" s="269"/>
      <c r="WR24" s="269"/>
      <c r="WS24" s="269"/>
      <c r="WT24" s="269"/>
      <c r="WU24" s="269"/>
      <c r="WV24" s="269"/>
      <c r="WW24" s="269"/>
      <c r="WX24" s="269"/>
      <c r="WY24" s="269"/>
      <c r="WZ24" s="269"/>
      <c r="XA24" s="269"/>
      <c r="XB24" s="269"/>
      <c r="XC24" s="269"/>
      <c r="XD24" s="269"/>
      <c r="XE24" s="269"/>
      <c r="XF24" s="269"/>
      <c r="XG24" s="269"/>
      <c r="XH24" s="269"/>
      <c r="XI24" s="269"/>
      <c r="XJ24" s="269"/>
      <c r="XK24" s="269"/>
      <c r="XL24" s="269"/>
      <c r="XM24" s="269"/>
      <c r="XN24" s="269"/>
      <c r="XO24" s="269"/>
      <c r="XP24" s="269"/>
      <c r="XQ24" s="269"/>
      <c r="XR24" s="269"/>
      <c r="XS24" s="269"/>
      <c r="XT24" s="269"/>
      <c r="XU24" s="269"/>
      <c r="XV24" s="269"/>
      <c r="XW24" s="269"/>
      <c r="XX24" s="269"/>
      <c r="XY24" s="269"/>
      <c r="XZ24" s="269"/>
      <c r="YA24" s="269"/>
      <c r="YB24" s="269"/>
      <c r="YC24" s="269"/>
      <c r="YD24" s="269"/>
      <c r="YE24" s="269"/>
      <c r="YF24" s="269"/>
      <c r="YG24" s="269"/>
      <c r="YH24" s="269"/>
      <c r="YI24" s="269"/>
      <c r="YJ24" s="269"/>
      <c r="YK24" s="269"/>
      <c r="YL24" s="269"/>
      <c r="YM24" s="269"/>
      <c r="YN24" s="269"/>
      <c r="YO24" s="269"/>
      <c r="YP24" s="269"/>
      <c r="YQ24" s="269"/>
      <c r="YR24" s="269"/>
      <c r="YS24" s="269"/>
      <c r="YT24" s="269"/>
      <c r="YU24" s="269"/>
      <c r="YV24" s="269"/>
      <c r="YW24" s="269"/>
      <c r="YX24" s="269"/>
      <c r="YY24" s="269"/>
      <c r="YZ24" s="269"/>
      <c r="ZA24" s="269"/>
      <c r="ZB24" s="269"/>
      <c r="ZC24" s="269"/>
      <c r="ZD24" s="269"/>
      <c r="ZE24" s="269"/>
      <c r="ZF24" s="269"/>
      <c r="ZG24" s="269"/>
      <c r="ZH24" s="269"/>
      <c r="ZI24" s="269"/>
      <c r="ZJ24" s="269"/>
      <c r="ZK24" s="269"/>
      <c r="ZL24" s="269"/>
      <c r="ZM24" s="269"/>
      <c r="ZN24" s="269"/>
      <c r="ZO24" s="269"/>
      <c r="ZP24" s="269"/>
      <c r="ZQ24" s="269"/>
      <c r="ZR24" s="269"/>
      <c r="ZS24" s="269"/>
      <c r="ZT24" s="269"/>
      <c r="ZU24" s="269"/>
      <c r="ZV24" s="269"/>
      <c r="ZW24" s="269"/>
      <c r="ZX24" s="269"/>
      <c r="ZY24" s="269"/>
      <c r="ZZ24" s="269"/>
      <c r="AAA24" s="269"/>
      <c r="AAB24" s="269"/>
      <c r="AAC24" s="269"/>
      <c r="AAD24" s="269"/>
      <c r="AAE24" s="269"/>
      <c r="AAF24" s="269"/>
      <c r="AAG24" s="269"/>
      <c r="AAH24" s="269"/>
      <c r="AAI24" s="269"/>
      <c r="AAJ24" s="269"/>
      <c r="AAK24" s="269"/>
      <c r="AAL24" s="269"/>
      <c r="AAM24" s="269"/>
      <c r="AAN24" s="269"/>
      <c r="AAO24" s="269"/>
      <c r="AAP24" s="269"/>
      <c r="AAQ24" s="269"/>
      <c r="AAR24" s="269"/>
      <c r="AAS24" s="269"/>
      <c r="AAT24" s="269"/>
      <c r="AAU24" s="269"/>
      <c r="AAV24" s="269"/>
      <c r="AAW24" s="269"/>
      <c r="AAX24" s="269"/>
      <c r="AAY24" s="269"/>
      <c r="AAZ24" s="269"/>
      <c r="ABA24" s="269"/>
      <c r="ABB24" s="269"/>
      <c r="ABC24" s="269"/>
      <c r="ABD24" s="269"/>
      <c r="ABE24" s="269"/>
      <c r="ABF24" s="269"/>
      <c r="ABG24" s="269"/>
      <c r="ABH24" s="269"/>
      <c r="ABI24" s="269"/>
      <c r="ABJ24" s="269"/>
      <c r="ABK24" s="269"/>
      <c r="ABL24" s="269"/>
      <c r="ABM24" s="269"/>
      <c r="ABN24" s="269"/>
      <c r="ABO24" s="269"/>
      <c r="ABP24" s="269"/>
      <c r="ABQ24" s="269"/>
      <c r="ABR24" s="269"/>
      <c r="ABS24" s="269"/>
      <c r="ABT24" s="269"/>
      <c r="ABU24" s="269"/>
      <c r="ABV24" s="269"/>
      <c r="ABW24" s="269"/>
      <c r="ABX24" s="269"/>
      <c r="ABY24" s="269"/>
      <c r="ABZ24" s="269"/>
      <c r="ACA24" s="269"/>
      <c r="ACB24" s="269"/>
      <c r="ACC24" s="269"/>
      <c r="ACD24" s="269"/>
      <c r="ACE24" s="269"/>
      <c r="ACF24" s="269"/>
      <c r="ACG24" s="269"/>
      <c r="ACH24" s="269"/>
      <c r="ACI24" s="269"/>
      <c r="ACJ24" s="269"/>
      <c r="ACK24" s="269"/>
      <c r="ACL24" s="269"/>
      <c r="ACM24" s="269"/>
      <c r="ACN24" s="269"/>
      <c r="ACO24" s="269"/>
      <c r="ACP24" s="269"/>
      <c r="ACQ24" s="269"/>
      <c r="ACR24" s="269"/>
      <c r="ACS24" s="269"/>
      <c r="ACT24" s="269"/>
      <c r="ACU24" s="269"/>
      <c r="ACV24" s="269"/>
      <c r="ACW24" s="269"/>
      <c r="ACX24" s="269"/>
      <c r="ACY24" s="269"/>
      <c r="ACZ24" s="269"/>
      <c r="ADA24" s="269"/>
      <c r="ADB24" s="269"/>
      <c r="ADC24" s="269"/>
      <c r="ADD24" s="269"/>
      <c r="ADE24" s="269"/>
      <c r="ADF24" s="269"/>
      <c r="ADG24" s="269"/>
      <c r="ADH24" s="269"/>
      <c r="ADI24" s="269"/>
      <c r="ADJ24" s="269"/>
      <c r="ADK24" s="269"/>
      <c r="ADL24" s="269"/>
      <c r="ADM24" s="269"/>
      <c r="ADN24" s="269"/>
      <c r="ADO24" s="269"/>
      <c r="ADP24" s="269"/>
      <c r="ADQ24" s="269"/>
      <c r="ADR24" s="269"/>
      <c r="ADS24" s="269"/>
      <c r="ADT24" s="269"/>
      <c r="ADU24" s="269"/>
      <c r="ADV24" s="269"/>
      <c r="ADW24" s="269"/>
      <c r="ADX24" s="269"/>
      <c r="ADY24" s="269"/>
      <c r="ADZ24" s="269"/>
      <c r="AEA24" s="269"/>
      <c r="AEB24" s="269"/>
      <c r="AEC24" s="269"/>
      <c r="AED24" s="269"/>
      <c r="AEE24" s="269"/>
      <c r="AEF24" s="269"/>
      <c r="AEG24" s="269"/>
      <c r="AEH24" s="269"/>
      <c r="AEI24" s="269"/>
      <c r="AEJ24" s="269"/>
      <c r="AEK24" s="269"/>
      <c r="AEL24" s="269"/>
      <c r="AEM24" s="269"/>
      <c r="AEN24" s="269"/>
      <c r="AEO24" s="269"/>
      <c r="AEP24" s="269"/>
      <c r="AEQ24" s="269"/>
      <c r="AER24" s="269"/>
      <c r="AES24" s="269"/>
      <c r="AET24" s="269"/>
      <c r="AEU24" s="269"/>
      <c r="AEV24" s="269"/>
      <c r="AEW24" s="269"/>
      <c r="AEX24" s="269"/>
      <c r="AEY24" s="269"/>
      <c r="AEZ24" s="269"/>
      <c r="AFA24" s="269"/>
      <c r="AFB24" s="269"/>
      <c r="AFC24" s="269"/>
      <c r="AFD24" s="269"/>
      <c r="AFE24" s="269"/>
      <c r="AFF24" s="269"/>
      <c r="AFG24" s="269"/>
      <c r="AFH24" s="269"/>
      <c r="AFI24" s="269"/>
      <c r="AFJ24" s="269"/>
      <c r="AFK24" s="269"/>
      <c r="AFL24" s="269"/>
      <c r="AFM24" s="269"/>
      <c r="AFN24" s="269"/>
      <c r="AFO24" s="269"/>
      <c r="AFP24" s="269"/>
      <c r="AFQ24" s="269"/>
      <c r="AFR24" s="269"/>
      <c r="AFS24" s="269"/>
      <c r="AFT24" s="269"/>
      <c r="AFU24" s="269"/>
      <c r="AFV24" s="269"/>
      <c r="AFW24" s="269"/>
      <c r="AFX24" s="269"/>
      <c r="AFY24" s="269"/>
      <c r="AFZ24" s="269"/>
      <c r="AGA24" s="269"/>
      <c r="AGB24" s="269"/>
      <c r="AGC24" s="269"/>
      <c r="AGD24" s="269"/>
      <c r="AGE24" s="269"/>
      <c r="AGF24" s="269"/>
      <c r="AGG24" s="269"/>
      <c r="AGH24" s="269"/>
      <c r="AGI24" s="269"/>
      <c r="AGJ24" s="269"/>
      <c r="AGK24" s="269"/>
      <c r="AGL24" s="269"/>
      <c r="AGM24" s="269"/>
      <c r="AGN24" s="269"/>
      <c r="AGO24" s="269"/>
      <c r="AGP24" s="269"/>
      <c r="AGQ24" s="269"/>
      <c r="AGR24" s="269"/>
      <c r="AGS24" s="269"/>
      <c r="AGT24" s="269"/>
      <c r="AGU24" s="269"/>
      <c r="AGV24" s="269"/>
      <c r="AGW24" s="269"/>
      <c r="AGX24" s="269"/>
      <c r="AGY24" s="269"/>
      <c r="AGZ24" s="269"/>
      <c r="AHA24" s="269"/>
      <c r="AHB24" s="269"/>
      <c r="AHC24" s="269"/>
      <c r="AHD24" s="269"/>
      <c r="AHE24" s="269"/>
      <c r="AHF24" s="269"/>
      <c r="AHG24" s="269"/>
      <c r="AHH24" s="269"/>
      <c r="AHI24" s="269"/>
      <c r="AHJ24" s="269"/>
      <c r="AHK24" s="269"/>
      <c r="AHL24" s="269"/>
      <c r="AHM24" s="269"/>
      <c r="AHN24" s="269"/>
      <c r="AHO24" s="269"/>
      <c r="AHP24" s="269"/>
      <c r="AHQ24" s="269"/>
      <c r="AHR24" s="269"/>
      <c r="AHS24" s="269"/>
      <c r="AHT24" s="269"/>
      <c r="AHU24" s="269"/>
      <c r="AHV24" s="269"/>
      <c r="AHW24" s="269"/>
      <c r="AHX24" s="269"/>
      <c r="AHY24" s="269"/>
      <c r="AHZ24" s="269"/>
      <c r="AIA24" s="269"/>
      <c r="AIB24" s="269"/>
      <c r="AIC24" s="269"/>
      <c r="AID24" s="269"/>
      <c r="AIE24" s="269"/>
      <c r="AIF24" s="269"/>
      <c r="AIG24" s="269"/>
      <c r="AIH24" s="269"/>
      <c r="AII24" s="269"/>
      <c r="AIJ24" s="269"/>
      <c r="AIK24" s="269"/>
      <c r="AIL24" s="269"/>
      <c r="AIM24" s="269"/>
      <c r="AIN24" s="269"/>
      <c r="AIO24" s="269"/>
      <c r="AIP24" s="269"/>
      <c r="AIQ24" s="269"/>
      <c r="AIR24" s="269"/>
      <c r="AIS24" s="269"/>
      <c r="AIT24" s="269"/>
      <c r="AIU24" s="269"/>
      <c r="AIV24" s="269"/>
      <c r="AIW24" s="269"/>
      <c r="AIX24" s="269"/>
      <c r="AIY24" s="269"/>
      <c r="AIZ24" s="269"/>
      <c r="AJA24" s="269"/>
      <c r="AJB24" s="269"/>
      <c r="AJC24" s="269"/>
      <c r="AJD24" s="269"/>
      <c r="AJE24" s="269"/>
      <c r="AJF24" s="269"/>
      <c r="AJG24" s="269"/>
      <c r="AJH24" s="269"/>
      <c r="AJI24" s="269"/>
      <c r="AJJ24" s="269"/>
      <c r="AJK24" s="269"/>
      <c r="AJL24" s="269"/>
      <c r="AJM24" s="269"/>
      <c r="AJN24" s="269"/>
      <c r="AJO24" s="269"/>
      <c r="AJP24" s="269"/>
      <c r="AJQ24" s="269"/>
      <c r="AJR24" s="269"/>
      <c r="AJS24" s="269"/>
      <c r="AJT24" s="269"/>
      <c r="AJU24" s="269"/>
      <c r="AJV24" s="269"/>
      <c r="AJW24" s="269"/>
      <c r="AJX24" s="269"/>
      <c r="AJY24" s="269"/>
      <c r="AJZ24" s="269"/>
      <c r="AKA24" s="269"/>
      <c r="AKB24" s="269"/>
      <c r="AKC24" s="269"/>
      <c r="AKD24" s="269"/>
      <c r="AKE24" s="269"/>
      <c r="AKF24" s="269"/>
      <c r="AKG24" s="269"/>
      <c r="AKH24" s="269"/>
      <c r="AKI24" s="269"/>
      <c r="AKJ24" s="269"/>
      <c r="AKK24" s="269"/>
      <c r="AKL24" s="269"/>
      <c r="AKM24" s="269"/>
      <c r="AKN24" s="269"/>
      <c r="AKO24" s="269"/>
      <c r="AKP24" s="269"/>
      <c r="AKQ24" s="269"/>
      <c r="AKR24" s="269"/>
      <c r="AKS24" s="269"/>
      <c r="AKT24" s="269"/>
      <c r="AKU24" s="269"/>
      <c r="AKV24" s="269"/>
      <c r="AKW24" s="269"/>
      <c r="AKX24" s="269"/>
      <c r="AKY24" s="269"/>
      <c r="AKZ24" s="269"/>
      <c r="ALA24" s="269"/>
      <c r="ALB24" s="269"/>
      <c r="ALC24" s="269"/>
      <c r="ALD24" s="269"/>
      <c r="ALE24" s="269"/>
      <c r="ALF24" s="269"/>
      <c r="ALG24" s="269"/>
      <c r="ALH24" s="269"/>
      <c r="ALI24" s="269"/>
      <c r="ALJ24" s="269"/>
      <c r="ALK24" s="269"/>
      <c r="ALL24" s="269"/>
      <c r="ALM24" s="269"/>
      <c r="ALN24" s="269"/>
      <c r="ALO24" s="269"/>
      <c r="ALP24" s="269"/>
      <c r="ALQ24" s="269"/>
      <c r="ALR24" s="269"/>
      <c r="ALS24" s="269"/>
      <c r="ALT24" s="269"/>
      <c r="ALU24" s="269"/>
      <c r="ALV24" s="269"/>
      <c r="ALW24" s="269"/>
      <c r="ALX24" s="269"/>
      <c r="ALY24" s="269"/>
      <c r="ALZ24" s="269"/>
      <c r="AMA24" s="269"/>
      <c r="AMB24" s="269"/>
      <c r="AMC24" s="269"/>
      <c r="AMD24" s="269"/>
    </row>
    <row r="25" customFormat="false" ht="13.8" hidden="false" customHeight="true" outlineLevel="0" collapsed="false">
      <c r="A25" s="261" t="s">
        <v>893</v>
      </c>
      <c r="B25" s="267" t="s">
        <v>1307</v>
      </c>
      <c r="C25" s="267"/>
      <c r="D25" s="267"/>
      <c r="E25" s="267"/>
      <c r="F25" s="267"/>
      <c r="G25" s="267"/>
      <c r="H25" s="268"/>
      <c r="I25" s="266" t="n">
        <f aca="false">I23*H25</f>
        <v>0</v>
      </c>
      <c r="J25" s="269"/>
      <c r="K25" s="269"/>
      <c r="L25" s="269"/>
      <c r="M25" s="269"/>
      <c r="N25" s="269"/>
      <c r="O25" s="269"/>
      <c r="P25" s="269"/>
      <c r="Q25" s="269"/>
      <c r="R25" s="269"/>
      <c r="S25" s="269"/>
      <c r="T25" s="269"/>
      <c r="U25" s="269"/>
      <c r="V25" s="269"/>
      <c r="W25" s="269"/>
      <c r="X25" s="269"/>
      <c r="Y25" s="269"/>
      <c r="Z25" s="269"/>
      <c r="AA25" s="269"/>
      <c r="AB25" s="269"/>
      <c r="AC25" s="269"/>
      <c r="AD25" s="269"/>
      <c r="AE25" s="269"/>
      <c r="AF25" s="269"/>
      <c r="AG25" s="269"/>
      <c r="AH25" s="269"/>
      <c r="AI25" s="269"/>
      <c r="AJ25" s="269"/>
      <c r="AK25" s="269"/>
      <c r="AL25" s="269"/>
      <c r="AM25" s="269"/>
      <c r="AN25" s="269"/>
      <c r="AO25" s="269"/>
      <c r="AP25" s="269"/>
      <c r="AQ25" s="269"/>
      <c r="AR25" s="269"/>
      <c r="AS25" s="269"/>
      <c r="AT25" s="269"/>
      <c r="AU25" s="269"/>
      <c r="AV25" s="269"/>
      <c r="AW25" s="269"/>
      <c r="AX25" s="269"/>
      <c r="AY25" s="269"/>
      <c r="AZ25" s="269"/>
      <c r="BA25" s="269"/>
      <c r="BB25" s="269"/>
      <c r="BC25" s="269"/>
      <c r="BD25" s="269"/>
      <c r="BE25" s="269"/>
      <c r="BF25" s="269"/>
      <c r="BG25" s="269"/>
      <c r="BH25" s="269"/>
      <c r="BI25" s="269"/>
      <c r="BJ25" s="269"/>
      <c r="BK25" s="269"/>
      <c r="BL25" s="269"/>
      <c r="BM25" s="269"/>
      <c r="BN25" s="269"/>
      <c r="BO25" s="269"/>
      <c r="BP25" s="269"/>
      <c r="BQ25" s="269"/>
      <c r="BR25" s="269"/>
      <c r="BS25" s="269"/>
      <c r="BT25" s="269"/>
      <c r="BU25" s="269"/>
      <c r="BV25" s="269"/>
      <c r="BW25" s="269"/>
      <c r="BX25" s="269"/>
      <c r="BY25" s="269"/>
      <c r="BZ25" s="269"/>
      <c r="CA25" s="269"/>
      <c r="CB25" s="269"/>
      <c r="CC25" s="269"/>
      <c r="CD25" s="269"/>
      <c r="CE25" s="269"/>
      <c r="CF25" s="269"/>
      <c r="CG25" s="269"/>
      <c r="CH25" s="269"/>
      <c r="CI25" s="269"/>
      <c r="CJ25" s="269"/>
      <c r="CK25" s="269"/>
      <c r="CL25" s="269"/>
      <c r="CM25" s="269"/>
      <c r="CN25" s="269"/>
      <c r="CO25" s="269"/>
      <c r="CP25" s="269"/>
      <c r="CQ25" s="269"/>
      <c r="CR25" s="269"/>
      <c r="CS25" s="269"/>
      <c r="CT25" s="269"/>
      <c r="CU25" s="269"/>
      <c r="CV25" s="269"/>
      <c r="CW25" s="269"/>
      <c r="CX25" s="269"/>
      <c r="CY25" s="269"/>
      <c r="CZ25" s="269"/>
      <c r="DA25" s="269"/>
      <c r="DB25" s="269"/>
      <c r="DC25" s="269"/>
      <c r="DD25" s="269"/>
      <c r="DE25" s="269"/>
      <c r="DF25" s="269"/>
      <c r="DG25" s="269"/>
      <c r="DH25" s="269"/>
      <c r="DI25" s="269"/>
      <c r="DJ25" s="269"/>
      <c r="DK25" s="269"/>
      <c r="DL25" s="269"/>
      <c r="DM25" s="269"/>
      <c r="DN25" s="269"/>
      <c r="DO25" s="269"/>
      <c r="DP25" s="269"/>
      <c r="DQ25" s="269"/>
      <c r="DR25" s="269"/>
      <c r="DS25" s="269"/>
      <c r="DT25" s="269"/>
      <c r="DU25" s="269"/>
      <c r="DV25" s="269"/>
      <c r="DW25" s="269"/>
      <c r="DX25" s="269"/>
      <c r="DY25" s="269"/>
      <c r="DZ25" s="269"/>
      <c r="EA25" s="269"/>
      <c r="EB25" s="269"/>
      <c r="EC25" s="269"/>
      <c r="ED25" s="269"/>
      <c r="EE25" s="269"/>
      <c r="EF25" s="269"/>
      <c r="EG25" s="269"/>
      <c r="EH25" s="269"/>
      <c r="EI25" s="269"/>
      <c r="EJ25" s="269"/>
      <c r="EK25" s="269"/>
      <c r="EL25" s="269"/>
      <c r="EM25" s="269"/>
      <c r="EN25" s="269"/>
      <c r="EO25" s="269"/>
      <c r="EP25" s="269"/>
      <c r="EQ25" s="269"/>
      <c r="ER25" s="269"/>
      <c r="ES25" s="269"/>
      <c r="ET25" s="269"/>
      <c r="EU25" s="269"/>
      <c r="EV25" s="269"/>
      <c r="EW25" s="269"/>
      <c r="EX25" s="269"/>
      <c r="EY25" s="269"/>
      <c r="EZ25" s="269"/>
      <c r="FA25" s="269"/>
      <c r="FB25" s="269"/>
      <c r="FC25" s="269"/>
      <c r="FD25" s="269"/>
      <c r="FE25" s="269"/>
      <c r="FF25" s="269"/>
      <c r="FG25" s="269"/>
      <c r="FH25" s="269"/>
      <c r="FI25" s="269"/>
      <c r="FJ25" s="269"/>
      <c r="FK25" s="269"/>
      <c r="FL25" s="269"/>
      <c r="FM25" s="269"/>
      <c r="FN25" s="269"/>
      <c r="FO25" s="269"/>
      <c r="FP25" s="269"/>
      <c r="FQ25" s="269"/>
      <c r="FR25" s="269"/>
      <c r="FS25" s="269"/>
      <c r="FT25" s="269"/>
      <c r="FU25" s="269"/>
      <c r="FV25" s="269"/>
      <c r="FW25" s="269"/>
      <c r="FX25" s="269"/>
      <c r="FY25" s="269"/>
      <c r="FZ25" s="269"/>
      <c r="GA25" s="269"/>
      <c r="GB25" s="269"/>
      <c r="GC25" s="269"/>
      <c r="GD25" s="269"/>
      <c r="GE25" s="269"/>
      <c r="GF25" s="269"/>
      <c r="GG25" s="269"/>
      <c r="GH25" s="269"/>
      <c r="GI25" s="269"/>
      <c r="GJ25" s="269"/>
      <c r="GK25" s="269"/>
      <c r="GL25" s="269"/>
      <c r="GM25" s="269"/>
      <c r="GN25" s="269"/>
      <c r="GO25" s="269"/>
      <c r="GP25" s="269"/>
      <c r="GQ25" s="269"/>
      <c r="GR25" s="269"/>
      <c r="GS25" s="269"/>
      <c r="GT25" s="269"/>
      <c r="GU25" s="269"/>
      <c r="GV25" s="269"/>
      <c r="GW25" s="269"/>
      <c r="GX25" s="269"/>
      <c r="GY25" s="269"/>
      <c r="GZ25" s="269"/>
      <c r="HA25" s="269"/>
      <c r="HB25" s="269"/>
      <c r="HC25" s="269"/>
      <c r="HD25" s="269"/>
      <c r="HE25" s="269"/>
      <c r="HF25" s="269"/>
      <c r="HG25" s="269"/>
      <c r="HH25" s="269"/>
      <c r="HI25" s="269"/>
      <c r="HJ25" s="269"/>
      <c r="HK25" s="269"/>
      <c r="HL25" s="269"/>
      <c r="HM25" s="269"/>
      <c r="HN25" s="269"/>
      <c r="HO25" s="269"/>
      <c r="HP25" s="269"/>
      <c r="HQ25" s="269"/>
      <c r="HR25" s="269"/>
      <c r="HS25" s="269"/>
      <c r="HT25" s="269"/>
      <c r="HU25" s="269"/>
      <c r="HV25" s="269"/>
      <c r="HW25" s="269"/>
      <c r="HX25" s="269"/>
      <c r="HY25" s="269"/>
      <c r="HZ25" s="269"/>
      <c r="IA25" s="269"/>
      <c r="IB25" s="269"/>
      <c r="IC25" s="269"/>
      <c r="ID25" s="269"/>
      <c r="IE25" s="269"/>
      <c r="IF25" s="269"/>
      <c r="IG25" s="269"/>
      <c r="IH25" s="269"/>
      <c r="II25" s="269"/>
      <c r="IJ25" s="269"/>
      <c r="IK25" s="269"/>
      <c r="IL25" s="269"/>
      <c r="IM25" s="269"/>
      <c r="IN25" s="269"/>
      <c r="IO25" s="269"/>
      <c r="IP25" s="269"/>
      <c r="IQ25" s="269"/>
      <c r="IR25" s="269"/>
      <c r="IS25" s="269"/>
      <c r="IT25" s="269"/>
      <c r="IU25" s="269"/>
      <c r="IV25" s="269"/>
      <c r="IW25" s="269"/>
      <c r="IX25" s="269"/>
      <c r="IY25" s="269"/>
      <c r="IZ25" s="269"/>
      <c r="JA25" s="269"/>
      <c r="JB25" s="269"/>
      <c r="JC25" s="269"/>
      <c r="JD25" s="269"/>
      <c r="JE25" s="269"/>
      <c r="JF25" s="269"/>
      <c r="JG25" s="269"/>
      <c r="JH25" s="269"/>
      <c r="JI25" s="269"/>
      <c r="JJ25" s="269"/>
      <c r="JK25" s="269"/>
      <c r="JL25" s="269"/>
      <c r="JM25" s="269"/>
      <c r="JN25" s="269"/>
      <c r="JO25" s="269"/>
      <c r="JP25" s="269"/>
      <c r="JQ25" s="269"/>
      <c r="JR25" s="269"/>
      <c r="JS25" s="269"/>
      <c r="JT25" s="269"/>
      <c r="JU25" s="269"/>
      <c r="JV25" s="269"/>
      <c r="JW25" s="269"/>
      <c r="JX25" s="269"/>
      <c r="JY25" s="269"/>
      <c r="JZ25" s="269"/>
      <c r="KA25" s="269"/>
      <c r="KB25" s="269"/>
      <c r="KC25" s="269"/>
      <c r="KD25" s="269"/>
      <c r="KE25" s="269"/>
      <c r="KF25" s="269"/>
      <c r="KG25" s="269"/>
      <c r="KH25" s="269"/>
      <c r="KI25" s="269"/>
      <c r="KJ25" s="269"/>
      <c r="KK25" s="269"/>
      <c r="KL25" s="269"/>
      <c r="KM25" s="269"/>
      <c r="KN25" s="269"/>
      <c r="KO25" s="269"/>
      <c r="KP25" s="269"/>
      <c r="KQ25" s="269"/>
      <c r="KR25" s="269"/>
      <c r="KS25" s="269"/>
      <c r="KT25" s="269"/>
      <c r="KU25" s="269"/>
      <c r="KV25" s="269"/>
      <c r="KW25" s="269"/>
      <c r="KX25" s="269"/>
      <c r="KY25" s="269"/>
      <c r="KZ25" s="269"/>
      <c r="LA25" s="269"/>
      <c r="LB25" s="269"/>
      <c r="LC25" s="269"/>
      <c r="LD25" s="269"/>
      <c r="LE25" s="269"/>
      <c r="LF25" s="269"/>
      <c r="LG25" s="269"/>
      <c r="LH25" s="269"/>
      <c r="LI25" s="269"/>
      <c r="LJ25" s="269"/>
      <c r="LK25" s="269"/>
      <c r="LL25" s="269"/>
      <c r="LM25" s="269"/>
      <c r="LN25" s="269"/>
      <c r="LO25" s="269"/>
      <c r="LP25" s="269"/>
      <c r="LQ25" s="269"/>
      <c r="LR25" s="269"/>
      <c r="LS25" s="269"/>
      <c r="LT25" s="269"/>
      <c r="LU25" s="269"/>
      <c r="LV25" s="269"/>
      <c r="LW25" s="269"/>
      <c r="LX25" s="269"/>
      <c r="LY25" s="269"/>
      <c r="LZ25" s="269"/>
      <c r="MA25" s="269"/>
      <c r="MB25" s="269"/>
      <c r="MC25" s="269"/>
      <c r="MD25" s="269"/>
      <c r="ME25" s="269"/>
      <c r="MF25" s="269"/>
      <c r="MG25" s="269"/>
      <c r="MH25" s="269"/>
      <c r="MI25" s="269"/>
      <c r="MJ25" s="269"/>
      <c r="MK25" s="269"/>
      <c r="ML25" s="269"/>
      <c r="MM25" s="269"/>
      <c r="MN25" s="269"/>
      <c r="MO25" s="269"/>
      <c r="MP25" s="269"/>
      <c r="MQ25" s="269"/>
      <c r="MR25" s="269"/>
      <c r="MS25" s="269"/>
      <c r="MT25" s="269"/>
      <c r="MU25" s="269"/>
      <c r="MV25" s="269"/>
      <c r="MW25" s="269"/>
      <c r="MX25" s="269"/>
      <c r="MY25" s="269"/>
      <c r="MZ25" s="269"/>
      <c r="NA25" s="269"/>
      <c r="NB25" s="269"/>
      <c r="NC25" s="269"/>
      <c r="ND25" s="269"/>
      <c r="NE25" s="269"/>
      <c r="NF25" s="269"/>
      <c r="NG25" s="269"/>
      <c r="NH25" s="269"/>
      <c r="NI25" s="269"/>
      <c r="NJ25" s="269"/>
      <c r="NK25" s="269"/>
      <c r="NL25" s="269"/>
      <c r="NM25" s="269"/>
      <c r="NN25" s="269"/>
      <c r="NO25" s="269"/>
      <c r="NP25" s="269"/>
      <c r="NQ25" s="269"/>
      <c r="NR25" s="269"/>
      <c r="NS25" s="269"/>
      <c r="NT25" s="269"/>
      <c r="NU25" s="269"/>
      <c r="NV25" s="269"/>
      <c r="NW25" s="269"/>
      <c r="NX25" s="269"/>
      <c r="NY25" s="269"/>
      <c r="NZ25" s="269"/>
      <c r="OA25" s="269"/>
      <c r="OB25" s="269"/>
      <c r="OC25" s="269"/>
      <c r="OD25" s="269"/>
      <c r="OE25" s="269"/>
      <c r="OF25" s="269"/>
      <c r="OG25" s="269"/>
      <c r="OH25" s="269"/>
      <c r="OI25" s="269"/>
      <c r="OJ25" s="269"/>
      <c r="OK25" s="269"/>
      <c r="OL25" s="269"/>
      <c r="OM25" s="269"/>
      <c r="ON25" s="269"/>
      <c r="OO25" s="269"/>
      <c r="OP25" s="269"/>
      <c r="OQ25" s="269"/>
      <c r="OR25" s="269"/>
      <c r="OS25" s="269"/>
      <c r="OT25" s="269"/>
      <c r="OU25" s="269"/>
      <c r="OV25" s="269"/>
      <c r="OW25" s="269"/>
      <c r="OX25" s="269"/>
      <c r="OY25" s="269"/>
      <c r="OZ25" s="269"/>
      <c r="PA25" s="269"/>
      <c r="PB25" s="269"/>
      <c r="PC25" s="269"/>
      <c r="PD25" s="269"/>
      <c r="PE25" s="269"/>
      <c r="PF25" s="269"/>
      <c r="PG25" s="269"/>
      <c r="PH25" s="269"/>
      <c r="PI25" s="269"/>
      <c r="PJ25" s="269"/>
      <c r="PK25" s="269"/>
      <c r="PL25" s="269"/>
      <c r="PM25" s="269"/>
      <c r="PN25" s="269"/>
      <c r="PO25" s="269"/>
      <c r="PP25" s="269"/>
      <c r="PQ25" s="269"/>
      <c r="PR25" s="269"/>
      <c r="PS25" s="269"/>
      <c r="PT25" s="269"/>
      <c r="PU25" s="269"/>
      <c r="PV25" s="269"/>
      <c r="PW25" s="269"/>
      <c r="PX25" s="269"/>
      <c r="PY25" s="269"/>
      <c r="PZ25" s="269"/>
      <c r="QA25" s="269"/>
      <c r="QB25" s="269"/>
      <c r="QC25" s="269"/>
      <c r="QD25" s="269"/>
      <c r="QE25" s="269"/>
      <c r="QF25" s="269"/>
      <c r="QG25" s="269"/>
      <c r="QH25" s="269"/>
      <c r="QI25" s="269"/>
      <c r="QJ25" s="269"/>
      <c r="QK25" s="269"/>
      <c r="QL25" s="269"/>
      <c r="QM25" s="269"/>
      <c r="QN25" s="269"/>
      <c r="QO25" s="269"/>
      <c r="QP25" s="269"/>
      <c r="QQ25" s="269"/>
      <c r="QR25" s="269"/>
      <c r="QS25" s="269"/>
      <c r="QT25" s="269"/>
      <c r="QU25" s="269"/>
      <c r="QV25" s="269"/>
      <c r="QW25" s="269"/>
      <c r="QX25" s="269"/>
      <c r="QY25" s="269"/>
      <c r="QZ25" s="269"/>
      <c r="RA25" s="269"/>
      <c r="RB25" s="269"/>
      <c r="RC25" s="269"/>
      <c r="RD25" s="269"/>
      <c r="RE25" s="269"/>
      <c r="RF25" s="269"/>
      <c r="RG25" s="269"/>
      <c r="RH25" s="269"/>
      <c r="RI25" s="269"/>
      <c r="RJ25" s="269"/>
      <c r="RK25" s="269"/>
      <c r="RL25" s="269"/>
      <c r="RM25" s="269"/>
      <c r="RN25" s="269"/>
      <c r="RO25" s="269"/>
      <c r="RP25" s="269"/>
      <c r="RQ25" s="269"/>
      <c r="RR25" s="269"/>
      <c r="RS25" s="269"/>
      <c r="RT25" s="269"/>
      <c r="RU25" s="269"/>
      <c r="RV25" s="269"/>
      <c r="RW25" s="269"/>
      <c r="RX25" s="269"/>
      <c r="RY25" s="269"/>
      <c r="RZ25" s="269"/>
      <c r="SA25" s="269"/>
      <c r="SB25" s="269"/>
      <c r="SC25" s="269"/>
      <c r="SD25" s="269"/>
      <c r="SE25" s="269"/>
      <c r="SF25" s="269"/>
      <c r="SG25" s="269"/>
      <c r="SH25" s="269"/>
      <c r="SI25" s="269"/>
      <c r="SJ25" s="269"/>
      <c r="SK25" s="269"/>
      <c r="SL25" s="269"/>
      <c r="SM25" s="269"/>
      <c r="SN25" s="269"/>
      <c r="SO25" s="269"/>
      <c r="SP25" s="269"/>
      <c r="SQ25" s="269"/>
      <c r="SR25" s="269"/>
      <c r="SS25" s="269"/>
      <c r="ST25" s="269"/>
      <c r="SU25" s="269"/>
      <c r="SV25" s="269"/>
      <c r="SW25" s="269"/>
      <c r="SX25" s="269"/>
      <c r="SY25" s="269"/>
      <c r="SZ25" s="269"/>
      <c r="TA25" s="269"/>
      <c r="TB25" s="269"/>
      <c r="TC25" s="269"/>
      <c r="TD25" s="269"/>
      <c r="TE25" s="269"/>
      <c r="TF25" s="269"/>
      <c r="TG25" s="269"/>
      <c r="TH25" s="269"/>
      <c r="TI25" s="269"/>
      <c r="TJ25" s="269"/>
      <c r="TK25" s="269"/>
      <c r="TL25" s="269"/>
      <c r="TM25" s="269"/>
      <c r="TN25" s="269"/>
      <c r="TO25" s="269"/>
      <c r="TP25" s="269"/>
      <c r="TQ25" s="269"/>
      <c r="TR25" s="269"/>
      <c r="TS25" s="269"/>
      <c r="TT25" s="269"/>
      <c r="TU25" s="269"/>
      <c r="TV25" s="269"/>
      <c r="TW25" s="269"/>
      <c r="TX25" s="269"/>
      <c r="TY25" s="269"/>
      <c r="TZ25" s="269"/>
      <c r="UA25" s="269"/>
      <c r="UB25" s="269"/>
      <c r="UC25" s="269"/>
      <c r="UD25" s="269"/>
      <c r="UE25" s="269"/>
      <c r="UF25" s="269"/>
      <c r="UG25" s="269"/>
      <c r="UH25" s="269"/>
      <c r="UI25" s="269"/>
      <c r="UJ25" s="269"/>
      <c r="UK25" s="269"/>
      <c r="UL25" s="269"/>
      <c r="UM25" s="269"/>
      <c r="UN25" s="269"/>
      <c r="UO25" s="269"/>
      <c r="UP25" s="269"/>
      <c r="UQ25" s="269"/>
      <c r="UR25" s="269"/>
      <c r="US25" s="269"/>
      <c r="UT25" s="269"/>
      <c r="UU25" s="269"/>
      <c r="UV25" s="269"/>
      <c r="UW25" s="269"/>
      <c r="UX25" s="269"/>
      <c r="UY25" s="269"/>
      <c r="UZ25" s="269"/>
      <c r="VA25" s="269"/>
      <c r="VB25" s="269"/>
      <c r="VC25" s="269"/>
      <c r="VD25" s="269"/>
      <c r="VE25" s="269"/>
      <c r="VF25" s="269"/>
      <c r="VG25" s="269"/>
      <c r="VH25" s="269"/>
      <c r="VI25" s="269"/>
      <c r="VJ25" s="269"/>
      <c r="VK25" s="269"/>
      <c r="VL25" s="269"/>
      <c r="VM25" s="269"/>
      <c r="VN25" s="269"/>
      <c r="VO25" s="269"/>
      <c r="VP25" s="269"/>
      <c r="VQ25" s="269"/>
      <c r="VR25" s="269"/>
      <c r="VS25" s="269"/>
      <c r="VT25" s="269"/>
      <c r="VU25" s="269"/>
      <c r="VV25" s="269"/>
      <c r="VW25" s="269"/>
      <c r="VX25" s="269"/>
      <c r="VY25" s="269"/>
      <c r="VZ25" s="269"/>
      <c r="WA25" s="269"/>
      <c r="WB25" s="269"/>
      <c r="WC25" s="269"/>
      <c r="WD25" s="269"/>
      <c r="WE25" s="269"/>
      <c r="WF25" s="269"/>
      <c r="WG25" s="269"/>
      <c r="WH25" s="269"/>
      <c r="WI25" s="269"/>
      <c r="WJ25" s="269"/>
      <c r="WK25" s="269"/>
      <c r="WL25" s="269"/>
      <c r="WM25" s="269"/>
      <c r="WN25" s="269"/>
      <c r="WO25" s="269"/>
      <c r="WP25" s="269"/>
      <c r="WQ25" s="269"/>
      <c r="WR25" s="269"/>
      <c r="WS25" s="269"/>
      <c r="WT25" s="269"/>
      <c r="WU25" s="269"/>
      <c r="WV25" s="269"/>
      <c r="WW25" s="269"/>
      <c r="WX25" s="269"/>
      <c r="WY25" s="269"/>
      <c r="WZ25" s="269"/>
      <c r="XA25" s="269"/>
      <c r="XB25" s="269"/>
      <c r="XC25" s="269"/>
      <c r="XD25" s="269"/>
      <c r="XE25" s="269"/>
      <c r="XF25" s="269"/>
      <c r="XG25" s="269"/>
      <c r="XH25" s="269"/>
      <c r="XI25" s="269"/>
      <c r="XJ25" s="269"/>
      <c r="XK25" s="269"/>
      <c r="XL25" s="269"/>
      <c r="XM25" s="269"/>
      <c r="XN25" s="269"/>
      <c r="XO25" s="269"/>
      <c r="XP25" s="269"/>
      <c r="XQ25" s="269"/>
      <c r="XR25" s="269"/>
      <c r="XS25" s="269"/>
      <c r="XT25" s="269"/>
      <c r="XU25" s="269"/>
      <c r="XV25" s="269"/>
      <c r="XW25" s="269"/>
      <c r="XX25" s="269"/>
      <c r="XY25" s="269"/>
      <c r="XZ25" s="269"/>
      <c r="YA25" s="269"/>
      <c r="YB25" s="269"/>
      <c r="YC25" s="269"/>
      <c r="YD25" s="269"/>
      <c r="YE25" s="269"/>
      <c r="YF25" s="269"/>
      <c r="YG25" s="269"/>
      <c r="YH25" s="269"/>
      <c r="YI25" s="269"/>
      <c r="YJ25" s="269"/>
      <c r="YK25" s="269"/>
      <c r="YL25" s="269"/>
      <c r="YM25" s="269"/>
      <c r="YN25" s="269"/>
      <c r="YO25" s="269"/>
      <c r="YP25" s="269"/>
      <c r="YQ25" s="269"/>
      <c r="YR25" s="269"/>
      <c r="YS25" s="269"/>
      <c r="YT25" s="269"/>
      <c r="YU25" s="269"/>
      <c r="YV25" s="269"/>
      <c r="YW25" s="269"/>
      <c r="YX25" s="269"/>
      <c r="YY25" s="269"/>
      <c r="YZ25" s="269"/>
      <c r="ZA25" s="269"/>
      <c r="ZB25" s="269"/>
      <c r="ZC25" s="269"/>
      <c r="ZD25" s="269"/>
      <c r="ZE25" s="269"/>
      <c r="ZF25" s="269"/>
      <c r="ZG25" s="269"/>
      <c r="ZH25" s="269"/>
      <c r="ZI25" s="269"/>
      <c r="ZJ25" s="269"/>
      <c r="ZK25" s="269"/>
      <c r="ZL25" s="269"/>
      <c r="ZM25" s="269"/>
      <c r="ZN25" s="269"/>
      <c r="ZO25" s="269"/>
      <c r="ZP25" s="269"/>
      <c r="ZQ25" s="269"/>
      <c r="ZR25" s="269"/>
      <c r="ZS25" s="269"/>
      <c r="ZT25" s="269"/>
      <c r="ZU25" s="269"/>
      <c r="ZV25" s="269"/>
      <c r="ZW25" s="269"/>
      <c r="ZX25" s="269"/>
      <c r="ZY25" s="269"/>
      <c r="ZZ25" s="269"/>
      <c r="AAA25" s="269"/>
      <c r="AAB25" s="269"/>
      <c r="AAC25" s="269"/>
      <c r="AAD25" s="269"/>
      <c r="AAE25" s="269"/>
      <c r="AAF25" s="269"/>
      <c r="AAG25" s="269"/>
      <c r="AAH25" s="269"/>
      <c r="AAI25" s="269"/>
      <c r="AAJ25" s="269"/>
      <c r="AAK25" s="269"/>
      <c r="AAL25" s="269"/>
      <c r="AAM25" s="269"/>
      <c r="AAN25" s="269"/>
      <c r="AAO25" s="269"/>
      <c r="AAP25" s="269"/>
      <c r="AAQ25" s="269"/>
      <c r="AAR25" s="269"/>
      <c r="AAS25" s="269"/>
      <c r="AAT25" s="269"/>
      <c r="AAU25" s="269"/>
      <c r="AAV25" s="269"/>
      <c r="AAW25" s="269"/>
      <c r="AAX25" s="269"/>
      <c r="AAY25" s="269"/>
      <c r="AAZ25" s="269"/>
      <c r="ABA25" s="269"/>
      <c r="ABB25" s="269"/>
      <c r="ABC25" s="269"/>
      <c r="ABD25" s="269"/>
      <c r="ABE25" s="269"/>
      <c r="ABF25" s="269"/>
      <c r="ABG25" s="269"/>
      <c r="ABH25" s="269"/>
      <c r="ABI25" s="269"/>
      <c r="ABJ25" s="269"/>
      <c r="ABK25" s="269"/>
      <c r="ABL25" s="269"/>
      <c r="ABM25" s="269"/>
      <c r="ABN25" s="269"/>
      <c r="ABO25" s="269"/>
      <c r="ABP25" s="269"/>
      <c r="ABQ25" s="269"/>
      <c r="ABR25" s="269"/>
      <c r="ABS25" s="269"/>
      <c r="ABT25" s="269"/>
      <c r="ABU25" s="269"/>
      <c r="ABV25" s="269"/>
      <c r="ABW25" s="269"/>
      <c r="ABX25" s="269"/>
      <c r="ABY25" s="269"/>
      <c r="ABZ25" s="269"/>
      <c r="ACA25" s="269"/>
      <c r="ACB25" s="269"/>
      <c r="ACC25" s="269"/>
      <c r="ACD25" s="269"/>
      <c r="ACE25" s="269"/>
      <c r="ACF25" s="269"/>
      <c r="ACG25" s="269"/>
      <c r="ACH25" s="269"/>
      <c r="ACI25" s="269"/>
      <c r="ACJ25" s="269"/>
      <c r="ACK25" s="269"/>
      <c r="ACL25" s="269"/>
      <c r="ACM25" s="269"/>
      <c r="ACN25" s="269"/>
      <c r="ACO25" s="269"/>
      <c r="ACP25" s="269"/>
      <c r="ACQ25" s="269"/>
      <c r="ACR25" s="269"/>
      <c r="ACS25" s="269"/>
      <c r="ACT25" s="269"/>
      <c r="ACU25" s="269"/>
      <c r="ACV25" s="269"/>
      <c r="ACW25" s="269"/>
      <c r="ACX25" s="269"/>
      <c r="ACY25" s="269"/>
      <c r="ACZ25" s="269"/>
      <c r="ADA25" s="269"/>
      <c r="ADB25" s="269"/>
      <c r="ADC25" s="269"/>
      <c r="ADD25" s="269"/>
      <c r="ADE25" s="269"/>
      <c r="ADF25" s="269"/>
      <c r="ADG25" s="269"/>
      <c r="ADH25" s="269"/>
      <c r="ADI25" s="269"/>
      <c r="ADJ25" s="269"/>
      <c r="ADK25" s="269"/>
      <c r="ADL25" s="269"/>
      <c r="ADM25" s="269"/>
      <c r="ADN25" s="269"/>
      <c r="ADO25" s="269"/>
      <c r="ADP25" s="269"/>
      <c r="ADQ25" s="269"/>
      <c r="ADR25" s="269"/>
      <c r="ADS25" s="269"/>
      <c r="ADT25" s="269"/>
      <c r="ADU25" s="269"/>
      <c r="ADV25" s="269"/>
      <c r="ADW25" s="269"/>
      <c r="ADX25" s="269"/>
      <c r="ADY25" s="269"/>
      <c r="ADZ25" s="269"/>
      <c r="AEA25" s="269"/>
      <c r="AEB25" s="269"/>
      <c r="AEC25" s="269"/>
      <c r="AED25" s="269"/>
      <c r="AEE25" s="269"/>
      <c r="AEF25" s="269"/>
      <c r="AEG25" s="269"/>
      <c r="AEH25" s="269"/>
      <c r="AEI25" s="269"/>
      <c r="AEJ25" s="269"/>
      <c r="AEK25" s="269"/>
      <c r="AEL25" s="269"/>
      <c r="AEM25" s="269"/>
      <c r="AEN25" s="269"/>
      <c r="AEO25" s="269"/>
      <c r="AEP25" s="269"/>
      <c r="AEQ25" s="269"/>
      <c r="AER25" s="269"/>
      <c r="AES25" s="269"/>
      <c r="AET25" s="269"/>
      <c r="AEU25" s="269"/>
      <c r="AEV25" s="269"/>
      <c r="AEW25" s="269"/>
      <c r="AEX25" s="269"/>
      <c r="AEY25" s="269"/>
      <c r="AEZ25" s="269"/>
      <c r="AFA25" s="269"/>
      <c r="AFB25" s="269"/>
      <c r="AFC25" s="269"/>
      <c r="AFD25" s="269"/>
      <c r="AFE25" s="269"/>
      <c r="AFF25" s="269"/>
      <c r="AFG25" s="269"/>
      <c r="AFH25" s="269"/>
      <c r="AFI25" s="269"/>
      <c r="AFJ25" s="269"/>
      <c r="AFK25" s="269"/>
      <c r="AFL25" s="269"/>
      <c r="AFM25" s="269"/>
      <c r="AFN25" s="269"/>
      <c r="AFO25" s="269"/>
      <c r="AFP25" s="269"/>
      <c r="AFQ25" s="269"/>
      <c r="AFR25" s="269"/>
      <c r="AFS25" s="269"/>
      <c r="AFT25" s="269"/>
      <c r="AFU25" s="269"/>
      <c r="AFV25" s="269"/>
      <c r="AFW25" s="269"/>
      <c r="AFX25" s="269"/>
      <c r="AFY25" s="269"/>
      <c r="AFZ25" s="269"/>
      <c r="AGA25" s="269"/>
      <c r="AGB25" s="269"/>
      <c r="AGC25" s="269"/>
      <c r="AGD25" s="269"/>
      <c r="AGE25" s="269"/>
      <c r="AGF25" s="269"/>
      <c r="AGG25" s="269"/>
      <c r="AGH25" s="269"/>
      <c r="AGI25" s="269"/>
      <c r="AGJ25" s="269"/>
      <c r="AGK25" s="269"/>
      <c r="AGL25" s="269"/>
      <c r="AGM25" s="269"/>
      <c r="AGN25" s="269"/>
      <c r="AGO25" s="269"/>
      <c r="AGP25" s="269"/>
      <c r="AGQ25" s="269"/>
      <c r="AGR25" s="269"/>
      <c r="AGS25" s="269"/>
      <c r="AGT25" s="269"/>
      <c r="AGU25" s="269"/>
      <c r="AGV25" s="269"/>
      <c r="AGW25" s="269"/>
      <c r="AGX25" s="269"/>
      <c r="AGY25" s="269"/>
      <c r="AGZ25" s="269"/>
      <c r="AHA25" s="269"/>
      <c r="AHB25" s="269"/>
      <c r="AHC25" s="269"/>
      <c r="AHD25" s="269"/>
      <c r="AHE25" s="269"/>
      <c r="AHF25" s="269"/>
      <c r="AHG25" s="269"/>
      <c r="AHH25" s="269"/>
      <c r="AHI25" s="269"/>
      <c r="AHJ25" s="269"/>
      <c r="AHK25" s="269"/>
      <c r="AHL25" s="269"/>
      <c r="AHM25" s="269"/>
      <c r="AHN25" s="269"/>
      <c r="AHO25" s="269"/>
      <c r="AHP25" s="269"/>
      <c r="AHQ25" s="269"/>
      <c r="AHR25" s="269"/>
      <c r="AHS25" s="269"/>
      <c r="AHT25" s="269"/>
      <c r="AHU25" s="269"/>
      <c r="AHV25" s="269"/>
      <c r="AHW25" s="269"/>
      <c r="AHX25" s="269"/>
      <c r="AHY25" s="269"/>
      <c r="AHZ25" s="269"/>
      <c r="AIA25" s="269"/>
      <c r="AIB25" s="269"/>
      <c r="AIC25" s="269"/>
      <c r="AID25" s="269"/>
      <c r="AIE25" s="269"/>
      <c r="AIF25" s="269"/>
      <c r="AIG25" s="269"/>
      <c r="AIH25" s="269"/>
      <c r="AII25" s="269"/>
      <c r="AIJ25" s="269"/>
      <c r="AIK25" s="269"/>
      <c r="AIL25" s="269"/>
      <c r="AIM25" s="269"/>
      <c r="AIN25" s="269"/>
      <c r="AIO25" s="269"/>
      <c r="AIP25" s="269"/>
      <c r="AIQ25" s="269"/>
      <c r="AIR25" s="269"/>
      <c r="AIS25" s="269"/>
      <c r="AIT25" s="269"/>
      <c r="AIU25" s="269"/>
      <c r="AIV25" s="269"/>
      <c r="AIW25" s="269"/>
      <c r="AIX25" s="269"/>
      <c r="AIY25" s="269"/>
      <c r="AIZ25" s="269"/>
      <c r="AJA25" s="269"/>
      <c r="AJB25" s="269"/>
      <c r="AJC25" s="269"/>
      <c r="AJD25" s="269"/>
      <c r="AJE25" s="269"/>
      <c r="AJF25" s="269"/>
      <c r="AJG25" s="269"/>
      <c r="AJH25" s="269"/>
      <c r="AJI25" s="269"/>
      <c r="AJJ25" s="269"/>
      <c r="AJK25" s="269"/>
      <c r="AJL25" s="269"/>
      <c r="AJM25" s="269"/>
      <c r="AJN25" s="269"/>
      <c r="AJO25" s="269"/>
      <c r="AJP25" s="269"/>
      <c r="AJQ25" s="269"/>
      <c r="AJR25" s="269"/>
      <c r="AJS25" s="269"/>
      <c r="AJT25" s="269"/>
      <c r="AJU25" s="269"/>
      <c r="AJV25" s="269"/>
      <c r="AJW25" s="269"/>
      <c r="AJX25" s="269"/>
      <c r="AJY25" s="269"/>
      <c r="AJZ25" s="269"/>
      <c r="AKA25" s="269"/>
      <c r="AKB25" s="269"/>
      <c r="AKC25" s="269"/>
      <c r="AKD25" s="269"/>
      <c r="AKE25" s="269"/>
      <c r="AKF25" s="269"/>
      <c r="AKG25" s="269"/>
      <c r="AKH25" s="269"/>
      <c r="AKI25" s="269"/>
      <c r="AKJ25" s="269"/>
      <c r="AKK25" s="269"/>
      <c r="AKL25" s="269"/>
      <c r="AKM25" s="269"/>
      <c r="AKN25" s="269"/>
      <c r="AKO25" s="269"/>
      <c r="AKP25" s="269"/>
      <c r="AKQ25" s="269"/>
      <c r="AKR25" s="269"/>
      <c r="AKS25" s="269"/>
      <c r="AKT25" s="269"/>
      <c r="AKU25" s="269"/>
      <c r="AKV25" s="269"/>
      <c r="AKW25" s="269"/>
      <c r="AKX25" s="269"/>
      <c r="AKY25" s="269"/>
      <c r="AKZ25" s="269"/>
      <c r="ALA25" s="269"/>
      <c r="ALB25" s="269"/>
      <c r="ALC25" s="269"/>
      <c r="ALD25" s="269"/>
      <c r="ALE25" s="269"/>
      <c r="ALF25" s="269"/>
      <c r="ALG25" s="269"/>
      <c r="ALH25" s="269"/>
      <c r="ALI25" s="269"/>
      <c r="ALJ25" s="269"/>
      <c r="ALK25" s="269"/>
      <c r="ALL25" s="269"/>
      <c r="ALM25" s="269"/>
      <c r="ALN25" s="269"/>
      <c r="ALO25" s="269"/>
      <c r="ALP25" s="269"/>
      <c r="ALQ25" s="269"/>
      <c r="ALR25" s="269"/>
      <c r="ALS25" s="269"/>
      <c r="ALT25" s="269"/>
      <c r="ALU25" s="269"/>
      <c r="ALV25" s="269"/>
      <c r="ALW25" s="269"/>
      <c r="ALX25" s="269"/>
      <c r="ALY25" s="269"/>
      <c r="ALZ25" s="269"/>
      <c r="AMA25" s="269"/>
      <c r="AMB25" s="269"/>
      <c r="AMC25" s="269"/>
      <c r="AMD25" s="269"/>
    </row>
    <row r="26" customFormat="false" ht="13.8" hidden="false" customHeight="true" outlineLevel="0" collapsed="false">
      <c r="A26" s="261" t="s">
        <v>926</v>
      </c>
      <c r="B26" s="267" t="s">
        <v>1308</v>
      </c>
      <c r="C26" s="267"/>
      <c r="D26" s="267"/>
      <c r="E26" s="267"/>
      <c r="F26" s="267"/>
      <c r="G26" s="267"/>
      <c r="H26" s="268"/>
      <c r="I26" s="266" t="n">
        <f aca="false">I23*H26</f>
        <v>0</v>
      </c>
      <c r="J26" s="269"/>
      <c r="K26" s="269"/>
      <c r="L26" s="269"/>
      <c r="M26" s="269"/>
      <c r="N26" s="269"/>
      <c r="O26" s="269"/>
      <c r="P26" s="269"/>
      <c r="Q26" s="269"/>
      <c r="R26" s="269"/>
      <c r="S26" s="269"/>
      <c r="T26" s="269"/>
      <c r="U26" s="269"/>
      <c r="V26" s="269"/>
      <c r="W26" s="269"/>
      <c r="X26" s="269"/>
      <c r="Y26" s="269"/>
      <c r="Z26" s="269"/>
      <c r="AA26" s="269"/>
      <c r="AB26" s="269"/>
      <c r="AC26" s="269"/>
      <c r="AD26" s="269"/>
      <c r="AE26" s="269"/>
      <c r="AF26" s="269"/>
      <c r="AG26" s="269"/>
      <c r="AH26" s="269"/>
      <c r="AI26" s="269"/>
      <c r="AJ26" s="269"/>
      <c r="AK26" s="269"/>
      <c r="AL26" s="269"/>
      <c r="AM26" s="269"/>
      <c r="AN26" s="269"/>
      <c r="AO26" s="269"/>
      <c r="AP26" s="269"/>
      <c r="AQ26" s="269"/>
      <c r="AR26" s="269"/>
      <c r="AS26" s="269"/>
      <c r="AT26" s="269"/>
      <c r="AU26" s="269"/>
      <c r="AV26" s="269"/>
      <c r="AW26" s="269"/>
      <c r="AX26" s="269"/>
      <c r="AY26" s="269"/>
      <c r="AZ26" s="269"/>
      <c r="BA26" s="269"/>
      <c r="BB26" s="269"/>
      <c r="BC26" s="269"/>
      <c r="BD26" s="269"/>
      <c r="BE26" s="269"/>
      <c r="BF26" s="269"/>
      <c r="BG26" s="269"/>
      <c r="BH26" s="269"/>
      <c r="BI26" s="269"/>
      <c r="BJ26" s="269"/>
      <c r="BK26" s="269"/>
      <c r="BL26" s="269"/>
      <c r="BM26" s="269"/>
      <c r="BN26" s="269"/>
      <c r="BO26" s="269"/>
      <c r="BP26" s="269"/>
      <c r="BQ26" s="269"/>
      <c r="BR26" s="269"/>
      <c r="BS26" s="269"/>
      <c r="BT26" s="269"/>
      <c r="BU26" s="269"/>
      <c r="BV26" s="269"/>
      <c r="BW26" s="269"/>
      <c r="BX26" s="269"/>
      <c r="BY26" s="269"/>
      <c r="BZ26" s="269"/>
      <c r="CA26" s="269"/>
      <c r="CB26" s="269"/>
      <c r="CC26" s="269"/>
      <c r="CD26" s="269"/>
      <c r="CE26" s="269"/>
      <c r="CF26" s="269"/>
      <c r="CG26" s="269"/>
      <c r="CH26" s="269"/>
      <c r="CI26" s="269"/>
      <c r="CJ26" s="269"/>
      <c r="CK26" s="269"/>
      <c r="CL26" s="269"/>
      <c r="CM26" s="269"/>
      <c r="CN26" s="269"/>
      <c r="CO26" s="269"/>
      <c r="CP26" s="269"/>
      <c r="CQ26" s="269"/>
      <c r="CR26" s="269"/>
      <c r="CS26" s="269"/>
      <c r="CT26" s="269"/>
      <c r="CU26" s="269"/>
      <c r="CV26" s="269"/>
      <c r="CW26" s="269"/>
      <c r="CX26" s="269"/>
      <c r="CY26" s="269"/>
      <c r="CZ26" s="269"/>
      <c r="DA26" s="269"/>
      <c r="DB26" s="269"/>
      <c r="DC26" s="269"/>
      <c r="DD26" s="269"/>
      <c r="DE26" s="269"/>
      <c r="DF26" s="269"/>
      <c r="DG26" s="269"/>
      <c r="DH26" s="269"/>
      <c r="DI26" s="269"/>
      <c r="DJ26" s="269"/>
      <c r="DK26" s="269"/>
      <c r="DL26" s="269"/>
      <c r="DM26" s="269"/>
      <c r="DN26" s="269"/>
      <c r="DO26" s="269"/>
      <c r="DP26" s="269"/>
      <c r="DQ26" s="269"/>
      <c r="DR26" s="269"/>
      <c r="DS26" s="269"/>
      <c r="DT26" s="269"/>
      <c r="DU26" s="269"/>
      <c r="DV26" s="269"/>
      <c r="DW26" s="269"/>
      <c r="DX26" s="269"/>
      <c r="DY26" s="269"/>
      <c r="DZ26" s="269"/>
      <c r="EA26" s="269"/>
      <c r="EB26" s="269"/>
      <c r="EC26" s="269"/>
      <c r="ED26" s="269"/>
      <c r="EE26" s="269"/>
      <c r="EF26" s="269"/>
      <c r="EG26" s="269"/>
      <c r="EH26" s="269"/>
      <c r="EI26" s="269"/>
      <c r="EJ26" s="269"/>
      <c r="EK26" s="269"/>
      <c r="EL26" s="269"/>
      <c r="EM26" s="269"/>
      <c r="EN26" s="269"/>
      <c r="EO26" s="269"/>
      <c r="EP26" s="269"/>
      <c r="EQ26" s="269"/>
      <c r="ER26" s="269"/>
      <c r="ES26" s="269"/>
      <c r="ET26" s="269"/>
      <c r="EU26" s="269"/>
      <c r="EV26" s="269"/>
      <c r="EW26" s="269"/>
      <c r="EX26" s="269"/>
      <c r="EY26" s="269"/>
      <c r="EZ26" s="269"/>
      <c r="FA26" s="269"/>
      <c r="FB26" s="269"/>
      <c r="FC26" s="269"/>
      <c r="FD26" s="269"/>
      <c r="FE26" s="269"/>
      <c r="FF26" s="269"/>
      <c r="FG26" s="269"/>
      <c r="FH26" s="269"/>
      <c r="FI26" s="269"/>
      <c r="FJ26" s="269"/>
      <c r="FK26" s="269"/>
      <c r="FL26" s="269"/>
      <c r="FM26" s="269"/>
      <c r="FN26" s="269"/>
      <c r="FO26" s="269"/>
      <c r="FP26" s="269"/>
      <c r="FQ26" s="269"/>
      <c r="FR26" s="269"/>
      <c r="FS26" s="269"/>
      <c r="FT26" s="269"/>
      <c r="FU26" s="269"/>
      <c r="FV26" s="269"/>
      <c r="FW26" s="269"/>
      <c r="FX26" s="269"/>
      <c r="FY26" s="269"/>
      <c r="FZ26" s="269"/>
      <c r="GA26" s="269"/>
      <c r="GB26" s="269"/>
      <c r="GC26" s="269"/>
      <c r="GD26" s="269"/>
      <c r="GE26" s="269"/>
      <c r="GF26" s="269"/>
      <c r="GG26" s="269"/>
      <c r="GH26" s="269"/>
      <c r="GI26" s="269"/>
      <c r="GJ26" s="269"/>
      <c r="GK26" s="269"/>
      <c r="GL26" s="269"/>
      <c r="GM26" s="269"/>
      <c r="GN26" s="269"/>
      <c r="GO26" s="269"/>
      <c r="GP26" s="269"/>
      <c r="GQ26" s="269"/>
      <c r="GR26" s="269"/>
      <c r="GS26" s="269"/>
      <c r="GT26" s="269"/>
      <c r="GU26" s="269"/>
      <c r="GV26" s="269"/>
      <c r="GW26" s="269"/>
      <c r="GX26" s="269"/>
      <c r="GY26" s="269"/>
      <c r="GZ26" s="269"/>
      <c r="HA26" s="269"/>
      <c r="HB26" s="269"/>
      <c r="HC26" s="269"/>
      <c r="HD26" s="269"/>
      <c r="HE26" s="269"/>
      <c r="HF26" s="269"/>
      <c r="HG26" s="269"/>
      <c r="HH26" s="269"/>
      <c r="HI26" s="269"/>
      <c r="HJ26" s="269"/>
      <c r="HK26" s="269"/>
      <c r="HL26" s="269"/>
      <c r="HM26" s="269"/>
      <c r="HN26" s="269"/>
      <c r="HO26" s="269"/>
      <c r="HP26" s="269"/>
      <c r="HQ26" s="269"/>
      <c r="HR26" s="269"/>
      <c r="HS26" s="269"/>
      <c r="HT26" s="269"/>
      <c r="HU26" s="269"/>
      <c r="HV26" s="269"/>
      <c r="HW26" s="269"/>
      <c r="HX26" s="269"/>
      <c r="HY26" s="269"/>
      <c r="HZ26" s="269"/>
      <c r="IA26" s="269"/>
      <c r="IB26" s="269"/>
      <c r="IC26" s="269"/>
      <c r="ID26" s="269"/>
      <c r="IE26" s="269"/>
      <c r="IF26" s="269"/>
      <c r="IG26" s="269"/>
      <c r="IH26" s="269"/>
      <c r="II26" s="269"/>
      <c r="IJ26" s="269"/>
      <c r="IK26" s="269"/>
      <c r="IL26" s="269"/>
      <c r="IM26" s="269"/>
      <c r="IN26" s="269"/>
      <c r="IO26" s="269"/>
      <c r="IP26" s="269"/>
      <c r="IQ26" s="269"/>
      <c r="IR26" s="269"/>
      <c r="IS26" s="269"/>
      <c r="IT26" s="269"/>
      <c r="IU26" s="269"/>
      <c r="IV26" s="269"/>
      <c r="IW26" s="269"/>
      <c r="IX26" s="269"/>
      <c r="IY26" s="269"/>
      <c r="IZ26" s="269"/>
      <c r="JA26" s="269"/>
      <c r="JB26" s="269"/>
      <c r="JC26" s="269"/>
      <c r="JD26" s="269"/>
      <c r="JE26" s="269"/>
      <c r="JF26" s="269"/>
      <c r="JG26" s="269"/>
      <c r="JH26" s="269"/>
      <c r="JI26" s="269"/>
      <c r="JJ26" s="269"/>
      <c r="JK26" s="269"/>
      <c r="JL26" s="269"/>
      <c r="JM26" s="269"/>
      <c r="JN26" s="269"/>
      <c r="JO26" s="269"/>
      <c r="JP26" s="269"/>
      <c r="JQ26" s="269"/>
      <c r="JR26" s="269"/>
      <c r="JS26" s="269"/>
      <c r="JT26" s="269"/>
      <c r="JU26" s="269"/>
      <c r="JV26" s="269"/>
      <c r="JW26" s="269"/>
      <c r="JX26" s="269"/>
      <c r="JY26" s="269"/>
      <c r="JZ26" s="269"/>
      <c r="KA26" s="269"/>
      <c r="KB26" s="269"/>
      <c r="KC26" s="269"/>
      <c r="KD26" s="269"/>
      <c r="KE26" s="269"/>
      <c r="KF26" s="269"/>
      <c r="KG26" s="269"/>
      <c r="KH26" s="269"/>
      <c r="KI26" s="269"/>
      <c r="KJ26" s="269"/>
      <c r="KK26" s="269"/>
      <c r="KL26" s="269"/>
      <c r="KM26" s="269"/>
      <c r="KN26" s="269"/>
      <c r="KO26" s="269"/>
      <c r="KP26" s="269"/>
      <c r="KQ26" s="269"/>
      <c r="KR26" s="269"/>
      <c r="KS26" s="269"/>
      <c r="KT26" s="269"/>
      <c r="KU26" s="269"/>
      <c r="KV26" s="269"/>
      <c r="KW26" s="269"/>
      <c r="KX26" s="269"/>
      <c r="KY26" s="269"/>
      <c r="KZ26" s="269"/>
      <c r="LA26" s="269"/>
      <c r="LB26" s="269"/>
      <c r="LC26" s="269"/>
      <c r="LD26" s="269"/>
      <c r="LE26" s="269"/>
      <c r="LF26" s="269"/>
      <c r="LG26" s="269"/>
      <c r="LH26" s="269"/>
      <c r="LI26" s="269"/>
      <c r="LJ26" s="269"/>
      <c r="LK26" s="269"/>
      <c r="LL26" s="269"/>
      <c r="LM26" s="269"/>
      <c r="LN26" s="269"/>
      <c r="LO26" s="269"/>
      <c r="LP26" s="269"/>
      <c r="LQ26" s="269"/>
      <c r="LR26" s="269"/>
      <c r="LS26" s="269"/>
      <c r="LT26" s="269"/>
      <c r="LU26" s="269"/>
      <c r="LV26" s="269"/>
      <c r="LW26" s="269"/>
      <c r="LX26" s="269"/>
      <c r="LY26" s="269"/>
      <c r="LZ26" s="269"/>
      <c r="MA26" s="269"/>
      <c r="MB26" s="269"/>
      <c r="MC26" s="269"/>
      <c r="MD26" s="269"/>
      <c r="ME26" s="269"/>
      <c r="MF26" s="269"/>
      <c r="MG26" s="269"/>
      <c r="MH26" s="269"/>
      <c r="MI26" s="269"/>
      <c r="MJ26" s="269"/>
      <c r="MK26" s="269"/>
      <c r="ML26" s="269"/>
      <c r="MM26" s="269"/>
      <c r="MN26" s="269"/>
      <c r="MO26" s="269"/>
      <c r="MP26" s="269"/>
      <c r="MQ26" s="269"/>
      <c r="MR26" s="269"/>
      <c r="MS26" s="269"/>
      <c r="MT26" s="269"/>
      <c r="MU26" s="269"/>
      <c r="MV26" s="269"/>
      <c r="MW26" s="269"/>
      <c r="MX26" s="269"/>
      <c r="MY26" s="269"/>
      <c r="MZ26" s="269"/>
      <c r="NA26" s="269"/>
      <c r="NB26" s="269"/>
      <c r="NC26" s="269"/>
      <c r="ND26" s="269"/>
      <c r="NE26" s="269"/>
      <c r="NF26" s="269"/>
      <c r="NG26" s="269"/>
      <c r="NH26" s="269"/>
      <c r="NI26" s="269"/>
      <c r="NJ26" s="269"/>
      <c r="NK26" s="269"/>
      <c r="NL26" s="269"/>
      <c r="NM26" s="269"/>
      <c r="NN26" s="269"/>
      <c r="NO26" s="269"/>
      <c r="NP26" s="269"/>
      <c r="NQ26" s="269"/>
      <c r="NR26" s="269"/>
      <c r="NS26" s="269"/>
      <c r="NT26" s="269"/>
      <c r="NU26" s="269"/>
      <c r="NV26" s="269"/>
      <c r="NW26" s="269"/>
      <c r="NX26" s="269"/>
      <c r="NY26" s="269"/>
      <c r="NZ26" s="269"/>
      <c r="OA26" s="269"/>
      <c r="OB26" s="269"/>
      <c r="OC26" s="269"/>
      <c r="OD26" s="269"/>
      <c r="OE26" s="269"/>
      <c r="OF26" s="269"/>
      <c r="OG26" s="269"/>
      <c r="OH26" s="269"/>
      <c r="OI26" s="269"/>
      <c r="OJ26" s="269"/>
      <c r="OK26" s="269"/>
      <c r="OL26" s="269"/>
      <c r="OM26" s="269"/>
      <c r="ON26" s="269"/>
      <c r="OO26" s="269"/>
      <c r="OP26" s="269"/>
      <c r="OQ26" s="269"/>
      <c r="OR26" s="269"/>
      <c r="OS26" s="269"/>
      <c r="OT26" s="269"/>
      <c r="OU26" s="269"/>
      <c r="OV26" s="269"/>
      <c r="OW26" s="269"/>
      <c r="OX26" s="269"/>
      <c r="OY26" s="269"/>
      <c r="OZ26" s="269"/>
      <c r="PA26" s="269"/>
      <c r="PB26" s="269"/>
      <c r="PC26" s="269"/>
      <c r="PD26" s="269"/>
      <c r="PE26" s="269"/>
      <c r="PF26" s="269"/>
      <c r="PG26" s="269"/>
      <c r="PH26" s="269"/>
      <c r="PI26" s="269"/>
      <c r="PJ26" s="269"/>
      <c r="PK26" s="269"/>
      <c r="PL26" s="269"/>
      <c r="PM26" s="269"/>
      <c r="PN26" s="269"/>
      <c r="PO26" s="269"/>
      <c r="PP26" s="269"/>
      <c r="PQ26" s="269"/>
      <c r="PR26" s="269"/>
      <c r="PS26" s="269"/>
      <c r="PT26" s="269"/>
      <c r="PU26" s="269"/>
      <c r="PV26" s="269"/>
      <c r="PW26" s="269"/>
      <c r="PX26" s="269"/>
      <c r="PY26" s="269"/>
      <c r="PZ26" s="269"/>
      <c r="QA26" s="269"/>
      <c r="QB26" s="269"/>
      <c r="QC26" s="269"/>
      <c r="QD26" s="269"/>
      <c r="QE26" s="269"/>
      <c r="QF26" s="269"/>
      <c r="QG26" s="269"/>
      <c r="QH26" s="269"/>
      <c r="QI26" s="269"/>
      <c r="QJ26" s="269"/>
      <c r="QK26" s="269"/>
      <c r="QL26" s="269"/>
      <c r="QM26" s="269"/>
      <c r="QN26" s="269"/>
      <c r="QO26" s="269"/>
      <c r="QP26" s="269"/>
      <c r="QQ26" s="269"/>
      <c r="QR26" s="269"/>
      <c r="QS26" s="269"/>
      <c r="QT26" s="269"/>
      <c r="QU26" s="269"/>
      <c r="QV26" s="269"/>
      <c r="QW26" s="269"/>
      <c r="QX26" s="269"/>
      <c r="QY26" s="269"/>
      <c r="QZ26" s="269"/>
      <c r="RA26" s="269"/>
      <c r="RB26" s="269"/>
      <c r="RC26" s="269"/>
      <c r="RD26" s="269"/>
      <c r="RE26" s="269"/>
      <c r="RF26" s="269"/>
      <c r="RG26" s="269"/>
      <c r="RH26" s="269"/>
      <c r="RI26" s="269"/>
      <c r="RJ26" s="269"/>
      <c r="RK26" s="269"/>
      <c r="RL26" s="269"/>
      <c r="RM26" s="269"/>
      <c r="RN26" s="269"/>
      <c r="RO26" s="269"/>
      <c r="RP26" s="269"/>
      <c r="RQ26" s="269"/>
      <c r="RR26" s="269"/>
      <c r="RS26" s="269"/>
      <c r="RT26" s="269"/>
      <c r="RU26" s="269"/>
      <c r="RV26" s="269"/>
      <c r="RW26" s="269"/>
      <c r="RX26" s="269"/>
      <c r="RY26" s="269"/>
      <c r="RZ26" s="269"/>
      <c r="SA26" s="269"/>
      <c r="SB26" s="269"/>
      <c r="SC26" s="269"/>
      <c r="SD26" s="269"/>
      <c r="SE26" s="269"/>
      <c r="SF26" s="269"/>
      <c r="SG26" s="269"/>
      <c r="SH26" s="269"/>
      <c r="SI26" s="269"/>
      <c r="SJ26" s="269"/>
      <c r="SK26" s="269"/>
      <c r="SL26" s="269"/>
      <c r="SM26" s="269"/>
      <c r="SN26" s="269"/>
      <c r="SO26" s="269"/>
      <c r="SP26" s="269"/>
      <c r="SQ26" s="269"/>
      <c r="SR26" s="269"/>
      <c r="SS26" s="269"/>
      <c r="ST26" s="269"/>
      <c r="SU26" s="269"/>
      <c r="SV26" s="269"/>
      <c r="SW26" s="269"/>
      <c r="SX26" s="269"/>
      <c r="SY26" s="269"/>
      <c r="SZ26" s="269"/>
      <c r="TA26" s="269"/>
      <c r="TB26" s="269"/>
      <c r="TC26" s="269"/>
      <c r="TD26" s="269"/>
      <c r="TE26" s="269"/>
      <c r="TF26" s="269"/>
      <c r="TG26" s="269"/>
      <c r="TH26" s="269"/>
      <c r="TI26" s="269"/>
      <c r="TJ26" s="269"/>
      <c r="TK26" s="269"/>
      <c r="TL26" s="269"/>
      <c r="TM26" s="269"/>
      <c r="TN26" s="269"/>
      <c r="TO26" s="269"/>
      <c r="TP26" s="269"/>
      <c r="TQ26" s="269"/>
      <c r="TR26" s="269"/>
      <c r="TS26" s="269"/>
      <c r="TT26" s="269"/>
      <c r="TU26" s="269"/>
      <c r="TV26" s="269"/>
      <c r="TW26" s="269"/>
      <c r="TX26" s="269"/>
      <c r="TY26" s="269"/>
      <c r="TZ26" s="269"/>
      <c r="UA26" s="269"/>
      <c r="UB26" s="269"/>
      <c r="UC26" s="269"/>
      <c r="UD26" s="269"/>
      <c r="UE26" s="269"/>
      <c r="UF26" s="269"/>
      <c r="UG26" s="269"/>
      <c r="UH26" s="269"/>
      <c r="UI26" s="269"/>
      <c r="UJ26" s="269"/>
      <c r="UK26" s="269"/>
      <c r="UL26" s="269"/>
      <c r="UM26" s="269"/>
      <c r="UN26" s="269"/>
      <c r="UO26" s="269"/>
      <c r="UP26" s="269"/>
      <c r="UQ26" s="269"/>
      <c r="UR26" s="269"/>
      <c r="US26" s="269"/>
      <c r="UT26" s="269"/>
      <c r="UU26" s="269"/>
      <c r="UV26" s="269"/>
      <c r="UW26" s="269"/>
      <c r="UX26" s="269"/>
      <c r="UY26" s="269"/>
      <c r="UZ26" s="269"/>
      <c r="VA26" s="269"/>
      <c r="VB26" s="269"/>
      <c r="VC26" s="269"/>
      <c r="VD26" s="269"/>
      <c r="VE26" s="269"/>
      <c r="VF26" s="269"/>
      <c r="VG26" s="269"/>
      <c r="VH26" s="269"/>
      <c r="VI26" s="269"/>
      <c r="VJ26" s="269"/>
      <c r="VK26" s="269"/>
      <c r="VL26" s="269"/>
      <c r="VM26" s="269"/>
      <c r="VN26" s="269"/>
      <c r="VO26" s="269"/>
      <c r="VP26" s="269"/>
      <c r="VQ26" s="269"/>
      <c r="VR26" s="269"/>
      <c r="VS26" s="269"/>
      <c r="VT26" s="269"/>
      <c r="VU26" s="269"/>
      <c r="VV26" s="269"/>
      <c r="VW26" s="269"/>
      <c r="VX26" s="269"/>
      <c r="VY26" s="269"/>
      <c r="VZ26" s="269"/>
      <c r="WA26" s="269"/>
      <c r="WB26" s="269"/>
      <c r="WC26" s="269"/>
      <c r="WD26" s="269"/>
      <c r="WE26" s="269"/>
      <c r="WF26" s="269"/>
      <c r="WG26" s="269"/>
      <c r="WH26" s="269"/>
      <c r="WI26" s="269"/>
      <c r="WJ26" s="269"/>
      <c r="WK26" s="269"/>
      <c r="WL26" s="269"/>
      <c r="WM26" s="269"/>
      <c r="WN26" s="269"/>
      <c r="WO26" s="269"/>
      <c r="WP26" s="269"/>
      <c r="WQ26" s="269"/>
      <c r="WR26" s="269"/>
      <c r="WS26" s="269"/>
      <c r="WT26" s="269"/>
      <c r="WU26" s="269"/>
      <c r="WV26" s="269"/>
      <c r="WW26" s="269"/>
      <c r="WX26" s="269"/>
      <c r="WY26" s="269"/>
      <c r="WZ26" s="269"/>
      <c r="XA26" s="269"/>
      <c r="XB26" s="269"/>
      <c r="XC26" s="269"/>
      <c r="XD26" s="269"/>
      <c r="XE26" s="269"/>
      <c r="XF26" s="269"/>
      <c r="XG26" s="269"/>
      <c r="XH26" s="269"/>
      <c r="XI26" s="269"/>
      <c r="XJ26" s="269"/>
      <c r="XK26" s="269"/>
      <c r="XL26" s="269"/>
      <c r="XM26" s="269"/>
      <c r="XN26" s="269"/>
      <c r="XO26" s="269"/>
      <c r="XP26" s="269"/>
      <c r="XQ26" s="269"/>
      <c r="XR26" s="269"/>
      <c r="XS26" s="269"/>
      <c r="XT26" s="269"/>
      <c r="XU26" s="269"/>
      <c r="XV26" s="269"/>
      <c r="XW26" s="269"/>
      <c r="XX26" s="269"/>
      <c r="XY26" s="269"/>
      <c r="XZ26" s="269"/>
      <c r="YA26" s="269"/>
      <c r="YB26" s="269"/>
      <c r="YC26" s="269"/>
      <c r="YD26" s="269"/>
      <c r="YE26" s="269"/>
      <c r="YF26" s="269"/>
      <c r="YG26" s="269"/>
      <c r="YH26" s="269"/>
      <c r="YI26" s="269"/>
      <c r="YJ26" s="269"/>
      <c r="YK26" s="269"/>
      <c r="YL26" s="269"/>
      <c r="YM26" s="269"/>
      <c r="YN26" s="269"/>
      <c r="YO26" s="269"/>
      <c r="YP26" s="269"/>
      <c r="YQ26" s="269"/>
      <c r="YR26" s="269"/>
      <c r="YS26" s="269"/>
      <c r="YT26" s="269"/>
      <c r="YU26" s="269"/>
      <c r="YV26" s="269"/>
      <c r="YW26" s="269"/>
      <c r="YX26" s="269"/>
      <c r="YY26" s="269"/>
      <c r="YZ26" s="269"/>
      <c r="ZA26" s="269"/>
      <c r="ZB26" s="269"/>
      <c r="ZC26" s="269"/>
      <c r="ZD26" s="269"/>
      <c r="ZE26" s="269"/>
      <c r="ZF26" s="269"/>
      <c r="ZG26" s="269"/>
      <c r="ZH26" s="269"/>
      <c r="ZI26" s="269"/>
      <c r="ZJ26" s="269"/>
      <c r="ZK26" s="269"/>
      <c r="ZL26" s="269"/>
      <c r="ZM26" s="269"/>
      <c r="ZN26" s="269"/>
      <c r="ZO26" s="269"/>
      <c r="ZP26" s="269"/>
      <c r="ZQ26" s="269"/>
      <c r="ZR26" s="269"/>
      <c r="ZS26" s="269"/>
      <c r="ZT26" s="269"/>
      <c r="ZU26" s="269"/>
      <c r="ZV26" s="269"/>
      <c r="ZW26" s="269"/>
      <c r="ZX26" s="269"/>
      <c r="ZY26" s="269"/>
      <c r="ZZ26" s="269"/>
      <c r="AAA26" s="269"/>
      <c r="AAB26" s="269"/>
      <c r="AAC26" s="269"/>
      <c r="AAD26" s="269"/>
      <c r="AAE26" s="269"/>
      <c r="AAF26" s="269"/>
      <c r="AAG26" s="269"/>
      <c r="AAH26" s="269"/>
      <c r="AAI26" s="269"/>
      <c r="AAJ26" s="269"/>
      <c r="AAK26" s="269"/>
      <c r="AAL26" s="269"/>
      <c r="AAM26" s="269"/>
      <c r="AAN26" s="269"/>
      <c r="AAO26" s="269"/>
      <c r="AAP26" s="269"/>
      <c r="AAQ26" s="269"/>
      <c r="AAR26" s="269"/>
      <c r="AAS26" s="269"/>
      <c r="AAT26" s="269"/>
      <c r="AAU26" s="269"/>
      <c r="AAV26" s="269"/>
      <c r="AAW26" s="269"/>
      <c r="AAX26" s="269"/>
      <c r="AAY26" s="269"/>
      <c r="AAZ26" s="269"/>
      <c r="ABA26" s="269"/>
      <c r="ABB26" s="269"/>
      <c r="ABC26" s="269"/>
      <c r="ABD26" s="269"/>
      <c r="ABE26" s="269"/>
      <c r="ABF26" s="269"/>
      <c r="ABG26" s="269"/>
      <c r="ABH26" s="269"/>
      <c r="ABI26" s="269"/>
      <c r="ABJ26" s="269"/>
      <c r="ABK26" s="269"/>
      <c r="ABL26" s="269"/>
      <c r="ABM26" s="269"/>
      <c r="ABN26" s="269"/>
      <c r="ABO26" s="269"/>
      <c r="ABP26" s="269"/>
      <c r="ABQ26" s="269"/>
      <c r="ABR26" s="269"/>
      <c r="ABS26" s="269"/>
      <c r="ABT26" s="269"/>
      <c r="ABU26" s="269"/>
      <c r="ABV26" s="269"/>
      <c r="ABW26" s="269"/>
      <c r="ABX26" s="269"/>
      <c r="ABY26" s="269"/>
      <c r="ABZ26" s="269"/>
      <c r="ACA26" s="269"/>
      <c r="ACB26" s="269"/>
      <c r="ACC26" s="269"/>
      <c r="ACD26" s="269"/>
      <c r="ACE26" s="269"/>
      <c r="ACF26" s="269"/>
      <c r="ACG26" s="269"/>
      <c r="ACH26" s="269"/>
      <c r="ACI26" s="269"/>
      <c r="ACJ26" s="269"/>
      <c r="ACK26" s="269"/>
      <c r="ACL26" s="269"/>
      <c r="ACM26" s="269"/>
      <c r="ACN26" s="269"/>
      <c r="ACO26" s="269"/>
      <c r="ACP26" s="269"/>
      <c r="ACQ26" s="269"/>
      <c r="ACR26" s="269"/>
      <c r="ACS26" s="269"/>
      <c r="ACT26" s="269"/>
      <c r="ACU26" s="269"/>
      <c r="ACV26" s="269"/>
      <c r="ACW26" s="269"/>
      <c r="ACX26" s="269"/>
      <c r="ACY26" s="269"/>
      <c r="ACZ26" s="269"/>
      <c r="ADA26" s="269"/>
      <c r="ADB26" s="269"/>
      <c r="ADC26" s="269"/>
      <c r="ADD26" s="269"/>
      <c r="ADE26" s="269"/>
      <c r="ADF26" s="269"/>
      <c r="ADG26" s="269"/>
      <c r="ADH26" s="269"/>
      <c r="ADI26" s="269"/>
      <c r="ADJ26" s="269"/>
      <c r="ADK26" s="269"/>
      <c r="ADL26" s="269"/>
      <c r="ADM26" s="269"/>
      <c r="ADN26" s="269"/>
      <c r="ADO26" s="269"/>
      <c r="ADP26" s="269"/>
      <c r="ADQ26" s="269"/>
      <c r="ADR26" s="269"/>
      <c r="ADS26" s="269"/>
      <c r="ADT26" s="269"/>
      <c r="ADU26" s="269"/>
      <c r="ADV26" s="269"/>
      <c r="ADW26" s="269"/>
      <c r="ADX26" s="269"/>
      <c r="ADY26" s="269"/>
      <c r="ADZ26" s="269"/>
      <c r="AEA26" s="269"/>
      <c r="AEB26" s="269"/>
      <c r="AEC26" s="269"/>
      <c r="AED26" s="269"/>
      <c r="AEE26" s="269"/>
      <c r="AEF26" s="269"/>
      <c r="AEG26" s="269"/>
      <c r="AEH26" s="269"/>
      <c r="AEI26" s="269"/>
      <c r="AEJ26" s="269"/>
      <c r="AEK26" s="269"/>
      <c r="AEL26" s="269"/>
      <c r="AEM26" s="269"/>
      <c r="AEN26" s="269"/>
      <c r="AEO26" s="269"/>
      <c r="AEP26" s="269"/>
      <c r="AEQ26" s="269"/>
      <c r="AER26" s="269"/>
      <c r="AES26" s="269"/>
      <c r="AET26" s="269"/>
      <c r="AEU26" s="269"/>
      <c r="AEV26" s="269"/>
      <c r="AEW26" s="269"/>
      <c r="AEX26" s="269"/>
      <c r="AEY26" s="269"/>
      <c r="AEZ26" s="269"/>
      <c r="AFA26" s="269"/>
      <c r="AFB26" s="269"/>
      <c r="AFC26" s="269"/>
      <c r="AFD26" s="269"/>
      <c r="AFE26" s="269"/>
      <c r="AFF26" s="269"/>
      <c r="AFG26" s="269"/>
      <c r="AFH26" s="269"/>
      <c r="AFI26" s="269"/>
      <c r="AFJ26" s="269"/>
      <c r="AFK26" s="269"/>
      <c r="AFL26" s="269"/>
      <c r="AFM26" s="269"/>
      <c r="AFN26" s="269"/>
      <c r="AFO26" s="269"/>
      <c r="AFP26" s="269"/>
      <c r="AFQ26" s="269"/>
      <c r="AFR26" s="269"/>
      <c r="AFS26" s="269"/>
      <c r="AFT26" s="269"/>
      <c r="AFU26" s="269"/>
      <c r="AFV26" s="269"/>
      <c r="AFW26" s="269"/>
      <c r="AFX26" s="269"/>
      <c r="AFY26" s="269"/>
      <c r="AFZ26" s="269"/>
      <c r="AGA26" s="269"/>
      <c r="AGB26" s="269"/>
      <c r="AGC26" s="269"/>
      <c r="AGD26" s="269"/>
      <c r="AGE26" s="269"/>
      <c r="AGF26" s="269"/>
      <c r="AGG26" s="269"/>
      <c r="AGH26" s="269"/>
      <c r="AGI26" s="269"/>
      <c r="AGJ26" s="269"/>
      <c r="AGK26" s="269"/>
      <c r="AGL26" s="269"/>
      <c r="AGM26" s="269"/>
      <c r="AGN26" s="269"/>
      <c r="AGO26" s="269"/>
      <c r="AGP26" s="269"/>
      <c r="AGQ26" s="269"/>
      <c r="AGR26" s="269"/>
      <c r="AGS26" s="269"/>
      <c r="AGT26" s="269"/>
      <c r="AGU26" s="269"/>
      <c r="AGV26" s="269"/>
      <c r="AGW26" s="269"/>
      <c r="AGX26" s="269"/>
      <c r="AGY26" s="269"/>
      <c r="AGZ26" s="269"/>
      <c r="AHA26" s="269"/>
      <c r="AHB26" s="269"/>
      <c r="AHC26" s="269"/>
      <c r="AHD26" s="269"/>
      <c r="AHE26" s="269"/>
      <c r="AHF26" s="269"/>
      <c r="AHG26" s="269"/>
      <c r="AHH26" s="269"/>
      <c r="AHI26" s="269"/>
      <c r="AHJ26" s="269"/>
      <c r="AHK26" s="269"/>
      <c r="AHL26" s="269"/>
      <c r="AHM26" s="269"/>
      <c r="AHN26" s="269"/>
      <c r="AHO26" s="269"/>
      <c r="AHP26" s="269"/>
      <c r="AHQ26" s="269"/>
      <c r="AHR26" s="269"/>
      <c r="AHS26" s="269"/>
      <c r="AHT26" s="269"/>
      <c r="AHU26" s="269"/>
      <c r="AHV26" s="269"/>
      <c r="AHW26" s="269"/>
      <c r="AHX26" s="269"/>
      <c r="AHY26" s="269"/>
      <c r="AHZ26" s="269"/>
      <c r="AIA26" s="269"/>
      <c r="AIB26" s="269"/>
      <c r="AIC26" s="269"/>
      <c r="AID26" s="269"/>
      <c r="AIE26" s="269"/>
      <c r="AIF26" s="269"/>
      <c r="AIG26" s="269"/>
      <c r="AIH26" s="269"/>
      <c r="AII26" s="269"/>
      <c r="AIJ26" s="269"/>
      <c r="AIK26" s="269"/>
      <c r="AIL26" s="269"/>
      <c r="AIM26" s="269"/>
      <c r="AIN26" s="269"/>
      <c r="AIO26" s="269"/>
      <c r="AIP26" s="269"/>
      <c r="AIQ26" s="269"/>
      <c r="AIR26" s="269"/>
      <c r="AIS26" s="269"/>
      <c r="AIT26" s="269"/>
      <c r="AIU26" s="269"/>
      <c r="AIV26" s="269"/>
      <c r="AIW26" s="269"/>
      <c r="AIX26" s="269"/>
      <c r="AIY26" s="269"/>
      <c r="AIZ26" s="269"/>
      <c r="AJA26" s="269"/>
      <c r="AJB26" s="269"/>
      <c r="AJC26" s="269"/>
      <c r="AJD26" s="269"/>
      <c r="AJE26" s="269"/>
      <c r="AJF26" s="269"/>
      <c r="AJG26" s="269"/>
      <c r="AJH26" s="269"/>
      <c r="AJI26" s="269"/>
      <c r="AJJ26" s="269"/>
      <c r="AJK26" s="269"/>
      <c r="AJL26" s="269"/>
      <c r="AJM26" s="269"/>
      <c r="AJN26" s="269"/>
      <c r="AJO26" s="269"/>
      <c r="AJP26" s="269"/>
      <c r="AJQ26" s="269"/>
      <c r="AJR26" s="269"/>
      <c r="AJS26" s="269"/>
      <c r="AJT26" s="269"/>
      <c r="AJU26" s="269"/>
      <c r="AJV26" s="269"/>
      <c r="AJW26" s="269"/>
      <c r="AJX26" s="269"/>
      <c r="AJY26" s="269"/>
      <c r="AJZ26" s="269"/>
      <c r="AKA26" s="269"/>
      <c r="AKB26" s="269"/>
      <c r="AKC26" s="269"/>
      <c r="AKD26" s="269"/>
      <c r="AKE26" s="269"/>
      <c r="AKF26" s="269"/>
      <c r="AKG26" s="269"/>
      <c r="AKH26" s="269"/>
      <c r="AKI26" s="269"/>
      <c r="AKJ26" s="269"/>
      <c r="AKK26" s="269"/>
      <c r="AKL26" s="269"/>
      <c r="AKM26" s="269"/>
      <c r="AKN26" s="269"/>
      <c r="AKO26" s="269"/>
      <c r="AKP26" s="269"/>
      <c r="AKQ26" s="269"/>
      <c r="AKR26" s="269"/>
      <c r="AKS26" s="269"/>
      <c r="AKT26" s="269"/>
      <c r="AKU26" s="269"/>
      <c r="AKV26" s="269"/>
      <c r="AKW26" s="269"/>
      <c r="AKX26" s="269"/>
      <c r="AKY26" s="269"/>
      <c r="AKZ26" s="269"/>
      <c r="ALA26" s="269"/>
      <c r="ALB26" s="269"/>
      <c r="ALC26" s="269"/>
      <c r="ALD26" s="269"/>
      <c r="ALE26" s="269"/>
      <c r="ALF26" s="269"/>
      <c r="ALG26" s="269"/>
      <c r="ALH26" s="269"/>
      <c r="ALI26" s="269"/>
      <c r="ALJ26" s="269"/>
      <c r="ALK26" s="269"/>
      <c r="ALL26" s="269"/>
      <c r="ALM26" s="269"/>
      <c r="ALN26" s="269"/>
      <c r="ALO26" s="269"/>
      <c r="ALP26" s="269"/>
      <c r="ALQ26" s="269"/>
      <c r="ALR26" s="269"/>
      <c r="ALS26" s="269"/>
      <c r="ALT26" s="269"/>
      <c r="ALU26" s="269"/>
      <c r="ALV26" s="269"/>
      <c r="ALW26" s="269"/>
      <c r="ALX26" s="269"/>
      <c r="ALY26" s="269"/>
      <c r="ALZ26" s="269"/>
      <c r="AMA26" s="269"/>
      <c r="AMB26" s="269"/>
      <c r="AMC26" s="269"/>
      <c r="AMD26" s="269"/>
    </row>
    <row r="27" customFormat="false" ht="13.8" hidden="false" customHeight="true" outlineLevel="0" collapsed="false">
      <c r="A27" s="261" t="s">
        <v>966</v>
      </c>
      <c r="B27" s="267" t="s">
        <v>1309</v>
      </c>
      <c r="C27" s="267"/>
      <c r="D27" s="267"/>
      <c r="E27" s="267"/>
      <c r="F27" s="267"/>
      <c r="G27" s="267"/>
      <c r="H27" s="271"/>
      <c r="I27" s="266" t="n">
        <f aca="false">I23*H27</f>
        <v>0</v>
      </c>
      <c r="J27" s="270"/>
      <c r="K27" s="270"/>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70"/>
      <c r="AL27" s="270"/>
      <c r="AM27" s="270"/>
      <c r="AN27" s="270"/>
      <c r="AO27" s="270"/>
      <c r="AP27" s="270"/>
      <c r="AQ27" s="270"/>
      <c r="AR27" s="270"/>
      <c r="AS27" s="270"/>
      <c r="AT27" s="270"/>
      <c r="AU27" s="270"/>
      <c r="AV27" s="270"/>
      <c r="AW27" s="270"/>
      <c r="AX27" s="270"/>
      <c r="AY27" s="270"/>
      <c r="AZ27" s="270"/>
      <c r="BA27" s="270"/>
      <c r="BB27" s="270"/>
      <c r="BC27" s="270"/>
      <c r="BD27" s="270"/>
      <c r="BE27" s="270"/>
      <c r="BF27" s="270"/>
      <c r="BG27" s="270"/>
      <c r="BH27" s="270"/>
      <c r="BI27" s="270"/>
      <c r="BJ27" s="270"/>
      <c r="BK27" s="270"/>
      <c r="BL27" s="270"/>
      <c r="BM27" s="270"/>
      <c r="BN27" s="270"/>
      <c r="BO27" s="270"/>
      <c r="BP27" s="270"/>
      <c r="BQ27" s="270"/>
      <c r="BR27" s="270"/>
      <c r="BS27" s="270"/>
      <c r="BT27" s="270"/>
      <c r="BU27" s="270"/>
      <c r="BV27" s="270"/>
      <c r="BW27" s="270"/>
      <c r="BX27" s="270"/>
      <c r="BY27" s="270"/>
      <c r="BZ27" s="270"/>
      <c r="CA27" s="270"/>
      <c r="CB27" s="270"/>
      <c r="CC27" s="270"/>
      <c r="CD27" s="270"/>
      <c r="CE27" s="270"/>
      <c r="CF27" s="270"/>
      <c r="CG27" s="270"/>
      <c r="CH27" s="270"/>
      <c r="CI27" s="270"/>
      <c r="CJ27" s="270"/>
      <c r="CK27" s="270"/>
      <c r="CL27" s="270"/>
      <c r="CM27" s="270"/>
      <c r="CN27" s="270"/>
      <c r="CO27" s="270"/>
      <c r="CP27" s="270"/>
      <c r="CQ27" s="270"/>
      <c r="CR27" s="270"/>
      <c r="CS27" s="270"/>
      <c r="CT27" s="270"/>
      <c r="CU27" s="270"/>
      <c r="CV27" s="270"/>
      <c r="CW27" s="270"/>
      <c r="CX27" s="270"/>
      <c r="CY27" s="270"/>
      <c r="CZ27" s="270"/>
      <c r="DA27" s="270"/>
      <c r="DB27" s="270"/>
      <c r="DC27" s="270"/>
      <c r="DD27" s="270"/>
      <c r="DE27" s="270"/>
      <c r="DF27" s="270"/>
      <c r="DG27" s="270"/>
      <c r="DH27" s="270"/>
      <c r="DI27" s="270"/>
      <c r="DJ27" s="270"/>
      <c r="DK27" s="270"/>
      <c r="DL27" s="270"/>
      <c r="DM27" s="270"/>
      <c r="DN27" s="270"/>
      <c r="DO27" s="270"/>
      <c r="DP27" s="270"/>
      <c r="DQ27" s="270"/>
      <c r="DR27" s="270"/>
      <c r="DS27" s="270"/>
      <c r="DT27" s="270"/>
      <c r="DU27" s="270"/>
      <c r="DV27" s="270"/>
      <c r="DW27" s="270"/>
      <c r="DX27" s="270"/>
      <c r="DY27" s="270"/>
      <c r="DZ27" s="270"/>
      <c r="EA27" s="270"/>
      <c r="EB27" s="270"/>
      <c r="EC27" s="270"/>
      <c r="ED27" s="270"/>
      <c r="EE27" s="270"/>
      <c r="EF27" s="270"/>
      <c r="EG27" s="270"/>
      <c r="EH27" s="270"/>
      <c r="EI27" s="270"/>
      <c r="EJ27" s="270"/>
      <c r="EK27" s="270"/>
      <c r="EL27" s="270"/>
      <c r="EM27" s="270"/>
      <c r="EN27" s="270"/>
      <c r="EO27" s="270"/>
      <c r="EP27" s="270"/>
      <c r="EQ27" s="270"/>
      <c r="ER27" s="270"/>
      <c r="ES27" s="270"/>
      <c r="ET27" s="270"/>
      <c r="EU27" s="270"/>
      <c r="EV27" s="270"/>
      <c r="EW27" s="270"/>
      <c r="EX27" s="270"/>
      <c r="EY27" s="270"/>
      <c r="EZ27" s="270"/>
      <c r="FA27" s="270"/>
      <c r="FB27" s="270"/>
      <c r="FC27" s="270"/>
      <c r="FD27" s="270"/>
      <c r="FE27" s="270"/>
      <c r="FF27" s="270"/>
      <c r="FG27" s="270"/>
      <c r="FH27" s="270"/>
      <c r="FI27" s="270"/>
      <c r="FJ27" s="270"/>
      <c r="FK27" s="270"/>
      <c r="FL27" s="270"/>
      <c r="FM27" s="270"/>
      <c r="FN27" s="270"/>
      <c r="FO27" s="270"/>
      <c r="FP27" s="270"/>
      <c r="FQ27" s="270"/>
      <c r="FR27" s="270"/>
      <c r="FS27" s="270"/>
      <c r="FT27" s="270"/>
      <c r="FU27" s="270"/>
      <c r="FV27" s="270"/>
      <c r="FW27" s="270"/>
      <c r="FX27" s="270"/>
      <c r="FY27" s="270"/>
      <c r="FZ27" s="270"/>
      <c r="GA27" s="270"/>
      <c r="GB27" s="270"/>
      <c r="GC27" s="270"/>
      <c r="GD27" s="270"/>
      <c r="GE27" s="270"/>
      <c r="GF27" s="270"/>
      <c r="GG27" s="270"/>
      <c r="GH27" s="270"/>
      <c r="GI27" s="270"/>
      <c r="GJ27" s="270"/>
      <c r="GK27" s="270"/>
      <c r="GL27" s="270"/>
      <c r="GM27" s="270"/>
      <c r="GN27" s="270"/>
      <c r="GO27" s="270"/>
      <c r="GP27" s="270"/>
      <c r="GQ27" s="270"/>
      <c r="GR27" s="270"/>
      <c r="GS27" s="270"/>
      <c r="GT27" s="270"/>
      <c r="GU27" s="270"/>
      <c r="GV27" s="270"/>
      <c r="GW27" s="270"/>
      <c r="GX27" s="270"/>
      <c r="GY27" s="270"/>
      <c r="GZ27" s="270"/>
      <c r="HA27" s="270"/>
      <c r="HB27" s="270"/>
      <c r="HC27" s="270"/>
      <c r="HD27" s="270"/>
      <c r="HE27" s="270"/>
      <c r="HF27" s="270"/>
      <c r="HG27" s="270"/>
      <c r="HH27" s="270"/>
      <c r="HI27" s="270"/>
      <c r="HJ27" s="270"/>
      <c r="HK27" s="270"/>
      <c r="HL27" s="270"/>
      <c r="HM27" s="270"/>
      <c r="HN27" s="270"/>
      <c r="HO27" s="270"/>
      <c r="HP27" s="270"/>
      <c r="HQ27" s="270"/>
      <c r="HR27" s="270"/>
      <c r="HS27" s="270"/>
      <c r="HT27" s="270"/>
      <c r="HU27" s="270"/>
      <c r="HV27" s="270"/>
      <c r="HW27" s="270"/>
      <c r="HX27" s="270"/>
      <c r="HY27" s="270"/>
      <c r="HZ27" s="270"/>
      <c r="IA27" s="270"/>
      <c r="IB27" s="270"/>
      <c r="IC27" s="270"/>
      <c r="ID27" s="270"/>
      <c r="IE27" s="270"/>
      <c r="IF27" s="270"/>
      <c r="IG27" s="270"/>
      <c r="IH27" s="270"/>
      <c r="II27" s="270"/>
      <c r="IJ27" s="270"/>
      <c r="IK27" s="270"/>
      <c r="IL27" s="270"/>
      <c r="IM27" s="270"/>
      <c r="IN27" s="270"/>
      <c r="IO27" s="270"/>
      <c r="IP27" s="270"/>
      <c r="IQ27" s="270"/>
      <c r="IR27" s="270"/>
      <c r="IS27" s="270"/>
      <c r="IT27" s="270"/>
      <c r="IU27" s="270"/>
      <c r="IV27" s="270"/>
      <c r="IW27" s="270"/>
      <c r="IX27" s="270"/>
      <c r="IY27" s="270"/>
      <c r="IZ27" s="270"/>
      <c r="JA27" s="270"/>
      <c r="JB27" s="270"/>
      <c r="JC27" s="270"/>
      <c r="JD27" s="270"/>
      <c r="JE27" s="270"/>
      <c r="JF27" s="270"/>
      <c r="JG27" s="270"/>
      <c r="JH27" s="270"/>
      <c r="JI27" s="270"/>
      <c r="JJ27" s="270"/>
      <c r="JK27" s="270"/>
      <c r="JL27" s="270"/>
      <c r="JM27" s="270"/>
      <c r="JN27" s="270"/>
      <c r="JO27" s="270"/>
      <c r="JP27" s="270"/>
      <c r="JQ27" s="270"/>
      <c r="JR27" s="270"/>
      <c r="JS27" s="270"/>
      <c r="JT27" s="270"/>
      <c r="JU27" s="270"/>
      <c r="JV27" s="270"/>
      <c r="JW27" s="270"/>
      <c r="JX27" s="270"/>
      <c r="JY27" s="270"/>
      <c r="JZ27" s="270"/>
      <c r="KA27" s="270"/>
      <c r="KB27" s="270"/>
      <c r="KC27" s="270"/>
      <c r="KD27" s="270"/>
      <c r="KE27" s="270"/>
      <c r="KF27" s="270"/>
      <c r="KG27" s="270"/>
      <c r="KH27" s="270"/>
      <c r="KI27" s="270"/>
      <c r="KJ27" s="270"/>
      <c r="KK27" s="270"/>
      <c r="KL27" s="270"/>
      <c r="KM27" s="270"/>
      <c r="KN27" s="270"/>
      <c r="KO27" s="270"/>
      <c r="KP27" s="270"/>
      <c r="KQ27" s="270"/>
      <c r="KR27" s="270"/>
      <c r="KS27" s="270"/>
      <c r="KT27" s="270"/>
      <c r="KU27" s="270"/>
      <c r="KV27" s="270"/>
      <c r="KW27" s="270"/>
      <c r="KX27" s="270"/>
      <c r="KY27" s="270"/>
      <c r="KZ27" s="270"/>
      <c r="LA27" s="270"/>
      <c r="LB27" s="270"/>
      <c r="LC27" s="270"/>
      <c r="LD27" s="270"/>
      <c r="LE27" s="270"/>
      <c r="LF27" s="270"/>
      <c r="LG27" s="270"/>
      <c r="LH27" s="270"/>
      <c r="LI27" s="270"/>
      <c r="LJ27" s="270"/>
      <c r="LK27" s="270"/>
      <c r="LL27" s="270"/>
      <c r="LM27" s="270"/>
      <c r="LN27" s="270"/>
      <c r="LO27" s="270"/>
      <c r="LP27" s="270"/>
      <c r="LQ27" s="270"/>
      <c r="LR27" s="270"/>
      <c r="LS27" s="270"/>
      <c r="LT27" s="270"/>
      <c r="LU27" s="270"/>
      <c r="LV27" s="270"/>
      <c r="LW27" s="270"/>
      <c r="LX27" s="270"/>
      <c r="LY27" s="270"/>
      <c r="LZ27" s="270"/>
      <c r="MA27" s="270"/>
      <c r="MB27" s="270"/>
      <c r="MC27" s="270"/>
      <c r="MD27" s="270"/>
      <c r="ME27" s="270"/>
      <c r="MF27" s="270"/>
      <c r="MG27" s="270"/>
      <c r="MH27" s="270"/>
      <c r="MI27" s="270"/>
      <c r="MJ27" s="270"/>
      <c r="MK27" s="270"/>
      <c r="ML27" s="270"/>
      <c r="MM27" s="270"/>
      <c r="MN27" s="270"/>
      <c r="MO27" s="270"/>
      <c r="MP27" s="270"/>
      <c r="MQ27" s="270"/>
      <c r="MR27" s="270"/>
      <c r="MS27" s="270"/>
      <c r="MT27" s="270"/>
      <c r="MU27" s="270"/>
      <c r="MV27" s="270"/>
      <c r="MW27" s="270"/>
      <c r="MX27" s="270"/>
      <c r="MY27" s="270"/>
      <c r="MZ27" s="270"/>
      <c r="NA27" s="270"/>
      <c r="NB27" s="270"/>
      <c r="NC27" s="270"/>
      <c r="ND27" s="270"/>
      <c r="NE27" s="270"/>
      <c r="NF27" s="270"/>
      <c r="NG27" s="270"/>
      <c r="NH27" s="270"/>
      <c r="NI27" s="270"/>
      <c r="NJ27" s="270"/>
      <c r="NK27" s="270"/>
      <c r="NL27" s="270"/>
      <c r="NM27" s="270"/>
      <c r="NN27" s="270"/>
      <c r="NO27" s="270"/>
      <c r="NP27" s="270"/>
      <c r="NQ27" s="270"/>
      <c r="NR27" s="270"/>
      <c r="NS27" s="270"/>
      <c r="NT27" s="270"/>
      <c r="NU27" s="270"/>
      <c r="NV27" s="270"/>
      <c r="NW27" s="270"/>
      <c r="NX27" s="270"/>
      <c r="NY27" s="270"/>
      <c r="NZ27" s="270"/>
      <c r="OA27" s="270"/>
      <c r="OB27" s="270"/>
      <c r="OC27" s="270"/>
      <c r="OD27" s="270"/>
      <c r="OE27" s="270"/>
      <c r="OF27" s="270"/>
      <c r="OG27" s="270"/>
      <c r="OH27" s="270"/>
      <c r="OI27" s="270"/>
      <c r="OJ27" s="270"/>
      <c r="OK27" s="270"/>
      <c r="OL27" s="270"/>
      <c r="OM27" s="270"/>
      <c r="ON27" s="270"/>
      <c r="OO27" s="270"/>
      <c r="OP27" s="270"/>
      <c r="OQ27" s="270"/>
      <c r="OR27" s="270"/>
      <c r="OS27" s="270"/>
      <c r="OT27" s="270"/>
      <c r="OU27" s="270"/>
      <c r="OV27" s="270"/>
      <c r="OW27" s="270"/>
      <c r="OX27" s="270"/>
      <c r="OY27" s="270"/>
      <c r="OZ27" s="270"/>
      <c r="PA27" s="270"/>
      <c r="PB27" s="270"/>
      <c r="PC27" s="270"/>
      <c r="PD27" s="270"/>
      <c r="PE27" s="270"/>
      <c r="PF27" s="270"/>
      <c r="PG27" s="270"/>
      <c r="PH27" s="270"/>
      <c r="PI27" s="270"/>
      <c r="PJ27" s="270"/>
      <c r="PK27" s="270"/>
      <c r="PL27" s="270"/>
      <c r="PM27" s="270"/>
      <c r="PN27" s="270"/>
      <c r="PO27" s="270"/>
      <c r="PP27" s="270"/>
      <c r="PQ27" s="270"/>
      <c r="PR27" s="270"/>
      <c r="PS27" s="270"/>
      <c r="PT27" s="270"/>
      <c r="PU27" s="270"/>
      <c r="PV27" s="270"/>
      <c r="PW27" s="270"/>
      <c r="PX27" s="270"/>
      <c r="PY27" s="270"/>
      <c r="PZ27" s="270"/>
      <c r="QA27" s="270"/>
      <c r="QB27" s="270"/>
      <c r="QC27" s="270"/>
      <c r="QD27" s="270"/>
      <c r="QE27" s="270"/>
      <c r="QF27" s="270"/>
      <c r="QG27" s="270"/>
      <c r="QH27" s="270"/>
      <c r="QI27" s="270"/>
      <c r="QJ27" s="270"/>
      <c r="QK27" s="270"/>
      <c r="QL27" s="270"/>
      <c r="QM27" s="270"/>
      <c r="QN27" s="270"/>
      <c r="QO27" s="270"/>
      <c r="QP27" s="270"/>
      <c r="QQ27" s="270"/>
      <c r="QR27" s="270"/>
      <c r="QS27" s="270"/>
      <c r="QT27" s="270"/>
      <c r="QU27" s="270"/>
      <c r="QV27" s="270"/>
      <c r="QW27" s="270"/>
      <c r="QX27" s="270"/>
      <c r="QY27" s="270"/>
      <c r="QZ27" s="270"/>
      <c r="RA27" s="270"/>
      <c r="RB27" s="270"/>
      <c r="RC27" s="270"/>
      <c r="RD27" s="270"/>
      <c r="RE27" s="270"/>
      <c r="RF27" s="270"/>
      <c r="RG27" s="270"/>
      <c r="RH27" s="270"/>
      <c r="RI27" s="270"/>
      <c r="RJ27" s="270"/>
      <c r="RK27" s="270"/>
      <c r="RL27" s="270"/>
      <c r="RM27" s="270"/>
      <c r="RN27" s="270"/>
      <c r="RO27" s="270"/>
      <c r="RP27" s="270"/>
      <c r="RQ27" s="270"/>
      <c r="RR27" s="270"/>
      <c r="RS27" s="270"/>
      <c r="RT27" s="270"/>
      <c r="RU27" s="270"/>
      <c r="RV27" s="270"/>
      <c r="RW27" s="270"/>
      <c r="RX27" s="270"/>
      <c r="RY27" s="270"/>
      <c r="RZ27" s="270"/>
      <c r="SA27" s="270"/>
      <c r="SB27" s="270"/>
      <c r="SC27" s="270"/>
      <c r="SD27" s="270"/>
      <c r="SE27" s="270"/>
      <c r="SF27" s="270"/>
      <c r="SG27" s="270"/>
      <c r="SH27" s="270"/>
      <c r="SI27" s="270"/>
      <c r="SJ27" s="270"/>
      <c r="SK27" s="270"/>
      <c r="SL27" s="270"/>
      <c r="SM27" s="270"/>
      <c r="SN27" s="270"/>
      <c r="SO27" s="270"/>
      <c r="SP27" s="270"/>
      <c r="SQ27" s="270"/>
      <c r="SR27" s="270"/>
      <c r="SS27" s="270"/>
      <c r="ST27" s="270"/>
      <c r="SU27" s="270"/>
      <c r="SV27" s="270"/>
      <c r="SW27" s="270"/>
      <c r="SX27" s="270"/>
      <c r="SY27" s="270"/>
      <c r="SZ27" s="270"/>
      <c r="TA27" s="270"/>
      <c r="TB27" s="270"/>
      <c r="TC27" s="270"/>
      <c r="TD27" s="270"/>
      <c r="TE27" s="270"/>
      <c r="TF27" s="270"/>
      <c r="TG27" s="270"/>
      <c r="TH27" s="270"/>
      <c r="TI27" s="270"/>
      <c r="TJ27" s="270"/>
      <c r="TK27" s="270"/>
      <c r="TL27" s="270"/>
      <c r="TM27" s="270"/>
      <c r="TN27" s="270"/>
      <c r="TO27" s="270"/>
      <c r="TP27" s="270"/>
      <c r="TQ27" s="270"/>
      <c r="TR27" s="270"/>
      <c r="TS27" s="270"/>
      <c r="TT27" s="270"/>
      <c r="TU27" s="270"/>
      <c r="TV27" s="270"/>
      <c r="TW27" s="270"/>
      <c r="TX27" s="270"/>
      <c r="TY27" s="270"/>
      <c r="TZ27" s="270"/>
      <c r="UA27" s="270"/>
      <c r="UB27" s="270"/>
      <c r="UC27" s="270"/>
      <c r="UD27" s="270"/>
      <c r="UE27" s="270"/>
      <c r="UF27" s="270"/>
      <c r="UG27" s="270"/>
      <c r="UH27" s="270"/>
      <c r="UI27" s="270"/>
      <c r="UJ27" s="270"/>
      <c r="UK27" s="270"/>
      <c r="UL27" s="270"/>
      <c r="UM27" s="270"/>
      <c r="UN27" s="270"/>
      <c r="UO27" s="270"/>
      <c r="UP27" s="270"/>
      <c r="UQ27" s="270"/>
      <c r="UR27" s="270"/>
      <c r="US27" s="270"/>
      <c r="UT27" s="270"/>
      <c r="UU27" s="270"/>
      <c r="UV27" s="270"/>
      <c r="UW27" s="270"/>
      <c r="UX27" s="270"/>
      <c r="UY27" s="270"/>
      <c r="UZ27" s="270"/>
      <c r="VA27" s="270"/>
      <c r="VB27" s="270"/>
      <c r="VC27" s="270"/>
      <c r="VD27" s="270"/>
      <c r="VE27" s="270"/>
      <c r="VF27" s="270"/>
      <c r="VG27" s="270"/>
      <c r="VH27" s="270"/>
      <c r="VI27" s="270"/>
      <c r="VJ27" s="270"/>
      <c r="VK27" s="270"/>
      <c r="VL27" s="270"/>
      <c r="VM27" s="270"/>
      <c r="VN27" s="270"/>
      <c r="VO27" s="270"/>
      <c r="VP27" s="270"/>
      <c r="VQ27" s="270"/>
      <c r="VR27" s="270"/>
      <c r="VS27" s="270"/>
      <c r="VT27" s="270"/>
      <c r="VU27" s="270"/>
      <c r="VV27" s="270"/>
      <c r="VW27" s="270"/>
      <c r="VX27" s="270"/>
      <c r="VY27" s="270"/>
      <c r="VZ27" s="270"/>
      <c r="WA27" s="270"/>
      <c r="WB27" s="270"/>
      <c r="WC27" s="270"/>
      <c r="WD27" s="270"/>
      <c r="WE27" s="270"/>
      <c r="WF27" s="270"/>
      <c r="WG27" s="270"/>
      <c r="WH27" s="270"/>
      <c r="WI27" s="270"/>
      <c r="WJ27" s="270"/>
      <c r="WK27" s="270"/>
      <c r="WL27" s="270"/>
      <c r="WM27" s="270"/>
      <c r="WN27" s="270"/>
      <c r="WO27" s="270"/>
      <c r="WP27" s="270"/>
      <c r="WQ27" s="270"/>
      <c r="WR27" s="270"/>
      <c r="WS27" s="270"/>
      <c r="WT27" s="270"/>
      <c r="WU27" s="270"/>
      <c r="WV27" s="270"/>
      <c r="WW27" s="270"/>
      <c r="WX27" s="270"/>
      <c r="WY27" s="270"/>
      <c r="WZ27" s="270"/>
      <c r="XA27" s="270"/>
      <c r="XB27" s="270"/>
      <c r="XC27" s="270"/>
      <c r="XD27" s="270"/>
      <c r="XE27" s="270"/>
      <c r="XF27" s="270"/>
      <c r="XG27" s="270"/>
      <c r="XH27" s="270"/>
      <c r="XI27" s="270"/>
      <c r="XJ27" s="270"/>
      <c r="XK27" s="270"/>
      <c r="XL27" s="270"/>
      <c r="XM27" s="270"/>
      <c r="XN27" s="270"/>
      <c r="XO27" s="270"/>
      <c r="XP27" s="270"/>
      <c r="XQ27" s="270"/>
      <c r="XR27" s="270"/>
      <c r="XS27" s="270"/>
      <c r="XT27" s="270"/>
      <c r="XU27" s="270"/>
      <c r="XV27" s="270"/>
      <c r="XW27" s="270"/>
      <c r="XX27" s="270"/>
      <c r="XY27" s="270"/>
      <c r="XZ27" s="270"/>
      <c r="YA27" s="270"/>
      <c r="YB27" s="270"/>
      <c r="YC27" s="270"/>
      <c r="YD27" s="270"/>
      <c r="YE27" s="270"/>
      <c r="YF27" s="270"/>
      <c r="YG27" s="270"/>
      <c r="YH27" s="270"/>
      <c r="YI27" s="270"/>
      <c r="YJ27" s="270"/>
      <c r="YK27" s="270"/>
      <c r="YL27" s="270"/>
      <c r="YM27" s="270"/>
      <c r="YN27" s="270"/>
      <c r="YO27" s="270"/>
      <c r="YP27" s="270"/>
      <c r="YQ27" s="270"/>
      <c r="YR27" s="270"/>
      <c r="YS27" s="270"/>
      <c r="YT27" s="270"/>
      <c r="YU27" s="270"/>
      <c r="YV27" s="270"/>
      <c r="YW27" s="270"/>
      <c r="YX27" s="270"/>
      <c r="YY27" s="270"/>
      <c r="YZ27" s="270"/>
      <c r="ZA27" s="270"/>
      <c r="ZB27" s="270"/>
      <c r="ZC27" s="270"/>
      <c r="ZD27" s="270"/>
      <c r="ZE27" s="270"/>
      <c r="ZF27" s="270"/>
      <c r="ZG27" s="270"/>
      <c r="ZH27" s="270"/>
      <c r="ZI27" s="270"/>
      <c r="ZJ27" s="270"/>
      <c r="ZK27" s="270"/>
      <c r="ZL27" s="270"/>
      <c r="ZM27" s="270"/>
      <c r="ZN27" s="270"/>
      <c r="ZO27" s="270"/>
      <c r="ZP27" s="270"/>
      <c r="ZQ27" s="270"/>
      <c r="ZR27" s="270"/>
      <c r="ZS27" s="270"/>
      <c r="ZT27" s="270"/>
      <c r="ZU27" s="270"/>
      <c r="ZV27" s="270"/>
      <c r="ZW27" s="270"/>
      <c r="ZX27" s="270"/>
      <c r="ZY27" s="270"/>
      <c r="ZZ27" s="270"/>
      <c r="AAA27" s="270"/>
      <c r="AAB27" s="270"/>
      <c r="AAC27" s="270"/>
      <c r="AAD27" s="270"/>
      <c r="AAE27" s="270"/>
      <c r="AAF27" s="270"/>
      <c r="AAG27" s="270"/>
      <c r="AAH27" s="270"/>
      <c r="AAI27" s="270"/>
      <c r="AAJ27" s="270"/>
      <c r="AAK27" s="270"/>
      <c r="AAL27" s="270"/>
      <c r="AAM27" s="270"/>
      <c r="AAN27" s="270"/>
      <c r="AAO27" s="270"/>
      <c r="AAP27" s="270"/>
      <c r="AAQ27" s="270"/>
      <c r="AAR27" s="270"/>
      <c r="AAS27" s="270"/>
      <c r="AAT27" s="270"/>
      <c r="AAU27" s="270"/>
      <c r="AAV27" s="270"/>
      <c r="AAW27" s="270"/>
      <c r="AAX27" s="270"/>
      <c r="AAY27" s="270"/>
      <c r="AAZ27" s="270"/>
      <c r="ABA27" s="270"/>
      <c r="ABB27" s="270"/>
      <c r="ABC27" s="270"/>
      <c r="ABD27" s="270"/>
      <c r="ABE27" s="270"/>
      <c r="ABF27" s="270"/>
      <c r="ABG27" s="270"/>
      <c r="ABH27" s="270"/>
      <c r="ABI27" s="270"/>
      <c r="ABJ27" s="270"/>
      <c r="ABK27" s="270"/>
      <c r="ABL27" s="270"/>
      <c r="ABM27" s="270"/>
      <c r="ABN27" s="270"/>
      <c r="ABO27" s="270"/>
      <c r="ABP27" s="270"/>
      <c r="ABQ27" s="270"/>
      <c r="ABR27" s="270"/>
      <c r="ABS27" s="270"/>
      <c r="ABT27" s="270"/>
      <c r="ABU27" s="270"/>
      <c r="ABV27" s="270"/>
      <c r="ABW27" s="270"/>
      <c r="ABX27" s="270"/>
      <c r="ABY27" s="270"/>
      <c r="ABZ27" s="270"/>
      <c r="ACA27" s="270"/>
      <c r="ACB27" s="270"/>
      <c r="ACC27" s="270"/>
      <c r="ACD27" s="270"/>
      <c r="ACE27" s="270"/>
      <c r="ACF27" s="270"/>
      <c r="ACG27" s="270"/>
      <c r="ACH27" s="270"/>
      <c r="ACI27" s="270"/>
      <c r="ACJ27" s="270"/>
      <c r="ACK27" s="270"/>
      <c r="ACL27" s="270"/>
      <c r="ACM27" s="270"/>
      <c r="ACN27" s="270"/>
      <c r="ACO27" s="270"/>
      <c r="ACP27" s="270"/>
      <c r="ACQ27" s="270"/>
      <c r="ACR27" s="270"/>
      <c r="ACS27" s="270"/>
      <c r="ACT27" s="270"/>
      <c r="ACU27" s="270"/>
      <c r="ACV27" s="270"/>
      <c r="ACW27" s="270"/>
      <c r="ACX27" s="270"/>
      <c r="ACY27" s="270"/>
      <c r="ACZ27" s="270"/>
      <c r="ADA27" s="270"/>
      <c r="ADB27" s="270"/>
      <c r="ADC27" s="270"/>
      <c r="ADD27" s="270"/>
      <c r="ADE27" s="270"/>
      <c r="ADF27" s="270"/>
      <c r="ADG27" s="270"/>
      <c r="ADH27" s="270"/>
      <c r="ADI27" s="270"/>
      <c r="ADJ27" s="270"/>
      <c r="ADK27" s="270"/>
      <c r="ADL27" s="270"/>
      <c r="ADM27" s="270"/>
      <c r="ADN27" s="270"/>
      <c r="ADO27" s="270"/>
      <c r="ADP27" s="270"/>
      <c r="ADQ27" s="270"/>
      <c r="ADR27" s="270"/>
      <c r="ADS27" s="270"/>
      <c r="ADT27" s="270"/>
      <c r="ADU27" s="270"/>
      <c r="ADV27" s="270"/>
      <c r="ADW27" s="270"/>
      <c r="ADX27" s="270"/>
      <c r="ADY27" s="270"/>
      <c r="ADZ27" s="270"/>
      <c r="AEA27" s="270"/>
      <c r="AEB27" s="270"/>
      <c r="AEC27" s="270"/>
      <c r="AED27" s="270"/>
      <c r="AEE27" s="270"/>
      <c r="AEF27" s="270"/>
      <c r="AEG27" s="270"/>
      <c r="AEH27" s="270"/>
      <c r="AEI27" s="270"/>
      <c r="AEJ27" s="270"/>
      <c r="AEK27" s="270"/>
      <c r="AEL27" s="270"/>
      <c r="AEM27" s="270"/>
      <c r="AEN27" s="270"/>
      <c r="AEO27" s="270"/>
      <c r="AEP27" s="270"/>
      <c r="AEQ27" s="270"/>
      <c r="AER27" s="270"/>
      <c r="AES27" s="270"/>
      <c r="AET27" s="270"/>
      <c r="AEU27" s="270"/>
      <c r="AEV27" s="270"/>
      <c r="AEW27" s="270"/>
      <c r="AEX27" s="270"/>
      <c r="AEY27" s="270"/>
      <c r="AEZ27" s="270"/>
      <c r="AFA27" s="270"/>
      <c r="AFB27" s="270"/>
      <c r="AFC27" s="270"/>
      <c r="AFD27" s="270"/>
      <c r="AFE27" s="270"/>
      <c r="AFF27" s="270"/>
      <c r="AFG27" s="270"/>
      <c r="AFH27" s="270"/>
      <c r="AFI27" s="270"/>
      <c r="AFJ27" s="270"/>
      <c r="AFK27" s="270"/>
      <c r="AFL27" s="270"/>
      <c r="AFM27" s="270"/>
      <c r="AFN27" s="270"/>
      <c r="AFO27" s="270"/>
      <c r="AFP27" s="270"/>
      <c r="AFQ27" s="270"/>
      <c r="AFR27" s="270"/>
      <c r="AFS27" s="270"/>
      <c r="AFT27" s="270"/>
      <c r="AFU27" s="270"/>
      <c r="AFV27" s="270"/>
      <c r="AFW27" s="270"/>
      <c r="AFX27" s="270"/>
      <c r="AFY27" s="270"/>
      <c r="AFZ27" s="270"/>
      <c r="AGA27" s="270"/>
      <c r="AGB27" s="270"/>
      <c r="AGC27" s="270"/>
      <c r="AGD27" s="270"/>
      <c r="AGE27" s="270"/>
      <c r="AGF27" s="270"/>
      <c r="AGG27" s="270"/>
      <c r="AGH27" s="270"/>
      <c r="AGI27" s="270"/>
      <c r="AGJ27" s="270"/>
      <c r="AGK27" s="270"/>
      <c r="AGL27" s="270"/>
      <c r="AGM27" s="270"/>
      <c r="AGN27" s="270"/>
      <c r="AGO27" s="270"/>
      <c r="AGP27" s="270"/>
      <c r="AGQ27" s="270"/>
      <c r="AGR27" s="270"/>
      <c r="AGS27" s="270"/>
      <c r="AGT27" s="270"/>
      <c r="AGU27" s="270"/>
      <c r="AGV27" s="270"/>
      <c r="AGW27" s="270"/>
      <c r="AGX27" s="270"/>
      <c r="AGY27" s="270"/>
      <c r="AGZ27" s="270"/>
      <c r="AHA27" s="270"/>
      <c r="AHB27" s="270"/>
      <c r="AHC27" s="270"/>
      <c r="AHD27" s="270"/>
      <c r="AHE27" s="270"/>
      <c r="AHF27" s="270"/>
      <c r="AHG27" s="270"/>
      <c r="AHH27" s="270"/>
      <c r="AHI27" s="270"/>
      <c r="AHJ27" s="270"/>
      <c r="AHK27" s="270"/>
      <c r="AHL27" s="270"/>
      <c r="AHM27" s="270"/>
      <c r="AHN27" s="270"/>
      <c r="AHO27" s="270"/>
      <c r="AHP27" s="270"/>
      <c r="AHQ27" s="270"/>
      <c r="AHR27" s="270"/>
      <c r="AHS27" s="270"/>
      <c r="AHT27" s="270"/>
      <c r="AHU27" s="270"/>
      <c r="AHV27" s="270"/>
      <c r="AHW27" s="270"/>
      <c r="AHX27" s="270"/>
      <c r="AHY27" s="270"/>
      <c r="AHZ27" s="270"/>
      <c r="AIA27" s="270"/>
      <c r="AIB27" s="270"/>
      <c r="AIC27" s="270"/>
      <c r="AID27" s="270"/>
      <c r="AIE27" s="270"/>
      <c r="AIF27" s="270"/>
      <c r="AIG27" s="270"/>
      <c r="AIH27" s="270"/>
      <c r="AII27" s="270"/>
      <c r="AIJ27" s="270"/>
      <c r="AIK27" s="270"/>
      <c r="AIL27" s="270"/>
      <c r="AIM27" s="270"/>
      <c r="AIN27" s="270"/>
      <c r="AIO27" s="270"/>
      <c r="AIP27" s="270"/>
      <c r="AIQ27" s="270"/>
      <c r="AIR27" s="270"/>
      <c r="AIS27" s="270"/>
      <c r="AIT27" s="270"/>
      <c r="AIU27" s="270"/>
      <c r="AIV27" s="270"/>
      <c r="AIW27" s="270"/>
      <c r="AIX27" s="270"/>
      <c r="AIY27" s="270"/>
      <c r="AIZ27" s="270"/>
      <c r="AJA27" s="270"/>
      <c r="AJB27" s="270"/>
      <c r="AJC27" s="270"/>
      <c r="AJD27" s="270"/>
      <c r="AJE27" s="270"/>
      <c r="AJF27" s="270"/>
      <c r="AJG27" s="270"/>
      <c r="AJH27" s="270"/>
      <c r="AJI27" s="270"/>
      <c r="AJJ27" s="270"/>
      <c r="AJK27" s="270"/>
      <c r="AJL27" s="270"/>
      <c r="AJM27" s="270"/>
      <c r="AJN27" s="270"/>
      <c r="AJO27" s="270"/>
      <c r="AJP27" s="270"/>
      <c r="AJQ27" s="270"/>
      <c r="AJR27" s="270"/>
      <c r="AJS27" s="270"/>
      <c r="AJT27" s="270"/>
      <c r="AJU27" s="270"/>
      <c r="AJV27" s="270"/>
      <c r="AJW27" s="270"/>
      <c r="AJX27" s="270"/>
      <c r="AJY27" s="270"/>
      <c r="AJZ27" s="270"/>
      <c r="AKA27" s="270"/>
      <c r="AKB27" s="270"/>
      <c r="AKC27" s="270"/>
      <c r="AKD27" s="270"/>
      <c r="AKE27" s="270"/>
      <c r="AKF27" s="270"/>
      <c r="AKG27" s="270"/>
      <c r="AKH27" s="270"/>
      <c r="AKI27" s="270"/>
      <c r="AKJ27" s="270"/>
      <c r="AKK27" s="270"/>
      <c r="AKL27" s="270"/>
      <c r="AKM27" s="270"/>
      <c r="AKN27" s="270"/>
      <c r="AKO27" s="270"/>
      <c r="AKP27" s="270"/>
      <c r="AKQ27" s="270"/>
      <c r="AKR27" s="270"/>
      <c r="AKS27" s="270"/>
      <c r="AKT27" s="270"/>
      <c r="AKU27" s="270"/>
      <c r="AKV27" s="270"/>
      <c r="AKW27" s="270"/>
      <c r="AKX27" s="270"/>
      <c r="AKY27" s="270"/>
      <c r="AKZ27" s="270"/>
      <c r="ALA27" s="270"/>
      <c r="ALB27" s="270"/>
      <c r="ALC27" s="270"/>
      <c r="ALD27" s="270"/>
      <c r="ALE27" s="270"/>
      <c r="ALF27" s="270"/>
      <c r="ALG27" s="270"/>
      <c r="ALH27" s="270"/>
      <c r="ALI27" s="270"/>
      <c r="ALJ27" s="270"/>
      <c r="ALK27" s="270"/>
      <c r="ALL27" s="270"/>
      <c r="ALM27" s="270"/>
      <c r="ALN27" s="270"/>
      <c r="ALO27" s="270"/>
      <c r="ALP27" s="270"/>
      <c r="ALQ27" s="270"/>
      <c r="ALR27" s="270"/>
      <c r="ALS27" s="270"/>
      <c r="ALT27" s="270"/>
      <c r="ALU27" s="270"/>
      <c r="ALV27" s="270"/>
      <c r="ALW27" s="270"/>
      <c r="ALX27" s="270"/>
      <c r="ALY27" s="270"/>
      <c r="ALZ27" s="270"/>
      <c r="AMA27" s="270"/>
      <c r="AMB27" s="270"/>
      <c r="AMC27" s="270"/>
      <c r="AMD27" s="270"/>
    </row>
    <row r="28" customFormat="false" ht="13.8" hidden="false" customHeight="true" outlineLevel="0" collapsed="false">
      <c r="A28" s="261" t="s">
        <v>968</v>
      </c>
      <c r="B28" s="272" t="s">
        <v>1310</v>
      </c>
      <c r="C28" s="272"/>
      <c r="D28" s="272"/>
      <c r="E28" s="272"/>
      <c r="F28" s="272"/>
      <c r="G28" s="272"/>
      <c r="H28" s="271"/>
      <c r="I28" s="266" t="n">
        <f aca="false">I23*H28</f>
        <v>0</v>
      </c>
      <c r="J28" s="270"/>
      <c r="K28" s="270"/>
      <c r="L28" s="270"/>
      <c r="M28" s="270"/>
      <c r="N28" s="270"/>
      <c r="O28" s="270"/>
      <c r="P28" s="270"/>
      <c r="Q28" s="270"/>
      <c r="R28" s="270"/>
      <c r="S28" s="270"/>
      <c r="T28" s="270"/>
      <c r="U28" s="270"/>
      <c r="V28" s="270"/>
      <c r="W28" s="270"/>
      <c r="X28" s="270"/>
      <c r="Y28" s="270"/>
      <c r="Z28" s="270"/>
      <c r="AA28" s="270"/>
      <c r="AB28" s="270"/>
      <c r="AC28" s="270"/>
      <c r="AD28" s="270"/>
      <c r="AE28" s="270"/>
      <c r="AF28" s="270"/>
      <c r="AG28" s="270"/>
      <c r="AH28" s="270"/>
      <c r="AI28" s="270"/>
      <c r="AJ28" s="270"/>
      <c r="AK28" s="270"/>
      <c r="AL28" s="270"/>
      <c r="AM28" s="270"/>
      <c r="AN28" s="270"/>
      <c r="AO28" s="270"/>
      <c r="AP28" s="270"/>
      <c r="AQ28" s="270"/>
      <c r="AR28" s="270"/>
      <c r="AS28" s="270"/>
      <c r="AT28" s="270"/>
      <c r="AU28" s="270"/>
      <c r="AV28" s="270"/>
      <c r="AW28" s="270"/>
      <c r="AX28" s="270"/>
      <c r="AY28" s="270"/>
      <c r="AZ28" s="270"/>
      <c r="BA28" s="270"/>
      <c r="BB28" s="270"/>
      <c r="BC28" s="270"/>
      <c r="BD28" s="270"/>
      <c r="BE28" s="270"/>
      <c r="BF28" s="270"/>
      <c r="BG28" s="270"/>
      <c r="BH28" s="270"/>
      <c r="BI28" s="270"/>
      <c r="BJ28" s="270"/>
      <c r="BK28" s="270"/>
      <c r="BL28" s="270"/>
      <c r="BM28" s="270"/>
      <c r="BN28" s="270"/>
      <c r="BO28" s="270"/>
      <c r="BP28" s="270"/>
      <c r="BQ28" s="270"/>
      <c r="BR28" s="270"/>
      <c r="BS28" s="270"/>
      <c r="BT28" s="270"/>
      <c r="BU28" s="270"/>
      <c r="BV28" s="270"/>
      <c r="BW28" s="270"/>
      <c r="BX28" s="270"/>
      <c r="BY28" s="270"/>
      <c r="BZ28" s="270"/>
      <c r="CA28" s="270"/>
      <c r="CB28" s="270"/>
      <c r="CC28" s="270"/>
      <c r="CD28" s="270"/>
      <c r="CE28" s="270"/>
      <c r="CF28" s="270"/>
      <c r="CG28" s="270"/>
      <c r="CH28" s="270"/>
      <c r="CI28" s="270"/>
      <c r="CJ28" s="270"/>
      <c r="CK28" s="270"/>
      <c r="CL28" s="270"/>
      <c r="CM28" s="270"/>
      <c r="CN28" s="270"/>
      <c r="CO28" s="270"/>
      <c r="CP28" s="270"/>
      <c r="CQ28" s="270"/>
      <c r="CR28" s="270"/>
      <c r="CS28" s="270"/>
      <c r="CT28" s="270"/>
      <c r="CU28" s="270"/>
      <c r="CV28" s="270"/>
      <c r="CW28" s="270"/>
      <c r="CX28" s="270"/>
      <c r="CY28" s="270"/>
      <c r="CZ28" s="270"/>
      <c r="DA28" s="270"/>
      <c r="DB28" s="270"/>
      <c r="DC28" s="270"/>
      <c r="DD28" s="270"/>
      <c r="DE28" s="270"/>
      <c r="DF28" s="270"/>
      <c r="DG28" s="270"/>
      <c r="DH28" s="270"/>
      <c r="DI28" s="270"/>
      <c r="DJ28" s="270"/>
      <c r="DK28" s="270"/>
      <c r="DL28" s="270"/>
      <c r="DM28" s="270"/>
      <c r="DN28" s="270"/>
      <c r="DO28" s="270"/>
      <c r="DP28" s="270"/>
      <c r="DQ28" s="270"/>
      <c r="DR28" s="270"/>
      <c r="DS28" s="270"/>
      <c r="DT28" s="270"/>
      <c r="DU28" s="270"/>
      <c r="DV28" s="270"/>
      <c r="DW28" s="270"/>
      <c r="DX28" s="270"/>
      <c r="DY28" s="270"/>
      <c r="DZ28" s="270"/>
      <c r="EA28" s="270"/>
      <c r="EB28" s="270"/>
      <c r="EC28" s="270"/>
      <c r="ED28" s="270"/>
      <c r="EE28" s="270"/>
      <c r="EF28" s="270"/>
      <c r="EG28" s="270"/>
      <c r="EH28" s="270"/>
      <c r="EI28" s="270"/>
      <c r="EJ28" s="270"/>
      <c r="EK28" s="270"/>
      <c r="EL28" s="270"/>
      <c r="EM28" s="270"/>
      <c r="EN28" s="270"/>
      <c r="EO28" s="270"/>
      <c r="EP28" s="270"/>
      <c r="EQ28" s="270"/>
      <c r="ER28" s="270"/>
      <c r="ES28" s="270"/>
      <c r="ET28" s="270"/>
      <c r="EU28" s="270"/>
      <c r="EV28" s="270"/>
      <c r="EW28" s="270"/>
      <c r="EX28" s="270"/>
      <c r="EY28" s="270"/>
      <c r="EZ28" s="270"/>
      <c r="FA28" s="270"/>
      <c r="FB28" s="270"/>
      <c r="FC28" s="270"/>
      <c r="FD28" s="270"/>
      <c r="FE28" s="270"/>
      <c r="FF28" s="270"/>
      <c r="FG28" s="270"/>
      <c r="FH28" s="270"/>
      <c r="FI28" s="270"/>
      <c r="FJ28" s="270"/>
      <c r="FK28" s="270"/>
      <c r="FL28" s="270"/>
      <c r="FM28" s="270"/>
      <c r="FN28" s="270"/>
      <c r="FO28" s="270"/>
      <c r="FP28" s="270"/>
      <c r="FQ28" s="270"/>
      <c r="FR28" s="270"/>
      <c r="FS28" s="270"/>
      <c r="FT28" s="270"/>
      <c r="FU28" s="270"/>
      <c r="FV28" s="270"/>
      <c r="FW28" s="270"/>
      <c r="FX28" s="270"/>
      <c r="FY28" s="270"/>
      <c r="FZ28" s="270"/>
      <c r="GA28" s="270"/>
      <c r="GB28" s="270"/>
      <c r="GC28" s="270"/>
      <c r="GD28" s="270"/>
      <c r="GE28" s="270"/>
      <c r="GF28" s="270"/>
      <c r="GG28" s="270"/>
      <c r="GH28" s="270"/>
      <c r="GI28" s="270"/>
      <c r="GJ28" s="270"/>
      <c r="GK28" s="270"/>
      <c r="GL28" s="270"/>
      <c r="GM28" s="270"/>
      <c r="GN28" s="270"/>
      <c r="GO28" s="270"/>
      <c r="GP28" s="270"/>
      <c r="GQ28" s="270"/>
      <c r="GR28" s="270"/>
      <c r="GS28" s="270"/>
      <c r="GT28" s="270"/>
      <c r="GU28" s="270"/>
      <c r="GV28" s="270"/>
      <c r="GW28" s="270"/>
      <c r="GX28" s="270"/>
      <c r="GY28" s="270"/>
      <c r="GZ28" s="270"/>
      <c r="HA28" s="270"/>
      <c r="HB28" s="270"/>
      <c r="HC28" s="270"/>
      <c r="HD28" s="270"/>
      <c r="HE28" s="270"/>
      <c r="HF28" s="270"/>
      <c r="HG28" s="270"/>
      <c r="HH28" s="270"/>
      <c r="HI28" s="270"/>
      <c r="HJ28" s="270"/>
      <c r="HK28" s="270"/>
      <c r="HL28" s="270"/>
      <c r="HM28" s="270"/>
      <c r="HN28" s="270"/>
      <c r="HO28" s="270"/>
      <c r="HP28" s="270"/>
      <c r="HQ28" s="270"/>
      <c r="HR28" s="270"/>
      <c r="HS28" s="270"/>
      <c r="HT28" s="270"/>
      <c r="HU28" s="270"/>
      <c r="HV28" s="270"/>
      <c r="HW28" s="270"/>
      <c r="HX28" s="270"/>
      <c r="HY28" s="270"/>
      <c r="HZ28" s="270"/>
      <c r="IA28" s="270"/>
      <c r="IB28" s="270"/>
      <c r="IC28" s="270"/>
      <c r="ID28" s="270"/>
      <c r="IE28" s="270"/>
      <c r="IF28" s="270"/>
      <c r="IG28" s="270"/>
      <c r="IH28" s="270"/>
      <c r="II28" s="270"/>
      <c r="IJ28" s="270"/>
      <c r="IK28" s="270"/>
      <c r="IL28" s="270"/>
      <c r="IM28" s="270"/>
      <c r="IN28" s="270"/>
      <c r="IO28" s="270"/>
      <c r="IP28" s="270"/>
      <c r="IQ28" s="270"/>
      <c r="IR28" s="270"/>
      <c r="IS28" s="270"/>
      <c r="IT28" s="270"/>
      <c r="IU28" s="270"/>
      <c r="IV28" s="270"/>
      <c r="IW28" s="270"/>
      <c r="IX28" s="270"/>
      <c r="IY28" s="270"/>
      <c r="IZ28" s="270"/>
      <c r="JA28" s="270"/>
      <c r="JB28" s="270"/>
      <c r="JC28" s="270"/>
      <c r="JD28" s="270"/>
      <c r="JE28" s="270"/>
      <c r="JF28" s="270"/>
      <c r="JG28" s="270"/>
      <c r="JH28" s="270"/>
      <c r="JI28" s="270"/>
      <c r="JJ28" s="270"/>
      <c r="JK28" s="270"/>
      <c r="JL28" s="270"/>
      <c r="JM28" s="270"/>
      <c r="JN28" s="270"/>
      <c r="JO28" s="270"/>
      <c r="JP28" s="270"/>
      <c r="JQ28" s="270"/>
      <c r="JR28" s="270"/>
      <c r="JS28" s="270"/>
      <c r="JT28" s="270"/>
      <c r="JU28" s="270"/>
      <c r="JV28" s="270"/>
      <c r="JW28" s="270"/>
      <c r="JX28" s="270"/>
      <c r="JY28" s="270"/>
      <c r="JZ28" s="270"/>
      <c r="KA28" s="270"/>
      <c r="KB28" s="270"/>
      <c r="KC28" s="270"/>
      <c r="KD28" s="270"/>
      <c r="KE28" s="270"/>
      <c r="KF28" s="270"/>
      <c r="KG28" s="270"/>
      <c r="KH28" s="270"/>
      <c r="KI28" s="270"/>
      <c r="KJ28" s="270"/>
      <c r="KK28" s="270"/>
      <c r="KL28" s="270"/>
      <c r="KM28" s="270"/>
      <c r="KN28" s="270"/>
      <c r="KO28" s="270"/>
      <c r="KP28" s="270"/>
      <c r="KQ28" s="270"/>
      <c r="KR28" s="270"/>
      <c r="KS28" s="270"/>
      <c r="KT28" s="270"/>
      <c r="KU28" s="270"/>
      <c r="KV28" s="270"/>
      <c r="KW28" s="270"/>
      <c r="KX28" s="270"/>
      <c r="KY28" s="270"/>
      <c r="KZ28" s="270"/>
      <c r="LA28" s="270"/>
      <c r="LB28" s="270"/>
      <c r="LC28" s="270"/>
      <c r="LD28" s="270"/>
      <c r="LE28" s="270"/>
      <c r="LF28" s="270"/>
      <c r="LG28" s="270"/>
      <c r="LH28" s="270"/>
      <c r="LI28" s="270"/>
      <c r="LJ28" s="270"/>
      <c r="LK28" s="270"/>
      <c r="LL28" s="270"/>
      <c r="LM28" s="270"/>
      <c r="LN28" s="270"/>
      <c r="LO28" s="270"/>
      <c r="LP28" s="270"/>
      <c r="LQ28" s="270"/>
      <c r="LR28" s="270"/>
      <c r="LS28" s="270"/>
      <c r="LT28" s="270"/>
      <c r="LU28" s="270"/>
      <c r="LV28" s="270"/>
      <c r="LW28" s="270"/>
      <c r="LX28" s="270"/>
      <c r="LY28" s="270"/>
      <c r="LZ28" s="270"/>
      <c r="MA28" s="270"/>
      <c r="MB28" s="270"/>
      <c r="MC28" s="270"/>
      <c r="MD28" s="270"/>
      <c r="ME28" s="270"/>
      <c r="MF28" s="270"/>
      <c r="MG28" s="270"/>
      <c r="MH28" s="270"/>
      <c r="MI28" s="270"/>
      <c r="MJ28" s="270"/>
      <c r="MK28" s="270"/>
      <c r="ML28" s="270"/>
      <c r="MM28" s="270"/>
      <c r="MN28" s="270"/>
      <c r="MO28" s="270"/>
      <c r="MP28" s="270"/>
      <c r="MQ28" s="270"/>
      <c r="MR28" s="270"/>
      <c r="MS28" s="270"/>
      <c r="MT28" s="270"/>
      <c r="MU28" s="270"/>
      <c r="MV28" s="270"/>
      <c r="MW28" s="270"/>
      <c r="MX28" s="270"/>
      <c r="MY28" s="270"/>
      <c r="MZ28" s="270"/>
      <c r="NA28" s="270"/>
      <c r="NB28" s="270"/>
      <c r="NC28" s="270"/>
      <c r="ND28" s="270"/>
      <c r="NE28" s="270"/>
      <c r="NF28" s="270"/>
      <c r="NG28" s="270"/>
      <c r="NH28" s="270"/>
      <c r="NI28" s="270"/>
      <c r="NJ28" s="270"/>
      <c r="NK28" s="270"/>
      <c r="NL28" s="270"/>
      <c r="NM28" s="270"/>
      <c r="NN28" s="270"/>
      <c r="NO28" s="270"/>
      <c r="NP28" s="270"/>
      <c r="NQ28" s="270"/>
      <c r="NR28" s="270"/>
      <c r="NS28" s="270"/>
      <c r="NT28" s="270"/>
      <c r="NU28" s="270"/>
      <c r="NV28" s="270"/>
      <c r="NW28" s="270"/>
      <c r="NX28" s="270"/>
      <c r="NY28" s="270"/>
      <c r="NZ28" s="270"/>
      <c r="OA28" s="270"/>
      <c r="OB28" s="270"/>
      <c r="OC28" s="270"/>
      <c r="OD28" s="270"/>
      <c r="OE28" s="270"/>
      <c r="OF28" s="270"/>
      <c r="OG28" s="270"/>
      <c r="OH28" s="270"/>
      <c r="OI28" s="270"/>
      <c r="OJ28" s="270"/>
      <c r="OK28" s="270"/>
      <c r="OL28" s="270"/>
      <c r="OM28" s="270"/>
      <c r="ON28" s="270"/>
      <c r="OO28" s="270"/>
      <c r="OP28" s="270"/>
      <c r="OQ28" s="270"/>
      <c r="OR28" s="270"/>
      <c r="OS28" s="270"/>
      <c r="OT28" s="270"/>
      <c r="OU28" s="270"/>
      <c r="OV28" s="270"/>
      <c r="OW28" s="270"/>
      <c r="OX28" s="270"/>
      <c r="OY28" s="270"/>
      <c r="OZ28" s="270"/>
      <c r="PA28" s="270"/>
      <c r="PB28" s="270"/>
      <c r="PC28" s="270"/>
      <c r="PD28" s="270"/>
      <c r="PE28" s="270"/>
      <c r="PF28" s="270"/>
      <c r="PG28" s="270"/>
      <c r="PH28" s="270"/>
      <c r="PI28" s="270"/>
      <c r="PJ28" s="270"/>
      <c r="PK28" s="270"/>
      <c r="PL28" s="270"/>
      <c r="PM28" s="270"/>
      <c r="PN28" s="270"/>
      <c r="PO28" s="270"/>
      <c r="PP28" s="270"/>
      <c r="PQ28" s="270"/>
      <c r="PR28" s="270"/>
      <c r="PS28" s="270"/>
      <c r="PT28" s="270"/>
      <c r="PU28" s="270"/>
      <c r="PV28" s="270"/>
      <c r="PW28" s="270"/>
      <c r="PX28" s="270"/>
      <c r="PY28" s="270"/>
      <c r="PZ28" s="270"/>
      <c r="QA28" s="270"/>
      <c r="QB28" s="270"/>
      <c r="QC28" s="270"/>
      <c r="QD28" s="270"/>
      <c r="QE28" s="270"/>
      <c r="QF28" s="270"/>
      <c r="QG28" s="270"/>
      <c r="QH28" s="270"/>
      <c r="QI28" s="270"/>
      <c r="QJ28" s="270"/>
      <c r="QK28" s="270"/>
      <c r="QL28" s="270"/>
      <c r="QM28" s="270"/>
      <c r="QN28" s="270"/>
      <c r="QO28" s="270"/>
      <c r="QP28" s="270"/>
      <c r="QQ28" s="270"/>
      <c r="QR28" s="270"/>
      <c r="QS28" s="270"/>
      <c r="QT28" s="270"/>
      <c r="QU28" s="270"/>
      <c r="QV28" s="270"/>
      <c r="QW28" s="270"/>
      <c r="QX28" s="270"/>
      <c r="QY28" s="270"/>
      <c r="QZ28" s="270"/>
      <c r="RA28" s="270"/>
      <c r="RB28" s="270"/>
      <c r="RC28" s="270"/>
      <c r="RD28" s="270"/>
      <c r="RE28" s="270"/>
      <c r="RF28" s="270"/>
      <c r="RG28" s="270"/>
      <c r="RH28" s="270"/>
      <c r="RI28" s="270"/>
      <c r="RJ28" s="270"/>
      <c r="RK28" s="270"/>
      <c r="RL28" s="270"/>
      <c r="RM28" s="270"/>
      <c r="RN28" s="270"/>
      <c r="RO28" s="270"/>
      <c r="RP28" s="270"/>
      <c r="RQ28" s="270"/>
      <c r="RR28" s="270"/>
      <c r="RS28" s="270"/>
      <c r="RT28" s="270"/>
      <c r="RU28" s="270"/>
      <c r="RV28" s="270"/>
      <c r="RW28" s="270"/>
      <c r="RX28" s="270"/>
      <c r="RY28" s="270"/>
      <c r="RZ28" s="270"/>
      <c r="SA28" s="270"/>
      <c r="SB28" s="270"/>
      <c r="SC28" s="270"/>
      <c r="SD28" s="270"/>
      <c r="SE28" s="270"/>
      <c r="SF28" s="270"/>
      <c r="SG28" s="270"/>
      <c r="SH28" s="270"/>
      <c r="SI28" s="270"/>
      <c r="SJ28" s="270"/>
      <c r="SK28" s="270"/>
      <c r="SL28" s="270"/>
      <c r="SM28" s="270"/>
      <c r="SN28" s="270"/>
      <c r="SO28" s="270"/>
      <c r="SP28" s="270"/>
      <c r="SQ28" s="270"/>
      <c r="SR28" s="270"/>
      <c r="SS28" s="270"/>
      <c r="ST28" s="270"/>
      <c r="SU28" s="270"/>
      <c r="SV28" s="270"/>
      <c r="SW28" s="270"/>
      <c r="SX28" s="270"/>
      <c r="SY28" s="270"/>
      <c r="SZ28" s="270"/>
      <c r="TA28" s="270"/>
      <c r="TB28" s="270"/>
      <c r="TC28" s="270"/>
      <c r="TD28" s="270"/>
      <c r="TE28" s="270"/>
      <c r="TF28" s="270"/>
      <c r="TG28" s="270"/>
      <c r="TH28" s="270"/>
      <c r="TI28" s="270"/>
      <c r="TJ28" s="270"/>
      <c r="TK28" s="270"/>
      <c r="TL28" s="270"/>
      <c r="TM28" s="270"/>
      <c r="TN28" s="270"/>
      <c r="TO28" s="270"/>
      <c r="TP28" s="270"/>
      <c r="TQ28" s="270"/>
      <c r="TR28" s="270"/>
      <c r="TS28" s="270"/>
      <c r="TT28" s="270"/>
      <c r="TU28" s="270"/>
      <c r="TV28" s="270"/>
      <c r="TW28" s="270"/>
      <c r="TX28" s="270"/>
      <c r="TY28" s="270"/>
      <c r="TZ28" s="270"/>
      <c r="UA28" s="270"/>
      <c r="UB28" s="270"/>
      <c r="UC28" s="270"/>
      <c r="UD28" s="270"/>
      <c r="UE28" s="270"/>
      <c r="UF28" s="270"/>
      <c r="UG28" s="270"/>
      <c r="UH28" s="270"/>
      <c r="UI28" s="270"/>
      <c r="UJ28" s="270"/>
      <c r="UK28" s="270"/>
      <c r="UL28" s="270"/>
      <c r="UM28" s="270"/>
      <c r="UN28" s="270"/>
      <c r="UO28" s="270"/>
      <c r="UP28" s="270"/>
      <c r="UQ28" s="270"/>
      <c r="UR28" s="270"/>
      <c r="US28" s="270"/>
      <c r="UT28" s="270"/>
      <c r="UU28" s="270"/>
      <c r="UV28" s="270"/>
      <c r="UW28" s="270"/>
      <c r="UX28" s="270"/>
      <c r="UY28" s="270"/>
      <c r="UZ28" s="270"/>
      <c r="VA28" s="270"/>
      <c r="VB28" s="270"/>
      <c r="VC28" s="270"/>
      <c r="VD28" s="270"/>
      <c r="VE28" s="270"/>
      <c r="VF28" s="270"/>
      <c r="VG28" s="270"/>
      <c r="VH28" s="270"/>
      <c r="VI28" s="270"/>
      <c r="VJ28" s="270"/>
      <c r="VK28" s="270"/>
      <c r="VL28" s="270"/>
      <c r="VM28" s="270"/>
      <c r="VN28" s="270"/>
      <c r="VO28" s="270"/>
      <c r="VP28" s="270"/>
      <c r="VQ28" s="270"/>
      <c r="VR28" s="270"/>
      <c r="VS28" s="270"/>
      <c r="VT28" s="270"/>
      <c r="VU28" s="270"/>
      <c r="VV28" s="270"/>
      <c r="VW28" s="270"/>
      <c r="VX28" s="270"/>
      <c r="VY28" s="270"/>
      <c r="VZ28" s="270"/>
      <c r="WA28" s="270"/>
      <c r="WB28" s="270"/>
      <c r="WC28" s="270"/>
      <c r="WD28" s="270"/>
      <c r="WE28" s="270"/>
      <c r="WF28" s="270"/>
      <c r="WG28" s="270"/>
      <c r="WH28" s="270"/>
      <c r="WI28" s="270"/>
      <c r="WJ28" s="270"/>
      <c r="WK28" s="270"/>
      <c r="WL28" s="270"/>
      <c r="WM28" s="270"/>
      <c r="WN28" s="270"/>
      <c r="WO28" s="270"/>
      <c r="WP28" s="270"/>
      <c r="WQ28" s="270"/>
      <c r="WR28" s="270"/>
      <c r="WS28" s="270"/>
      <c r="WT28" s="270"/>
      <c r="WU28" s="270"/>
      <c r="WV28" s="270"/>
      <c r="WW28" s="270"/>
      <c r="WX28" s="270"/>
      <c r="WY28" s="270"/>
      <c r="WZ28" s="270"/>
      <c r="XA28" s="270"/>
      <c r="XB28" s="270"/>
      <c r="XC28" s="270"/>
      <c r="XD28" s="270"/>
      <c r="XE28" s="270"/>
      <c r="XF28" s="270"/>
      <c r="XG28" s="270"/>
      <c r="XH28" s="270"/>
      <c r="XI28" s="270"/>
      <c r="XJ28" s="270"/>
      <c r="XK28" s="270"/>
      <c r="XL28" s="270"/>
      <c r="XM28" s="270"/>
      <c r="XN28" s="270"/>
      <c r="XO28" s="270"/>
      <c r="XP28" s="270"/>
      <c r="XQ28" s="270"/>
      <c r="XR28" s="270"/>
      <c r="XS28" s="270"/>
      <c r="XT28" s="270"/>
      <c r="XU28" s="270"/>
      <c r="XV28" s="270"/>
      <c r="XW28" s="270"/>
      <c r="XX28" s="270"/>
      <c r="XY28" s="270"/>
      <c r="XZ28" s="270"/>
      <c r="YA28" s="270"/>
      <c r="YB28" s="270"/>
      <c r="YC28" s="270"/>
      <c r="YD28" s="270"/>
      <c r="YE28" s="270"/>
      <c r="YF28" s="270"/>
      <c r="YG28" s="270"/>
      <c r="YH28" s="270"/>
      <c r="YI28" s="270"/>
      <c r="YJ28" s="270"/>
      <c r="YK28" s="270"/>
      <c r="YL28" s="270"/>
      <c r="YM28" s="270"/>
      <c r="YN28" s="270"/>
      <c r="YO28" s="270"/>
      <c r="YP28" s="270"/>
      <c r="YQ28" s="270"/>
      <c r="YR28" s="270"/>
      <c r="YS28" s="270"/>
      <c r="YT28" s="270"/>
      <c r="YU28" s="270"/>
      <c r="YV28" s="270"/>
      <c r="YW28" s="270"/>
      <c r="YX28" s="270"/>
      <c r="YY28" s="270"/>
      <c r="YZ28" s="270"/>
      <c r="ZA28" s="270"/>
      <c r="ZB28" s="270"/>
      <c r="ZC28" s="270"/>
      <c r="ZD28" s="270"/>
      <c r="ZE28" s="270"/>
      <c r="ZF28" s="270"/>
      <c r="ZG28" s="270"/>
      <c r="ZH28" s="270"/>
      <c r="ZI28" s="270"/>
      <c r="ZJ28" s="270"/>
      <c r="ZK28" s="270"/>
      <c r="ZL28" s="270"/>
      <c r="ZM28" s="270"/>
      <c r="ZN28" s="270"/>
      <c r="ZO28" s="270"/>
      <c r="ZP28" s="270"/>
      <c r="ZQ28" s="270"/>
      <c r="ZR28" s="270"/>
      <c r="ZS28" s="270"/>
      <c r="ZT28" s="270"/>
      <c r="ZU28" s="270"/>
      <c r="ZV28" s="270"/>
      <c r="ZW28" s="270"/>
      <c r="ZX28" s="270"/>
      <c r="ZY28" s="270"/>
      <c r="ZZ28" s="270"/>
      <c r="AAA28" s="270"/>
      <c r="AAB28" s="270"/>
      <c r="AAC28" s="270"/>
      <c r="AAD28" s="270"/>
      <c r="AAE28" s="270"/>
      <c r="AAF28" s="270"/>
      <c r="AAG28" s="270"/>
      <c r="AAH28" s="270"/>
      <c r="AAI28" s="270"/>
      <c r="AAJ28" s="270"/>
      <c r="AAK28" s="270"/>
      <c r="AAL28" s="270"/>
      <c r="AAM28" s="270"/>
      <c r="AAN28" s="270"/>
      <c r="AAO28" s="270"/>
      <c r="AAP28" s="270"/>
      <c r="AAQ28" s="270"/>
      <c r="AAR28" s="270"/>
      <c r="AAS28" s="270"/>
      <c r="AAT28" s="270"/>
      <c r="AAU28" s="270"/>
      <c r="AAV28" s="270"/>
      <c r="AAW28" s="270"/>
      <c r="AAX28" s="270"/>
      <c r="AAY28" s="270"/>
      <c r="AAZ28" s="270"/>
      <c r="ABA28" s="270"/>
      <c r="ABB28" s="270"/>
      <c r="ABC28" s="270"/>
      <c r="ABD28" s="270"/>
      <c r="ABE28" s="270"/>
      <c r="ABF28" s="270"/>
      <c r="ABG28" s="270"/>
      <c r="ABH28" s="270"/>
      <c r="ABI28" s="270"/>
      <c r="ABJ28" s="270"/>
      <c r="ABK28" s="270"/>
      <c r="ABL28" s="270"/>
      <c r="ABM28" s="270"/>
      <c r="ABN28" s="270"/>
      <c r="ABO28" s="270"/>
      <c r="ABP28" s="270"/>
      <c r="ABQ28" s="270"/>
      <c r="ABR28" s="270"/>
      <c r="ABS28" s="270"/>
      <c r="ABT28" s="270"/>
      <c r="ABU28" s="270"/>
      <c r="ABV28" s="270"/>
      <c r="ABW28" s="270"/>
      <c r="ABX28" s="270"/>
      <c r="ABY28" s="270"/>
      <c r="ABZ28" s="270"/>
      <c r="ACA28" s="270"/>
      <c r="ACB28" s="270"/>
      <c r="ACC28" s="270"/>
      <c r="ACD28" s="270"/>
      <c r="ACE28" s="270"/>
      <c r="ACF28" s="270"/>
      <c r="ACG28" s="270"/>
      <c r="ACH28" s="270"/>
      <c r="ACI28" s="270"/>
      <c r="ACJ28" s="270"/>
      <c r="ACK28" s="270"/>
      <c r="ACL28" s="270"/>
      <c r="ACM28" s="270"/>
      <c r="ACN28" s="270"/>
      <c r="ACO28" s="270"/>
      <c r="ACP28" s="270"/>
      <c r="ACQ28" s="270"/>
      <c r="ACR28" s="270"/>
      <c r="ACS28" s="270"/>
      <c r="ACT28" s="270"/>
      <c r="ACU28" s="270"/>
      <c r="ACV28" s="270"/>
      <c r="ACW28" s="270"/>
      <c r="ACX28" s="270"/>
      <c r="ACY28" s="270"/>
      <c r="ACZ28" s="270"/>
      <c r="ADA28" s="270"/>
      <c r="ADB28" s="270"/>
      <c r="ADC28" s="270"/>
      <c r="ADD28" s="270"/>
      <c r="ADE28" s="270"/>
      <c r="ADF28" s="270"/>
      <c r="ADG28" s="270"/>
      <c r="ADH28" s="270"/>
      <c r="ADI28" s="270"/>
      <c r="ADJ28" s="270"/>
      <c r="ADK28" s="270"/>
      <c r="ADL28" s="270"/>
      <c r="ADM28" s="270"/>
      <c r="ADN28" s="270"/>
      <c r="ADO28" s="270"/>
      <c r="ADP28" s="270"/>
      <c r="ADQ28" s="270"/>
      <c r="ADR28" s="270"/>
      <c r="ADS28" s="270"/>
      <c r="ADT28" s="270"/>
      <c r="ADU28" s="270"/>
      <c r="ADV28" s="270"/>
      <c r="ADW28" s="270"/>
      <c r="ADX28" s="270"/>
      <c r="ADY28" s="270"/>
      <c r="ADZ28" s="270"/>
      <c r="AEA28" s="270"/>
      <c r="AEB28" s="270"/>
      <c r="AEC28" s="270"/>
      <c r="AED28" s="270"/>
      <c r="AEE28" s="270"/>
      <c r="AEF28" s="270"/>
      <c r="AEG28" s="270"/>
      <c r="AEH28" s="270"/>
      <c r="AEI28" s="270"/>
      <c r="AEJ28" s="270"/>
      <c r="AEK28" s="270"/>
      <c r="AEL28" s="270"/>
      <c r="AEM28" s="270"/>
      <c r="AEN28" s="270"/>
      <c r="AEO28" s="270"/>
      <c r="AEP28" s="270"/>
      <c r="AEQ28" s="270"/>
      <c r="AER28" s="270"/>
      <c r="AES28" s="270"/>
      <c r="AET28" s="270"/>
      <c r="AEU28" s="270"/>
      <c r="AEV28" s="270"/>
      <c r="AEW28" s="270"/>
      <c r="AEX28" s="270"/>
      <c r="AEY28" s="270"/>
      <c r="AEZ28" s="270"/>
      <c r="AFA28" s="270"/>
      <c r="AFB28" s="270"/>
      <c r="AFC28" s="270"/>
      <c r="AFD28" s="270"/>
      <c r="AFE28" s="270"/>
      <c r="AFF28" s="270"/>
      <c r="AFG28" s="270"/>
      <c r="AFH28" s="270"/>
      <c r="AFI28" s="270"/>
      <c r="AFJ28" s="270"/>
      <c r="AFK28" s="270"/>
      <c r="AFL28" s="270"/>
      <c r="AFM28" s="270"/>
      <c r="AFN28" s="270"/>
      <c r="AFO28" s="270"/>
      <c r="AFP28" s="270"/>
      <c r="AFQ28" s="270"/>
      <c r="AFR28" s="270"/>
      <c r="AFS28" s="270"/>
      <c r="AFT28" s="270"/>
      <c r="AFU28" s="270"/>
      <c r="AFV28" s="270"/>
      <c r="AFW28" s="270"/>
      <c r="AFX28" s="270"/>
      <c r="AFY28" s="270"/>
      <c r="AFZ28" s="270"/>
      <c r="AGA28" s="270"/>
      <c r="AGB28" s="270"/>
      <c r="AGC28" s="270"/>
      <c r="AGD28" s="270"/>
      <c r="AGE28" s="270"/>
      <c r="AGF28" s="270"/>
      <c r="AGG28" s="270"/>
      <c r="AGH28" s="270"/>
      <c r="AGI28" s="270"/>
      <c r="AGJ28" s="270"/>
      <c r="AGK28" s="270"/>
      <c r="AGL28" s="270"/>
      <c r="AGM28" s="270"/>
      <c r="AGN28" s="270"/>
      <c r="AGO28" s="270"/>
      <c r="AGP28" s="270"/>
      <c r="AGQ28" s="270"/>
      <c r="AGR28" s="270"/>
      <c r="AGS28" s="270"/>
      <c r="AGT28" s="270"/>
      <c r="AGU28" s="270"/>
      <c r="AGV28" s="270"/>
      <c r="AGW28" s="270"/>
      <c r="AGX28" s="270"/>
      <c r="AGY28" s="270"/>
      <c r="AGZ28" s="270"/>
      <c r="AHA28" s="270"/>
      <c r="AHB28" s="270"/>
      <c r="AHC28" s="270"/>
      <c r="AHD28" s="270"/>
      <c r="AHE28" s="270"/>
      <c r="AHF28" s="270"/>
      <c r="AHG28" s="270"/>
      <c r="AHH28" s="270"/>
      <c r="AHI28" s="270"/>
      <c r="AHJ28" s="270"/>
      <c r="AHK28" s="270"/>
      <c r="AHL28" s="270"/>
      <c r="AHM28" s="270"/>
      <c r="AHN28" s="270"/>
      <c r="AHO28" s="270"/>
      <c r="AHP28" s="270"/>
      <c r="AHQ28" s="270"/>
      <c r="AHR28" s="270"/>
      <c r="AHS28" s="270"/>
      <c r="AHT28" s="270"/>
      <c r="AHU28" s="270"/>
      <c r="AHV28" s="270"/>
      <c r="AHW28" s="270"/>
      <c r="AHX28" s="270"/>
      <c r="AHY28" s="270"/>
      <c r="AHZ28" s="270"/>
      <c r="AIA28" s="270"/>
      <c r="AIB28" s="270"/>
      <c r="AIC28" s="270"/>
      <c r="AID28" s="270"/>
      <c r="AIE28" s="270"/>
      <c r="AIF28" s="270"/>
      <c r="AIG28" s="270"/>
      <c r="AIH28" s="270"/>
      <c r="AII28" s="270"/>
      <c r="AIJ28" s="270"/>
      <c r="AIK28" s="270"/>
      <c r="AIL28" s="270"/>
      <c r="AIM28" s="270"/>
      <c r="AIN28" s="270"/>
      <c r="AIO28" s="270"/>
      <c r="AIP28" s="270"/>
      <c r="AIQ28" s="270"/>
      <c r="AIR28" s="270"/>
      <c r="AIS28" s="270"/>
      <c r="AIT28" s="270"/>
      <c r="AIU28" s="270"/>
      <c r="AIV28" s="270"/>
      <c r="AIW28" s="270"/>
      <c r="AIX28" s="270"/>
      <c r="AIY28" s="270"/>
      <c r="AIZ28" s="270"/>
      <c r="AJA28" s="270"/>
      <c r="AJB28" s="270"/>
      <c r="AJC28" s="270"/>
      <c r="AJD28" s="270"/>
      <c r="AJE28" s="270"/>
      <c r="AJF28" s="270"/>
      <c r="AJG28" s="270"/>
      <c r="AJH28" s="270"/>
      <c r="AJI28" s="270"/>
      <c r="AJJ28" s="270"/>
      <c r="AJK28" s="270"/>
      <c r="AJL28" s="270"/>
      <c r="AJM28" s="270"/>
      <c r="AJN28" s="270"/>
      <c r="AJO28" s="270"/>
      <c r="AJP28" s="270"/>
      <c r="AJQ28" s="270"/>
      <c r="AJR28" s="270"/>
      <c r="AJS28" s="270"/>
      <c r="AJT28" s="270"/>
      <c r="AJU28" s="270"/>
      <c r="AJV28" s="270"/>
      <c r="AJW28" s="270"/>
      <c r="AJX28" s="270"/>
      <c r="AJY28" s="270"/>
      <c r="AJZ28" s="270"/>
      <c r="AKA28" s="270"/>
      <c r="AKB28" s="270"/>
      <c r="AKC28" s="270"/>
      <c r="AKD28" s="270"/>
      <c r="AKE28" s="270"/>
      <c r="AKF28" s="270"/>
      <c r="AKG28" s="270"/>
      <c r="AKH28" s="270"/>
      <c r="AKI28" s="270"/>
      <c r="AKJ28" s="270"/>
      <c r="AKK28" s="270"/>
      <c r="AKL28" s="270"/>
      <c r="AKM28" s="270"/>
      <c r="AKN28" s="270"/>
      <c r="AKO28" s="270"/>
      <c r="AKP28" s="270"/>
      <c r="AKQ28" s="270"/>
      <c r="AKR28" s="270"/>
      <c r="AKS28" s="270"/>
      <c r="AKT28" s="270"/>
      <c r="AKU28" s="270"/>
      <c r="AKV28" s="270"/>
      <c r="AKW28" s="270"/>
      <c r="AKX28" s="270"/>
      <c r="AKY28" s="270"/>
      <c r="AKZ28" s="270"/>
      <c r="ALA28" s="270"/>
      <c r="ALB28" s="270"/>
      <c r="ALC28" s="270"/>
      <c r="ALD28" s="270"/>
      <c r="ALE28" s="270"/>
      <c r="ALF28" s="270"/>
      <c r="ALG28" s="270"/>
      <c r="ALH28" s="270"/>
      <c r="ALI28" s="270"/>
      <c r="ALJ28" s="270"/>
      <c r="ALK28" s="270"/>
      <c r="ALL28" s="270"/>
      <c r="ALM28" s="270"/>
      <c r="ALN28" s="270"/>
      <c r="ALO28" s="270"/>
      <c r="ALP28" s="270"/>
      <c r="ALQ28" s="270"/>
      <c r="ALR28" s="270"/>
      <c r="ALS28" s="270"/>
      <c r="ALT28" s="270"/>
      <c r="ALU28" s="270"/>
      <c r="ALV28" s="270"/>
      <c r="ALW28" s="270"/>
      <c r="ALX28" s="270"/>
      <c r="ALY28" s="270"/>
      <c r="ALZ28" s="270"/>
      <c r="AMA28" s="270"/>
      <c r="AMB28" s="270"/>
      <c r="AMC28" s="270"/>
      <c r="AMD28" s="270"/>
    </row>
    <row r="29" customFormat="false" ht="13.8" hidden="false" customHeight="true" outlineLevel="0" collapsed="false">
      <c r="A29" s="273" t="s">
        <v>947</v>
      </c>
      <c r="B29" s="273"/>
      <c r="C29" s="273"/>
      <c r="D29" s="273"/>
      <c r="E29" s="273"/>
      <c r="F29" s="273"/>
      <c r="G29" s="273"/>
      <c r="H29" s="273"/>
      <c r="I29" s="274" t="n">
        <f aca="false">SUM(I23:I28)</f>
        <v>0</v>
      </c>
      <c r="J29" s="270"/>
      <c r="K29" s="270"/>
      <c r="L29" s="270"/>
      <c r="M29" s="270"/>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270"/>
      <c r="AL29" s="270"/>
      <c r="AM29" s="270"/>
      <c r="AN29" s="270"/>
      <c r="AO29" s="270"/>
      <c r="AP29" s="270"/>
      <c r="AQ29" s="270"/>
      <c r="AR29" s="270"/>
      <c r="AS29" s="270"/>
      <c r="AT29" s="270"/>
      <c r="AU29" s="270"/>
      <c r="AV29" s="270"/>
      <c r="AW29" s="270"/>
      <c r="AX29" s="270"/>
      <c r="AY29" s="270"/>
      <c r="AZ29" s="270"/>
      <c r="BA29" s="270"/>
      <c r="BB29" s="270"/>
      <c r="BC29" s="270"/>
      <c r="BD29" s="270"/>
      <c r="BE29" s="270"/>
      <c r="BF29" s="270"/>
      <c r="BG29" s="270"/>
      <c r="BH29" s="270"/>
      <c r="BI29" s="270"/>
      <c r="BJ29" s="270"/>
      <c r="BK29" s="270"/>
      <c r="BL29" s="270"/>
      <c r="BM29" s="270"/>
      <c r="BN29" s="270"/>
      <c r="BO29" s="270"/>
      <c r="BP29" s="270"/>
      <c r="BQ29" s="270"/>
      <c r="BR29" s="270"/>
      <c r="BS29" s="270"/>
      <c r="BT29" s="270"/>
      <c r="BU29" s="270"/>
      <c r="BV29" s="270"/>
      <c r="BW29" s="270"/>
      <c r="BX29" s="270"/>
      <c r="BY29" s="270"/>
      <c r="BZ29" s="270"/>
      <c r="CA29" s="270"/>
      <c r="CB29" s="270"/>
      <c r="CC29" s="270"/>
      <c r="CD29" s="270"/>
      <c r="CE29" s="270"/>
      <c r="CF29" s="270"/>
      <c r="CG29" s="270"/>
      <c r="CH29" s="270"/>
      <c r="CI29" s="270"/>
      <c r="CJ29" s="270"/>
      <c r="CK29" s="270"/>
      <c r="CL29" s="270"/>
      <c r="CM29" s="270"/>
      <c r="CN29" s="270"/>
      <c r="CO29" s="270"/>
      <c r="CP29" s="270"/>
      <c r="CQ29" s="270"/>
      <c r="CR29" s="270"/>
      <c r="CS29" s="270"/>
      <c r="CT29" s="270"/>
      <c r="CU29" s="270"/>
      <c r="CV29" s="270"/>
      <c r="CW29" s="270"/>
      <c r="CX29" s="270"/>
      <c r="CY29" s="270"/>
      <c r="CZ29" s="270"/>
      <c r="DA29" s="270"/>
      <c r="DB29" s="270"/>
      <c r="DC29" s="270"/>
      <c r="DD29" s="270"/>
      <c r="DE29" s="270"/>
      <c r="DF29" s="270"/>
      <c r="DG29" s="270"/>
      <c r="DH29" s="270"/>
      <c r="DI29" s="270"/>
      <c r="DJ29" s="270"/>
      <c r="DK29" s="270"/>
      <c r="DL29" s="270"/>
      <c r="DM29" s="270"/>
      <c r="DN29" s="270"/>
      <c r="DO29" s="270"/>
      <c r="DP29" s="270"/>
      <c r="DQ29" s="270"/>
      <c r="DR29" s="270"/>
      <c r="DS29" s="270"/>
      <c r="DT29" s="270"/>
      <c r="DU29" s="270"/>
      <c r="DV29" s="270"/>
      <c r="DW29" s="270"/>
      <c r="DX29" s="270"/>
      <c r="DY29" s="270"/>
      <c r="DZ29" s="270"/>
      <c r="EA29" s="270"/>
      <c r="EB29" s="270"/>
      <c r="EC29" s="270"/>
      <c r="ED29" s="270"/>
      <c r="EE29" s="270"/>
      <c r="EF29" s="270"/>
      <c r="EG29" s="270"/>
      <c r="EH29" s="270"/>
      <c r="EI29" s="270"/>
      <c r="EJ29" s="270"/>
      <c r="EK29" s="270"/>
      <c r="EL29" s="270"/>
      <c r="EM29" s="270"/>
      <c r="EN29" s="270"/>
      <c r="EO29" s="270"/>
      <c r="EP29" s="270"/>
      <c r="EQ29" s="270"/>
      <c r="ER29" s="270"/>
      <c r="ES29" s="270"/>
      <c r="ET29" s="270"/>
      <c r="EU29" s="270"/>
      <c r="EV29" s="270"/>
      <c r="EW29" s="270"/>
      <c r="EX29" s="270"/>
      <c r="EY29" s="270"/>
      <c r="EZ29" s="270"/>
      <c r="FA29" s="270"/>
      <c r="FB29" s="270"/>
      <c r="FC29" s="270"/>
      <c r="FD29" s="270"/>
      <c r="FE29" s="270"/>
      <c r="FF29" s="270"/>
      <c r="FG29" s="270"/>
      <c r="FH29" s="270"/>
      <c r="FI29" s="270"/>
      <c r="FJ29" s="270"/>
      <c r="FK29" s="270"/>
      <c r="FL29" s="270"/>
      <c r="FM29" s="270"/>
      <c r="FN29" s="270"/>
      <c r="FO29" s="270"/>
      <c r="FP29" s="270"/>
      <c r="FQ29" s="270"/>
      <c r="FR29" s="270"/>
      <c r="FS29" s="270"/>
      <c r="FT29" s="270"/>
      <c r="FU29" s="270"/>
      <c r="FV29" s="270"/>
      <c r="FW29" s="270"/>
      <c r="FX29" s="270"/>
      <c r="FY29" s="270"/>
      <c r="FZ29" s="270"/>
      <c r="GA29" s="270"/>
      <c r="GB29" s="270"/>
      <c r="GC29" s="270"/>
      <c r="GD29" s="270"/>
      <c r="GE29" s="270"/>
      <c r="GF29" s="270"/>
      <c r="GG29" s="270"/>
      <c r="GH29" s="270"/>
      <c r="GI29" s="270"/>
      <c r="GJ29" s="270"/>
      <c r="GK29" s="270"/>
      <c r="GL29" s="270"/>
      <c r="GM29" s="270"/>
      <c r="GN29" s="270"/>
      <c r="GO29" s="270"/>
      <c r="GP29" s="270"/>
      <c r="GQ29" s="270"/>
      <c r="GR29" s="270"/>
      <c r="GS29" s="270"/>
      <c r="GT29" s="270"/>
      <c r="GU29" s="270"/>
      <c r="GV29" s="270"/>
      <c r="GW29" s="270"/>
      <c r="GX29" s="270"/>
      <c r="GY29" s="270"/>
      <c r="GZ29" s="270"/>
      <c r="HA29" s="270"/>
      <c r="HB29" s="270"/>
      <c r="HC29" s="270"/>
      <c r="HD29" s="270"/>
      <c r="HE29" s="270"/>
      <c r="HF29" s="270"/>
      <c r="HG29" s="270"/>
      <c r="HH29" s="270"/>
      <c r="HI29" s="270"/>
      <c r="HJ29" s="270"/>
      <c r="HK29" s="270"/>
      <c r="HL29" s="270"/>
      <c r="HM29" s="270"/>
      <c r="HN29" s="270"/>
      <c r="HO29" s="270"/>
      <c r="HP29" s="270"/>
      <c r="HQ29" s="270"/>
      <c r="HR29" s="270"/>
      <c r="HS29" s="270"/>
      <c r="HT29" s="270"/>
      <c r="HU29" s="270"/>
      <c r="HV29" s="270"/>
      <c r="HW29" s="270"/>
      <c r="HX29" s="270"/>
      <c r="HY29" s="270"/>
      <c r="HZ29" s="270"/>
      <c r="IA29" s="270"/>
      <c r="IB29" s="270"/>
      <c r="IC29" s="270"/>
      <c r="ID29" s="270"/>
      <c r="IE29" s="270"/>
      <c r="IF29" s="270"/>
      <c r="IG29" s="270"/>
      <c r="IH29" s="270"/>
      <c r="II29" s="270"/>
      <c r="IJ29" s="270"/>
      <c r="IK29" s="270"/>
      <c r="IL29" s="270"/>
      <c r="IM29" s="270"/>
      <c r="IN29" s="270"/>
      <c r="IO29" s="270"/>
      <c r="IP29" s="270"/>
      <c r="IQ29" s="270"/>
      <c r="IR29" s="270"/>
      <c r="IS29" s="270"/>
      <c r="IT29" s="270"/>
      <c r="IU29" s="270"/>
      <c r="IV29" s="270"/>
      <c r="IW29" s="270"/>
      <c r="IX29" s="270"/>
      <c r="IY29" s="270"/>
      <c r="IZ29" s="270"/>
      <c r="JA29" s="270"/>
      <c r="JB29" s="270"/>
      <c r="JC29" s="270"/>
      <c r="JD29" s="270"/>
      <c r="JE29" s="270"/>
      <c r="JF29" s="270"/>
      <c r="JG29" s="270"/>
      <c r="JH29" s="270"/>
      <c r="JI29" s="270"/>
      <c r="JJ29" s="270"/>
      <c r="JK29" s="270"/>
      <c r="JL29" s="270"/>
      <c r="JM29" s="270"/>
      <c r="JN29" s="270"/>
      <c r="JO29" s="270"/>
      <c r="JP29" s="270"/>
      <c r="JQ29" s="270"/>
      <c r="JR29" s="270"/>
      <c r="JS29" s="270"/>
      <c r="JT29" s="270"/>
      <c r="JU29" s="270"/>
      <c r="JV29" s="270"/>
      <c r="JW29" s="270"/>
      <c r="JX29" s="270"/>
      <c r="JY29" s="270"/>
      <c r="JZ29" s="270"/>
      <c r="KA29" s="270"/>
      <c r="KB29" s="270"/>
      <c r="KC29" s="270"/>
      <c r="KD29" s="270"/>
      <c r="KE29" s="270"/>
      <c r="KF29" s="270"/>
      <c r="KG29" s="270"/>
      <c r="KH29" s="270"/>
      <c r="KI29" s="270"/>
      <c r="KJ29" s="270"/>
      <c r="KK29" s="270"/>
      <c r="KL29" s="270"/>
      <c r="KM29" s="270"/>
      <c r="KN29" s="270"/>
      <c r="KO29" s="270"/>
      <c r="KP29" s="270"/>
      <c r="KQ29" s="270"/>
      <c r="KR29" s="270"/>
      <c r="KS29" s="270"/>
      <c r="KT29" s="270"/>
      <c r="KU29" s="270"/>
      <c r="KV29" s="270"/>
      <c r="KW29" s="270"/>
      <c r="KX29" s="270"/>
      <c r="KY29" s="270"/>
      <c r="KZ29" s="270"/>
      <c r="LA29" s="270"/>
      <c r="LB29" s="270"/>
      <c r="LC29" s="270"/>
      <c r="LD29" s="270"/>
      <c r="LE29" s="270"/>
      <c r="LF29" s="270"/>
      <c r="LG29" s="270"/>
      <c r="LH29" s="270"/>
      <c r="LI29" s="270"/>
      <c r="LJ29" s="270"/>
      <c r="LK29" s="270"/>
      <c r="LL29" s="270"/>
      <c r="LM29" s="270"/>
      <c r="LN29" s="270"/>
      <c r="LO29" s="270"/>
      <c r="LP29" s="270"/>
      <c r="LQ29" s="270"/>
      <c r="LR29" s="270"/>
      <c r="LS29" s="270"/>
      <c r="LT29" s="270"/>
      <c r="LU29" s="270"/>
      <c r="LV29" s="270"/>
      <c r="LW29" s="270"/>
      <c r="LX29" s="270"/>
      <c r="LY29" s="270"/>
      <c r="LZ29" s="270"/>
      <c r="MA29" s="270"/>
      <c r="MB29" s="270"/>
      <c r="MC29" s="270"/>
      <c r="MD29" s="270"/>
      <c r="ME29" s="270"/>
      <c r="MF29" s="270"/>
      <c r="MG29" s="270"/>
      <c r="MH29" s="270"/>
      <c r="MI29" s="270"/>
      <c r="MJ29" s="270"/>
      <c r="MK29" s="270"/>
      <c r="ML29" s="270"/>
      <c r="MM29" s="270"/>
      <c r="MN29" s="270"/>
      <c r="MO29" s="270"/>
      <c r="MP29" s="270"/>
      <c r="MQ29" s="270"/>
      <c r="MR29" s="270"/>
      <c r="MS29" s="270"/>
      <c r="MT29" s="270"/>
      <c r="MU29" s="270"/>
      <c r="MV29" s="270"/>
      <c r="MW29" s="270"/>
      <c r="MX29" s="270"/>
      <c r="MY29" s="270"/>
      <c r="MZ29" s="270"/>
      <c r="NA29" s="270"/>
      <c r="NB29" s="270"/>
      <c r="NC29" s="270"/>
      <c r="ND29" s="270"/>
      <c r="NE29" s="270"/>
      <c r="NF29" s="270"/>
      <c r="NG29" s="270"/>
      <c r="NH29" s="270"/>
      <c r="NI29" s="270"/>
      <c r="NJ29" s="270"/>
      <c r="NK29" s="270"/>
      <c r="NL29" s="270"/>
      <c r="NM29" s="270"/>
      <c r="NN29" s="270"/>
      <c r="NO29" s="270"/>
      <c r="NP29" s="270"/>
      <c r="NQ29" s="270"/>
      <c r="NR29" s="270"/>
      <c r="NS29" s="270"/>
      <c r="NT29" s="270"/>
      <c r="NU29" s="270"/>
      <c r="NV29" s="270"/>
      <c r="NW29" s="270"/>
      <c r="NX29" s="270"/>
      <c r="NY29" s="270"/>
      <c r="NZ29" s="270"/>
      <c r="OA29" s="270"/>
      <c r="OB29" s="270"/>
      <c r="OC29" s="270"/>
      <c r="OD29" s="270"/>
      <c r="OE29" s="270"/>
      <c r="OF29" s="270"/>
      <c r="OG29" s="270"/>
      <c r="OH29" s="270"/>
      <c r="OI29" s="270"/>
      <c r="OJ29" s="270"/>
      <c r="OK29" s="270"/>
      <c r="OL29" s="270"/>
      <c r="OM29" s="270"/>
      <c r="ON29" s="270"/>
      <c r="OO29" s="270"/>
      <c r="OP29" s="270"/>
      <c r="OQ29" s="270"/>
      <c r="OR29" s="270"/>
      <c r="OS29" s="270"/>
      <c r="OT29" s="270"/>
      <c r="OU29" s="270"/>
      <c r="OV29" s="270"/>
      <c r="OW29" s="270"/>
      <c r="OX29" s="270"/>
      <c r="OY29" s="270"/>
      <c r="OZ29" s="270"/>
      <c r="PA29" s="270"/>
      <c r="PB29" s="270"/>
      <c r="PC29" s="270"/>
      <c r="PD29" s="270"/>
      <c r="PE29" s="270"/>
      <c r="PF29" s="270"/>
      <c r="PG29" s="270"/>
      <c r="PH29" s="270"/>
      <c r="PI29" s="270"/>
      <c r="PJ29" s="270"/>
      <c r="PK29" s="270"/>
      <c r="PL29" s="270"/>
      <c r="PM29" s="270"/>
      <c r="PN29" s="270"/>
      <c r="PO29" s="270"/>
      <c r="PP29" s="270"/>
      <c r="PQ29" s="270"/>
      <c r="PR29" s="270"/>
      <c r="PS29" s="270"/>
      <c r="PT29" s="270"/>
      <c r="PU29" s="270"/>
      <c r="PV29" s="270"/>
      <c r="PW29" s="270"/>
      <c r="PX29" s="270"/>
      <c r="PY29" s="270"/>
      <c r="PZ29" s="270"/>
      <c r="QA29" s="270"/>
      <c r="QB29" s="270"/>
      <c r="QC29" s="270"/>
      <c r="QD29" s="270"/>
      <c r="QE29" s="270"/>
      <c r="QF29" s="270"/>
      <c r="QG29" s="270"/>
      <c r="QH29" s="270"/>
      <c r="QI29" s="270"/>
      <c r="QJ29" s="270"/>
      <c r="QK29" s="270"/>
      <c r="QL29" s="270"/>
      <c r="QM29" s="270"/>
      <c r="QN29" s="270"/>
      <c r="QO29" s="270"/>
      <c r="QP29" s="270"/>
      <c r="QQ29" s="270"/>
      <c r="QR29" s="270"/>
      <c r="QS29" s="270"/>
      <c r="QT29" s="270"/>
      <c r="QU29" s="270"/>
      <c r="QV29" s="270"/>
      <c r="QW29" s="270"/>
      <c r="QX29" s="270"/>
      <c r="QY29" s="270"/>
      <c r="QZ29" s="270"/>
      <c r="RA29" s="270"/>
      <c r="RB29" s="270"/>
      <c r="RC29" s="270"/>
      <c r="RD29" s="270"/>
      <c r="RE29" s="270"/>
      <c r="RF29" s="270"/>
      <c r="RG29" s="270"/>
      <c r="RH29" s="270"/>
      <c r="RI29" s="270"/>
      <c r="RJ29" s="270"/>
      <c r="RK29" s="270"/>
      <c r="RL29" s="270"/>
      <c r="RM29" s="270"/>
      <c r="RN29" s="270"/>
      <c r="RO29" s="270"/>
      <c r="RP29" s="270"/>
      <c r="RQ29" s="270"/>
      <c r="RR29" s="270"/>
      <c r="RS29" s="270"/>
      <c r="RT29" s="270"/>
      <c r="RU29" s="270"/>
      <c r="RV29" s="270"/>
      <c r="RW29" s="270"/>
      <c r="RX29" s="270"/>
      <c r="RY29" s="270"/>
      <c r="RZ29" s="270"/>
      <c r="SA29" s="270"/>
      <c r="SB29" s="270"/>
      <c r="SC29" s="270"/>
      <c r="SD29" s="270"/>
      <c r="SE29" s="270"/>
      <c r="SF29" s="270"/>
      <c r="SG29" s="270"/>
      <c r="SH29" s="270"/>
      <c r="SI29" s="270"/>
      <c r="SJ29" s="270"/>
      <c r="SK29" s="270"/>
      <c r="SL29" s="270"/>
      <c r="SM29" s="270"/>
      <c r="SN29" s="270"/>
      <c r="SO29" s="270"/>
      <c r="SP29" s="270"/>
      <c r="SQ29" s="270"/>
      <c r="SR29" s="270"/>
      <c r="SS29" s="270"/>
      <c r="ST29" s="270"/>
      <c r="SU29" s="270"/>
      <c r="SV29" s="270"/>
      <c r="SW29" s="270"/>
      <c r="SX29" s="270"/>
      <c r="SY29" s="270"/>
      <c r="SZ29" s="270"/>
      <c r="TA29" s="270"/>
      <c r="TB29" s="270"/>
      <c r="TC29" s="270"/>
      <c r="TD29" s="270"/>
      <c r="TE29" s="270"/>
      <c r="TF29" s="270"/>
      <c r="TG29" s="270"/>
      <c r="TH29" s="270"/>
      <c r="TI29" s="270"/>
      <c r="TJ29" s="270"/>
      <c r="TK29" s="270"/>
      <c r="TL29" s="270"/>
      <c r="TM29" s="270"/>
      <c r="TN29" s="270"/>
      <c r="TO29" s="270"/>
      <c r="TP29" s="270"/>
      <c r="TQ29" s="270"/>
      <c r="TR29" s="270"/>
      <c r="TS29" s="270"/>
      <c r="TT29" s="270"/>
      <c r="TU29" s="270"/>
      <c r="TV29" s="270"/>
      <c r="TW29" s="270"/>
      <c r="TX29" s="270"/>
      <c r="TY29" s="270"/>
      <c r="TZ29" s="270"/>
      <c r="UA29" s="270"/>
      <c r="UB29" s="270"/>
      <c r="UC29" s="270"/>
      <c r="UD29" s="270"/>
      <c r="UE29" s="270"/>
      <c r="UF29" s="270"/>
      <c r="UG29" s="270"/>
      <c r="UH29" s="270"/>
      <c r="UI29" s="270"/>
      <c r="UJ29" s="270"/>
      <c r="UK29" s="270"/>
      <c r="UL29" s="270"/>
      <c r="UM29" s="270"/>
      <c r="UN29" s="270"/>
      <c r="UO29" s="270"/>
      <c r="UP29" s="270"/>
      <c r="UQ29" s="270"/>
      <c r="UR29" s="270"/>
      <c r="US29" s="270"/>
      <c r="UT29" s="270"/>
      <c r="UU29" s="270"/>
      <c r="UV29" s="270"/>
      <c r="UW29" s="270"/>
      <c r="UX29" s="270"/>
      <c r="UY29" s="270"/>
      <c r="UZ29" s="270"/>
      <c r="VA29" s="270"/>
      <c r="VB29" s="270"/>
      <c r="VC29" s="270"/>
      <c r="VD29" s="270"/>
      <c r="VE29" s="270"/>
      <c r="VF29" s="270"/>
      <c r="VG29" s="270"/>
      <c r="VH29" s="270"/>
      <c r="VI29" s="270"/>
      <c r="VJ29" s="270"/>
      <c r="VK29" s="270"/>
      <c r="VL29" s="270"/>
      <c r="VM29" s="270"/>
      <c r="VN29" s="270"/>
      <c r="VO29" s="270"/>
      <c r="VP29" s="270"/>
      <c r="VQ29" s="270"/>
      <c r="VR29" s="270"/>
      <c r="VS29" s="270"/>
      <c r="VT29" s="270"/>
      <c r="VU29" s="270"/>
      <c r="VV29" s="270"/>
      <c r="VW29" s="270"/>
      <c r="VX29" s="270"/>
      <c r="VY29" s="270"/>
      <c r="VZ29" s="270"/>
      <c r="WA29" s="270"/>
      <c r="WB29" s="270"/>
      <c r="WC29" s="270"/>
      <c r="WD29" s="270"/>
      <c r="WE29" s="270"/>
      <c r="WF29" s="270"/>
      <c r="WG29" s="270"/>
      <c r="WH29" s="270"/>
      <c r="WI29" s="270"/>
      <c r="WJ29" s="270"/>
      <c r="WK29" s="270"/>
      <c r="WL29" s="270"/>
      <c r="WM29" s="270"/>
      <c r="WN29" s="270"/>
      <c r="WO29" s="270"/>
      <c r="WP29" s="270"/>
      <c r="WQ29" s="270"/>
      <c r="WR29" s="270"/>
      <c r="WS29" s="270"/>
      <c r="WT29" s="270"/>
      <c r="WU29" s="270"/>
      <c r="WV29" s="270"/>
      <c r="WW29" s="270"/>
      <c r="WX29" s="270"/>
      <c r="WY29" s="270"/>
      <c r="WZ29" s="270"/>
      <c r="XA29" s="270"/>
      <c r="XB29" s="270"/>
      <c r="XC29" s="270"/>
      <c r="XD29" s="270"/>
      <c r="XE29" s="270"/>
      <c r="XF29" s="270"/>
      <c r="XG29" s="270"/>
      <c r="XH29" s="270"/>
      <c r="XI29" s="270"/>
      <c r="XJ29" s="270"/>
      <c r="XK29" s="270"/>
      <c r="XL29" s="270"/>
      <c r="XM29" s="270"/>
      <c r="XN29" s="270"/>
      <c r="XO29" s="270"/>
      <c r="XP29" s="270"/>
      <c r="XQ29" s="270"/>
      <c r="XR29" s="270"/>
      <c r="XS29" s="270"/>
      <c r="XT29" s="270"/>
      <c r="XU29" s="270"/>
      <c r="XV29" s="270"/>
      <c r="XW29" s="270"/>
      <c r="XX29" s="270"/>
      <c r="XY29" s="270"/>
      <c r="XZ29" s="270"/>
      <c r="YA29" s="270"/>
      <c r="YB29" s="270"/>
      <c r="YC29" s="270"/>
      <c r="YD29" s="270"/>
      <c r="YE29" s="270"/>
      <c r="YF29" s="270"/>
      <c r="YG29" s="270"/>
      <c r="YH29" s="270"/>
      <c r="YI29" s="270"/>
      <c r="YJ29" s="270"/>
      <c r="YK29" s="270"/>
      <c r="YL29" s="270"/>
      <c r="YM29" s="270"/>
      <c r="YN29" s="270"/>
      <c r="YO29" s="270"/>
      <c r="YP29" s="270"/>
      <c r="YQ29" s="270"/>
      <c r="YR29" s="270"/>
      <c r="YS29" s="270"/>
      <c r="YT29" s="270"/>
      <c r="YU29" s="270"/>
      <c r="YV29" s="270"/>
      <c r="YW29" s="270"/>
      <c r="YX29" s="270"/>
      <c r="YY29" s="270"/>
      <c r="YZ29" s="270"/>
      <c r="ZA29" s="270"/>
      <c r="ZB29" s="270"/>
      <c r="ZC29" s="270"/>
      <c r="ZD29" s="270"/>
      <c r="ZE29" s="270"/>
      <c r="ZF29" s="270"/>
      <c r="ZG29" s="270"/>
      <c r="ZH29" s="270"/>
      <c r="ZI29" s="270"/>
      <c r="ZJ29" s="270"/>
      <c r="ZK29" s="270"/>
      <c r="ZL29" s="270"/>
      <c r="ZM29" s="270"/>
      <c r="ZN29" s="270"/>
      <c r="ZO29" s="270"/>
      <c r="ZP29" s="270"/>
      <c r="ZQ29" s="270"/>
      <c r="ZR29" s="270"/>
      <c r="ZS29" s="270"/>
      <c r="ZT29" s="270"/>
      <c r="ZU29" s="270"/>
      <c r="ZV29" s="270"/>
      <c r="ZW29" s="270"/>
      <c r="ZX29" s="270"/>
      <c r="ZY29" s="270"/>
      <c r="ZZ29" s="270"/>
      <c r="AAA29" s="270"/>
      <c r="AAB29" s="270"/>
      <c r="AAC29" s="270"/>
      <c r="AAD29" s="270"/>
      <c r="AAE29" s="270"/>
      <c r="AAF29" s="270"/>
      <c r="AAG29" s="270"/>
      <c r="AAH29" s="270"/>
      <c r="AAI29" s="270"/>
      <c r="AAJ29" s="270"/>
      <c r="AAK29" s="270"/>
      <c r="AAL29" s="270"/>
      <c r="AAM29" s="270"/>
      <c r="AAN29" s="270"/>
      <c r="AAO29" s="270"/>
      <c r="AAP29" s="270"/>
      <c r="AAQ29" s="270"/>
      <c r="AAR29" s="270"/>
      <c r="AAS29" s="270"/>
      <c r="AAT29" s="270"/>
      <c r="AAU29" s="270"/>
      <c r="AAV29" s="270"/>
      <c r="AAW29" s="270"/>
      <c r="AAX29" s="270"/>
      <c r="AAY29" s="270"/>
      <c r="AAZ29" s="270"/>
      <c r="ABA29" s="270"/>
      <c r="ABB29" s="270"/>
      <c r="ABC29" s="270"/>
      <c r="ABD29" s="270"/>
      <c r="ABE29" s="270"/>
      <c r="ABF29" s="270"/>
      <c r="ABG29" s="270"/>
      <c r="ABH29" s="270"/>
      <c r="ABI29" s="270"/>
      <c r="ABJ29" s="270"/>
      <c r="ABK29" s="270"/>
      <c r="ABL29" s="270"/>
      <c r="ABM29" s="270"/>
      <c r="ABN29" s="270"/>
      <c r="ABO29" s="270"/>
      <c r="ABP29" s="270"/>
      <c r="ABQ29" s="270"/>
      <c r="ABR29" s="270"/>
      <c r="ABS29" s="270"/>
      <c r="ABT29" s="270"/>
      <c r="ABU29" s="270"/>
      <c r="ABV29" s="270"/>
      <c r="ABW29" s="270"/>
      <c r="ABX29" s="270"/>
      <c r="ABY29" s="270"/>
      <c r="ABZ29" s="270"/>
      <c r="ACA29" s="270"/>
      <c r="ACB29" s="270"/>
      <c r="ACC29" s="270"/>
      <c r="ACD29" s="270"/>
      <c r="ACE29" s="270"/>
      <c r="ACF29" s="270"/>
      <c r="ACG29" s="270"/>
      <c r="ACH29" s="270"/>
      <c r="ACI29" s="270"/>
      <c r="ACJ29" s="270"/>
      <c r="ACK29" s="270"/>
      <c r="ACL29" s="270"/>
      <c r="ACM29" s="270"/>
      <c r="ACN29" s="270"/>
      <c r="ACO29" s="270"/>
      <c r="ACP29" s="270"/>
      <c r="ACQ29" s="270"/>
      <c r="ACR29" s="270"/>
      <c r="ACS29" s="270"/>
      <c r="ACT29" s="270"/>
      <c r="ACU29" s="270"/>
      <c r="ACV29" s="270"/>
      <c r="ACW29" s="270"/>
      <c r="ACX29" s="270"/>
      <c r="ACY29" s="270"/>
      <c r="ACZ29" s="270"/>
      <c r="ADA29" s="270"/>
      <c r="ADB29" s="270"/>
      <c r="ADC29" s="270"/>
      <c r="ADD29" s="270"/>
      <c r="ADE29" s="270"/>
      <c r="ADF29" s="270"/>
      <c r="ADG29" s="270"/>
      <c r="ADH29" s="270"/>
      <c r="ADI29" s="270"/>
      <c r="ADJ29" s="270"/>
      <c r="ADK29" s="270"/>
      <c r="ADL29" s="270"/>
      <c r="ADM29" s="270"/>
      <c r="ADN29" s="270"/>
      <c r="ADO29" s="270"/>
      <c r="ADP29" s="270"/>
      <c r="ADQ29" s="270"/>
      <c r="ADR29" s="270"/>
      <c r="ADS29" s="270"/>
      <c r="ADT29" s="270"/>
      <c r="ADU29" s="270"/>
      <c r="ADV29" s="270"/>
      <c r="ADW29" s="270"/>
      <c r="ADX29" s="270"/>
      <c r="ADY29" s="270"/>
      <c r="ADZ29" s="270"/>
      <c r="AEA29" s="270"/>
      <c r="AEB29" s="270"/>
      <c r="AEC29" s="270"/>
      <c r="AED29" s="270"/>
      <c r="AEE29" s="270"/>
      <c r="AEF29" s="270"/>
      <c r="AEG29" s="270"/>
      <c r="AEH29" s="270"/>
      <c r="AEI29" s="270"/>
      <c r="AEJ29" s="270"/>
      <c r="AEK29" s="270"/>
      <c r="AEL29" s="270"/>
      <c r="AEM29" s="270"/>
      <c r="AEN29" s="270"/>
      <c r="AEO29" s="270"/>
      <c r="AEP29" s="270"/>
      <c r="AEQ29" s="270"/>
      <c r="AER29" s="270"/>
      <c r="AES29" s="270"/>
      <c r="AET29" s="270"/>
      <c r="AEU29" s="270"/>
      <c r="AEV29" s="270"/>
      <c r="AEW29" s="270"/>
      <c r="AEX29" s="270"/>
      <c r="AEY29" s="270"/>
      <c r="AEZ29" s="270"/>
      <c r="AFA29" s="270"/>
      <c r="AFB29" s="270"/>
      <c r="AFC29" s="270"/>
      <c r="AFD29" s="270"/>
      <c r="AFE29" s="270"/>
      <c r="AFF29" s="270"/>
      <c r="AFG29" s="270"/>
      <c r="AFH29" s="270"/>
      <c r="AFI29" s="270"/>
      <c r="AFJ29" s="270"/>
      <c r="AFK29" s="270"/>
      <c r="AFL29" s="270"/>
      <c r="AFM29" s="270"/>
      <c r="AFN29" s="270"/>
      <c r="AFO29" s="270"/>
      <c r="AFP29" s="270"/>
      <c r="AFQ29" s="270"/>
      <c r="AFR29" s="270"/>
      <c r="AFS29" s="270"/>
      <c r="AFT29" s="270"/>
      <c r="AFU29" s="270"/>
      <c r="AFV29" s="270"/>
      <c r="AFW29" s="270"/>
      <c r="AFX29" s="270"/>
      <c r="AFY29" s="270"/>
      <c r="AFZ29" s="270"/>
      <c r="AGA29" s="270"/>
      <c r="AGB29" s="270"/>
      <c r="AGC29" s="270"/>
      <c r="AGD29" s="270"/>
      <c r="AGE29" s="270"/>
      <c r="AGF29" s="270"/>
      <c r="AGG29" s="270"/>
      <c r="AGH29" s="270"/>
      <c r="AGI29" s="270"/>
      <c r="AGJ29" s="270"/>
      <c r="AGK29" s="270"/>
      <c r="AGL29" s="270"/>
      <c r="AGM29" s="270"/>
      <c r="AGN29" s="270"/>
      <c r="AGO29" s="270"/>
      <c r="AGP29" s="270"/>
      <c r="AGQ29" s="270"/>
      <c r="AGR29" s="270"/>
      <c r="AGS29" s="270"/>
      <c r="AGT29" s="270"/>
      <c r="AGU29" s="270"/>
      <c r="AGV29" s="270"/>
      <c r="AGW29" s="270"/>
      <c r="AGX29" s="270"/>
      <c r="AGY29" s="270"/>
      <c r="AGZ29" s="270"/>
      <c r="AHA29" s="270"/>
      <c r="AHB29" s="270"/>
      <c r="AHC29" s="270"/>
      <c r="AHD29" s="270"/>
      <c r="AHE29" s="270"/>
      <c r="AHF29" s="270"/>
      <c r="AHG29" s="270"/>
      <c r="AHH29" s="270"/>
      <c r="AHI29" s="270"/>
      <c r="AHJ29" s="270"/>
      <c r="AHK29" s="270"/>
      <c r="AHL29" s="270"/>
      <c r="AHM29" s="270"/>
      <c r="AHN29" s="270"/>
      <c r="AHO29" s="270"/>
      <c r="AHP29" s="270"/>
      <c r="AHQ29" s="270"/>
      <c r="AHR29" s="270"/>
      <c r="AHS29" s="270"/>
      <c r="AHT29" s="270"/>
      <c r="AHU29" s="270"/>
      <c r="AHV29" s="270"/>
      <c r="AHW29" s="270"/>
      <c r="AHX29" s="270"/>
      <c r="AHY29" s="270"/>
      <c r="AHZ29" s="270"/>
      <c r="AIA29" s="270"/>
      <c r="AIB29" s="270"/>
      <c r="AIC29" s="270"/>
      <c r="AID29" s="270"/>
      <c r="AIE29" s="270"/>
      <c r="AIF29" s="270"/>
      <c r="AIG29" s="270"/>
      <c r="AIH29" s="270"/>
      <c r="AII29" s="270"/>
      <c r="AIJ29" s="270"/>
      <c r="AIK29" s="270"/>
      <c r="AIL29" s="270"/>
      <c r="AIM29" s="270"/>
      <c r="AIN29" s="270"/>
      <c r="AIO29" s="270"/>
      <c r="AIP29" s="270"/>
      <c r="AIQ29" s="270"/>
      <c r="AIR29" s="270"/>
      <c r="AIS29" s="270"/>
      <c r="AIT29" s="270"/>
      <c r="AIU29" s="270"/>
      <c r="AIV29" s="270"/>
      <c r="AIW29" s="270"/>
      <c r="AIX29" s="270"/>
      <c r="AIY29" s="270"/>
      <c r="AIZ29" s="270"/>
      <c r="AJA29" s="270"/>
      <c r="AJB29" s="270"/>
      <c r="AJC29" s="270"/>
      <c r="AJD29" s="270"/>
      <c r="AJE29" s="270"/>
      <c r="AJF29" s="270"/>
      <c r="AJG29" s="270"/>
      <c r="AJH29" s="270"/>
      <c r="AJI29" s="270"/>
      <c r="AJJ29" s="270"/>
      <c r="AJK29" s="270"/>
      <c r="AJL29" s="270"/>
      <c r="AJM29" s="270"/>
      <c r="AJN29" s="270"/>
      <c r="AJO29" s="270"/>
      <c r="AJP29" s="270"/>
      <c r="AJQ29" s="270"/>
      <c r="AJR29" s="270"/>
      <c r="AJS29" s="270"/>
      <c r="AJT29" s="270"/>
      <c r="AJU29" s="270"/>
      <c r="AJV29" s="270"/>
      <c r="AJW29" s="270"/>
      <c r="AJX29" s="270"/>
      <c r="AJY29" s="270"/>
      <c r="AJZ29" s="270"/>
      <c r="AKA29" s="270"/>
      <c r="AKB29" s="270"/>
      <c r="AKC29" s="270"/>
      <c r="AKD29" s="270"/>
      <c r="AKE29" s="270"/>
      <c r="AKF29" s="270"/>
      <c r="AKG29" s="270"/>
      <c r="AKH29" s="270"/>
      <c r="AKI29" s="270"/>
      <c r="AKJ29" s="270"/>
      <c r="AKK29" s="270"/>
      <c r="AKL29" s="270"/>
      <c r="AKM29" s="270"/>
      <c r="AKN29" s="270"/>
      <c r="AKO29" s="270"/>
      <c r="AKP29" s="270"/>
      <c r="AKQ29" s="270"/>
      <c r="AKR29" s="270"/>
      <c r="AKS29" s="270"/>
      <c r="AKT29" s="270"/>
      <c r="AKU29" s="270"/>
      <c r="AKV29" s="270"/>
      <c r="AKW29" s="270"/>
      <c r="AKX29" s="270"/>
      <c r="AKY29" s="270"/>
      <c r="AKZ29" s="270"/>
      <c r="ALA29" s="270"/>
      <c r="ALB29" s="270"/>
      <c r="ALC29" s="270"/>
      <c r="ALD29" s="270"/>
      <c r="ALE29" s="270"/>
      <c r="ALF29" s="270"/>
      <c r="ALG29" s="270"/>
      <c r="ALH29" s="270"/>
      <c r="ALI29" s="270"/>
      <c r="ALJ29" s="270"/>
      <c r="ALK29" s="270"/>
      <c r="ALL29" s="270"/>
      <c r="ALM29" s="270"/>
      <c r="ALN29" s="270"/>
      <c r="ALO29" s="270"/>
      <c r="ALP29" s="270"/>
      <c r="ALQ29" s="270"/>
      <c r="ALR29" s="270"/>
      <c r="ALS29" s="270"/>
      <c r="ALT29" s="270"/>
      <c r="ALU29" s="270"/>
      <c r="ALV29" s="270"/>
      <c r="ALW29" s="270"/>
      <c r="ALX29" s="270"/>
      <c r="ALY29" s="270"/>
      <c r="ALZ29" s="270"/>
      <c r="AMA29" s="270"/>
      <c r="AMB29" s="270"/>
      <c r="AMC29" s="270"/>
      <c r="AMD29" s="270"/>
    </row>
    <row r="30" customFormat="false" ht="13.8" hidden="false" customHeight="true" outlineLevel="0" collapsed="false">
      <c r="A30" s="275" t="s">
        <v>1311</v>
      </c>
      <c r="B30" s="275"/>
      <c r="C30" s="275"/>
      <c r="D30" s="275"/>
      <c r="E30" s="275"/>
      <c r="F30" s="275"/>
      <c r="G30" s="275"/>
      <c r="H30" s="275"/>
      <c r="I30" s="275"/>
    </row>
    <row r="31" customFormat="false" ht="18.65" hidden="false" customHeight="true" outlineLevel="0" collapsed="false">
      <c r="A31" s="254" t="s">
        <v>949</v>
      </c>
      <c r="B31" s="254"/>
      <c r="C31" s="254"/>
      <c r="D31" s="254"/>
      <c r="E31" s="254"/>
      <c r="F31" s="254"/>
      <c r="G31" s="254"/>
      <c r="H31" s="254"/>
      <c r="I31" s="254"/>
    </row>
    <row r="32" customFormat="false" ht="27.05" hidden="false" customHeight="true" outlineLevel="0" collapsed="false">
      <c r="A32" s="254" t="s">
        <v>1312</v>
      </c>
      <c r="B32" s="254"/>
      <c r="C32" s="254"/>
      <c r="D32" s="254"/>
      <c r="E32" s="254"/>
      <c r="F32" s="254" t="s">
        <v>1313</v>
      </c>
      <c r="G32" s="276" t="n">
        <v>2026</v>
      </c>
      <c r="H32" s="254" t="s">
        <v>1314</v>
      </c>
      <c r="I32" s="277" t="n">
        <v>1621</v>
      </c>
    </row>
    <row r="33" customFormat="false" ht="13.8" hidden="false" customHeight="true" outlineLevel="0" collapsed="false">
      <c r="A33" s="255" t="s">
        <v>950</v>
      </c>
      <c r="B33" s="255"/>
      <c r="C33" s="255"/>
      <c r="D33" s="255"/>
      <c r="E33" s="255"/>
      <c r="F33" s="255"/>
      <c r="G33" s="255"/>
      <c r="H33" s="255"/>
      <c r="I33" s="255"/>
    </row>
    <row r="34" customFormat="false" ht="13.8" hidden="false" customHeight="true" outlineLevel="0" collapsed="false">
      <c r="A34" s="278" t="s">
        <v>951</v>
      </c>
      <c r="B34" s="278"/>
      <c r="C34" s="278"/>
      <c r="D34" s="278"/>
      <c r="E34" s="278"/>
      <c r="F34" s="278"/>
      <c r="G34" s="278"/>
      <c r="H34" s="278"/>
      <c r="I34" s="278"/>
    </row>
    <row r="35" customFormat="false" ht="13.8" hidden="false" customHeight="true" outlineLevel="0" collapsed="false">
      <c r="A35" s="279" t="s">
        <v>952</v>
      </c>
      <c r="B35" s="257" t="s">
        <v>953</v>
      </c>
      <c r="C35" s="257"/>
      <c r="D35" s="257"/>
      <c r="E35" s="257"/>
      <c r="F35" s="257"/>
      <c r="G35" s="257"/>
      <c r="H35" s="258" t="s">
        <v>884</v>
      </c>
      <c r="I35" s="280" t="s">
        <v>885</v>
      </c>
    </row>
    <row r="36" customFormat="false" ht="13.8" hidden="false" customHeight="true" outlineLevel="0" collapsed="false">
      <c r="A36" s="281" t="s">
        <v>887</v>
      </c>
      <c r="B36" s="242" t="s">
        <v>954</v>
      </c>
      <c r="C36" s="242"/>
      <c r="D36" s="242"/>
      <c r="E36" s="242"/>
      <c r="F36" s="242"/>
      <c r="G36" s="242"/>
      <c r="H36" s="282" t="n">
        <v>0.083333</v>
      </c>
      <c r="I36" s="283" t="n">
        <f aca="false">ROUND($I$29*H36,2)</f>
        <v>0</v>
      </c>
    </row>
    <row r="37" customFormat="false" ht="13.8" hidden="false" customHeight="true" outlineLevel="0" collapsed="false">
      <c r="A37" s="281" t="s">
        <v>890</v>
      </c>
      <c r="B37" s="242" t="s">
        <v>955</v>
      </c>
      <c r="C37" s="242"/>
      <c r="D37" s="242"/>
      <c r="E37" s="242"/>
      <c r="F37" s="242"/>
      <c r="G37" s="242"/>
      <c r="H37" s="282" t="n">
        <v>0.111111</v>
      </c>
      <c r="I37" s="283" t="n">
        <f aca="false">ROUND($I$29*H37,2)</f>
        <v>0</v>
      </c>
    </row>
    <row r="38" customFormat="false" ht="13.8" hidden="false" customHeight="false" outlineLevel="0" collapsed="false">
      <c r="A38" s="284" t="s">
        <v>956</v>
      </c>
      <c r="B38" s="284"/>
      <c r="C38" s="284"/>
      <c r="D38" s="284"/>
      <c r="E38" s="284"/>
      <c r="F38" s="284"/>
      <c r="G38" s="284"/>
      <c r="H38" s="285" t="n">
        <f aca="false">SUM(H36:H37)</f>
        <v>0.194444</v>
      </c>
      <c r="I38" s="274" t="n">
        <f aca="false">SUM(I36:I37)</f>
        <v>0</v>
      </c>
    </row>
    <row r="39" customFormat="false" ht="17.9" hidden="false" customHeight="true" outlineLevel="0" collapsed="false">
      <c r="A39" s="275" t="s">
        <v>957</v>
      </c>
      <c r="B39" s="275"/>
      <c r="C39" s="275"/>
      <c r="D39" s="275"/>
      <c r="E39" s="275"/>
      <c r="F39" s="275"/>
      <c r="G39" s="275"/>
      <c r="H39" s="275"/>
      <c r="I39" s="275"/>
    </row>
    <row r="40" customFormat="false" ht="13.8" hidden="false" customHeight="true" outlineLevel="0" collapsed="false">
      <c r="A40" s="254" t="s">
        <v>958</v>
      </c>
      <c r="B40" s="254"/>
      <c r="C40" s="254"/>
      <c r="D40" s="254"/>
      <c r="E40" s="254"/>
      <c r="F40" s="254"/>
      <c r="G40" s="254"/>
      <c r="H40" s="254"/>
      <c r="I40" s="254"/>
    </row>
    <row r="41" customFormat="false" ht="13.8" hidden="false" customHeight="true" outlineLevel="0" collapsed="false">
      <c r="A41" s="278" t="s">
        <v>959</v>
      </c>
      <c r="B41" s="278"/>
      <c r="C41" s="278"/>
      <c r="D41" s="278"/>
      <c r="E41" s="278"/>
      <c r="F41" s="278"/>
      <c r="G41" s="278"/>
      <c r="H41" s="278"/>
      <c r="I41" s="278"/>
    </row>
    <row r="42" customFormat="false" ht="13.8" hidden="false" customHeight="true" outlineLevel="0" collapsed="false">
      <c r="A42" s="279" t="s">
        <v>960</v>
      </c>
      <c r="B42" s="257" t="s">
        <v>961</v>
      </c>
      <c r="C42" s="257"/>
      <c r="D42" s="257"/>
      <c r="E42" s="257"/>
      <c r="F42" s="257"/>
      <c r="G42" s="257"/>
      <c r="H42" s="258" t="s">
        <v>884</v>
      </c>
      <c r="I42" s="280" t="s">
        <v>885</v>
      </c>
    </row>
    <row r="43" customFormat="false" ht="13.8" hidden="false" customHeight="true" outlineLevel="0" collapsed="false">
      <c r="A43" s="281" t="s">
        <v>887</v>
      </c>
      <c r="B43" s="242" t="s">
        <v>962</v>
      </c>
      <c r="C43" s="242"/>
      <c r="D43" s="242"/>
      <c r="E43" s="242"/>
      <c r="F43" s="242"/>
      <c r="G43" s="242"/>
      <c r="H43" s="286" t="n">
        <v>0.2</v>
      </c>
      <c r="I43" s="283" t="n">
        <f aca="false">ROUND(($I$29+$I$38)*H43,2)</f>
        <v>0</v>
      </c>
    </row>
    <row r="44" customFormat="false" ht="13.8" hidden="false" customHeight="true" outlineLevel="0" collapsed="false">
      <c r="A44" s="281" t="s">
        <v>890</v>
      </c>
      <c r="B44" s="242" t="s">
        <v>963</v>
      </c>
      <c r="C44" s="242"/>
      <c r="D44" s="242"/>
      <c r="E44" s="242"/>
      <c r="F44" s="242"/>
      <c r="G44" s="242"/>
      <c r="H44" s="286" t="n">
        <v>0.015</v>
      </c>
      <c r="I44" s="283" t="n">
        <f aca="false">ROUND(($I$29+$I$38)*H44,2)</f>
        <v>0</v>
      </c>
    </row>
    <row r="45" customFormat="false" ht="13.8" hidden="false" customHeight="true" outlineLevel="0" collapsed="false">
      <c r="A45" s="281" t="s">
        <v>893</v>
      </c>
      <c r="B45" s="242" t="s">
        <v>964</v>
      </c>
      <c r="C45" s="242"/>
      <c r="D45" s="242"/>
      <c r="E45" s="242"/>
      <c r="F45" s="242"/>
      <c r="G45" s="242"/>
      <c r="H45" s="286" t="n">
        <v>0.01</v>
      </c>
      <c r="I45" s="283" t="n">
        <f aca="false">ROUND(($I$29+$I$38)*H45,2)</f>
        <v>0</v>
      </c>
    </row>
    <row r="46" customFormat="false" ht="13.8" hidden="false" customHeight="true" outlineLevel="0" collapsed="false">
      <c r="A46" s="281" t="s">
        <v>926</v>
      </c>
      <c r="B46" s="242" t="s">
        <v>965</v>
      </c>
      <c r="C46" s="242"/>
      <c r="D46" s="242"/>
      <c r="E46" s="242"/>
      <c r="F46" s="242"/>
      <c r="G46" s="242"/>
      <c r="H46" s="286" t="n">
        <v>0.002</v>
      </c>
      <c r="I46" s="283" t="n">
        <f aca="false">ROUND(($I$29+$I$38)*H46,2)</f>
        <v>0</v>
      </c>
    </row>
    <row r="47" customFormat="false" ht="13.8" hidden="false" customHeight="true" outlineLevel="0" collapsed="false">
      <c r="A47" s="281" t="s">
        <v>966</v>
      </c>
      <c r="B47" s="242" t="s">
        <v>967</v>
      </c>
      <c r="C47" s="242"/>
      <c r="D47" s="242"/>
      <c r="E47" s="242"/>
      <c r="F47" s="242"/>
      <c r="G47" s="242"/>
      <c r="H47" s="286" t="n">
        <v>0.025</v>
      </c>
      <c r="I47" s="283" t="n">
        <f aca="false">ROUND(($I$29+$I$38)*H47,2)</f>
        <v>0</v>
      </c>
    </row>
    <row r="48" customFormat="false" ht="13.8" hidden="false" customHeight="true" outlineLevel="0" collapsed="false">
      <c r="A48" s="281" t="s">
        <v>968</v>
      </c>
      <c r="B48" s="242" t="s">
        <v>969</v>
      </c>
      <c r="C48" s="242"/>
      <c r="D48" s="242"/>
      <c r="E48" s="242"/>
      <c r="F48" s="242"/>
      <c r="G48" s="242"/>
      <c r="H48" s="286" t="n">
        <v>0.08</v>
      </c>
      <c r="I48" s="283" t="n">
        <f aca="false">ROUND(($I$29+$I$38)*H48,2)</f>
        <v>0</v>
      </c>
    </row>
    <row r="49" customFormat="false" ht="53.15" hidden="false" customHeight="true" outlineLevel="0" collapsed="false">
      <c r="A49" s="281" t="s">
        <v>970</v>
      </c>
      <c r="B49" s="242" t="s">
        <v>1315</v>
      </c>
      <c r="C49" s="242"/>
      <c r="D49" s="287" t="s">
        <v>972</v>
      </c>
      <c r="E49" s="288"/>
      <c r="F49" s="287" t="s">
        <v>973</v>
      </c>
      <c r="G49" s="289"/>
      <c r="H49" s="282" t="n">
        <f aca="false">ROUND((E49*G49),6)</f>
        <v>0</v>
      </c>
      <c r="I49" s="283" t="n">
        <f aca="false">ROUND(($I$29+$I$38)*H49,2)</f>
        <v>0</v>
      </c>
    </row>
    <row r="50" customFormat="false" ht="13.8" hidden="false" customHeight="true" outlineLevel="0" collapsed="false">
      <c r="A50" s="281" t="s">
        <v>974</v>
      </c>
      <c r="B50" s="242" t="s">
        <v>975</v>
      </c>
      <c r="C50" s="242"/>
      <c r="D50" s="242"/>
      <c r="E50" s="242"/>
      <c r="F50" s="242"/>
      <c r="G50" s="242"/>
      <c r="H50" s="286" t="n">
        <v>0.006</v>
      </c>
      <c r="I50" s="283" t="n">
        <f aca="false">ROUND(($I$29+$I$38)*H50,2)</f>
        <v>0</v>
      </c>
    </row>
    <row r="51" customFormat="false" ht="13.8" hidden="false" customHeight="false" outlineLevel="0" collapsed="false">
      <c r="A51" s="284" t="s">
        <v>956</v>
      </c>
      <c r="B51" s="284"/>
      <c r="C51" s="284"/>
      <c r="D51" s="284"/>
      <c r="E51" s="284"/>
      <c r="F51" s="284"/>
      <c r="G51" s="284"/>
      <c r="H51" s="285" t="n">
        <f aca="false">SUM(H43:H50)</f>
        <v>0.338</v>
      </c>
      <c r="I51" s="274" t="n">
        <f aca="false">SUM(I43:I50)</f>
        <v>0</v>
      </c>
    </row>
    <row r="52" customFormat="false" ht="13.8" hidden="false" customHeight="true" outlineLevel="0" collapsed="false">
      <c r="A52" s="275" t="s">
        <v>976</v>
      </c>
      <c r="B52" s="275"/>
      <c r="C52" s="275"/>
      <c r="D52" s="275"/>
      <c r="E52" s="275"/>
      <c r="F52" s="275"/>
      <c r="G52" s="275"/>
      <c r="H52" s="275"/>
      <c r="I52" s="275"/>
    </row>
    <row r="53" customFormat="false" ht="13.8" hidden="false" customHeight="true" outlineLevel="0" collapsed="false">
      <c r="A53" s="290" t="s">
        <v>977</v>
      </c>
      <c r="B53" s="290"/>
      <c r="C53" s="290"/>
      <c r="D53" s="290"/>
      <c r="E53" s="290"/>
      <c r="F53" s="290"/>
      <c r="G53" s="290"/>
      <c r="H53" s="290"/>
      <c r="I53" s="290"/>
    </row>
    <row r="54" customFormat="false" ht="13.8" hidden="false" customHeight="true" outlineLevel="0" collapsed="false">
      <c r="A54" s="290" t="s">
        <v>978</v>
      </c>
      <c r="B54" s="290"/>
      <c r="C54" s="290"/>
      <c r="D54" s="290"/>
      <c r="E54" s="290"/>
      <c r="F54" s="290"/>
      <c r="G54" s="290"/>
      <c r="H54" s="290"/>
      <c r="I54" s="290"/>
    </row>
    <row r="55" customFormat="false" ht="13.8" hidden="false" customHeight="true" outlineLevel="0" collapsed="false">
      <c r="A55" s="290" t="s">
        <v>1316</v>
      </c>
      <c r="B55" s="290"/>
      <c r="C55" s="290"/>
      <c r="D55" s="290"/>
      <c r="E55" s="290"/>
      <c r="F55" s="290"/>
      <c r="G55" s="290"/>
      <c r="H55" s="290"/>
      <c r="I55" s="290"/>
    </row>
    <row r="56" customFormat="false" ht="13.8" hidden="false" customHeight="true" outlineLevel="0" collapsed="false">
      <c r="A56" s="254" t="s">
        <v>1317</v>
      </c>
      <c r="B56" s="254"/>
      <c r="C56" s="254"/>
      <c r="D56" s="254"/>
      <c r="E56" s="254"/>
      <c r="F56" s="254"/>
      <c r="G56" s="254"/>
      <c r="H56" s="254"/>
      <c r="I56" s="254"/>
    </row>
    <row r="57" customFormat="false" ht="13.8" hidden="false" customHeight="true" outlineLevel="0" collapsed="false">
      <c r="A57" s="278" t="s">
        <v>979</v>
      </c>
      <c r="B57" s="278"/>
      <c r="C57" s="278"/>
      <c r="D57" s="278"/>
      <c r="E57" s="278"/>
      <c r="F57" s="278"/>
      <c r="G57" s="278"/>
      <c r="H57" s="278"/>
      <c r="I57" s="278"/>
    </row>
    <row r="58" customFormat="false" ht="13.8" hidden="false" customHeight="true" outlineLevel="0" collapsed="false">
      <c r="A58" s="279" t="s">
        <v>980</v>
      </c>
      <c r="B58" s="257" t="s">
        <v>981</v>
      </c>
      <c r="C58" s="257"/>
      <c r="D58" s="257"/>
      <c r="E58" s="257"/>
      <c r="F58" s="257"/>
      <c r="G58" s="257"/>
      <c r="H58" s="258" t="s">
        <v>982</v>
      </c>
      <c r="I58" s="280" t="s">
        <v>885</v>
      </c>
    </row>
    <row r="59" customFormat="false" ht="13.8" hidden="false" customHeight="true" outlineLevel="0" collapsed="false">
      <c r="A59" s="281" t="s">
        <v>887</v>
      </c>
      <c r="B59" s="242" t="s">
        <v>1318</v>
      </c>
      <c r="C59" s="242"/>
      <c r="D59" s="242"/>
      <c r="E59" s="242"/>
      <c r="F59" s="242"/>
      <c r="G59" s="242"/>
      <c r="H59" s="291"/>
      <c r="I59" s="283" t="n">
        <f aca="false">ROUND(((H61*H60*E23)-(I71*I23)),2)</f>
        <v>0</v>
      </c>
    </row>
    <row r="60" customFormat="false" ht="22.35" hidden="false" customHeight="true" outlineLevel="0" collapsed="false">
      <c r="A60" s="292" t="s">
        <v>1319</v>
      </c>
      <c r="B60" s="293" t="s">
        <v>1320</v>
      </c>
      <c r="C60" s="293"/>
      <c r="D60" s="293"/>
      <c r="E60" s="293"/>
      <c r="F60" s="293"/>
      <c r="G60" s="293"/>
      <c r="H60" s="294"/>
      <c r="I60" s="295"/>
    </row>
    <row r="61" customFormat="false" ht="13.8" hidden="false" customHeight="true" outlineLevel="0" collapsed="false">
      <c r="A61" s="292" t="s">
        <v>1321</v>
      </c>
      <c r="B61" s="262" t="s">
        <v>1322</v>
      </c>
      <c r="C61" s="262"/>
      <c r="D61" s="262"/>
      <c r="E61" s="262"/>
      <c r="F61" s="262"/>
      <c r="G61" s="262"/>
      <c r="H61" s="296"/>
      <c r="I61" s="295"/>
    </row>
    <row r="62" customFormat="false" ht="22.35" hidden="false" customHeight="true" outlineLevel="0" collapsed="false">
      <c r="A62" s="292" t="s">
        <v>890</v>
      </c>
      <c r="B62" s="297" t="s">
        <v>1323</v>
      </c>
      <c r="C62" s="297"/>
      <c r="D62" s="297"/>
      <c r="E62" s="297"/>
      <c r="F62" s="297"/>
      <c r="G62" s="297"/>
      <c r="H62" s="298"/>
      <c r="I62" s="283" t="n">
        <f aca="false">ROUND(((E23*H63*(1-I72))),2)</f>
        <v>0</v>
      </c>
    </row>
    <row r="63" customFormat="false" ht="13.8" hidden="false" customHeight="true" outlineLevel="0" collapsed="false">
      <c r="A63" s="292" t="s">
        <v>1324</v>
      </c>
      <c r="B63" s="293" t="s">
        <v>1325</v>
      </c>
      <c r="C63" s="293"/>
      <c r="D63" s="293"/>
      <c r="E63" s="293"/>
      <c r="F63" s="293"/>
      <c r="G63" s="293"/>
      <c r="H63" s="294"/>
      <c r="I63" s="295"/>
    </row>
    <row r="64" customFormat="false" ht="13.8" hidden="false" customHeight="true" outlineLevel="0" collapsed="false">
      <c r="A64" s="292" t="s">
        <v>893</v>
      </c>
      <c r="B64" s="293" t="s">
        <v>1326</v>
      </c>
      <c r="C64" s="293"/>
      <c r="D64" s="293"/>
      <c r="E64" s="293"/>
      <c r="F64" s="293"/>
      <c r="G64" s="293"/>
      <c r="H64" s="299"/>
      <c r="I64" s="283" t="n">
        <f aca="false">H64</f>
        <v>0</v>
      </c>
    </row>
    <row r="65" customFormat="false" ht="13.8" hidden="false" customHeight="true" outlineLevel="0" collapsed="false">
      <c r="A65" s="292" t="s">
        <v>926</v>
      </c>
      <c r="B65" s="293" t="s">
        <v>1327</v>
      </c>
      <c r="C65" s="293"/>
      <c r="D65" s="293"/>
      <c r="E65" s="293"/>
      <c r="F65" s="293"/>
      <c r="G65" s="293"/>
      <c r="H65" s="300"/>
      <c r="I65" s="301" t="n">
        <f aca="false">H65</f>
        <v>0</v>
      </c>
    </row>
    <row r="66" customFormat="false" ht="13.8" hidden="false" customHeight="true" outlineLevel="0" collapsed="false">
      <c r="A66" s="292" t="s">
        <v>966</v>
      </c>
      <c r="B66" s="293" t="s">
        <v>1328</v>
      </c>
      <c r="C66" s="293"/>
      <c r="D66" s="293"/>
      <c r="E66" s="293"/>
      <c r="F66" s="293"/>
      <c r="G66" s="293"/>
      <c r="H66" s="300"/>
      <c r="I66" s="283" t="n">
        <f aca="false">H66</f>
        <v>0</v>
      </c>
    </row>
    <row r="67" customFormat="false" ht="13.8" hidden="false" customHeight="true" outlineLevel="0" collapsed="false">
      <c r="A67" s="292" t="s">
        <v>968</v>
      </c>
      <c r="B67" s="293" t="s">
        <v>1388</v>
      </c>
      <c r="C67" s="293"/>
      <c r="D67" s="293"/>
      <c r="E67" s="293"/>
      <c r="F67" s="293"/>
      <c r="G67" s="293"/>
      <c r="H67" s="300"/>
      <c r="I67" s="283" t="n">
        <f aca="false">H67</f>
        <v>0</v>
      </c>
    </row>
    <row r="68" customFormat="false" ht="13.8" hidden="false" customHeight="false" outlineLevel="0" collapsed="false">
      <c r="A68" s="302" t="s">
        <v>956</v>
      </c>
      <c r="B68" s="302"/>
      <c r="C68" s="302"/>
      <c r="D68" s="302"/>
      <c r="E68" s="302"/>
      <c r="F68" s="302"/>
      <c r="G68" s="302"/>
      <c r="H68" s="303"/>
      <c r="I68" s="274" t="n">
        <f aca="false">SUM(I59:I67)</f>
        <v>0</v>
      </c>
    </row>
    <row r="69" customFormat="false" ht="13.8" hidden="false" customHeight="true" outlineLevel="0" collapsed="false">
      <c r="A69" s="304" t="s">
        <v>994</v>
      </c>
      <c r="B69" s="304"/>
      <c r="C69" s="304"/>
      <c r="D69" s="304"/>
      <c r="E69" s="304"/>
      <c r="F69" s="304"/>
      <c r="G69" s="304"/>
      <c r="H69" s="304"/>
      <c r="I69" s="304"/>
    </row>
    <row r="70" customFormat="false" ht="13.8" hidden="false" customHeight="true" outlineLevel="0" collapsed="false">
      <c r="A70" s="290" t="s">
        <v>1330</v>
      </c>
      <c r="B70" s="290"/>
      <c r="C70" s="290"/>
      <c r="D70" s="290"/>
      <c r="E70" s="290"/>
      <c r="F70" s="290"/>
      <c r="G70" s="290"/>
      <c r="H70" s="290"/>
      <c r="I70" s="290"/>
    </row>
    <row r="71" customFormat="false" ht="13.8" hidden="false" customHeight="false" outlineLevel="0" collapsed="false">
      <c r="A71" s="305" t="s">
        <v>1331</v>
      </c>
      <c r="B71" s="305"/>
      <c r="C71" s="305"/>
      <c r="D71" s="305"/>
      <c r="E71" s="305"/>
      <c r="F71" s="305"/>
      <c r="G71" s="305"/>
      <c r="H71" s="306" t="s">
        <v>997</v>
      </c>
      <c r="I71" s="307" t="n">
        <v>0.06</v>
      </c>
    </row>
    <row r="72" customFormat="false" ht="18.65" hidden="false" customHeight="true" outlineLevel="0" collapsed="false">
      <c r="A72" s="308" t="s">
        <v>1332</v>
      </c>
      <c r="B72" s="308"/>
      <c r="C72" s="308"/>
      <c r="D72" s="308"/>
      <c r="E72" s="308"/>
      <c r="F72" s="308"/>
      <c r="G72" s="308"/>
      <c r="H72" s="306" t="s">
        <v>997</v>
      </c>
      <c r="I72" s="307" t="n">
        <v>0.2</v>
      </c>
    </row>
    <row r="73" customFormat="false" ht="13.8" hidden="false" customHeight="true" outlineLevel="0" collapsed="false">
      <c r="A73" s="309" t="s">
        <v>1333</v>
      </c>
      <c r="B73" s="309"/>
      <c r="C73" s="309"/>
      <c r="D73" s="309"/>
      <c r="E73" s="309"/>
      <c r="F73" s="309"/>
      <c r="G73" s="309"/>
      <c r="H73" s="309"/>
      <c r="I73" s="309"/>
    </row>
    <row r="74" customFormat="false" ht="13.8" hidden="false" customHeight="true" outlineLevel="0" collapsed="false">
      <c r="A74" s="255" t="s">
        <v>999</v>
      </c>
      <c r="B74" s="255"/>
      <c r="C74" s="255"/>
      <c r="D74" s="255"/>
      <c r="E74" s="255"/>
      <c r="F74" s="255"/>
      <c r="G74" s="255"/>
      <c r="H74" s="255"/>
      <c r="I74" s="255"/>
    </row>
    <row r="75" customFormat="false" ht="13.8" hidden="false" customHeight="true" outlineLevel="0" collapsed="false">
      <c r="A75" s="279" t="n">
        <v>2</v>
      </c>
      <c r="B75" s="310" t="s">
        <v>1000</v>
      </c>
      <c r="C75" s="310"/>
      <c r="D75" s="310"/>
      <c r="E75" s="310"/>
      <c r="F75" s="310"/>
      <c r="G75" s="310"/>
      <c r="H75" s="311"/>
      <c r="I75" s="280" t="s">
        <v>885</v>
      </c>
    </row>
    <row r="76" customFormat="false" ht="13.8" hidden="false" customHeight="true" outlineLevel="0" collapsed="false">
      <c r="A76" s="292" t="s">
        <v>952</v>
      </c>
      <c r="B76" s="293" t="s">
        <v>953</v>
      </c>
      <c r="C76" s="293"/>
      <c r="D76" s="293"/>
      <c r="E76" s="293"/>
      <c r="F76" s="293"/>
      <c r="G76" s="293"/>
      <c r="H76" s="312"/>
      <c r="I76" s="283" t="n">
        <f aca="false">+I38</f>
        <v>0</v>
      </c>
    </row>
    <row r="77" customFormat="false" ht="13.8" hidden="false" customHeight="true" outlineLevel="0" collapsed="false">
      <c r="A77" s="292" t="s">
        <v>960</v>
      </c>
      <c r="B77" s="293" t="s">
        <v>1001</v>
      </c>
      <c r="C77" s="293"/>
      <c r="D77" s="293"/>
      <c r="E77" s="293"/>
      <c r="F77" s="293"/>
      <c r="G77" s="293"/>
      <c r="H77" s="312"/>
      <c r="I77" s="283" t="n">
        <f aca="false">+I51</f>
        <v>0</v>
      </c>
    </row>
    <row r="78" customFormat="false" ht="13.8" hidden="false" customHeight="true" outlineLevel="0" collapsed="false">
      <c r="A78" s="292" t="s">
        <v>980</v>
      </c>
      <c r="B78" s="293" t="s">
        <v>981</v>
      </c>
      <c r="C78" s="293"/>
      <c r="D78" s="293"/>
      <c r="E78" s="293"/>
      <c r="F78" s="293"/>
      <c r="G78" s="293"/>
      <c r="H78" s="312"/>
      <c r="I78" s="283" t="n">
        <f aca="false">+I68</f>
        <v>0</v>
      </c>
    </row>
    <row r="79" customFormat="false" ht="13.8" hidden="false" customHeight="false" outlineLevel="0" collapsed="false">
      <c r="A79" s="302" t="s">
        <v>956</v>
      </c>
      <c r="B79" s="302"/>
      <c r="C79" s="302"/>
      <c r="D79" s="302"/>
      <c r="E79" s="302"/>
      <c r="F79" s="302"/>
      <c r="G79" s="302"/>
      <c r="H79" s="303"/>
      <c r="I79" s="274" t="n">
        <f aca="false">SUM(I76:I78)</f>
        <v>0</v>
      </c>
    </row>
    <row r="80" customFormat="false" ht="13.8" hidden="false" customHeight="true" outlineLevel="0" collapsed="false">
      <c r="A80" s="255" t="s">
        <v>1334</v>
      </c>
      <c r="B80" s="255"/>
      <c r="C80" s="255"/>
      <c r="D80" s="255"/>
      <c r="E80" s="255"/>
      <c r="F80" s="255"/>
      <c r="G80" s="255"/>
      <c r="H80" s="255"/>
      <c r="I80" s="255"/>
    </row>
    <row r="81" customFormat="false" ht="13.8" hidden="false" customHeight="true" outlineLevel="0" collapsed="false">
      <c r="A81" s="279" t="n">
        <v>3</v>
      </c>
      <c r="B81" s="310" t="s">
        <v>1335</v>
      </c>
      <c r="C81" s="310"/>
      <c r="D81" s="310"/>
      <c r="E81" s="310"/>
      <c r="F81" s="310"/>
      <c r="G81" s="310"/>
      <c r="H81" s="311"/>
      <c r="I81" s="280" t="s">
        <v>885</v>
      </c>
    </row>
    <row r="82" customFormat="false" ht="22.35" hidden="false" customHeight="true" outlineLevel="0" collapsed="false">
      <c r="A82" s="292" t="s">
        <v>887</v>
      </c>
      <c r="B82" s="313" t="s">
        <v>1336</v>
      </c>
      <c r="C82" s="313"/>
      <c r="D82" s="313"/>
      <c r="E82" s="313"/>
      <c r="F82" s="313"/>
      <c r="G82" s="313"/>
      <c r="H82" s="312"/>
      <c r="I82" s="283" t="n">
        <f aca="false">ROUND(($I$29/12)*(33/30)*I89,2)</f>
        <v>0</v>
      </c>
    </row>
    <row r="83" customFormat="false" ht="13.8" hidden="false" customHeight="false" outlineLevel="0" collapsed="false">
      <c r="A83" s="292" t="s">
        <v>890</v>
      </c>
      <c r="B83" s="314" t="s">
        <v>1005</v>
      </c>
      <c r="C83" s="314"/>
      <c r="D83" s="314"/>
      <c r="E83" s="314"/>
      <c r="F83" s="314"/>
      <c r="G83" s="314"/>
      <c r="H83" s="314"/>
      <c r="I83" s="315" t="n">
        <f aca="false">ROUND($H$48*I82,2)</f>
        <v>0</v>
      </c>
    </row>
    <row r="84" customFormat="false" ht="22.35" hidden="false" customHeight="true" outlineLevel="0" collapsed="false">
      <c r="A84" s="292" t="s">
        <v>893</v>
      </c>
      <c r="B84" s="242" t="s">
        <v>1337</v>
      </c>
      <c r="C84" s="242"/>
      <c r="D84" s="242"/>
      <c r="E84" s="242"/>
      <c r="F84" s="242"/>
      <c r="G84" s="242"/>
      <c r="H84" s="242"/>
      <c r="I84" s="315" t="n">
        <f aca="false">ROUND(($I$29+$I$38)*(40%)*8%*I89,2)</f>
        <v>0</v>
      </c>
    </row>
    <row r="85" customFormat="false" ht="22.35" hidden="false" customHeight="true" outlineLevel="0" collapsed="false">
      <c r="A85" s="292" t="s">
        <v>926</v>
      </c>
      <c r="B85" s="242" t="s">
        <v>1338</v>
      </c>
      <c r="C85" s="242"/>
      <c r="D85" s="242"/>
      <c r="E85" s="242"/>
      <c r="F85" s="242"/>
      <c r="G85" s="242"/>
      <c r="H85" s="242"/>
      <c r="I85" s="315" t="n">
        <f aca="false">ROUND(((($I$29/30)*7)/$H$8),2)</f>
        <v>0</v>
      </c>
    </row>
    <row r="86" customFormat="false" ht="13.8" hidden="false" customHeight="false" outlineLevel="0" collapsed="false">
      <c r="A86" s="292" t="s">
        <v>966</v>
      </c>
      <c r="B86" s="316" t="s">
        <v>1008</v>
      </c>
      <c r="C86" s="316"/>
      <c r="D86" s="316"/>
      <c r="E86" s="316"/>
      <c r="F86" s="316"/>
      <c r="G86" s="316"/>
      <c r="H86" s="316"/>
      <c r="I86" s="315" t="n">
        <f aca="false">ROUND($H$51*I85,2)</f>
        <v>0</v>
      </c>
    </row>
    <row r="87" customFormat="false" ht="22.35" hidden="false" customHeight="true" outlineLevel="0" collapsed="false">
      <c r="A87" s="292" t="s">
        <v>968</v>
      </c>
      <c r="B87" s="242" t="s">
        <v>1339</v>
      </c>
      <c r="C87" s="242"/>
      <c r="D87" s="242"/>
      <c r="E87" s="242"/>
      <c r="F87" s="242"/>
      <c r="G87" s="242"/>
      <c r="H87" s="242"/>
      <c r="I87" s="315" t="n">
        <f aca="false">ROUND(($I$29+$I$38)*(40%)*8%*100%,2)</f>
        <v>0</v>
      </c>
    </row>
    <row r="88" customFormat="false" ht="13.8" hidden="false" customHeight="false" outlineLevel="0" collapsed="false">
      <c r="A88" s="302" t="s">
        <v>956</v>
      </c>
      <c r="B88" s="302"/>
      <c r="C88" s="302"/>
      <c r="D88" s="302"/>
      <c r="E88" s="302"/>
      <c r="F88" s="302"/>
      <c r="G88" s="302"/>
      <c r="H88" s="303"/>
      <c r="I88" s="274" t="n">
        <f aca="false">SUM(I82:I87)</f>
        <v>0</v>
      </c>
    </row>
    <row r="89" customFormat="false" ht="18.65" hidden="false" customHeight="true" outlineLevel="0" collapsed="false">
      <c r="A89" s="317" t="s">
        <v>1340</v>
      </c>
      <c r="B89" s="317"/>
      <c r="C89" s="317"/>
      <c r="D89" s="317"/>
      <c r="E89" s="317"/>
      <c r="F89" s="317"/>
      <c r="G89" s="317"/>
      <c r="H89" s="318" t="s">
        <v>1011</v>
      </c>
      <c r="I89" s="319" t="n">
        <v>0.025</v>
      </c>
    </row>
    <row r="90" customFormat="false" ht="13.8" hidden="false" customHeight="true" outlineLevel="0" collapsed="false">
      <c r="A90" s="255" t="s">
        <v>1341</v>
      </c>
      <c r="B90" s="255"/>
      <c r="C90" s="255"/>
      <c r="D90" s="255"/>
      <c r="E90" s="255"/>
      <c r="F90" s="255"/>
      <c r="G90" s="255"/>
      <c r="H90" s="255"/>
      <c r="I90" s="255"/>
    </row>
    <row r="91" customFormat="false" ht="13.8" hidden="false" customHeight="true" outlineLevel="0" collapsed="false">
      <c r="A91" s="278" t="s">
        <v>1013</v>
      </c>
      <c r="B91" s="278"/>
      <c r="C91" s="278"/>
      <c r="D91" s="278"/>
      <c r="E91" s="278"/>
      <c r="F91" s="278"/>
      <c r="G91" s="278"/>
      <c r="H91" s="278"/>
      <c r="I91" s="278"/>
    </row>
    <row r="92" customFormat="false" ht="13.8" hidden="false" customHeight="true" outlineLevel="0" collapsed="false">
      <c r="A92" s="279" t="s">
        <v>1014</v>
      </c>
      <c r="B92" s="310" t="s">
        <v>1015</v>
      </c>
      <c r="C92" s="310"/>
      <c r="D92" s="310"/>
      <c r="E92" s="310"/>
      <c r="F92" s="310"/>
      <c r="G92" s="310"/>
      <c r="H92" s="311"/>
      <c r="I92" s="280" t="s">
        <v>885</v>
      </c>
    </row>
    <row r="93" customFormat="false" ht="13.8" hidden="false" customHeight="true" outlineLevel="0" collapsed="false">
      <c r="A93" s="292" t="s">
        <v>887</v>
      </c>
      <c r="B93" s="242" t="s">
        <v>1342</v>
      </c>
      <c r="C93" s="242"/>
      <c r="D93" s="242"/>
      <c r="E93" s="242"/>
      <c r="F93" s="242"/>
      <c r="G93" s="242"/>
      <c r="H93" s="242"/>
      <c r="I93" s="320"/>
    </row>
    <row r="94" customFormat="false" ht="13.8" hidden="false" customHeight="true" outlineLevel="0" collapsed="false">
      <c r="A94" s="292" t="s">
        <v>890</v>
      </c>
      <c r="B94" s="242" t="s">
        <v>1343</v>
      </c>
      <c r="C94" s="242"/>
      <c r="D94" s="242"/>
      <c r="E94" s="242"/>
      <c r="F94" s="242"/>
      <c r="G94" s="242"/>
      <c r="H94" s="242"/>
      <c r="I94" s="315" t="n">
        <f aca="false">ROUND((($I$29/30)*I103)/12,2)</f>
        <v>0</v>
      </c>
    </row>
    <row r="95" customFormat="false" ht="13.8" hidden="false" customHeight="true" outlineLevel="0" collapsed="false">
      <c r="A95" s="292" t="s">
        <v>893</v>
      </c>
      <c r="B95" s="242" t="s">
        <v>1344</v>
      </c>
      <c r="C95" s="242"/>
      <c r="D95" s="242"/>
      <c r="E95" s="242"/>
      <c r="F95" s="242"/>
      <c r="G95" s="242"/>
      <c r="H95" s="242"/>
      <c r="I95" s="315" t="n">
        <f aca="false">ROUND((($I$29/30)*5)/12*I104,2)</f>
        <v>0</v>
      </c>
    </row>
    <row r="96" customFormat="false" ht="13.8" hidden="false" customHeight="true" outlineLevel="0" collapsed="false">
      <c r="A96" s="292" t="s">
        <v>926</v>
      </c>
      <c r="B96" s="242" t="s">
        <v>1345</v>
      </c>
      <c r="C96" s="242"/>
      <c r="D96" s="242"/>
      <c r="E96" s="242"/>
      <c r="F96" s="242"/>
      <c r="G96" s="242"/>
      <c r="H96" s="242"/>
      <c r="I96" s="315" t="n">
        <f aca="false">ROUND(((($I$29/30)*15)/12)*I105,2)</f>
        <v>0</v>
      </c>
    </row>
    <row r="97" customFormat="false" ht="13.8" hidden="false" customHeight="true" outlineLevel="0" collapsed="false">
      <c r="A97" s="292" t="s">
        <v>966</v>
      </c>
      <c r="B97" s="242" t="s">
        <v>1346</v>
      </c>
      <c r="C97" s="242"/>
      <c r="D97" s="242"/>
      <c r="E97" s="242"/>
      <c r="F97" s="242"/>
      <c r="G97" s="242"/>
      <c r="H97" s="242"/>
      <c r="I97" s="315" t="n">
        <f aca="false">ROUND(((($I$29/30)*I106)/12),2)</f>
        <v>0</v>
      </c>
    </row>
    <row r="98" customFormat="false" ht="13.8" hidden="false" customHeight="true" outlineLevel="0" collapsed="false">
      <c r="A98" s="292" t="s">
        <v>968</v>
      </c>
      <c r="B98" s="242" t="s">
        <v>1388</v>
      </c>
      <c r="C98" s="242"/>
      <c r="D98" s="242"/>
      <c r="E98" s="242"/>
      <c r="F98" s="242"/>
      <c r="G98" s="242"/>
      <c r="H98" s="242"/>
      <c r="I98" s="321"/>
    </row>
    <row r="99" customFormat="false" ht="13.8" hidden="false" customHeight="false" outlineLevel="0" collapsed="false">
      <c r="A99" s="302" t="s">
        <v>1022</v>
      </c>
      <c r="B99" s="302"/>
      <c r="C99" s="302"/>
      <c r="D99" s="302"/>
      <c r="E99" s="302"/>
      <c r="F99" s="302"/>
      <c r="G99" s="302"/>
      <c r="H99" s="303"/>
      <c r="I99" s="274" t="n">
        <f aca="false">SUM(I93:I98)</f>
        <v>0</v>
      </c>
    </row>
    <row r="100" customFormat="false" ht="13.8" hidden="false" customHeight="true" outlineLevel="0" collapsed="false">
      <c r="A100" s="292" t="s">
        <v>970</v>
      </c>
      <c r="B100" s="242" t="s">
        <v>1023</v>
      </c>
      <c r="C100" s="242"/>
      <c r="D100" s="242"/>
      <c r="E100" s="242"/>
      <c r="F100" s="242"/>
      <c r="G100" s="242"/>
      <c r="H100" s="242"/>
      <c r="I100" s="315" t="n">
        <f aca="false">ROUND(H51*I99,2)</f>
        <v>0</v>
      </c>
    </row>
    <row r="101" customFormat="false" ht="13.8" hidden="false" customHeight="false" outlineLevel="0" collapsed="false">
      <c r="A101" s="302" t="s">
        <v>956</v>
      </c>
      <c r="B101" s="302"/>
      <c r="C101" s="302"/>
      <c r="D101" s="302"/>
      <c r="E101" s="302"/>
      <c r="F101" s="302"/>
      <c r="G101" s="302"/>
      <c r="H101" s="303"/>
      <c r="I101" s="274" t="n">
        <f aca="false">SUM(I99:I100)</f>
        <v>0</v>
      </c>
    </row>
    <row r="102" customFormat="false" ht="27.05" hidden="false" customHeight="true" outlineLevel="0" collapsed="false">
      <c r="A102" s="275" t="s">
        <v>1347</v>
      </c>
      <c r="B102" s="275"/>
      <c r="C102" s="275"/>
      <c r="D102" s="275"/>
      <c r="E102" s="275"/>
      <c r="F102" s="275"/>
      <c r="G102" s="275"/>
      <c r="H102" s="275"/>
      <c r="I102" s="275"/>
    </row>
    <row r="103" customFormat="false" ht="18.65" hidden="false" customHeight="true" outlineLevel="0" collapsed="false">
      <c r="A103" s="322" t="s">
        <v>1025</v>
      </c>
      <c r="B103" s="322"/>
      <c r="C103" s="322"/>
      <c r="D103" s="322"/>
      <c r="E103" s="322"/>
      <c r="F103" s="322"/>
      <c r="G103" s="322"/>
      <c r="H103" s="318" t="s">
        <v>1011</v>
      </c>
      <c r="I103" s="323" t="n">
        <v>2.96</v>
      </c>
    </row>
    <row r="104" customFormat="false" ht="18.65" hidden="false" customHeight="true" outlineLevel="0" collapsed="false">
      <c r="A104" s="322" t="s">
        <v>1026</v>
      </c>
      <c r="B104" s="322"/>
      <c r="C104" s="322"/>
      <c r="D104" s="322"/>
      <c r="E104" s="322"/>
      <c r="F104" s="322"/>
      <c r="G104" s="322"/>
      <c r="H104" s="318" t="s">
        <v>1011</v>
      </c>
      <c r="I104" s="324" t="n">
        <v>0.015</v>
      </c>
    </row>
    <row r="105" customFormat="false" ht="27.05" hidden="false" customHeight="true" outlineLevel="0" collapsed="false">
      <c r="A105" s="322" t="s">
        <v>1027</v>
      </c>
      <c r="B105" s="322"/>
      <c r="C105" s="322"/>
      <c r="D105" s="322"/>
      <c r="E105" s="322"/>
      <c r="F105" s="322"/>
      <c r="G105" s="322"/>
      <c r="H105" s="318" t="s">
        <v>1011</v>
      </c>
      <c r="I105" s="324" t="n">
        <v>0.0078</v>
      </c>
    </row>
    <row r="106" customFormat="false" ht="18.65" hidden="false" customHeight="true" outlineLevel="0" collapsed="false">
      <c r="A106" s="322" t="s">
        <v>1028</v>
      </c>
      <c r="B106" s="322"/>
      <c r="C106" s="322"/>
      <c r="D106" s="322"/>
      <c r="E106" s="322"/>
      <c r="F106" s="322"/>
      <c r="G106" s="322"/>
      <c r="H106" s="318" t="s">
        <v>1011</v>
      </c>
      <c r="I106" s="323" t="n">
        <v>5</v>
      </c>
    </row>
    <row r="107" customFormat="false" ht="13.8" hidden="false" customHeight="true" outlineLevel="0" collapsed="false">
      <c r="A107" s="278" t="s">
        <v>1029</v>
      </c>
      <c r="B107" s="278"/>
      <c r="C107" s="278"/>
      <c r="D107" s="278"/>
      <c r="E107" s="278"/>
      <c r="F107" s="278"/>
      <c r="G107" s="278"/>
      <c r="H107" s="278"/>
      <c r="I107" s="278"/>
    </row>
    <row r="108" customFormat="false" ht="13.8" hidden="false" customHeight="true" outlineLevel="0" collapsed="false">
      <c r="A108" s="279" t="s">
        <v>1030</v>
      </c>
      <c r="B108" s="310" t="s">
        <v>1031</v>
      </c>
      <c r="C108" s="310"/>
      <c r="D108" s="310"/>
      <c r="E108" s="310"/>
      <c r="F108" s="310"/>
      <c r="G108" s="310"/>
      <c r="H108" s="311"/>
      <c r="I108" s="280" t="s">
        <v>885</v>
      </c>
    </row>
    <row r="109" customFormat="false" ht="22.35" hidden="false" customHeight="true" outlineLevel="0" collapsed="false">
      <c r="A109" s="292" t="s">
        <v>887</v>
      </c>
      <c r="B109" s="242" t="s">
        <v>1348</v>
      </c>
      <c r="C109" s="242"/>
      <c r="D109" s="242"/>
      <c r="E109" s="242"/>
      <c r="F109" s="242"/>
      <c r="G109" s="242"/>
      <c r="H109" s="242"/>
      <c r="I109" s="315" t="n">
        <f aca="false">ROUND(((($I$29+$I$29/3)*4/12)/12)*I114,2)</f>
        <v>0</v>
      </c>
    </row>
    <row r="110" customFormat="false" ht="13.8" hidden="false" customHeight="true" outlineLevel="0" collapsed="false">
      <c r="A110" s="292" t="s">
        <v>890</v>
      </c>
      <c r="B110" s="242" t="s">
        <v>1033</v>
      </c>
      <c r="C110" s="242"/>
      <c r="D110" s="242"/>
      <c r="E110" s="242"/>
      <c r="F110" s="242"/>
      <c r="G110" s="242"/>
      <c r="H110" s="242"/>
      <c r="I110" s="315" t="n">
        <f aca="false">ROUND(+I109*H51,2)</f>
        <v>0</v>
      </c>
    </row>
    <row r="111" customFormat="false" ht="22.35" hidden="false" customHeight="true" outlineLevel="0" collapsed="false">
      <c r="A111" s="292" t="s">
        <v>893</v>
      </c>
      <c r="B111" s="242" t="s">
        <v>1349</v>
      </c>
      <c r="C111" s="242"/>
      <c r="D111" s="242"/>
      <c r="E111" s="242"/>
      <c r="F111" s="242"/>
      <c r="G111" s="242"/>
      <c r="H111" s="242"/>
      <c r="I111" s="315" t="n">
        <f aca="false">ROUND(((($I$29+$I$36)*4/12)*I114)*H51,2)</f>
        <v>0</v>
      </c>
    </row>
    <row r="112" customFormat="false" ht="13.8" hidden="false" customHeight="true" outlineLevel="0" collapsed="false">
      <c r="A112" s="292" t="s">
        <v>926</v>
      </c>
      <c r="B112" s="242" t="s">
        <v>1389</v>
      </c>
      <c r="C112" s="242"/>
      <c r="D112" s="242"/>
      <c r="E112" s="242"/>
      <c r="F112" s="242"/>
      <c r="G112" s="242"/>
      <c r="H112" s="242"/>
      <c r="I112" s="321"/>
    </row>
    <row r="113" customFormat="false" ht="13.8" hidden="false" customHeight="false" outlineLevel="0" collapsed="false">
      <c r="A113" s="302" t="s">
        <v>956</v>
      </c>
      <c r="B113" s="302"/>
      <c r="C113" s="302"/>
      <c r="D113" s="302"/>
      <c r="E113" s="302"/>
      <c r="F113" s="302"/>
      <c r="G113" s="302"/>
      <c r="H113" s="303"/>
      <c r="I113" s="274" t="n">
        <f aca="false">SUM(I109:I112)</f>
        <v>0</v>
      </c>
    </row>
    <row r="114" customFormat="false" ht="27.05" hidden="false" customHeight="true" outlineLevel="0" collapsed="false">
      <c r="A114" s="322" t="s">
        <v>1035</v>
      </c>
      <c r="B114" s="322"/>
      <c r="C114" s="322"/>
      <c r="D114" s="322"/>
      <c r="E114" s="322"/>
      <c r="F114" s="322"/>
      <c r="G114" s="322"/>
      <c r="H114" s="318" t="s">
        <v>1011</v>
      </c>
      <c r="I114" s="324" t="n">
        <v>0.02</v>
      </c>
    </row>
    <row r="115" customFormat="false" ht="13.8" hidden="false" customHeight="true" outlineLevel="0" collapsed="false">
      <c r="A115" s="278" t="s">
        <v>1036</v>
      </c>
      <c r="B115" s="278"/>
      <c r="C115" s="278"/>
      <c r="D115" s="278"/>
      <c r="E115" s="278"/>
      <c r="F115" s="278"/>
      <c r="G115" s="278"/>
      <c r="H115" s="278"/>
      <c r="I115" s="278"/>
    </row>
    <row r="116" customFormat="false" ht="13.8" hidden="false" customHeight="true" outlineLevel="0" collapsed="false">
      <c r="A116" s="279" t="s">
        <v>1037</v>
      </c>
      <c r="B116" s="310" t="s">
        <v>1038</v>
      </c>
      <c r="C116" s="310"/>
      <c r="D116" s="310"/>
      <c r="E116" s="310"/>
      <c r="F116" s="310"/>
      <c r="G116" s="310"/>
      <c r="H116" s="311"/>
      <c r="I116" s="280" t="s">
        <v>885</v>
      </c>
    </row>
    <row r="117" customFormat="false" ht="13.8" hidden="false" customHeight="true" outlineLevel="0" collapsed="false">
      <c r="A117" s="292" t="s">
        <v>887</v>
      </c>
      <c r="B117" s="242" t="s">
        <v>1039</v>
      </c>
      <c r="C117" s="242"/>
      <c r="D117" s="242"/>
      <c r="E117" s="242"/>
      <c r="F117" s="242"/>
      <c r="G117" s="242"/>
      <c r="H117" s="242"/>
      <c r="I117" s="321"/>
    </row>
    <row r="118" customFormat="false" ht="13.8" hidden="false" customHeight="false" outlineLevel="0" collapsed="false">
      <c r="A118" s="302" t="s">
        <v>956</v>
      </c>
      <c r="B118" s="302"/>
      <c r="C118" s="302"/>
      <c r="D118" s="302"/>
      <c r="E118" s="302"/>
      <c r="F118" s="302"/>
      <c r="G118" s="302"/>
      <c r="H118" s="303"/>
      <c r="I118" s="274" t="n">
        <f aca="false">+I117</f>
        <v>0</v>
      </c>
    </row>
    <row r="119" customFormat="false" ht="18.65" hidden="false" customHeight="true" outlineLevel="0" collapsed="false">
      <c r="A119" s="275" t="s">
        <v>1351</v>
      </c>
      <c r="B119" s="275"/>
      <c r="C119" s="275"/>
      <c r="D119" s="275"/>
      <c r="E119" s="275"/>
      <c r="F119" s="275"/>
      <c r="G119" s="275"/>
      <c r="H119" s="275"/>
      <c r="I119" s="275"/>
    </row>
    <row r="120" customFormat="false" ht="13.8" hidden="false" customHeight="true" outlineLevel="0" collapsed="false">
      <c r="A120" s="255" t="s">
        <v>1041</v>
      </c>
      <c r="B120" s="255"/>
      <c r="C120" s="255"/>
      <c r="D120" s="255"/>
      <c r="E120" s="255"/>
      <c r="F120" s="255"/>
      <c r="G120" s="255"/>
      <c r="H120" s="255"/>
      <c r="I120" s="255"/>
    </row>
    <row r="121" customFormat="false" ht="13.8" hidden="false" customHeight="true" outlineLevel="0" collapsed="false">
      <c r="A121" s="279" t="n">
        <v>4</v>
      </c>
      <c r="B121" s="310" t="s">
        <v>1042</v>
      </c>
      <c r="C121" s="310"/>
      <c r="D121" s="310"/>
      <c r="E121" s="310"/>
      <c r="F121" s="310"/>
      <c r="G121" s="310"/>
      <c r="H121" s="311"/>
      <c r="I121" s="280" t="s">
        <v>885</v>
      </c>
    </row>
    <row r="122" customFormat="false" ht="13.8" hidden="false" customHeight="true" outlineLevel="0" collapsed="false">
      <c r="A122" s="292" t="s">
        <v>1014</v>
      </c>
      <c r="B122" s="242" t="s">
        <v>1015</v>
      </c>
      <c r="C122" s="242"/>
      <c r="D122" s="242"/>
      <c r="E122" s="242"/>
      <c r="F122" s="242"/>
      <c r="G122" s="242"/>
      <c r="H122" s="242"/>
      <c r="I122" s="315" t="n">
        <f aca="false">+I101</f>
        <v>0</v>
      </c>
    </row>
    <row r="123" customFormat="false" ht="13.8" hidden="false" customHeight="true" outlineLevel="0" collapsed="false">
      <c r="A123" s="292" t="s">
        <v>1030</v>
      </c>
      <c r="B123" s="242" t="s">
        <v>1043</v>
      </c>
      <c r="C123" s="242"/>
      <c r="D123" s="242"/>
      <c r="E123" s="242"/>
      <c r="F123" s="242"/>
      <c r="G123" s="242"/>
      <c r="H123" s="242"/>
      <c r="I123" s="315" t="n">
        <f aca="false">+I113</f>
        <v>0</v>
      </c>
    </row>
    <row r="124" customFormat="false" ht="13.8" hidden="false" customHeight="true" outlineLevel="0" collapsed="false">
      <c r="A124" s="292" t="s">
        <v>1037</v>
      </c>
      <c r="B124" s="242" t="s">
        <v>1038</v>
      </c>
      <c r="C124" s="242"/>
      <c r="D124" s="242"/>
      <c r="E124" s="242"/>
      <c r="F124" s="242"/>
      <c r="G124" s="242"/>
      <c r="H124" s="242"/>
      <c r="I124" s="315" t="n">
        <f aca="false">+I118</f>
        <v>0</v>
      </c>
    </row>
    <row r="125" customFormat="false" ht="13.8" hidden="false" customHeight="false" outlineLevel="0" collapsed="false">
      <c r="A125" s="302" t="s">
        <v>956</v>
      </c>
      <c r="B125" s="302"/>
      <c r="C125" s="302"/>
      <c r="D125" s="302"/>
      <c r="E125" s="302"/>
      <c r="F125" s="302"/>
      <c r="G125" s="302"/>
      <c r="H125" s="303"/>
      <c r="I125" s="274" t="n">
        <f aca="false">SUM(I122:I124)</f>
        <v>0</v>
      </c>
    </row>
    <row r="126" customFormat="false" ht="13.8" hidden="false" customHeight="false" outlineLevel="0" collapsed="false">
      <c r="A126" s="325" t="s">
        <v>926</v>
      </c>
      <c r="B126" s="326" t="s">
        <v>1396</v>
      </c>
      <c r="C126" s="326"/>
      <c r="D126" s="326"/>
      <c r="E126" s="326"/>
      <c r="F126" s="326"/>
      <c r="G126" s="326"/>
      <c r="H126" s="326"/>
      <c r="I126" s="321"/>
    </row>
    <row r="127" customFormat="false" ht="13.8" hidden="false" customHeight="false" outlineLevel="0" collapsed="false">
      <c r="A127" s="302" t="s">
        <v>956</v>
      </c>
      <c r="B127" s="302"/>
      <c r="C127" s="302"/>
      <c r="D127" s="302"/>
      <c r="E127" s="302"/>
      <c r="F127" s="302"/>
      <c r="G127" s="302"/>
      <c r="H127" s="303"/>
      <c r="I127" s="274" t="n">
        <f aca="false">SUM(I125:I126)</f>
        <v>0</v>
      </c>
    </row>
    <row r="128" customFormat="false" ht="13.8" hidden="false" customHeight="true" outlineLevel="0" collapsed="false">
      <c r="A128" s="255" t="s">
        <v>1353</v>
      </c>
      <c r="B128" s="255"/>
      <c r="C128" s="255"/>
      <c r="D128" s="255"/>
      <c r="E128" s="255"/>
      <c r="F128" s="255"/>
      <c r="G128" s="255"/>
      <c r="H128" s="255"/>
      <c r="I128" s="255"/>
    </row>
    <row r="129" customFormat="false" ht="13.8" hidden="false" customHeight="true" outlineLevel="0" collapsed="false">
      <c r="A129" s="279" t="n">
        <v>5</v>
      </c>
      <c r="B129" s="257" t="s">
        <v>1354</v>
      </c>
      <c r="C129" s="257"/>
      <c r="D129" s="257"/>
      <c r="E129" s="257"/>
      <c r="F129" s="257"/>
      <c r="G129" s="257"/>
      <c r="H129" s="258"/>
      <c r="I129" s="280" t="s">
        <v>885</v>
      </c>
    </row>
    <row r="130" customFormat="false" ht="13.8" hidden="false" customHeight="true" outlineLevel="0" collapsed="false">
      <c r="A130" s="281" t="s">
        <v>887</v>
      </c>
      <c r="B130" s="242" t="s">
        <v>1355</v>
      </c>
      <c r="C130" s="242"/>
      <c r="D130" s="242"/>
      <c r="E130" s="242"/>
      <c r="F130" s="242"/>
      <c r="G130" s="242"/>
      <c r="H130" s="327"/>
      <c r="I130" s="321" t="n">
        <f aca="false">'Anexo - M5. Materiais'!L30</f>
        <v>0</v>
      </c>
    </row>
    <row r="131" customFormat="false" ht="13.8" hidden="false" customHeight="true" outlineLevel="0" collapsed="false">
      <c r="A131" s="281" t="s">
        <v>890</v>
      </c>
      <c r="B131" s="242" t="s">
        <v>1048</v>
      </c>
      <c r="C131" s="242"/>
      <c r="D131" s="242"/>
      <c r="E131" s="242"/>
      <c r="F131" s="242"/>
      <c r="G131" s="242"/>
      <c r="H131" s="327"/>
      <c r="I131" s="321" t="n">
        <f aca="false">'Anexo - M5. Equipamentos'!F120</f>
        <v>0</v>
      </c>
    </row>
    <row r="132" customFormat="false" ht="13.8" hidden="false" customHeight="true" outlineLevel="0" collapsed="false">
      <c r="A132" s="281" t="s">
        <v>893</v>
      </c>
      <c r="B132" s="242" t="s">
        <v>1046</v>
      </c>
      <c r="C132" s="242"/>
      <c r="D132" s="242"/>
      <c r="E132" s="242"/>
      <c r="F132" s="242"/>
      <c r="G132" s="242"/>
      <c r="H132" s="327"/>
      <c r="I132" s="321" t="n">
        <f aca="false">'Anexo - M5. Uniformes'!F79</f>
        <v>0</v>
      </c>
    </row>
    <row r="133" customFormat="false" ht="13.8" hidden="false" customHeight="false" outlineLevel="0" collapsed="false">
      <c r="A133" s="328" t="s">
        <v>1356</v>
      </c>
      <c r="B133" s="328"/>
      <c r="C133" s="328"/>
      <c r="D133" s="328"/>
      <c r="E133" s="328"/>
      <c r="F133" s="328"/>
      <c r="G133" s="328"/>
      <c r="H133" s="328"/>
      <c r="I133" s="274" t="n">
        <f aca="false">SUM(I130:I132)</f>
        <v>0</v>
      </c>
    </row>
    <row r="134" customFormat="false" ht="13.8" hidden="true" customHeight="true" outlineLevel="0" collapsed="false">
      <c r="A134" s="329" t="s">
        <v>1051</v>
      </c>
      <c r="B134" s="329"/>
      <c r="C134" s="329"/>
      <c r="D134" s="329"/>
      <c r="E134" s="329"/>
      <c r="F134" s="329"/>
      <c r="G134" s="329"/>
      <c r="H134" s="329"/>
      <c r="I134" s="329"/>
    </row>
    <row r="135" customFormat="false" ht="13.8" hidden="true" customHeight="true" outlineLevel="0" collapsed="false">
      <c r="A135" s="330" t="n">
        <v>6</v>
      </c>
      <c r="B135" s="331" t="s">
        <v>1052</v>
      </c>
      <c r="C135" s="331"/>
      <c r="D135" s="331"/>
      <c r="E135" s="331"/>
      <c r="F135" s="331"/>
      <c r="G135" s="331"/>
      <c r="H135" s="332" t="s">
        <v>884</v>
      </c>
      <c r="I135" s="333" t="s">
        <v>885</v>
      </c>
      <c r="J135" s="269"/>
      <c r="K135" s="269"/>
      <c r="L135" s="269"/>
      <c r="M135" s="269"/>
      <c r="N135" s="269"/>
      <c r="O135" s="269"/>
      <c r="P135" s="269"/>
      <c r="Q135" s="269"/>
      <c r="R135" s="269"/>
      <c r="S135" s="269"/>
      <c r="T135" s="269"/>
      <c r="U135" s="269"/>
      <c r="V135" s="269"/>
      <c r="W135" s="269"/>
      <c r="X135" s="269"/>
      <c r="Y135" s="269"/>
      <c r="Z135" s="269"/>
      <c r="AA135" s="269"/>
      <c r="AB135" s="269"/>
      <c r="AC135" s="269"/>
      <c r="AD135" s="269"/>
      <c r="AE135" s="269"/>
      <c r="AF135" s="269"/>
      <c r="AG135" s="269"/>
      <c r="AH135" s="269"/>
      <c r="AI135" s="269"/>
      <c r="AJ135" s="269"/>
      <c r="AK135" s="269"/>
      <c r="AL135" s="269"/>
      <c r="AM135" s="269"/>
      <c r="AN135" s="269"/>
      <c r="AO135" s="269"/>
      <c r="AP135" s="269"/>
      <c r="AQ135" s="269"/>
      <c r="AR135" s="269"/>
      <c r="AS135" s="269"/>
      <c r="AT135" s="269"/>
      <c r="AU135" s="269"/>
      <c r="AV135" s="269"/>
      <c r="AW135" s="269"/>
      <c r="AX135" s="269"/>
      <c r="AY135" s="269"/>
      <c r="AZ135" s="269"/>
      <c r="BA135" s="269"/>
      <c r="BB135" s="269"/>
      <c r="BC135" s="269"/>
      <c r="BD135" s="269"/>
      <c r="BE135" s="269"/>
      <c r="BF135" s="269"/>
      <c r="BG135" s="269"/>
      <c r="BH135" s="269"/>
      <c r="BI135" s="269"/>
      <c r="BJ135" s="269"/>
      <c r="BK135" s="269"/>
      <c r="BL135" s="269"/>
      <c r="BM135" s="269"/>
      <c r="BN135" s="269"/>
      <c r="BO135" s="269"/>
      <c r="BP135" s="269"/>
      <c r="BQ135" s="269"/>
      <c r="BR135" s="269"/>
      <c r="BS135" s="269"/>
      <c r="BT135" s="269"/>
      <c r="BU135" s="269"/>
      <c r="BV135" s="269"/>
      <c r="BW135" s="269"/>
      <c r="BX135" s="269"/>
      <c r="BY135" s="269"/>
      <c r="BZ135" s="269"/>
      <c r="CA135" s="269"/>
      <c r="CB135" s="269"/>
      <c r="CC135" s="269"/>
      <c r="CD135" s="269"/>
      <c r="CE135" s="269"/>
      <c r="CF135" s="269"/>
      <c r="CG135" s="269"/>
      <c r="CH135" s="269"/>
      <c r="CI135" s="269"/>
      <c r="CJ135" s="269"/>
      <c r="CK135" s="269"/>
      <c r="CL135" s="269"/>
      <c r="CM135" s="269"/>
      <c r="CN135" s="269"/>
      <c r="CO135" s="269"/>
      <c r="CP135" s="269"/>
      <c r="CQ135" s="269"/>
      <c r="CR135" s="269"/>
      <c r="CS135" s="269"/>
      <c r="CT135" s="269"/>
      <c r="CU135" s="269"/>
      <c r="CV135" s="269"/>
      <c r="CW135" s="269"/>
      <c r="CX135" s="269"/>
      <c r="CY135" s="269"/>
      <c r="CZ135" s="269"/>
      <c r="DA135" s="269"/>
      <c r="DB135" s="269"/>
      <c r="DC135" s="269"/>
      <c r="DD135" s="269"/>
      <c r="DE135" s="269"/>
      <c r="DF135" s="269"/>
      <c r="DG135" s="269"/>
      <c r="DH135" s="269"/>
      <c r="DI135" s="269"/>
      <c r="DJ135" s="269"/>
      <c r="DK135" s="269"/>
      <c r="DL135" s="269"/>
      <c r="DM135" s="269"/>
      <c r="DN135" s="269"/>
      <c r="DO135" s="269"/>
      <c r="DP135" s="269"/>
      <c r="DQ135" s="269"/>
      <c r="DR135" s="269"/>
      <c r="DS135" s="269"/>
      <c r="DT135" s="269"/>
      <c r="DU135" s="269"/>
      <c r="DV135" s="269"/>
      <c r="DW135" s="269"/>
      <c r="DX135" s="269"/>
      <c r="DY135" s="269"/>
      <c r="DZ135" s="269"/>
      <c r="EA135" s="269"/>
      <c r="EB135" s="269"/>
      <c r="EC135" s="269"/>
      <c r="ED135" s="269"/>
      <c r="EE135" s="269"/>
      <c r="EF135" s="269"/>
      <c r="EG135" s="269"/>
      <c r="EH135" s="269"/>
      <c r="EI135" s="269"/>
      <c r="EJ135" s="269"/>
      <c r="EK135" s="269"/>
      <c r="EL135" s="269"/>
      <c r="EM135" s="269"/>
      <c r="EN135" s="269"/>
      <c r="EO135" s="269"/>
      <c r="EP135" s="269"/>
      <c r="EQ135" s="269"/>
      <c r="ER135" s="269"/>
      <c r="ES135" s="269"/>
      <c r="ET135" s="269"/>
      <c r="EU135" s="269"/>
      <c r="EV135" s="269"/>
      <c r="EW135" s="269"/>
      <c r="EX135" s="269"/>
      <c r="EY135" s="269"/>
      <c r="EZ135" s="269"/>
      <c r="FA135" s="269"/>
      <c r="FB135" s="269"/>
      <c r="FC135" s="269"/>
      <c r="FD135" s="269"/>
      <c r="FE135" s="269"/>
      <c r="FF135" s="269"/>
      <c r="FG135" s="269"/>
      <c r="FH135" s="269"/>
      <c r="FI135" s="269"/>
      <c r="FJ135" s="269"/>
      <c r="FK135" s="269"/>
      <c r="FL135" s="269"/>
      <c r="FM135" s="269"/>
      <c r="FN135" s="269"/>
      <c r="FO135" s="269"/>
      <c r="FP135" s="269"/>
      <c r="FQ135" s="269"/>
      <c r="FR135" s="269"/>
      <c r="FS135" s="269"/>
      <c r="FT135" s="269"/>
      <c r="FU135" s="269"/>
      <c r="FV135" s="269"/>
      <c r="FW135" s="269"/>
      <c r="FX135" s="269"/>
      <c r="FY135" s="269"/>
      <c r="FZ135" s="269"/>
      <c r="GA135" s="269"/>
      <c r="GB135" s="269"/>
      <c r="GC135" s="269"/>
      <c r="GD135" s="269"/>
      <c r="GE135" s="269"/>
      <c r="GF135" s="269"/>
      <c r="GG135" s="269"/>
      <c r="GH135" s="269"/>
      <c r="GI135" s="269"/>
      <c r="GJ135" s="269"/>
      <c r="GK135" s="269"/>
      <c r="GL135" s="269"/>
      <c r="GM135" s="269"/>
      <c r="GN135" s="269"/>
      <c r="GO135" s="269"/>
      <c r="GP135" s="269"/>
      <c r="GQ135" s="269"/>
      <c r="GR135" s="269"/>
      <c r="GS135" s="269"/>
      <c r="GT135" s="269"/>
      <c r="GU135" s="269"/>
      <c r="GV135" s="269"/>
      <c r="GW135" s="269"/>
      <c r="GX135" s="269"/>
      <c r="GY135" s="269"/>
      <c r="GZ135" s="269"/>
      <c r="HA135" s="269"/>
      <c r="HB135" s="269"/>
      <c r="HC135" s="269"/>
      <c r="HD135" s="269"/>
      <c r="HE135" s="269"/>
      <c r="HF135" s="269"/>
      <c r="HG135" s="269"/>
      <c r="HH135" s="269"/>
      <c r="HI135" s="269"/>
      <c r="HJ135" s="269"/>
      <c r="HK135" s="269"/>
      <c r="HL135" s="269"/>
      <c r="HM135" s="269"/>
      <c r="HN135" s="269"/>
      <c r="HO135" s="269"/>
      <c r="HP135" s="269"/>
      <c r="HQ135" s="269"/>
      <c r="HR135" s="269"/>
      <c r="HS135" s="269"/>
      <c r="HT135" s="269"/>
      <c r="HU135" s="269"/>
      <c r="HV135" s="269"/>
      <c r="HW135" s="269"/>
      <c r="HX135" s="269"/>
      <c r="HY135" s="269"/>
      <c r="HZ135" s="269"/>
      <c r="IA135" s="269"/>
      <c r="IB135" s="269"/>
      <c r="IC135" s="269"/>
      <c r="ID135" s="269"/>
      <c r="IE135" s="269"/>
      <c r="IF135" s="269"/>
      <c r="IG135" s="269"/>
      <c r="IH135" s="269"/>
      <c r="II135" s="269"/>
      <c r="IJ135" s="269"/>
      <c r="IK135" s="269"/>
      <c r="IL135" s="269"/>
      <c r="IM135" s="269"/>
      <c r="IN135" s="269"/>
      <c r="IO135" s="269"/>
      <c r="IP135" s="269"/>
      <c r="IQ135" s="269"/>
      <c r="IR135" s="269"/>
      <c r="IS135" s="269"/>
      <c r="IT135" s="269"/>
      <c r="IU135" s="269"/>
      <c r="IV135" s="269"/>
      <c r="IW135" s="269"/>
      <c r="IX135" s="269"/>
      <c r="IY135" s="269"/>
      <c r="IZ135" s="269"/>
      <c r="JA135" s="269"/>
      <c r="JB135" s="269"/>
      <c r="JC135" s="269"/>
      <c r="JD135" s="269"/>
      <c r="JE135" s="269"/>
      <c r="JF135" s="269"/>
      <c r="JG135" s="269"/>
      <c r="JH135" s="269"/>
      <c r="JI135" s="269"/>
      <c r="JJ135" s="269"/>
      <c r="JK135" s="269"/>
      <c r="JL135" s="269"/>
      <c r="JM135" s="269"/>
      <c r="JN135" s="269"/>
      <c r="JO135" s="269"/>
      <c r="JP135" s="269"/>
      <c r="JQ135" s="269"/>
      <c r="JR135" s="269"/>
      <c r="JS135" s="269"/>
      <c r="JT135" s="269"/>
      <c r="JU135" s="269"/>
      <c r="JV135" s="269"/>
      <c r="JW135" s="269"/>
      <c r="JX135" s="269"/>
      <c r="JY135" s="269"/>
      <c r="JZ135" s="269"/>
      <c r="KA135" s="269"/>
      <c r="KB135" s="269"/>
      <c r="KC135" s="269"/>
      <c r="KD135" s="269"/>
      <c r="KE135" s="269"/>
      <c r="KF135" s="269"/>
      <c r="KG135" s="269"/>
      <c r="KH135" s="269"/>
      <c r="KI135" s="269"/>
      <c r="KJ135" s="269"/>
      <c r="KK135" s="269"/>
      <c r="KL135" s="269"/>
      <c r="KM135" s="269"/>
      <c r="KN135" s="269"/>
      <c r="KO135" s="269"/>
      <c r="KP135" s="269"/>
      <c r="KQ135" s="269"/>
      <c r="KR135" s="269"/>
      <c r="KS135" s="269"/>
      <c r="KT135" s="269"/>
      <c r="KU135" s="269"/>
      <c r="KV135" s="269"/>
      <c r="KW135" s="269"/>
      <c r="KX135" s="269"/>
      <c r="KY135" s="269"/>
      <c r="KZ135" s="269"/>
      <c r="LA135" s="269"/>
      <c r="LB135" s="269"/>
      <c r="LC135" s="269"/>
      <c r="LD135" s="269"/>
      <c r="LE135" s="269"/>
      <c r="LF135" s="269"/>
      <c r="LG135" s="269"/>
      <c r="LH135" s="269"/>
      <c r="LI135" s="269"/>
      <c r="LJ135" s="269"/>
      <c r="LK135" s="269"/>
      <c r="LL135" s="269"/>
      <c r="LM135" s="269"/>
      <c r="LN135" s="269"/>
      <c r="LO135" s="269"/>
      <c r="LP135" s="269"/>
      <c r="LQ135" s="269"/>
      <c r="LR135" s="269"/>
      <c r="LS135" s="269"/>
      <c r="LT135" s="269"/>
      <c r="LU135" s="269"/>
      <c r="LV135" s="269"/>
      <c r="LW135" s="269"/>
      <c r="LX135" s="269"/>
      <c r="LY135" s="269"/>
      <c r="LZ135" s="269"/>
      <c r="MA135" s="269"/>
      <c r="MB135" s="269"/>
      <c r="MC135" s="269"/>
      <c r="MD135" s="269"/>
      <c r="ME135" s="269"/>
      <c r="MF135" s="269"/>
      <c r="MG135" s="269"/>
      <c r="MH135" s="269"/>
      <c r="MI135" s="269"/>
      <c r="MJ135" s="269"/>
      <c r="MK135" s="269"/>
      <c r="ML135" s="269"/>
      <c r="MM135" s="269"/>
      <c r="MN135" s="269"/>
      <c r="MO135" s="269"/>
      <c r="MP135" s="269"/>
      <c r="MQ135" s="269"/>
      <c r="MR135" s="269"/>
      <c r="MS135" s="269"/>
      <c r="MT135" s="269"/>
      <c r="MU135" s="269"/>
      <c r="MV135" s="269"/>
      <c r="MW135" s="269"/>
      <c r="MX135" s="269"/>
      <c r="MY135" s="269"/>
      <c r="MZ135" s="269"/>
      <c r="NA135" s="269"/>
      <c r="NB135" s="269"/>
      <c r="NC135" s="269"/>
      <c r="ND135" s="269"/>
      <c r="NE135" s="269"/>
      <c r="NF135" s="269"/>
      <c r="NG135" s="269"/>
      <c r="NH135" s="269"/>
      <c r="NI135" s="269"/>
      <c r="NJ135" s="269"/>
      <c r="NK135" s="269"/>
      <c r="NL135" s="269"/>
      <c r="NM135" s="269"/>
      <c r="NN135" s="269"/>
      <c r="NO135" s="269"/>
      <c r="NP135" s="269"/>
      <c r="NQ135" s="269"/>
      <c r="NR135" s="269"/>
      <c r="NS135" s="269"/>
      <c r="NT135" s="269"/>
      <c r="NU135" s="269"/>
      <c r="NV135" s="269"/>
      <c r="NW135" s="269"/>
      <c r="NX135" s="269"/>
      <c r="NY135" s="269"/>
      <c r="NZ135" s="269"/>
      <c r="OA135" s="269"/>
      <c r="OB135" s="269"/>
      <c r="OC135" s="269"/>
      <c r="OD135" s="269"/>
      <c r="OE135" s="269"/>
      <c r="OF135" s="269"/>
      <c r="OG135" s="269"/>
      <c r="OH135" s="269"/>
      <c r="OI135" s="269"/>
      <c r="OJ135" s="269"/>
      <c r="OK135" s="269"/>
      <c r="OL135" s="269"/>
      <c r="OM135" s="269"/>
      <c r="ON135" s="269"/>
      <c r="OO135" s="269"/>
      <c r="OP135" s="269"/>
      <c r="OQ135" s="269"/>
      <c r="OR135" s="269"/>
      <c r="OS135" s="269"/>
      <c r="OT135" s="269"/>
      <c r="OU135" s="269"/>
      <c r="OV135" s="269"/>
      <c r="OW135" s="269"/>
      <c r="OX135" s="269"/>
      <c r="OY135" s="269"/>
      <c r="OZ135" s="269"/>
      <c r="PA135" s="269"/>
      <c r="PB135" s="269"/>
      <c r="PC135" s="269"/>
      <c r="PD135" s="269"/>
      <c r="PE135" s="269"/>
      <c r="PF135" s="269"/>
      <c r="PG135" s="269"/>
      <c r="PH135" s="269"/>
      <c r="PI135" s="269"/>
      <c r="PJ135" s="269"/>
      <c r="PK135" s="269"/>
      <c r="PL135" s="269"/>
      <c r="PM135" s="269"/>
      <c r="PN135" s="269"/>
      <c r="PO135" s="269"/>
      <c r="PP135" s="269"/>
      <c r="PQ135" s="269"/>
      <c r="PR135" s="269"/>
      <c r="PS135" s="269"/>
      <c r="PT135" s="269"/>
      <c r="PU135" s="269"/>
      <c r="PV135" s="269"/>
      <c r="PW135" s="269"/>
      <c r="PX135" s="269"/>
      <c r="PY135" s="269"/>
      <c r="PZ135" s="269"/>
      <c r="QA135" s="269"/>
      <c r="QB135" s="269"/>
      <c r="QC135" s="269"/>
      <c r="QD135" s="269"/>
      <c r="QE135" s="269"/>
      <c r="QF135" s="269"/>
      <c r="QG135" s="269"/>
      <c r="QH135" s="269"/>
      <c r="QI135" s="269"/>
      <c r="QJ135" s="269"/>
      <c r="QK135" s="269"/>
      <c r="QL135" s="269"/>
      <c r="QM135" s="269"/>
      <c r="QN135" s="269"/>
      <c r="QO135" s="269"/>
      <c r="QP135" s="269"/>
      <c r="QQ135" s="269"/>
      <c r="QR135" s="269"/>
      <c r="QS135" s="269"/>
      <c r="QT135" s="269"/>
      <c r="QU135" s="269"/>
      <c r="QV135" s="269"/>
      <c r="QW135" s="269"/>
      <c r="QX135" s="269"/>
      <c r="QY135" s="269"/>
      <c r="QZ135" s="269"/>
      <c r="RA135" s="269"/>
      <c r="RB135" s="269"/>
      <c r="RC135" s="269"/>
      <c r="RD135" s="269"/>
      <c r="RE135" s="269"/>
      <c r="RF135" s="269"/>
      <c r="RG135" s="269"/>
      <c r="RH135" s="269"/>
      <c r="RI135" s="269"/>
      <c r="RJ135" s="269"/>
      <c r="RK135" s="269"/>
      <c r="RL135" s="269"/>
      <c r="RM135" s="269"/>
      <c r="RN135" s="269"/>
      <c r="RO135" s="269"/>
      <c r="RP135" s="269"/>
      <c r="RQ135" s="269"/>
      <c r="RR135" s="269"/>
      <c r="RS135" s="269"/>
      <c r="RT135" s="269"/>
      <c r="RU135" s="269"/>
      <c r="RV135" s="269"/>
      <c r="RW135" s="269"/>
      <c r="RX135" s="269"/>
      <c r="RY135" s="269"/>
      <c r="RZ135" s="269"/>
      <c r="SA135" s="269"/>
      <c r="SB135" s="269"/>
      <c r="SC135" s="269"/>
      <c r="SD135" s="269"/>
      <c r="SE135" s="269"/>
      <c r="SF135" s="269"/>
      <c r="SG135" s="269"/>
      <c r="SH135" s="269"/>
      <c r="SI135" s="269"/>
      <c r="SJ135" s="269"/>
      <c r="SK135" s="269"/>
      <c r="SL135" s="269"/>
      <c r="SM135" s="269"/>
      <c r="SN135" s="269"/>
      <c r="SO135" s="269"/>
      <c r="SP135" s="269"/>
      <c r="SQ135" s="269"/>
      <c r="SR135" s="269"/>
      <c r="SS135" s="269"/>
      <c r="ST135" s="269"/>
      <c r="SU135" s="269"/>
      <c r="SV135" s="269"/>
      <c r="SW135" s="269"/>
      <c r="SX135" s="269"/>
      <c r="SY135" s="269"/>
      <c r="SZ135" s="269"/>
      <c r="TA135" s="269"/>
      <c r="TB135" s="269"/>
      <c r="TC135" s="269"/>
      <c r="TD135" s="269"/>
      <c r="TE135" s="269"/>
      <c r="TF135" s="269"/>
      <c r="TG135" s="269"/>
      <c r="TH135" s="269"/>
      <c r="TI135" s="269"/>
      <c r="TJ135" s="269"/>
      <c r="TK135" s="269"/>
      <c r="TL135" s="269"/>
      <c r="TM135" s="269"/>
      <c r="TN135" s="269"/>
      <c r="TO135" s="269"/>
      <c r="TP135" s="269"/>
      <c r="TQ135" s="269"/>
      <c r="TR135" s="269"/>
      <c r="TS135" s="269"/>
      <c r="TT135" s="269"/>
      <c r="TU135" s="269"/>
      <c r="TV135" s="269"/>
      <c r="TW135" s="269"/>
      <c r="TX135" s="269"/>
      <c r="TY135" s="269"/>
      <c r="TZ135" s="269"/>
      <c r="UA135" s="269"/>
      <c r="UB135" s="269"/>
      <c r="UC135" s="269"/>
      <c r="UD135" s="269"/>
      <c r="UE135" s="269"/>
      <c r="UF135" s="269"/>
      <c r="UG135" s="269"/>
      <c r="UH135" s="269"/>
      <c r="UI135" s="269"/>
      <c r="UJ135" s="269"/>
      <c r="UK135" s="269"/>
      <c r="UL135" s="269"/>
      <c r="UM135" s="269"/>
      <c r="UN135" s="269"/>
      <c r="UO135" s="269"/>
      <c r="UP135" s="269"/>
      <c r="UQ135" s="269"/>
      <c r="UR135" s="269"/>
      <c r="US135" s="269"/>
      <c r="UT135" s="269"/>
      <c r="UU135" s="269"/>
      <c r="UV135" s="269"/>
      <c r="UW135" s="269"/>
      <c r="UX135" s="269"/>
      <c r="UY135" s="269"/>
      <c r="UZ135" s="269"/>
      <c r="VA135" s="269"/>
      <c r="VB135" s="269"/>
      <c r="VC135" s="269"/>
      <c r="VD135" s="269"/>
      <c r="VE135" s="269"/>
      <c r="VF135" s="269"/>
      <c r="VG135" s="269"/>
      <c r="VH135" s="269"/>
      <c r="VI135" s="269"/>
      <c r="VJ135" s="269"/>
      <c r="VK135" s="269"/>
      <c r="VL135" s="269"/>
      <c r="VM135" s="269"/>
      <c r="VN135" s="269"/>
      <c r="VO135" s="269"/>
      <c r="VP135" s="269"/>
      <c r="VQ135" s="269"/>
      <c r="VR135" s="269"/>
      <c r="VS135" s="269"/>
      <c r="VT135" s="269"/>
      <c r="VU135" s="269"/>
      <c r="VV135" s="269"/>
      <c r="VW135" s="269"/>
      <c r="VX135" s="269"/>
      <c r="VY135" s="269"/>
      <c r="VZ135" s="269"/>
      <c r="WA135" s="269"/>
      <c r="WB135" s="269"/>
      <c r="WC135" s="269"/>
      <c r="WD135" s="269"/>
      <c r="WE135" s="269"/>
      <c r="WF135" s="269"/>
      <c r="WG135" s="269"/>
      <c r="WH135" s="269"/>
      <c r="WI135" s="269"/>
      <c r="WJ135" s="269"/>
      <c r="WK135" s="269"/>
      <c r="WL135" s="269"/>
      <c r="WM135" s="269"/>
      <c r="WN135" s="269"/>
      <c r="WO135" s="269"/>
      <c r="WP135" s="269"/>
      <c r="WQ135" s="269"/>
      <c r="WR135" s="269"/>
      <c r="WS135" s="269"/>
      <c r="WT135" s="269"/>
      <c r="WU135" s="269"/>
      <c r="WV135" s="269"/>
      <c r="WW135" s="269"/>
      <c r="WX135" s="269"/>
      <c r="WY135" s="269"/>
      <c r="WZ135" s="269"/>
      <c r="XA135" s="269"/>
      <c r="XB135" s="269"/>
      <c r="XC135" s="269"/>
      <c r="XD135" s="269"/>
      <c r="XE135" s="269"/>
      <c r="XF135" s="269"/>
      <c r="XG135" s="269"/>
      <c r="XH135" s="269"/>
      <c r="XI135" s="269"/>
      <c r="XJ135" s="269"/>
      <c r="XK135" s="269"/>
      <c r="XL135" s="269"/>
      <c r="XM135" s="269"/>
      <c r="XN135" s="269"/>
      <c r="XO135" s="269"/>
      <c r="XP135" s="269"/>
      <c r="XQ135" s="269"/>
      <c r="XR135" s="269"/>
      <c r="XS135" s="269"/>
      <c r="XT135" s="269"/>
      <c r="XU135" s="269"/>
      <c r="XV135" s="269"/>
      <c r="XW135" s="269"/>
      <c r="XX135" s="269"/>
      <c r="XY135" s="269"/>
      <c r="XZ135" s="269"/>
      <c r="YA135" s="269"/>
      <c r="YB135" s="269"/>
      <c r="YC135" s="269"/>
      <c r="YD135" s="269"/>
      <c r="YE135" s="269"/>
      <c r="YF135" s="269"/>
      <c r="YG135" s="269"/>
      <c r="YH135" s="269"/>
      <c r="YI135" s="269"/>
      <c r="YJ135" s="269"/>
      <c r="YK135" s="269"/>
      <c r="YL135" s="269"/>
      <c r="YM135" s="269"/>
      <c r="YN135" s="269"/>
      <c r="YO135" s="269"/>
      <c r="YP135" s="269"/>
      <c r="YQ135" s="269"/>
      <c r="YR135" s="269"/>
      <c r="YS135" s="269"/>
      <c r="YT135" s="269"/>
      <c r="YU135" s="269"/>
      <c r="YV135" s="269"/>
      <c r="YW135" s="269"/>
      <c r="YX135" s="269"/>
      <c r="YY135" s="269"/>
      <c r="YZ135" s="269"/>
      <c r="ZA135" s="269"/>
      <c r="ZB135" s="269"/>
      <c r="ZC135" s="269"/>
      <c r="ZD135" s="269"/>
      <c r="ZE135" s="269"/>
      <c r="ZF135" s="269"/>
      <c r="ZG135" s="269"/>
      <c r="ZH135" s="269"/>
      <c r="ZI135" s="269"/>
      <c r="ZJ135" s="269"/>
      <c r="ZK135" s="269"/>
      <c r="ZL135" s="269"/>
      <c r="ZM135" s="269"/>
      <c r="ZN135" s="269"/>
      <c r="ZO135" s="269"/>
      <c r="ZP135" s="269"/>
      <c r="ZQ135" s="269"/>
      <c r="ZR135" s="269"/>
      <c r="ZS135" s="269"/>
      <c r="ZT135" s="269"/>
      <c r="ZU135" s="269"/>
      <c r="ZV135" s="269"/>
      <c r="ZW135" s="269"/>
      <c r="ZX135" s="269"/>
      <c r="ZY135" s="269"/>
      <c r="ZZ135" s="269"/>
      <c r="AAA135" s="269"/>
      <c r="AAB135" s="269"/>
      <c r="AAC135" s="269"/>
      <c r="AAD135" s="269"/>
      <c r="AAE135" s="269"/>
      <c r="AAF135" s="269"/>
      <c r="AAG135" s="269"/>
      <c r="AAH135" s="269"/>
      <c r="AAI135" s="269"/>
      <c r="AAJ135" s="269"/>
      <c r="AAK135" s="269"/>
      <c r="AAL135" s="269"/>
      <c r="AAM135" s="269"/>
      <c r="AAN135" s="269"/>
      <c r="AAO135" s="269"/>
      <c r="AAP135" s="269"/>
      <c r="AAQ135" s="269"/>
      <c r="AAR135" s="269"/>
      <c r="AAS135" s="269"/>
      <c r="AAT135" s="269"/>
      <c r="AAU135" s="269"/>
      <c r="AAV135" s="269"/>
      <c r="AAW135" s="269"/>
      <c r="AAX135" s="269"/>
      <c r="AAY135" s="269"/>
      <c r="AAZ135" s="269"/>
      <c r="ABA135" s="269"/>
      <c r="ABB135" s="269"/>
      <c r="ABC135" s="269"/>
      <c r="ABD135" s="269"/>
      <c r="ABE135" s="269"/>
      <c r="ABF135" s="269"/>
      <c r="ABG135" s="269"/>
      <c r="ABH135" s="269"/>
      <c r="ABI135" s="269"/>
      <c r="ABJ135" s="269"/>
      <c r="ABK135" s="269"/>
      <c r="ABL135" s="269"/>
      <c r="ABM135" s="269"/>
      <c r="ABN135" s="269"/>
      <c r="ABO135" s="269"/>
      <c r="ABP135" s="269"/>
      <c r="ABQ135" s="269"/>
      <c r="ABR135" s="269"/>
      <c r="ABS135" s="269"/>
      <c r="ABT135" s="269"/>
      <c r="ABU135" s="269"/>
      <c r="ABV135" s="269"/>
      <c r="ABW135" s="269"/>
      <c r="ABX135" s="269"/>
      <c r="ABY135" s="269"/>
      <c r="ABZ135" s="269"/>
      <c r="ACA135" s="269"/>
      <c r="ACB135" s="269"/>
      <c r="ACC135" s="269"/>
      <c r="ACD135" s="269"/>
      <c r="ACE135" s="269"/>
      <c r="ACF135" s="269"/>
      <c r="ACG135" s="269"/>
      <c r="ACH135" s="269"/>
      <c r="ACI135" s="269"/>
      <c r="ACJ135" s="269"/>
      <c r="ACK135" s="269"/>
      <c r="ACL135" s="269"/>
      <c r="ACM135" s="269"/>
      <c r="ACN135" s="269"/>
      <c r="ACO135" s="269"/>
      <c r="ACP135" s="269"/>
      <c r="ACQ135" s="269"/>
      <c r="ACR135" s="269"/>
      <c r="ACS135" s="269"/>
      <c r="ACT135" s="269"/>
      <c r="ACU135" s="269"/>
      <c r="ACV135" s="269"/>
      <c r="ACW135" s="269"/>
      <c r="ACX135" s="269"/>
      <c r="ACY135" s="269"/>
      <c r="ACZ135" s="269"/>
      <c r="ADA135" s="269"/>
      <c r="ADB135" s="269"/>
      <c r="ADC135" s="269"/>
      <c r="ADD135" s="269"/>
      <c r="ADE135" s="269"/>
      <c r="ADF135" s="269"/>
      <c r="ADG135" s="269"/>
      <c r="ADH135" s="269"/>
      <c r="ADI135" s="269"/>
      <c r="ADJ135" s="269"/>
      <c r="ADK135" s="269"/>
      <c r="ADL135" s="269"/>
      <c r="ADM135" s="269"/>
      <c r="ADN135" s="269"/>
      <c r="ADO135" s="269"/>
      <c r="ADP135" s="269"/>
      <c r="ADQ135" s="269"/>
      <c r="ADR135" s="269"/>
      <c r="ADS135" s="269"/>
      <c r="ADT135" s="269"/>
      <c r="ADU135" s="269"/>
      <c r="ADV135" s="269"/>
      <c r="ADW135" s="269"/>
      <c r="ADX135" s="269"/>
      <c r="ADY135" s="269"/>
      <c r="ADZ135" s="269"/>
      <c r="AEA135" s="269"/>
      <c r="AEB135" s="269"/>
      <c r="AEC135" s="269"/>
      <c r="AED135" s="269"/>
      <c r="AEE135" s="269"/>
      <c r="AEF135" s="269"/>
      <c r="AEG135" s="269"/>
      <c r="AEH135" s="269"/>
      <c r="AEI135" s="269"/>
      <c r="AEJ135" s="269"/>
      <c r="AEK135" s="269"/>
      <c r="AEL135" s="269"/>
      <c r="AEM135" s="269"/>
      <c r="AEN135" s="269"/>
      <c r="AEO135" s="269"/>
      <c r="AEP135" s="269"/>
      <c r="AEQ135" s="269"/>
      <c r="AER135" s="269"/>
      <c r="AES135" s="269"/>
      <c r="AET135" s="269"/>
      <c r="AEU135" s="269"/>
      <c r="AEV135" s="269"/>
      <c r="AEW135" s="269"/>
      <c r="AEX135" s="269"/>
      <c r="AEY135" s="269"/>
      <c r="AEZ135" s="269"/>
      <c r="AFA135" s="269"/>
      <c r="AFB135" s="269"/>
      <c r="AFC135" s="269"/>
      <c r="AFD135" s="269"/>
      <c r="AFE135" s="269"/>
      <c r="AFF135" s="269"/>
      <c r="AFG135" s="269"/>
      <c r="AFH135" s="269"/>
      <c r="AFI135" s="269"/>
      <c r="AFJ135" s="269"/>
      <c r="AFK135" s="269"/>
      <c r="AFL135" s="269"/>
      <c r="AFM135" s="269"/>
      <c r="AFN135" s="269"/>
      <c r="AFO135" s="269"/>
      <c r="AFP135" s="269"/>
      <c r="AFQ135" s="269"/>
      <c r="AFR135" s="269"/>
      <c r="AFS135" s="269"/>
      <c r="AFT135" s="269"/>
      <c r="AFU135" s="269"/>
      <c r="AFV135" s="269"/>
      <c r="AFW135" s="269"/>
      <c r="AFX135" s="269"/>
      <c r="AFY135" s="269"/>
      <c r="AFZ135" s="269"/>
      <c r="AGA135" s="269"/>
      <c r="AGB135" s="269"/>
      <c r="AGC135" s="269"/>
      <c r="AGD135" s="269"/>
      <c r="AGE135" s="269"/>
      <c r="AGF135" s="269"/>
      <c r="AGG135" s="269"/>
      <c r="AGH135" s="269"/>
      <c r="AGI135" s="269"/>
      <c r="AGJ135" s="269"/>
      <c r="AGK135" s="269"/>
      <c r="AGL135" s="269"/>
      <c r="AGM135" s="269"/>
      <c r="AGN135" s="269"/>
      <c r="AGO135" s="269"/>
      <c r="AGP135" s="269"/>
      <c r="AGQ135" s="269"/>
      <c r="AGR135" s="269"/>
      <c r="AGS135" s="269"/>
      <c r="AGT135" s="269"/>
      <c r="AGU135" s="269"/>
      <c r="AGV135" s="269"/>
      <c r="AGW135" s="269"/>
      <c r="AGX135" s="269"/>
      <c r="AGY135" s="269"/>
      <c r="AGZ135" s="269"/>
      <c r="AHA135" s="269"/>
      <c r="AHB135" s="269"/>
      <c r="AHC135" s="269"/>
      <c r="AHD135" s="269"/>
      <c r="AHE135" s="269"/>
      <c r="AHF135" s="269"/>
      <c r="AHG135" s="269"/>
      <c r="AHH135" s="269"/>
      <c r="AHI135" s="269"/>
      <c r="AHJ135" s="269"/>
      <c r="AHK135" s="269"/>
      <c r="AHL135" s="269"/>
      <c r="AHM135" s="269"/>
      <c r="AHN135" s="269"/>
      <c r="AHO135" s="269"/>
      <c r="AHP135" s="269"/>
      <c r="AHQ135" s="269"/>
      <c r="AHR135" s="269"/>
      <c r="AHS135" s="269"/>
      <c r="AHT135" s="269"/>
      <c r="AHU135" s="269"/>
      <c r="AHV135" s="269"/>
      <c r="AHW135" s="269"/>
      <c r="AHX135" s="269"/>
      <c r="AHY135" s="269"/>
      <c r="AHZ135" s="269"/>
      <c r="AIA135" s="269"/>
      <c r="AIB135" s="269"/>
      <c r="AIC135" s="269"/>
      <c r="AID135" s="269"/>
      <c r="AIE135" s="269"/>
      <c r="AIF135" s="269"/>
      <c r="AIG135" s="269"/>
      <c r="AIH135" s="269"/>
      <c r="AII135" s="269"/>
      <c r="AIJ135" s="269"/>
      <c r="AIK135" s="269"/>
      <c r="AIL135" s="269"/>
      <c r="AIM135" s="269"/>
      <c r="AIN135" s="269"/>
      <c r="AIO135" s="269"/>
      <c r="AIP135" s="269"/>
      <c r="AIQ135" s="269"/>
      <c r="AIR135" s="269"/>
      <c r="AIS135" s="269"/>
      <c r="AIT135" s="269"/>
      <c r="AIU135" s="269"/>
      <c r="AIV135" s="269"/>
      <c r="AIW135" s="269"/>
      <c r="AIX135" s="269"/>
      <c r="AIY135" s="269"/>
      <c r="AIZ135" s="269"/>
      <c r="AJA135" s="269"/>
      <c r="AJB135" s="269"/>
      <c r="AJC135" s="269"/>
      <c r="AJD135" s="269"/>
      <c r="AJE135" s="269"/>
      <c r="AJF135" s="269"/>
      <c r="AJG135" s="269"/>
      <c r="AJH135" s="269"/>
      <c r="AJI135" s="269"/>
      <c r="AJJ135" s="269"/>
      <c r="AJK135" s="269"/>
      <c r="AJL135" s="269"/>
      <c r="AJM135" s="269"/>
      <c r="AJN135" s="269"/>
      <c r="AJO135" s="269"/>
      <c r="AJP135" s="269"/>
      <c r="AJQ135" s="269"/>
      <c r="AJR135" s="269"/>
      <c r="AJS135" s="269"/>
      <c r="AJT135" s="269"/>
      <c r="AJU135" s="269"/>
      <c r="AJV135" s="269"/>
      <c r="AJW135" s="269"/>
      <c r="AJX135" s="269"/>
      <c r="AJY135" s="269"/>
      <c r="AJZ135" s="269"/>
      <c r="AKA135" s="269"/>
      <c r="AKB135" s="269"/>
      <c r="AKC135" s="269"/>
      <c r="AKD135" s="269"/>
      <c r="AKE135" s="269"/>
      <c r="AKF135" s="269"/>
      <c r="AKG135" s="269"/>
      <c r="AKH135" s="269"/>
      <c r="AKI135" s="269"/>
      <c r="AKJ135" s="269"/>
      <c r="AKK135" s="269"/>
      <c r="AKL135" s="269"/>
      <c r="AKM135" s="269"/>
      <c r="AKN135" s="269"/>
      <c r="AKO135" s="269"/>
      <c r="AKP135" s="269"/>
      <c r="AKQ135" s="269"/>
      <c r="AKR135" s="269"/>
      <c r="AKS135" s="269"/>
      <c r="AKT135" s="269"/>
      <c r="AKU135" s="269"/>
      <c r="AKV135" s="269"/>
      <c r="AKW135" s="269"/>
      <c r="AKX135" s="269"/>
      <c r="AKY135" s="269"/>
      <c r="AKZ135" s="269"/>
      <c r="ALA135" s="269"/>
      <c r="ALB135" s="269"/>
      <c r="ALC135" s="269"/>
      <c r="ALD135" s="269"/>
      <c r="ALE135" s="269"/>
      <c r="ALF135" s="269"/>
      <c r="ALG135" s="269"/>
      <c r="ALH135" s="269"/>
      <c r="ALI135" s="269"/>
      <c r="ALJ135" s="269"/>
      <c r="ALK135" s="269"/>
      <c r="ALL135" s="269"/>
      <c r="ALM135" s="269"/>
      <c r="ALN135" s="269"/>
      <c r="ALO135" s="269"/>
      <c r="ALP135" s="269"/>
      <c r="ALQ135" s="269"/>
      <c r="ALR135" s="269"/>
      <c r="ALS135" s="269"/>
      <c r="ALT135" s="269"/>
      <c r="ALU135" s="269"/>
      <c r="ALV135" s="269"/>
      <c r="ALW135" s="269"/>
      <c r="ALX135" s="269"/>
      <c r="ALY135" s="269"/>
      <c r="ALZ135" s="269"/>
      <c r="AMA135" s="269"/>
      <c r="AMB135" s="269"/>
      <c r="AMC135" s="269"/>
      <c r="AMD135" s="269"/>
    </row>
    <row r="136" customFormat="false" ht="42.9" hidden="true" customHeight="true" outlineLevel="0" collapsed="false">
      <c r="A136" s="334" t="s">
        <v>1357</v>
      </c>
      <c r="B136" s="334"/>
      <c r="C136" s="334"/>
      <c r="D136" s="334"/>
      <c r="E136" s="334"/>
      <c r="F136" s="334"/>
      <c r="G136" s="334"/>
      <c r="H136" s="335"/>
      <c r="I136" s="336" t="n">
        <f aca="false">+I29+I79+I88+I127+I133</f>
        <v>0</v>
      </c>
    </row>
    <row r="137" customFormat="false" ht="13.8" hidden="true" customHeight="true" outlineLevel="0" collapsed="false">
      <c r="A137" s="337" t="s">
        <v>887</v>
      </c>
      <c r="B137" s="338" t="s">
        <v>1054</v>
      </c>
      <c r="C137" s="338"/>
      <c r="D137" s="338"/>
      <c r="E137" s="338"/>
      <c r="F137" s="338"/>
      <c r="G137" s="338"/>
      <c r="H137" s="339"/>
      <c r="I137" s="336" t="n">
        <f aca="false">ROUND(H137*I136,2)</f>
        <v>0</v>
      </c>
      <c r="J137" s="269"/>
      <c r="K137" s="269"/>
      <c r="L137" s="269"/>
      <c r="M137" s="269"/>
      <c r="N137" s="269"/>
      <c r="O137" s="269"/>
      <c r="P137" s="269"/>
      <c r="Q137" s="269"/>
      <c r="R137" s="269"/>
      <c r="S137" s="269"/>
      <c r="T137" s="269"/>
      <c r="U137" s="269"/>
      <c r="V137" s="269"/>
      <c r="W137" s="269"/>
      <c r="X137" s="269"/>
      <c r="Y137" s="269"/>
      <c r="Z137" s="269"/>
      <c r="AA137" s="269"/>
      <c r="AB137" s="269"/>
      <c r="AC137" s="269"/>
      <c r="AD137" s="269"/>
      <c r="AE137" s="269"/>
      <c r="AF137" s="269"/>
      <c r="AG137" s="269"/>
      <c r="AH137" s="269"/>
      <c r="AI137" s="269"/>
      <c r="AJ137" s="269"/>
      <c r="AK137" s="269"/>
      <c r="AL137" s="269"/>
      <c r="AM137" s="269"/>
      <c r="AN137" s="269"/>
      <c r="AO137" s="269"/>
      <c r="AP137" s="269"/>
      <c r="AQ137" s="269"/>
      <c r="AR137" s="269"/>
      <c r="AS137" s="269"/>
      <c r="AT137" s="269"/>
      <c r="AU137" s="269"/>
      <c r="AV137" s="269"/>
      <c r="AW137" s="269"/>
      <c r="AX137" s="269"/>
      <c r="AY137" s="269"/>
      <c r="AZ137" s="269"/>
      <c r="BA137" s="269"/>
      <c r="BB137" s="269"/>
      <c r="BC137" s="269"/>
      <c r="BD137" s="269"/>
      <c r="BE137" s="269"/>
      <c r="BF137" s="269"/>
      <c r="BG137" s="269"/>
      <c r="BH137" s="269"/>
      <c r="BI137" s="269"/>
      <c r="BJ137" s="269"/>
      <c r="BK137" s="269"/>
      <c r="BL137" s="269"/>
      <c r="BM137" s="269"/>
      <c r="BN137" s="269"/>
      <c r="BO137" s="269"/>
      <c r="BP137" s="269"/>
      <c r="BQ137" s="269"/>
      <c r="BR137" s="269"/>
      <c r="BS137" s="269"/>
      <c r="BT137" s="269"/>
      <c r="BU137" s="269"/>
      <c r="BV137" s="269"/>
      <c r="BW137" s="269"/>
      <c r="BX137" s="269"/>
      <c r="BY137" s="269"/>
      <c r="BZ137" s="269"/>
      <c r="CA137" s="269"/>
      <c r="CB137" s="269"/>
      <c r="CC137" s="269"/>
      <c r="CD137" s="269"/>
      <c r="CE137" s="269"/>
      <c r="CF137" s="269"/>
      <c r="CG137" s="269"/>
      <c r="CH137" s="269"/>
      <c r="CI137" s="269"/>
      <c r="CJ137" s="269"/>
      <c r="CK137" s="269"/>
      <c r="CL137" s="269"/>
      <c r="CM137" s="269"/>
      <c r="CN137" s="269"/>
      <c r="CO137" s="269"/>
      <c r="CP137" s="269"/>
      <c r="CQ137" s="269"/>
      <c r="CR137" s="269"/>
      <c r="CS137" s="269"/>
      <c r="CT137" s="269"/>
      <c r="CU137" s="269"/>
      <c r="CV137" s="269"/>
      <c r="CW137" s="269"/>
      <c r="CX137" s="269"/>
      <c r="CY137" s="269"/>
      <c r="CZ137" s="269"/>
      <c r="DA137" s="269"/>
      <c r="DB137" s="269"/>
      <c r="DC137" s="269"/>
      <c r="DD137" s="269"/>
      <c r="DE137" s="269"/>
      <c r="DF137" s="269"/>
      <c r="DG137" s="269"/>
      <c r="DH137" s="269"/>
      <c r="DI137" s="269"/>
      <c r="DJ137" s="269"/>
      <c r="DK137" s="269"/>
      <c r="DL137" s="269"/>
      <c r="DM137" s="269"/>
      <c r="DN137" s="269"/>
      <c r="DO137" s="269"/>
      <c r="DP137" s="269"/>
      <c r="DQ137" s="269"/>
      <c r="DR137" s="269"/>
      <c r="DS137" s="269"/>
      <c r="DT137" s="269"/>
      <c r="DU137" s="269"/>
      <c r="DV137" s="269"/>
      <c r="DW137" s="269"/>
      <c r="DX137" s="269"/>
      <c r="DY137" s="269"/>
      <c r="DZ137" s="269"/>
      <c r="EA137" s="269"/>
      <c r="EB137" s="269"/>
      <c r="EC137" s="269"/>
      <c r="ED137" s="269"/>
      <c r="EE137" s="269"/>
      <c r="EF137" s="269"/>
      <c r="EG137" s="269"/>
      <c r="EH137" s="269"/>
      <c r="EI137" s="269"/>
      <c r="EJ137" s="269"/>
      <c r="EK137" s="269"/>
      <c r="EL137" s="269"/>
      <c r="EM137" s="269"/>
      <c r="EN137" s="269"/>
      <c r="EO137" s="269"/>
      <c r="EP137" s="269"/>
      <c r="EQ137" s="269"/>
      <c r="ER137" s="269"/>
      <c r="ES137" s="269"/>
      <c r="ET137" s="269"/>
      <c r="EU137" s="269"/>
      <c r="EV137" s="269"/>
      <c r="EW137" s="269"/>
      <c r="EX137" s="269"/>
      <c r="EY137" s="269"/>
      <c r="EZ137" s="269"/>
      <c r="FA137" s="269"/>
      <c r="FB137" s="269"/>
      <c r="FC137" s="269"/>
      <c r="FD137" s="269"/>
      <c r="FE137" s="269"/>
      <c r="FF137" s="269"/>
      <c r="FG137" s="269"/>
      <c r="FH137" s="269"/>
      <c r="FI137" s="269"/>
      <c r="FJ137" s="269"/>
      <c r="FK137" s="269"/>
      <c r="FL137" s="269"/>
      <c r="FM137" s="269"/>
      <c r="FN137" s="269"/>
      <c r="FO137" s="269"/>
      <c r="FP137" s="269"/>
      <c r="FQ137" s="269"/>
      <c r="FR137" s="269"/>
      <c r="FS137" s="269"/>
      <c r="FT137" s="269"/>
      <c r="FU137" s="269"/>
      <c r="FV137" s="269"/>
      <c r="FW137" s="269"/>
      <c r="FX137" s="269"/>
      <c r="FY137" s="269"/>
      <c r="FZ137" s="269"/>
      <c r="GA137" s="269"/>
      <c r="GB137" s="269"/>
      <c r="GC137" s="269"/>
      <c r="GD137" s="269"/>
      <c r="GE137" s="269"/>
      <c r="GF137" s="269"/>
      <c r="GG137" s="269"/>
      <c r="GH137" s="269"/>
      <c r="GI137" s="269"/>
      <c r="GJ137" s="269"/>
      <c r="GK137" s="269"/>
      <c r="GL137" s="269"/>
      <c r="GM137" s="269"/>
      <c r="GN137" s="269"/>
      <c r="GO137" s="269"/>
      <c r="GP137" s="269"/>
      <c r="GQ137" s="269"/>
      <c r="GR137" s="269"/>
      <c r="GS137" s="269"/>
      <c r="GT137" s="269"/>
      <c r="GU137" s="269"/>
      <c r="GV137" s="269"/>
      <c r="GW137" s="269"/>
      <c r="GX137" s="269"/>
      <c r="GY137" s="269"/>
      <c r="GZ137" s="269"/>
      <c r="HA137" s="269"/>
      <c r="HB137" s="269"/>
      <c r="HC137" s="269"/>
      <c r="HD137" s="269"/>
      <c r="HE137" s="269"/>
      <c r="HF137" s="269"/>
      <c r="HG137" s="269"/>
      <c r="HH137" s="269"/>
      <c r="HI137" s="269"/>
      <c r="HJ137" s="269"/>
      <c r="HK137" s="269"/>
      <c r="HL137" s="269"/>
      <c r="HM137" s="269"/>
      <c r="HN137" s="269"/>
      <c r="HO137" s="269"/>
      <c r="HP137" s="269"/>
      <c r="HQ137" s="269"/>
      <c r="HR137" s="269"/>
      <c r="HS137" s="269"/>
      <c r="HT137" s="269"/>
      <c r="HU137" s="269"/>
      <c r="HV137" s="269"/>
      <c r="HW137" s="269"/>
      <c r="HX137" s="269"/>
      <c r="HY137" s="269"/>
      <c r="HZ137" s="269"/>
      <c r="IA137" s="269"/>
      <c r="IB137" s="269"/>
      <c r="IC137" s="269"/>
      <c r="ID137" s="269"/>
      <c r="IE137" s="269"/>
      <c r="IF137" s="269"/>
      <c r="IG137" s="269"/>
      <c r="IH137" s="269"/>
      <c r="II137" s="269"/>
      <c r="IJ137" s="269"/>
      <c r="IK137" s="269"/>
      <c r="IL137" s="269"/>
      <c r="IM137" s="269"/>
      <c r="IN137" s="269"/>
      <c r="IO137" s="269"/>
      <c r="IP137" s="269"/>
      <c r="IQ137" s="269"/>
      <c r="IR137" s="269"/>
      <c r="IS137" s="269"/>
      <c r="IT137" s="269"/>
      <c r="IU137" s="269"/>
      <c r="IV137" s="269"/>
      <c r="IW137" s="269"/>
      <c r="IX137" s="269"/>
      <c r="IY137" s="269"/>
      <c r="IZ137" s="269"/>
      <c r="JA137" s="269"/>
      <c r="JB137" s="269"/>
      <c r="JC137" s="269"/>
      <c r="JD137" s="269"/>
      <c r="JE137" s="269"/>
      <c r="JF137" s="269"/>
      <c r="JG137" s="269"/>
      <c r="JH137" s="269"/>
      <c r="JI137" s="269"/>
      <c r="JJ137" s="269"/>
      <c r="JK137" s="269"/>
      <c r="JL137" s="269"/>
      <c r="JM137" s="269"/>
      <c r="JN137" s="269"/>
      <c r="JO137" s="269"/>
      <c r="JP137" s="269"/>
      <c r="JQ137" s="269"/>
      <c r="JR137" s="269"/>
      <c r="JS137" s="269"/>
      <c r="JT137" s="269"/>
      <c r="JU137" s="269"/>
      <c r="JV137" s="269"/>
      <c r="JW137" s="269"/>
      <c r="JX137" s="269"/>
      <c r="JY137" s="269"/>
      <c r="JZ137" s="269"/>
      <c r="KA137" s="269"/>
      <c r="KB137" s="269"/>
      <c r="KC137" s="269"/>
      <c r="KD137" s="269"/>
      <c r="KE137" s="269"/>
      <c r="KF137" s="269"/>
      <c r="KG137" s="269"/>
      <c r="KH137" s="269"/>
      <c r="KI137" s="269"/>
      <c r="KJ137" s="269"/>
      <c r="KK137" s="269"/>
      <c r="KL137" s="269"/>
      <c r="KM137" s="269"/>
      <c r="KN137" s="269"/>
      <c r="KO137" s="269"/>
      <c r="KP137" s="269"/>
      <c r="KQ137" s="269"/>
      <c r="KR137" s="269"/>
      <c r="KS137" s="269"/>
      <c r="KT137" s="269"/>
      <c r="KU137" s="269"/>
      <c r="KV137" s="269"/>
      <c r="KW137" s="269"/>
      <c r="KX137" s="269"/>
      <c r="KY137" s="269"/>
      <c r="KZ137" s="269"/>
      <c r="LA137" s="269"/>
      <c r="LB137" s="269"/>
      <c r="LC137" s="269"/>
      <c r="LD137" s="269"/>
      <c r="LE137" s="269"/>
      <c r="LF137" s="269"/>
      <c r="LG137" s="269"/>
      <c r="LH137" s="269"/>
      <c r="LI137" s="269"/>
      <c r="LJ137" s="269"/>
      <c r="LK137" s="269"/>
      <c r="LL137" s="269"/>
      <c r="LM137" s="269"/>
      <c r="LN137" s="269"/>
      <c r="LO137" s="269"/>
      <c r="LP137" s="269"/>
      <c r="LQ137" s="269"/>
      <c r="LR137" s="269"/>
      <c r="LS137" s="269"/>
      <c r="LT137" s="269"/>
      <c r="LU137" s="269"/>
      <c r="LV137" s="269"/>
      <c r="LW137" s="269"/>
      <c r="LX137" s="269"/>
      <c r="LY137" s="269"/>
      <c r="LZ137" s="269"/>
      <c r="MA137" s="269"/>
      <c r="MB137" s="269"/>
      <c r="MC137" s="269"/>
      <c r="MD137" s="269"/>
      <c r="ME137" s="269"/>
      <c r="MF137" s="269"/>
      <c r="MG137" s="269"/>
      <c r="MH137" s="269"/>
      <c r="MI137" s="269"/>
      <c r="MJ137" s="269"/>
      <c r="MK137" s="269"/>
      <c r="ML137" s="269"/>
      <c r="MM137" s="269"/>
      <c r="MN137" s="269"/>
      <c r="MO137" s="269"/>
      <c r="MP137" s="269"/>
      <c r="MQ137" s="269"/>
      <c r="MR137" s="269"/>
      <c r="MS137" s="269"/>
      <c r="MT137" s="269"/>
      <c r="MU137" s="269"/>
      <c r="MV137" s="269"/>
      <c r="MW137" s="269"/>
      <c r="MX137" s="269"/>
      <c r="MY137" s="269"/>
      <c r="MZ137" s="269"/>
      <c r="NA137" s="269"/>
      <c r="NB137" s="269"/>
      <c r="NC137" s="269"/>
      <c r="ND137" s="269"/>
      <c r="NE137" s="269"/>
      <c r="NF137" s="269"/>
      <c r="NG137" s="269"/>
      <c r="NH137" s="269"/>
      <c r="NI137" s="269"/>
      <c r="NJ137" s="269"/>
      <c r="NK137" s="269"/>
      <c r="NL137" s="269"/>
      <c r="NM137" s="269"/>
      <c r="NN137" s="269"/>
      <c r="NO137" s="269"/>
      <c r="NP137" s="269"/>
      <c r="NQ137" s="269"/>
      <c r="NR137" s="269"/>
      <c r="NS137" s="269"/>
      <c r="NT137" s="269"/>
      <c r="NU137" s="269"/>
      <c r="NV137" s="269"/>
      <c r="NW137" s="269"/>
      <c r="NX137" s="269"/>
      <c r="NY137" s="269"/>
      <c r="NZ137" s="269"/>
      <c r="OA137" s="269"/>
      <c r="OB137" s="269"/>
      <c r="OC137" s="269"/>
      <c r="OD137" s="269"/>
      <c r="OE137" s="269"/>
      <c r="OF137" s="269"/>
      <c r="OG137" s="269"/>
      <c r="OH137" s="269"/>
      <c r="OI137" s="269"/>
      <c r="OJ137" s="269"/>
      <c r="OK137" s="269"/>
      <c r="OL137" s="269"/>
      <c r="OM137" s="269"/>
      <c r="ON137" s="269"/>
      <c r="OO137" s="269"/>
      <c r="OP137" s="269"/>
      <c r="OQ137" s="269"/>
      <c r="OR137" s="269"/>
      <c r="OS137" s="269"/>
      <c r="OT137" s="269"/>
      <c r="OU137" s="269"/>
      <c r="OV137" s="269"/>
      <c r="OW137" s="269"/>
      <c r="OX137" s="269"/>
      <c r="OY137" s="269"/>
      <c r="OZ137" s="269"/>
      <c r="PA137" s="269"/>
      <c r="PB137" s="269"/>
      <c r="PC137" s="269"/>
      <c r="PD137" s="269"/>
      <c r="PE137" s="269"/>
      <c r="PF137" s="269"/>
      <c r="PG137" s="269"/>
      <c r="PH137" s="269"/>
      <c r="PI137" s="269"/>
      <c r="PJ137" s="269"/>
      <c r="PK137" s="269"/>
      <c r="PL137" s="269"/>
      <c r="PM137" s="269"/>
      <c r="PN137" s="269"/>
      <c r="PO137" s="269"/>
      <c r="PP137" s="269"/>
      <c r="PQ137" s="269"/>
      <c r="PR137" s="269"/>
      <c r="PS137" s="269"/>
      <c r="PT137" s="269"/>
      <c r="PU137" s="269"/>
      <c r="PV137" s="269"/>
      <c r="PW137" s="269"/>
      <c r="PX137" s="269"/>
      <c r="PY137" s="269"/>
      <c r="PZ137" s="269"/>
      <c r="QA137" s="269"/>
      <c r="QB137" s="269"/>
      <c r="QC137" s="269"/>
      <c r="QD137" s="269"/>
      <c r="QE137" s="269"/>
      <c r="QF137" s="269"/>
      <c r="QG137" s="269"/>
      <c r="QH137" s="269"/>
      <c r="QI137" s="269"/>
      <c r="QJ137" s="269"/>
      <c r="QK137" s="269"/>
      <c r="QL137" s="269"/>
      <c r="QM137" s="269"/>
      <c r="QN137" s="269"/>
      <c r="QO137" s="269"/>
      <c r="QP137" s="269"/>
      <c r="QQ137" s="269"/>
      <c r="QR137" s="269"/>
      <c r="QS137" s="269"/>
      <c r="QT137" s="269"/>
      <c r="QU137" s="269"/>
      <c r="QV137" s="269"/>
      <c r="QW137" s="269"/>
      <c r="QX137" s="269"/>
      <c r="QY137" s="269"/>
      <c r="QZ137" s="269"/>
      <c r="RA137" s="269"/>
      <c r="RB137" s="269"/>
      <c r="RC137" s="269"/>
      <c r="RD137" s="269"/>
      <c r="RE137" s="269"/>
      <c r="RF137" s="269"/>
      <c r="RG137" s="269"/>
      <c r="RH137" s="269"/>
      <c r="RI137" s="269"/>
      <c r="RJ137" s="269"/>
      <c r="RK137" s="269"/>
      <c r="RL137" s="269"/>
      <c r="RM137" s="269"/>
      <c r="RN137" s="269"/>
      <c r="RO137" s="269"/>
      <c r="RP137" s="269"/>
      <c r="RQ137" s="269"/>
      <c r="RR137" s="269"/>
      <c r="RS137" s="269"/>
      <c r="RT137" s="269"/>
      <c r="RU137" s="269"/>
      <c r="RV137" s="269"/>
      <c r="RW137" s="269"/>
      <c r="RX137" s="269"/>
      <c r="RY137" s="269"/>
      <c r="RZ137" s="269"/>
      <c r="SA137" s="269"/>
      <c r="SB137" s="269"/>
      <c r="SC137" s="269"/>
      <c r="SD137" s="269"/>
      <c r="SE137" s="269"/>
      <c r="SF137" s="269"/>
      <c r="SG137" s="269"/>
      <c r="SH137" s="269"/>
      <c r="SI137" s="269"/>
      <c r="SJ137" s="269"/>
      <c r="SK137" s="269"/>
      <c r="SL137" s="269"/>
      <c r="SM137" s="269"/>
      <c r="SN137" s="269"/>
      <c r="SO137" s="269"/>
      <c r="SP137" s="269"/>
      <c r="SQ137" s="269"/>
      <c r="SR137" s="269"/>
      <c r="SS137" s="269"/>
      <c r="ST137" s="269"/>
      <c r="SU137" s="269"/>
      <c r="SV137" s="269"/>
      <c r="SW137" s="269"/>
      <c r="SX137" s="269"/>
      <c r="SY137" s="269"/>
      <c r="SZ137" s="269"/>
      <c r="TA137" s="269"/>
      <c r="TB137" s="269"/>
      <c r="TC137" s="269"/>
      <c r="TD137" s="269"/>
      <c r="TE137" s="269"/>
      <c r="TF137" s="269"/>
      <c r="TG137" s="269"/>
      <c r="TH137" s="269"/>
      <c r="TI137" s="269"/>
      <c r="TJ137" s="269"/>
      <c r="TK137" s="269"/>
      <c r="TL137" s="269"/>
      <c r="TM137" s="269"/>
      <c r="TN137" s="269"/>
      <c r="TO137" s="269"/>
      <c r="TP137" s="269"/>
      <c r="TQ137" s="269"/>
      <c r="TR137" s="269"/>
      <c r="TS137" s="269"/>
      <c r="TT137" s="269"/>
      <c r="TU137" s="269"/>
      <c r="TV137" s="269"/>
      <c r="TW137" s="269"/>
      <c r="TX137" s="269"/>
      <c r="TY137" s="269"/>
      <c r="TZ137" s="269"/>
      <c r="UA137" s="269"/>
      <c r="UB137" s="269"/>
      <c r="UC137" s="269"/>
      <c r="UD137" s="269"/>
      <c r="UE137" s="269"/>
      <c r="UF137" s="269"/>
      <c r="UG137" s="269"/>
      <c r="UH137" s="269"/>
      <c r="UI137" s="269"/>
      <c r="UJ137" s="269"/>
      <c r="UK137" s="269"/>
      <c r="UL137" s="269"/>
      <c r="UM137" s="269"/>
      <c r="UN137" s="269"/>
      <c r="UO137" s="269"/>
      <c r="UP137" s="269"/>
      <c r="UQ137" s="269"/>
      <c r="UR137" s="269"/>
      <c r="US137" s="269"/>
      <c r="UT137" s="269"/>
      <c r="UU137" s="269"/>
      <c r="UV137" s="269"/>
      <c r="UW137" s="269"/>
      <c r="UX137" s="269"/>
      <c r="UY137" s="269"/>
      <c r="UZ137" s="269"/>
      <c r="VA137" s="269"/>
      <c r="VB137" s="269"/>
      <c r="VC137" s="269"/>
      <c r="VD137" s="269"/>
      <c r="VE137" s="269"/>
      <c r="VF137" s="269"/>
      <c r="VG137" s="269"/>
      <c r="VH137" s="269"/>
      <c r="VI137" s="269"/>
      <c r="VJ137" s="269"/>
      <c r="VK137" s="269"/>
      <c r="VL137" s="269"/>
      <c r="VM137" s="269"/>
      <c r="VN137" s="269"/>
      <c r="VO137" s="269"/>
      <c r="VP137" s="269"/>
      <c r="VQ137" s="269"/>
      <c r="VR137" s="269"/>
      <c r="VS137" s="269"/>
      <c r="VT137" s="269"/>
      <c r="VU137" s="269"/>
      <c r="VV137" s="269"/>
      <c r="VW137" s="269"/>
      <c r="VX137" s="269"/>
      <c r="VY137" s="269"/>
      <c r="VZ137" s="269"/>
      <c r="WA137" s="269"/>
      <c r="WB137" s="269"/>
      <c r="WC137" s="269"/>
      <c r="WD137" s="269"/>
      <c r="WE137" s="269"/>
      <c r="WF137" s="269"/>
      <c r="WG137" s="269"/>
      <c r="WH137" s="269"/>
      <c r="WI137" s="269"/>
      <c r="WJ137" s="269"/>
      <c r="WK137" s="269"/>
      <c r="WL137" s="269"/>
      <c r="WM137" s="269"/>
      <c r="WN137" s="269"/>
      <c r="WO137" s="269"/>
      <c r="WP137" s="269"/>
      <c r="WQ137" s="269"/>
      <c r="WR137" s="269"/>
      <c r="WS137" s="269"/>
      <c r="WT137" s="269"/>
      <c r="WU137" s="269"/>
      <c r="WV137" s="269"/>
      <c r="WW137" s="269"/>
      <c r="WX137" s="269"/>
      <c r="WY137" s="269"/>
      <c r="WZ137" s="269"/>
      <c r="XA137" s="269"/>
      <c r="XB137" s="269"/>
      <c r="XC137" s="269"/>
      <c r="XD137" s="269"/>
      <c r="XE137" s="269"/>
      <c r="XF137" s="269"/>
      <c r="XG137" s="269"/>
      <c r="XH137" s="269"/>
      <c r="XI137" s="269"/>
      <c r="XJ137" s="269"/>
      <c r="XK137" s="269"/>
      <c r="XL137" s="269"/>
      <c r="XM137" s="269"/>
      <c r="XN137" s="269"/>
      <c r="XO137" s="269"/>
      <c r="XP137" s="269"/>
      <c r="XQ137" s="269"/>
      <c r="XR137" s="269"/>
      <c r="XS137" s="269"/>
      <c r="XT137" s="269"/>
      <c r="XU137" s="269"/>
      <c r="XV137" s="269"/>
      <c r="XW137" s="269"/>
      <c r="XX137" s="269"/>
      <c r="XY137" s="269"/>
      <c r="XZ137" s="269"/>
      <c r="YA137" s="269"/>
      <c r="YB137" s="269"/>
      <c r="YC137" s="269"/>
      <c r="YD137" s="269"/>
      <c r="YE137" s="269"/>
      <c r="YF137" s="269"/>
      <c r="YG137" s="269"/>
      <c r="YH137" s="269"/>
      <c r="YI137" s="269"/>
      <c r="YJ137" s="269"/>
      <c r="YK137" s="269"/>
      <c r="YL137" s="269"/>
      <c r="YM137" s="269"/>
      <c r="YN137" s="269"/>
      <c r="YO137" s="269"/>
      <c r="YP137" s="269"/>
      <c r="YQ137" s="269"/>
      <c r="YR137" s="269"/>
      <c r="YS137" s="269"/>
      <c r="YT137" s="269"/>
      <c r="YU137" s="269"/>
      <c r="YV137" s="269"/>
      <c r="YW137" s="269"/>
      <c r="YX137" s="269"/>
      <c r="YY137" s="269"/>
      <c r="YZ137" s="269"/>
      <c r="ZA137" s="269"/>
      <c r="ZB137" s="269"/>
      <c r="ZC137" s="269"/>
      <c r="ZD137" s="269"/>
      <c r="ZE137" s="269"/>
      <c r="ZF137" s="269"/>
      <c r="ZG137" s="269"/>
      <c r="ZH137" s="269"/>
      <c r="ZI137" s="269"/>
      <c r="ZJ137" s="269"/>
      <c r="ZK137" s="269"/>
      <c r="ZL137" s="269"/>
      <c r="ZM137" s="269"/>
      <c r="ZN137" s="269"/>
      <c r="ZO137" s="269"/>
      <c r="ZP137" s="269"/>
      <c r="ZQ137" s="269"/>
      <c r="ZR137" s="269"/>
      <c r="ZS137" s="269"/>
      <c r="ZT137" s="269"/>
      <c r="ZU137" s="269"/>
      <c r="ZV137" s="269"/>
      <c r="ZW137" s="269"/>
      <c r="ZX137" s="269"/>
      <c r="ZY137" s="269"/>
      <c r="ZZ137" s="269"/>
      <c r="AAA137" s="269"/>
      <c r="AAB137" s="269"/>
      <c r="AAC137" s="269"/>
      <c r="AAD137" s="269"/>
      <c r="AAE137" s="269"/>
      <c r="AAF137" s="269"/>
      <c r="AAG137" s="269"/>
      <c r="AAH137" s="269"/>
      <c r="AAI137" s="269"/>
      <c r="AAJ137" s="269"/>
      <c r="AAK137" s="269"/>
      <c r="AAL137" s="269"/>
      <c r="AAM137" s="269"/>
      <c r="AAN137" s="269"/>
      <c r="AAO137" s="269"/>
      <c r="AAP137" s="269"/>
      <c r="AAQ137" s="269"/>
      <c r="AAR137" s="269"/>
      <c r="AAS137" s="269"/>
      <c r="AAT137" s="269"/>
      <c r="AAU137" s="269"/>
      <c r="AAV137" s="269"/>
      <c r="AAW137" s="269"/>
      <c r="AAX137" s="269"/>
      <c r="AAY137" s="269"/>
      <c r="AAZ137" s="269"/>
      <c r="ABA137" s="269"/>
      <c r="ABB137" s="269"/>
      <c r="ABC137" s="269"/>
      <c r="ABD137" s="269"/>
      <c r="ABE137" s="269"/>
      <c r="ABF137" s="269"/>
      <c r="ABG137" s="269"/>
      <c r="ABH137" s="269"/>
      <c r="ABI137" s="269"/>
      <c r="ABJ137" s="269"/>
      <c r="ABK137" s="269"/>
      <c r="ABL137" s="269"/>
      <c r="ABM137" s="269"/>
      <c r="ABN137" s="269"/>
      <c r="ABO137" s="269"/>
      <c r="ABP137" s="269"/>
      <c r="ABQ137" s="269"/>
      <c r="ABR137" s="269"/>
      <c r="ABS137" s="269"/>
      <c r="ABT137" s="269"/>
      <c r="ABU137" s="269"/>
      <c r="ABV137" s="269"/>
      <c r="ABW137" s="269"/>
      <c r="ABX137" s="269"/>
      <c r="ABY137" s="269"/>
      <c r="ABZ137" s="269"/>
      <c r="ACA137" s="269"/>
      <c r="ACB137" s="269"/>
      <c r="ACC137" s="269"/>
      <c r="ACD137" s="269"/>
      <c r="ACE137" s="269"/>
      <c r="ACF137" s="269"/>
      <c r="ACG137" s="269"/>
      <c r="ACH137" s="269"/>
      <c r="ACI137" s="269"/>
      <c r="ACJ137" s="269"/>
      <c r="ACK137" s="269"/>
      <c r="ACL137" s="269"/>
      <c r="ACM137" s="269"/>
      <c r="ACN137" s="269"/>
      <c r="ACO137" s="269"/>
      <c r="ACP137" s="269"/>
      <c r="ACQ137" s="269"/>
      <c r="ACR137" s="269"/>
      <c r="ACS137" s="269"/>
      <c r="ACT137" s="269"/>
      <c r="ACU137" s="269"/>
      <c r="ACV137" s="269"/>
      <c r="ACW137" s="269"/>
      <c r="ACX137" s="269"/>
      <c r="ACY137" s="269"/>
      <c r="ACZ137" s="269"/>
      <c r="ADA137" s="269"/>
      <c r="ADB137" s="269"/>
      <c r="ADC137" s="269"/>
      <c r="ADD137" s="269"/>
      <c r="ADE137" s="269"/>
      <c r="ADF137" s="269"/>
      <c r="ADG137" s="269"/>
      <c r="ADH137" s="269"/>
      <c r="ADI137" s="269"/>
      <c r="ADJ137" s="269"/>
      <c r="ADK137" s="269"/>
      <c r="ADL137" s="269"/>
      <c r="ADM137" s="269"/>
      <c r="ADN137" s="269"/>
      <c r="ADO137" s="269"/>
      <c r="ADP137" s="269"/>
      <c r="ADQ137" s="269"/>
      <c r="ADR137" s="269"/>
      <c r="ADS137" s="269"/>
      <c r="ADT137" s="269"/>
      <c r="ADU137" s="269"/>
      <c r="ADV137" s="269"/>
      <c r="ADW137" s="269"/>
      <c r="ADX137" s="269"/>
      <c r="ADY137" s="269"/>
      <c r="ADZ137" s="269"/>
      <c r="AEA137" s="269"/>
      <c r="AEB137" s="269"/>
      <c r="AEC137" s="269"/>
      <c r="AED137" s="269"/>
      <c r="AEE137" s="269"/>
      <c r="AEF137" s="269"/>
      <c r="AEG137" s="269"/>
      <c r="AEH137" s="269"/>
      <c r="AEI137" s="269"/>
      <c r="AEJ137" s="269"/>
      <c r="AEK137" s="269"/>
      <c r="AEL137" s="269"/>
      <c r="AEM137" s="269"/>
      <c r="AEN137" s="269"/>
      <c r="AEO137" s="269"/>
      <c r="AEP137" s="269"/>
      <c r="AEQ137" s="269"/>
      <c r="AER137" s="269"/>
      <c r="AES137" s="269"/>
      <c r="AET137" s="269"/>
      <c r="AEU137" s="269"/>
      <c r="AEV137" s="269"/>
      <c r="AEW137" s="269"/>
      <c r="AEX137" s="269"/>
      <c r="AEY137" s="269"/>
      <c r="AEZ137" s="269"/>
      <c r="AFA137" s="269"/>
      <c r="AFB137" s="269"/>
      <c r="AFC137" s="269"/>
      <c r="AFD137" s="269"/>
      <c r="AFE137" s="269"/>
      <c r="AFF137" s="269"/>
      <c r="AFG137" s="269"/>
      <c r="AFH137" s="269"/>
      <c r="AFI137" s="269"/>
      <c r="AFJ137" s="269"/>
      <c r="AFK137" s="269"/>
      <c r="AFL137" s="269"/>
      <c r="AFM137" s="269"/>
      <c r="AFN137" s="269"/>
      <c r="AFO137" s="269"/>
      <c r="AFP137" s="269"/>
      <c r="AFQ137" s="269"/>
      <c r="AFR137" s="269"/>
      <c r="AFS137" s="269"/>
      <c r="AFT137" s="269"/>
      <c r="AFU137" s="269"/>
      <c r="AFV137" s="269"/>
      <c r="AFW137" s="269"/>
      <c r="AFX137" s="269"/>
      <c r="AFY137" s="269"/>
      <c r="AFZ137" s="269"/>
      <c r="AGA137" s="269"/>
      <c r="AGB137" s="269"/>
      <c r="AGC137" s="269"/>
      <c r="AGD137" s="269"/>
      <c r="AGE137" s="269"/>
      <c r="AGF137" s="269"/>
      <c r="AGG137" s="269"/>
      <c r="AGH137" s="269"/>
      <c r="AGI137" s="269"/>
      <c r="AGJ137" s="269"/>
      <c r="AGK137" s="269"/>
      <c r="AGL137" s="269"/>
      <c r="AGM137" s="269"/>
      <c r="AGN137" s="269"/>
      <c r="AGO137" s="269"/>
      <c r="AGP137" s="269"/>
      <c r="AGQ137" s="269"/>
      <c r="AGR137" s="269"/>
      <c r="AGS137" s="269"/>
      <c r="AGT137" s="269"/>
      <c r="AGU137" s="269"/>
      <c r="AGV137" s="269"/>
      <c r="AGW137" s="269"/>
      <c r="AGX137" s="269"/>
      <c r="AGY137" s="269"/>
      <c r="AGZ137" s="269"/>
      <c r="AHA137" s="269"/>
      <c r="AHB137" s="269"/>
      <c r="AHC137" s="269"/>
      <c r="AHD137" s="269"/>
      <c r="AHE137" s="269"/>
      <c r="AHF137" s="269"/>
      <c r="AHG137" s="269"/>
      <c r="AHH137" s="269"/>
      <c r="AHI137" s="269"/>
      <c r="AHJ137" s="269"/>
      <c r="AHK137" s="269"/>
      <c r="AHL137" s="269"/>
      <c r="AHM137" s="269"/>
      <c r="AHN137" s="269"/>
      <c r="AHO137" s="269"/>
      <c r="AHP137" s="269"/>
      <c r="AHQ137" s="269"/>
      <c r="AHR137" s="269"/>
      <c r="AHS137" s="269"/>
      <c r="AHT137" s="269"/>
      <c r="AHU137" s="269"/>
      <c r="AHV137" s="269"/>
      <c r="AHW137" s="269"/>
      <c r="AHX137" s="269"/>
      <c r="AHY137" s="269"/>
      <c r="AHZ137" s="269"/>
      <c r="AIA137" s="269"/>
      <c r="AIB137" s="269"/>
      <c r="AIC137" s="269"/>
      <c r="AID137" s="269"/>
      <c r="AIE137" s="269"/>
      <c r="AIF137" s="269"/>
      <c r="AIG137" s="269"/>
      <c r="AIH137" s="269"/>
      <c r="AII137" s="269"/>
      <c r="AIJ137" s="269"/>
      <c r="AIK137" s="269"/>
      <c r="AIL137" s="269"/>
      <c r="AIM137" s="269"/>
      <c r="AIN137" s="269"/>
      <c r="AIO137" s="269"/>
      <c r="AIP137" s="269"/>
      <c r="AIQ137" s="269"/>
      <c r="AIR137" s="269"/>
      <c r="AIS137" s="269"/>
      <c r="AIT137" s="269"/>
      <c r="AIU137" s="269"/>
      <c r="AIV137" s="269"/>
      <c r="AIW137" s="269"/>
      <c r="AIX137" s="269"/>
      <c r="AIY137" s="269"/>
      <c r="AIZ137" s="269"/>
      <c r="AJA137" s="269"/>
      <c r="AJB137" s="269"/>
      <c r="AJC137" s="269"/>
      <c r="AJD137" s="269"/>
      <c r="AJE137" s="269"/>
      <c r="AJF137" s="269"/>
      <c r="AJG137" s="269"/>
      <c r="AJH137" s="269"/>
      <c r="AJI137" s="269"/>
      <c r="AJJ137" s="269"/>
      <c r="AJK137" s="269"/>
      <c r="AJL137" s="269"/>
      <c r="AJM137" s="269"/>
      <c r="AJN137" s="269"/>
      <c r="AJO137" s="269"/>
      <c r="AJP137" s="269"/>
      <c r="AJQ137" s="269"/>
      <c r="AJR137" s="269"/>
      <c r="AJS137" s="269"/>
      <c r="AJT137" s="269"/>
      <c r="AJU137" s="269"/>
      <c r="AJV137" s="269"/>
      <c r="AJW137" s="269"/>
      <c r="AJX137" s="269"/>
      <c r="AJY137" s="269"/>
      <c r="AJZ137" s="269"/>
      <c r="AKA137" s="269"/>
      <c r="AKB137" s="269"/>
      <c r="AKC137" s="269"/>
      <c r="AKD137" s="269"/>
      <c r="AKE137" s="269"/>
      <c r="AKF137" s="269"/>
      <c r="AKG137" s="269"/>
      <c r="AKH137" s="269"/>
      <c r="AKI137" s="269"/>
      <c r="AKJ137" s="269"/>
      <c r="AKK137" s="269"/>
      <c r="AKL137" s="269"/>
      <c r="AKM137" s="269"/>
      <c r="AKN137" s="269"/>
      <c r="AKO137" s="269"/>
      <c r="AKP137" s="269"/>
      <c r="AKQ137" s="269"/>
      <c r="AKR137" s="269"/>
      <c r="AKS137" s="269"/>
      <c r="AKT137" s="269"/>
      <c r="AKU137" s="269"/>
      <c r="AKV137" s="269"/>
      <c r="AKW137" s="269"/>
      <c r="AKX137" s="269"/>
      <c r="AKY137" s="269"/>
      <c r="AKZ137" s="269"/>
      <c r="ALA137" s="269"/>
      <c r="ALB137" s="269"/>
      <c r="ALC137" s="269"/>
      <c r="ALD137" s="269"/>
      <c r="ALE137" s="269"/>
      <c r="ALF137" s="269"/>
      <c r="ALG137" s="269"/>
      <c r="ALH137" s="269"/>
      <c r="ALI137" s="269"/>
      <c r="ALJ137" s="269"/>
      <c r="ALK137" s="269"/>
      <c r="ALL137" s="269"/>
      <c r="ALM137" s="269"/>
      <c r="ALN137" s="269"/>
      <c r="ALO137" s="269"/>
      <c r="ALP137" s="269"/>
      <c r="ALQ137" s="269"/>
      <c r="ALR137" s="269"/>
      <c r="ALS137" s="269"/>
      <c r="ALT137" s="269"/>
      <c r="ALU137" s="269"/>
      <c r="ALV137" s="269"/>
      <c r="ALW137" s="269"/>
      <c r="ALX137" s="269"/>
      <c r="ALY137" s="269"/>
      <c r="ALZ137" s="269"/>
      <c r="AMA137" s="269"/>
      <c r="AMB137" s="269"/>
      <c r="AMC137" s="269"/>
      <c r="AMD137" s="269"/>
    </row>
    <row r="138" customFormat="false" ht="42.9" hidden="true" customHeight="true" outlineLevel="0" collapsed="false">
      <c r="A138" s="334" t="s">
        <v>1358</v>
      </c>
      <c r="B138" s="334"/>
      <c r="C138" s="334"/>
      <c r="D138" s="334"/>
      <c r="E138" s="334"/>
      <c r="F138" s="334"/>
      <c r="G138" s="334"/>
      <c r="H138" s="335"/>
      <c r="I138" s="336" t="n">
        <f aca="false">+I136+I137</f>
        <v>0</v>
      </c>
    </row>
    <row r="139" customFormat="false" ht="13.8" hidden="true" customHeight="true" outlineLevel="0" collapsed="false">
      <c r="A139" s="337" t="s">
        <v>890</v>
      </c>
      <c r="B139" s="338" t="s">
        <v>1056</v>
      </c>
      <c r="C139" s="338"/>
      <c r="D139" s="338"/>
      <c r="E139" s="338"/>
      <c r="F139" s="338"/>
      <c r="G139" s="338"/>
      <c r="H139" s="339"/>
      <c r="I139" s="336" t="n">
        <f aca="false">ROUND(H139*I138,2)</f>
        <v>0</v>
      </c>
      <c r="J139" s="269"/>
      <c r="K139" s="269"/>
      <c r="L139" s="269"/>
      <c r="M139" s="269"/>
      <c r="N139" s="269"/>
      <c r="O139" s="269"/>
      <c r="P139" s="269"/>
      <c r="Q139" s="269"/>
      <c r="R139" s="269"/>
      <c r="S139" s="269"/>
      <c r="T139" s="269"/>
      <c r="U139" s="269"/>
      <c r="V139" s="269"/>
      <c r="W139" s="269"/>
      <c r="X139" s="269"/>
      <c r="Y139" s="269"/>
      <c r="Z139" s="269"/>
      <c r="AA139" s="269"/>
      <c r="AB139" s="269"/>
      <c r="AC139" s="269"/>
      <c r="AD139" s="269"/>
      <c r="AE139" s="269"/>
      <c r="AF139" s="269"/>
      <c r="AG139" s="269"/>
      <c r="AH139" s="269"/>
      <c r="AI139" s="269"/>
      <c r="AJ139" s="269"/>
      <c r="AK139" s="269"/>
      <c r="AL139" s="269"/>
      <c r="AM139" s="269"/>
      <c r="AN139" s="269"/>
      <c r="AO139" s="269"/>
      <c r="AP139" s="269"/>
      <c r="AQ139" s="269"/>
      <c r="AR139" s="269"/>
      <c r="AS139" s="269"/>
      <c r="AT139" s="269"/>
      <c r="AU139" s="269"/>
      <c r="AV139" s="269"/>
      <c r="AW139" s="269"/>
      <c r="AX139" s="269"/>
      <c r="AY139" s="269"/>
      <c r="AZ139" s="269"/>
      <c r="BA139" s="269"/>
      <c r="BB139" s="269"/>
      <c r="BC139" s="269"/>
      <c r="BD139" s="269"/>
      <c r="BE139" s="269"/>
      <c r="BF139" s="269"/>
      <c r="BG139" s="269"/>
      <c r="BH139" s="269"/>
      <c r="BI139" s="269"/>
      <c r="BJ139" s="269"/>
      <c r="BK139" s="269"/>
      <c r="BL139" s="269"/>
      <c r="BM139" s="269"/>
      <c r="BN139" s="269"/>
      <c r="BO139" s="269"/>
      <c r="BP139" s="269"/>
      <c r="BQ139" s="269"/>
      <c r="BR139" s="269"/>
      <c r="BS139" s="269"/>
      <c r="BT139" s="269"/>
      <c r="BU139" s="269"/>
      <c r="BV139" s="269"/>
      <c r="BW139" s="269"/>
      <c r="BX139" s="269"/>
      <c r="BY139" s="269"/>
      <c r="BZ139" s="269"/>
      <c r="CA139" s="269"/>
      <c r="CB139" s="269"/>
      <c r="CC139" s="269"/>
      <c r="CD139" s="269"/>
      <c r="CE139" s="269"/>
      <c r="CF139" s="269"/>
      <c r="CG139" s="269"/>
      <c r="CH139" s="269"/>
      <c r="CI139" s="269"/>
      <c r="CJ139" s="269"/>
      <c r="CK139" s="269"/>
      <c r="CL139" s="269"/>
      <c r="CM139" s="269"/>
      <c r="CN139" s="269"/>
      <c r="CO139" s="269"/>
      <c r="CP139" s="269"/>
      <c r="CQ139" s="269"/>
      <c r="CR139" s="269"/>
      <c r="CS139" s="269"/>
      <c r="CT139" s="269"/>
      <c r="CU139" s="269"/>
      <c r="CV139" s="269"/>
      <c r="CW139" s="269"/>
      <c r="CX139" s="269"/>
      <c r="CY139" s="269"/>
      <c r="CZ139" s="269"/>
      <c r="DA139" s="269"/>
      <c r="DB139" s="269"/>
      <c r="DC139" s="269"/>
      <c r="DD139" s="269"/>
      <c r="DE139" s="269"/>
      <c r="DF139" s="269"/>
      <c r="DG139" s="269"/>
      <c r="DH139" s="269"/>
      <c r="DI139" s="269"/>
      <c r="DJ139" s="269"/>
      <c r="DK139" s="269"/>
      <c r="DL139" s="269"/>
      <c r="DM139" s="269"/>
      <c r="DN139" s="269"/>
      <c r="DO139" s="269"/>
      <c r="DP139" s="269"/>
      <c r="DQ139" s="269"/>
      <c r="DR139" s="269"/>
      <c r="DS139" s="269"/>
      <c r="DT139" s="269"/>
      <c r="DU139" s="269"/>
      <c r="DV139" s="269"/>
      <c r="DW139" s="269"/>
      <c r="DX139" s="269"/>
      <c r="DY139" s="269"/>
      <c r="DZ139" s="269"/>
      <c r="EA139" s="269"/>
      <c r="EB139" s="269"/>
      <c r="EC139" s="269"/>
      <c r="ED139" s="269"/>
      <c r="EE139" s="269"/>
      <c r="EF139" s="269"/>
      <c r="EG139" s="269"/>
      <c r="EH139" s="269"/>
      <c r="EI139" s="269"/>
      <c r="EJ139" s="269"/>
      <c r="EK139" s="269"/>
      <c r="EL139" s="269"/>
      <c r="EM139" s="269"/>
      <c r="EN139" s="269"/>
      <c r="EO139" s="269"/>
      <c r="EP139" s="269"/>
      <c r="EQ139" s="269"/>
      <c r="ER139" s="269"/>
      <c r="ES139" s="269"/>
      <c r="ET139" s="269"/>
      <c r="EU139" s="269"/>
      <c r="EV139" s="269"/>
      <c r="EW139" s="269"/>
      <c r="EX139" s="269"/>
      <c r="EY139" s="269"/>
      <c r="EZ139" s="269"/>
      <c r="FA139" s="269"/>
      <c r="FB139" s="269"/>
      <c r="FC139" s="269"/>
      <c r="FD139" s="269"/>
      <c r="FE139" s="269"/>
      <c r="FF139" s="269"/>
      <c r="FG139" s="269"/>
      <c r="FH139" s="269"/>
      <c r="FI139" s="269"/>
      <c r="FJ139" s="269"/>
      <c r="FK139" s="269"/>
      <c r="FL139" s="269"/>
      <c r="FM139" s="269"/>
      <c r="FN139" s="269"/>
      <c r="FO139" s="269"/>
      <c r="FP139" s="269"/>
      <c r="FQ139" s="269"/>
      <c r="FR139" s="269"/>
      <c r="FS139" s="269"/>
      <c r="FT139" s="269"/>
      <c r="FU139" s="269"/>
      <c r="FV139" s="269"/>
      <c r="FW139" s="269"/>
      <c r="FX139" s="269"/>
      <c r="FY139" s="269"/>
      <c r="FZ139" s="269"/>
      <c r="GA139" s="269"/>
      <c r="GB139" s="269"/>
      <c r="GC139" s="269"/>
      <c r="GD139" s="269"/>
      <c r="GE139" s="269"/>
      <c r="GF139" s="269"/>
      <c r="GG139" s="269"/>
      <c r="GH139" s="269"/>
      <c r="GI139" s="269"/>
      <c r="GJ139" s="269"/>
      <c r="GK139" s="269"/>
      <c r="GL139" s="269"/>
      <c r="GM139" s="269"/>
      <c r="GN139" s="269"/>
      <c r="GO139" s="269"/>
      <c r="GP139" s="269"/>
      <c r="GQ139" s="269"/>
      <c r="GR139" s="269"/>
      <c r="GS139" s="269"/>
      <c r="GT139" s="269"/>
      <c r="GU139" s="269"/>
      <c r="GV139" s="269"/>
      <c r="GW139" s="269"/>
      <c r="GX139" s="269"/>
      <c r="GY139" s="269"/>
      <c r="GZ139" s="269"/>
      <c r="HA139" s="269"/>
      <c r="HB139" s="269"/>
      <c r="HC139" s="269"/>
      <c r="HD139" s="269"/>
      <c r="HE139" s="269"/>
      <c r="HF139" s="269"/>
      <c r="HG139" s="269"/>
      <c r="HH139" s="269"/>
      <c r="HI139" s="269"/>
      <c r="HJ139" s="269"/>
      <c r="HK139" s="269"/>
      <c r="HL139" s="269"/>
      <c r="HM139" s="269"/>
      <c r="HN139" s="269"/>
      <c r="HO139" s="269"/>
      <c r="HP139" s="269"/>
      <c r="HQ139" s="269"/>
      <c r="HR139" s="269"/>
      <c r="HS139" s="269"/>
      <c r="HT139" s="269"/>
      <c r="HU139" s="269"/>
      <c r="HV139" s="269"/>
      <c r="HW139" s="269"/>
      <c r="HX139" s="269"/>
      <c r="HY139" s="269"/>
      <c r="HZ139" s="269"/>
      <c r="IA139" s="269"/>
      <c r="IB139" s="269"/>
      <c r="IC139" s="269"/>
      <c r="ID139" s="269"/>
      <c r="IE139" s="269"/>
      <c r="IF139" s="269"/>
      <c r="IG139" s="269"/>
      <c r="IH139" s="269"/>
      <c r="II139" s="269"/>
      <c r="IJ139" s="269"/>
      <c r="IK139" s="269"/>
      <c r="IL139" s="269"/>
      <c r="IM139" s="269"/>
      <c r="IN139" s="269"/>
      <c r="IO139" s="269"/>
      <c r="IP139" s="269"/>
      <c r="IQ139" s="269"/>
      <c r="IR139" s="269"/>
      <c r="IS139" s="269"/>
      <c r="IT139" s="269"/>
      <c r="IU139" s="269"/>
      <c r="IV139" s="269"/>
      <c r="IW139" s="269"/>
      <c r="IX139" s="269"/>
      <c r="IY139" s="269"/>
      <c r="IZ139" s="269"/>
      <c r="JA139" s="269"/>
      <c r="JB139" s="269"/>
      <c r="JC139" s="269"/>
      <c r="JD139" s="269"/>
      <c r="JE139" s="269"/>
      <c r="JF139" s="269"/>
      <c r="JG139" s="269"/>
      <c r="JH139" s="269"/>
      <c r="JI139" s="269"/>
      <c r="JJ139" s="269"/>
      <c r="JK139" s="269"/>
      <c r="JL139" s="269"/>
      <c r="JM139" s="269"/>
      <c r="JN139" s="269"/>
      <c r="JO139" s="269"/>
      <c r="JP139" s="269"/>
      <c r="JQ139" s="269"/>
      <c r="JR139" s="269"/>
      <c r="JS139" s="269"/>
      <c r="JT139" s="269"/>
      <c r="JU139" s="269"/>
      <c r="JV139" s="269"/>
      <c r="JW139" s="269"/>
      <c r="JX139" s="269"/>
      <c r="JY139" s="269"/>
      <c r="JZ139" s="269"/>
      <c r="KA139" s="269"/>
      <c r="KB139" s="269"/>
      <c r="KC139" s="269"/>
      <c r="KD139" s="269"/>
      <c r="KE139" s="269"/>
      <c r="KF139" s="269"/>
      <c r="KG139" s="269"/>
      <c r="KH139" s="269"/>
      <c r="KI139" s="269"/>
      <c r="KJ139" s="269"/>
      <c r="KK139" s="269"/>
      <c r="KL139" s="269"/>
      <c r="KM139" s="269"/>
      <c r="KN139" s="269"/>
      <c r="KO139" s="269"/>
      <c r="KP139" s="269"/>
      <c r="KQ139" s="269"/>
      <c r="KR139" s="269"/>
      <c r="KS139" s="269"/>
      <c r="KT139" s="269"/>
      <c r="KU139" s="269"/>
      <c r="KV139" s="269"/>
      <c r="KW139" s="269"/>
      <c r="KX139" s="269"/>
      <c r="KY139" s="269"/>
      <c r="KZ139" s="269"/>
      <c r="LA139" s="269"/>
      <c r="LB139" s="269"/>
      <c r="LC139" s="269"/>
      <c r="LD139" s="269"/>
      <c r="LE139" s="269"/>
      <c r="LF139" s="269"/>
      <c r="LG139" s="269"/>
      <c r="LH139" s="269"/>
      <c r="LI139" s="269"/>
      <c r="LJ139" s="269"/>
      <c r="LK139" s="269"/>
      <c r="LL139" s="269"/>
      <c r="LM139" s="269"/>
      <c r="LN139" s="269"/>
      <c r="LO139" s="269"/>
      <c r="LP139" s="269"/>
      <c r="LQ139" s="269"/>
      <c r="LR139" s="269"/>
      <c r="LS139" s="269"/>
      <c r="LT139" s="269"/>
      <c r="LU139" s="269"/>
      <c r="LV139" s="269"/>
      <c r="LW139" s="269"/>
      <c r="LX139" s="269"/>
      <c r="LY139" s="269"/>
      <c r="LZ139" s="269"/>
      <c r="MA139" s="269"/>
      <c r="MB139" s="269"/>
      <c r="MC139" s="269"/>
      <c r="MD139" s="269"/>
      <c r="ME139" s="269"/>
      <c r="MF139" s="269"/>
      <c r="MG139" s="269"/>
      <c r="MH139" s="269"/>
      <c r="MI139" s="269"/>
      <c r="MJ139" s="269"/>
      <c r="MK139" s="269"/>
      <c r="ML139" s="269"/>
      <c r="MM139" s="269"/>
      <c r="MN139" s="269"/>
      <c r="MO139" s="269"/>
      <c r="MP139" s="269"/>
      <c r="MQ139" s="269"/>
      <c r="MR139" s="269"/>
      <c r="MS139" s="269"/>
      <c r="MT139" s="269"/>
      <c r="MU139" s="269"/>
      <c r="MV139" s="269"/>
      <c r="MW139" s="269"/>
      <c r="MX139" s="269"/>
      <c r="MY139" s="269"/>
      <c r="MZ139" s="269"/>
      <c r="NA139" s="269"/>
      <c r="NB139" s="269"/>
      <c r="NC139" s="269"/>
      <c r="ND139" s="269"/>
      <c r="NE139" s="269"/>
      <c r="NF139" s="269"/>
      <c r="NG139" s="269"/>
      <c r="NH139" s="269"/>
      <c r="NI139" s="269"/>
      <c r="NJ139" s="269"/>
      <c r="NK139" s="269"/>
      <c r="NL139" s="269"/>
      <c r="NM139" s="269"/>
      <c r="NN139" s="269"/>
      <c r="NO139" s="269"/>
      <c r="NP139" s="269"/>
      <c r="NQ139" s="269"/>
      <c r="NR139" s="269"/>
      <c r="NS139" s="269"/>
      <c r="NT139" s="269"/>
      <c r="NU139" s="269"/>
      <c r="NV139" s="269"/>
      <c r="NW139" s="269"/>
      <c r="NX139" s="269"/>
      <c r="NY139" s="269"/>
      <c r="NZ139" s="269"/>
      <c r="OA139" s="269"/>
      <c r="OB139" s="269"/>
      <c r="OC139" s="269"/>
      <c r="OD139" s="269"/>
      <c r="OE139" s="269"/>
      <c r="OF139" s="269"/>
      <c r="OG139" s="269"/>
      <c r="OH139" s="269"/>
      <c r="OI139" s="269"/>
      <c r="OJ139" s="269"/>
      <c r="OK139" s="269"/>
      <c r="OL139" s="269"/>
      <c r="OM139" s="269"/>
      <c r="ON139" s="269"/>
      <c r="OO139" s="269"/>
      <c r="OP139" s="269"/>
      <c r="OQ139" s="269"/>
      <c r="OR139" s="269"/>
      <c r="OS139" s="269"/>
      <c r="OT139" s="269"/>
      <c r="OU139" s="269"/>
      <c r="OV139" s="269"/>
      <c r="OW139" s="269"/>
      <c r="OX139" s="269"/>
      <c r="OY139" s="269"/>
      <c r="OZ139" s="269"/>
      <c r="PA139" s="269"/>
      <c r="PB139" s="269"/>
      <c r="PC139" s="269"/>
      <c r="PD139" s="269"/>
      <c r="PE139" s="269"/>
      <c r="PF139" s="269"/>
      <c r="PG139" s="269"/>
      <c r="PH139" s="269"/>
      <c r="PI139" s="269"/>
      <c r="PJ139" s="269"/>
      <c r="PK139" s="269"/>
      <c r="PL139" s="269"/>
      <c r="PM139" s="269"/>
      <c r="PN139" s="269"/>
      <c r="PO139" s="269"/>
      <c r="PP139" s="269"/>
      <c r="PQ139" s="269"/>
      <c r="PR139" s="269"/>
      <c r="PS139" s="269"/>
      <c r="PT139" s="269"/>
      <c r="PU139" s="269"/>
      <c r="PV139" s="269"/>
      <c r="PW139" s="269"/>
      <c r="PX139" s="269"/>
      <c r="PY139" s="269"/>
      <c r="PZ139" s="269"/>
      <c r="QA139" s="269"/>
      <c r="QB139" s="269"/>
      <c r="QC139" s="269"/>
      <c r="QD139" s="269"/>
      <c r="QE139" s="269"/>
      <c r="QF139" s="269"/>
      <c r="QG139" s="269"/>
      <c r="QH139" s="269"/>
      <c r="QI139" s="269"/>
      <c r="QJ139" s="269"/>
      <c r="QK139" s="269"/>
      <c r="QL139" s="269"/>
      <c r="QM139" s="269"/>
      <c r="QN139" s="269"/>
      <c r="QO139" s="269"/>
      <c r="QP139" s="269"/>
      <c r="QQ139" s="269"/>
      <c r="QR139" s="269"/>
      <c r="QS139" s="269"/>
      <c r="QT139" s="269"/>
      <c r="QU139" s="269"/>
      <c r="QV139" s="269"/>
      <c r="QW139" s="269"/>
      <c r="QX139" s="269"/>
      <c r="QY139" s="269"/>
      <c r="QZ139" s="269"/>
      <c r="RA139" s="269"/>
      <c r="RB139" s="269"/>
      <c r="RC139" s="269"/>
      <c r="RD139" s="269"/>
      <c r="RE139" s="269"/>
      <c r="RF139" s="269"/>
      <c r="RG139" s="269"/>
      <c r="RH139" s="269"/>
      <c r="RI139" s="269"/>
      <c r="RJ139" s="269"/>
      <c r="RK139" s="269"/>
      <c r="RL139" s="269"/>
      <c r="RM139" s="269"/>
      <c r="RN139" s="269"/>
      <c r="RO139" s="269"/>
      <c r="RP139" s="269"/>
      <c r="RQ139" s="269"/>
      <c r="RR139" s="269"/>
      <c r="RS139" s="269"/>
      <c r="RT139" s="269"/>
      <c r="RU139" s="269"/>
      <c r="RV139" s="269"/>
      <c r="RW139" s="269"/>
      <c r="RX139" s="269"/>
      <c r="RY139" s="269"/>
      <c r="RZ139" s="269"/>
      <c r="SA139" s="269"/>
      <c r="SB139" s="269"/>
      <c r="SC139" s="269"/>
      <c r="SD139" s="269"/>
      <c r="SE139" s="269"/>
      <c r="SF139" s="269"/>
      <c r="SG139" s="269"/>
      <c r="SH139" s="269"/>
      <c r="SI139" s="269"/>
      <c r="SJ139" s="269"/>
      <c r="SK139" s="269"/>
      <c r="SL139" s="269"/>
      <c r="SM139" s="269"/>
      <c r="SN139" s="269"/>
      <c r="SO139" s="269"/>
      <c r="SP139" s="269"/>
      <c r="SQ139" s="269"/>
      <c r="SR139" s="269"/>
      <c r="SS139" s="269"/>
      <c r="ST139" s="269"/>
      <c r="SU139" s="269"/>
      <c r="SV139" s="269"/>
      <c r="SW139" s="269"/>
      <c r="SX139" s="269"/>
      <c r="SY139" s="269"/>
      <c r="SZ139" s="269"/>
      <c r="TA139" s="269"/>
      <c r="TB139" s="269"/>
      <c r="TC139" s="269"/>
      <c r="TD139" s="269"/>
      <c r="TE139" s="269"/>
      <c r="TF139" s="269"/>
      <c r="TG139" s="269"/>
      <c r="TH139" s="269"/>
      <c r="TI139" s="269"/>
      <c r="TJ139" s="269"/>
      <c r="TK139" s="269"/>
      <c r="TL139" s="269"/>
      <c r="TM139" s="269"/>
      <c r="TN139" s="269"/>
      <c r="TO139" s="269"/>
      <c r="TP139" s="269"/>
      <c r="TQ139" s="269"/>
      <c r="TR139" s="269"/>
      <c r="TS139" s="269"/>
      <c r="TT139" s="269"/>
      <c r="TU139" s="269"/>
      <c r="TV139" s="269"/>
      <c r="TW139" s="269"/>
      <c r="TX139" s="269"/>
      <c r="TY139" s="269"/>
      <c r="TZ139" s="269"/>
      <c r="UA139" s="269"/>
      <c r="UB139" s="269"/>
      <c r="UC139" s="269"/>
      <c r="UD139" s="269"/>
      <c r="UE139" s="269"/>
      <c r="UF139" s="269"/>
      <c r="UG139" s="269"/>
      <c r="UH139" s="269"/>
      <c r="UI139" s="269"/>
      <c r="UJ139" s="269"/>
      <c r="UK139" s="269"/>
      <c r="UL139" s="269"/>
      <c r="UM139" s="269"/>
      <c r="UN139" s="269"/>
      <c r="UO139" s="269"/>
      <c r="UP139" s="269"/>
      <c r="UQ139" s="269"/>
      <c r="UR139" s="269"/>
      <c r="US139" s="269"/>
      <c r="UT139" s="269"/>
      <c r="UU139" s="269"/>
      <c r="UV139" s="269"/>
      <c r="UW139" s="269"/>
      <c r="UX139" s="269"/>
      <c r="UY139" s="269"/>
      <c r="UZ139" s="269"/>
      <c r="VA139" s="269"/>
      <c r="VB139" s="269"/>
      <c r="VC139" s="269"/>
      <c r="VD139" s="269"/>
      <c r="VE139" s="269"/>
      <c r="VF139" s="269"/>
      <c r="VG139" s="269"/>
      <c r="VH139" s="269"/>
      <c r="VI139" s="269"/>
      <c r="VJ139" s="269"/>
      <c r="VK139" s="269"/>
      <c r="VL139" s="269"/>
      <c r="VM139" s="269"/>
      <c r="VN139" s="269"/>
      <c r="VO139" s="269"/>
      <c r="VP139" s="269"/>
      <c r="VQ139" s="269"/>
      <c r="VR139" s="269"/>
      <c r="VS139" s="269"/>
      <c r="VT139" s="269"/>
      <c r="VU139" s="269"/>
      <c r="VV139" s="269"/>
      <c r="VW139" s="269"/>
      <c r="VX139" s="269"/>
      <c r="VY139" s="269"/>
      <c r="VZ139" s="269"/>
      <c r="WA139" s="269"/>
      <c r="WB139" s="269"/>
      <c r="WC139" s="269"/>
      <c r="WD139" s="269"/>
      <c r="WE139" s="269"/>
      <c r="WF139" s="269"/>
      <c r="WG139" s="269"/>
      <c r="WH139" s="269"/>
      <c r="WI139" s="269"/>
      <c r="WJ139" s="269"/>
      <c r="WK139" s="269"/>
      <c r="WL139" s="269"/>
      <c r="WM139" s="269"/>
      <c r="WN139" s="269"/>
      <c r="WO139" s="269"/>
      <c r="WP139" s="269"/>
      <c r="WQ139" s="269"/>
      <c r="WR139" s="269"/>
      <c r="WS139" s="269"/>
      <c r="WT139" s="269"/>
      <c r="WU139" s="269"/>
      <c r="WV139" s="269"/>
      <c r="WW139" s="269"/>
      <c r="WX139" s="269"/>
      <c r="WY139" s="269"/>
      <c r="WZ139" s="269"/>
      <c r="XA139" s="269"/>
      <c r="XB139" s="269"/>
      <c r="XC139" s="269"/>
      <c r="XD139" s="269"/>
      <c r="XE139" s="269"/>
      <c r="XF139" s="269"/>
      <c r="XG139" s="269"/>
      <c r="XH139" s="269"/>
      <c r="XI139" s="269"/>
      <c r="XJ139" s="269"/>
      <c r="XK139" s="269"/>
      <c r="XL139" s="269"/>
      <c r="XM139" s="269"/>
      <c r="XN139" s="269"/>
      <c r="XO139" s="269"/>
      <c r="XP139" s="269"/>
      <c r="XQ139" s="269"/>
      <c r="XR139" s="269"/>
      <c r="XS139" s="269"/>
      <c r="XT139" s="269"/>
      <c r="XU139" s="269"/>
      <c r="XV139" s="269"/>
      <c r="XW139" s="269"/>
      <c r="XX139" s="269"/>
      <c r="XY139" s="269"/>
      <c r="XZ139" s="269"/>
      <c r="YA139" s="269"/>
      <c r="YB139" s="269"/>
      <c r="YC139" s="269"/>
      <c r="YD139" s="269"/>
      <c r="YE139" s="269"/>
      <c r="YF139" s="269"/>
      <c r="YG139" s="269"/>
      <c r="YH139" s="269"/>
      <c r="YI139" s="269"/>
      <c r="YJ139" s="269"/>
      <c r="YK139" s="269"/>
      <c r="YL139" s="269"/>
      <c r="YM139" s="269"/>
      <c r="YN139" s="269"/>
      <c r="YO139" s="269"/>
      <c r="YP139" s="269"/>
      <c r="YQ139" s="269"/>
      <c r="YR139" s="269"/>
      <c r="YS139" s="269"/>
      <c r="YT139" s="269"/>
      <c r="YU139" s="269"/>
      <c r="YV139" s="269"/>
      <c r="YW139" s="269"/>
      <c r="YX139" s="269"/>
      <c r="YY139" s="269"/>
      <c r="YZ139" s="269"/>
      <c r="ZA139" s="269"/>
      <c r="ZB139" s="269"/>
      <c r="ZC139" s="269"/>
      <c r="ZD139" s="269"/>
      <c r="ZE139" s="269"/>
      <c r="ZF139" s="269"/>
      <c r="ZG139" s="269"/>
      <c r="ZH139" s="269"/>
      <c r="ZI139" s="269"/>
      <c r="ZJ139" s="269"/>
      <c r="ZK139" s="269"/>
      <c r="ZL139" s="269"/>
      <c r="ZM139" s="269"/>
      <c r="ZN139" s="269"/>
      <c r="ZO139" s="269"/>
      <c r="ZP139" s="269"/>
      <c r="ZQ139" s="269"/>
      <c r="ZR139" s="269"/>
      <c r="ZS139" s="269"/>
      <c r="ZT139" s="269"/>
      <c r="ZU139" s="269"/>
      <c r="ZV139" s="269"/>
      <c r="ZW139" s="269"/>
      <c r="ZX139" s="269"/>
      <c r="ZY139" s="269"/>
      <c r="ZZ139" s="269"/>
      <c r="AAA139" s="269"/>
      <c r="AAB139" s="269"/>
      <c r="AAC139" s="269"/>
      <c r="AAD139" s="269"/>
      <c r="AAE139" s="269"/>
      <c r="AAF139" s="269"/>
      <c r="AAG139" s="269"/>
      <c r="AAH139" s="269"/>
      <c r="AAI139" s="269"/>
      <c r="AAJ139" s="269"/>
      <c r="AAK139" s="269"/>
      <c r="AAL139" s="269"/>
      <c r="AAM139" s="269"/>
      <c r="AAN139" s="269"/>
      <c r="AAO139" s="269"/>
      <c r="AAP139" s="269"/>
      <c r="AAQ139" s="269"/>
      <c r="AAR139" s="269"/>
      <c r="AAS139" s="269"/>
      <c r="AAT139" s="269"/>
      <c r="AAU139" s="269"/>
      <c r="AAV139" s="269"/>
      <c r="AAW139" s="269"/>
      <c r="AAX139" s="269"/>
      <c r="AAY139" s="269"/>
      <c r="AAZ139" s="269"/>
      <c r="ABA139" s="269"/>
      <c r="ABB139" s="269"/>
      <c r="ABC139" s="269"/>
      <c r="ABD139" s="269"/>
      <c r="ABE139" s="269"/>
      <c r="ABF139" s="269"/>
      <c r="ABG139" s="269"/>
      <c r="ABH139" s="269"/>
      <c r="ABI139" s="269"/>
      <c r="ABJ139" s="269"/>
      <c r="ABK139" s="269"/>
      <c r="ABL139" s="269"/>
      <c r="ABM139" s="269"/>
      <c r="ABN139" s="269"/>
      <c r="ABO139" s="269"/>
      <c r="ABP139" s="269"/>
      <c r="ABQ139" s="269"/>
      <c r="ABR139" s="269"/>
      <c r="ABS139" s="269"/>
      <c r="ABT139" s="269"/>
      <c r="ABU139" s="269"/>
      <c r="ABV139" s="269"/>
      <c r="ABW139" s="269"/>
      <c r="ABX139" s="269"/>
      <c r="ABY139" s="269"/>
      <c r="ABZ139" s="269"/>
      <c r="ACA139" s="269"/>
      <c r="ACB139" s="269"/>
      <c r="ACC139" s="269"/>
      <c r="ACD139" s="269"/>
      <c r="ACE139" s="269"/>
      <c r="ACF139" s="269"/>
      <c r="ACG139" s="269"/>
      <c r="ACH139" s="269"/>
      <c r="ACI139" s="269"/>
      <c r="ACJ139" s="269"/>
      <c r="ACK139" s="269"/>
      <c r="ACL139" s="269"/>
      <c r="ACM139" s="269"/>
      <c r="ACN139" s="269"/>
      <c r="ACO139" s="269"/>
      <c r="ACP139" s="269"/>
      <c r="ACQ139" s="269"/>
      <c r="ACR139" s="269"/>
      <c r="ACS139" s="269"/>
      <c r="ACT139" s="269"/>
      <c r="ACU139" s="269"/>
      <c r="ACV139" s="269"/>
      <c r="ACW139" s="269"/>
      <c r="ACX139" s="269"/>
      <c r="ACY139" s="269"/>
      <c r="ACZ139" s="269"/>
      <c r="ADA139" s="269"/>
      <c r="ADB139" s="269"/>
      <c r="ADC139" s="269"/>
      <c r="ADD139" s="269"/>
      <c r="ADE139" s="269"/>
      <c r="ADF139" s="269"/>
      <c r="ADG139" s="269"/>
      <c r="ADH139" s="269"/>
      <c r="ADI139" s="269"/>
      <c r="ADJ139" s="269"/>
      <c r="ADK139" s="269"/>
      <c r="ADL139" s="269"/>
      <c r="ADM139" s="269"/>
      <c r="ADN139" s="269"/>
      <c r="ADO139" s="269"/>
      <c r="ADP139" s="269"/>
      <c r="ADQ139" s="269"/>
      <c r="ADR139" s="269"/>
      <c r="ADS139" s="269"/>
      <c r="ADT139" s="269"/>
      <c r="ADU139" s="269"/>
      <c r="ADV139" s="269"/>
      <c r="ADW139" s="269"/>
      <c r="ADX139" s="269"/>
      <c r="ADY139" s="269"/>
      <c r="ADZ139" s="269"/>
      <c r="AEA139" s="269"/>
      <c r="AEB139" s="269"/>
      <c r="AEC139" s="269"/>
      <c r="AED139" s="269"/>
      <c r="AEE139" s="269"/>
      <c r="AEF139" s="269"/>
      <c r="AEG139" s="269"/>
      <c r="AEH139" s="269"/>
      <c r="AEI139" s="269"/>
      <c r="AEJ139" s="269"/>
      <c r="AEK139" s="269"/>
      <c r="AEL139" s="269"/>
      <c r="AEM139" s="269"/>
      <c r="AEN139" s="269"/>
      <c r="AEO139" s="269"/>
      <c r="AEP139" s="269"/>
      <c r="AEQ139" s="269"/>
      <c r="AER139" s="269"/>
      <c r="AES139" s="269"/>
      <c r="AET139" s="269"/>
      <c r="AEU139" s="269"/>
      <c r="AEV139" s="269"/>
      <c r="AEW139" s="269"/>
      <c r="AEX139" s="269"/>
      <c r="AEY139" s="269"/>
      <c r="AEZ139" s="269"/>
      <c r="AFA139" s="269"/>
      <c r="AFB139" s="269"/>
      <c r="AFC139" s="269"/>
      <c r="AFD139" s="269"/>
      <c r="AFE139" s="269"/>
      <c r="AFF139" s="269"/>
      <c r="AFG139" s="269"/>
      <c r="AFH139" s="269"/>
      <c r="AFI139" s="269"/>
      <c r="AFJ139" s="269"/>
      <c r="AFK139" s="269"/>
      <c r="AFL139" s="269"/>
      <c r="AFM139" s="269"/>
      <c r="AFN139" s="269"/>
      <c r="AFO139" s="269"/>
      <c r="AFP139" s="269"/>
      <c r="AFQ139" s="269"/>
      <c r="AFR139" s="269"/>
      <c r="AFS139" s="269"/>
      <c r="AFT139" s="269"/>
      <c r="AFU139" s="269"/>
      <c r="AFV139" s="269"/>
      <c r="AFW139" s="269"/>
      <c r="AFX139" s="269"/>
      <c r="AFY139" s="269"/>
      <c r="AFZ139" s="269"/>
      <c r="AGA139" s="269"/>
      <c r="AGB139" s="269"/>
      <c r="AGC139" s="269"/>
      <c r="AGD139" s="269"/>
      <c r="AGE139" s="269"/>
      <c r="AGF139" s="269"/>
      <c r="AGG139" s="269"/>
      <c r="AGH139" s="269"/>
      <c r="AGI139" s="269"/>
      <c r="AGJ139" s="269"/>
      <c r="AGK139" s="269"/>
      <c r="AGL139" s="269"/>
      <c r="AGM139" s="269"/>
      <c r="AGN139" s="269"/>
      <c r="AGO139" s="269"/>
      <c r="AGP139" s="269"/>
      <c r="AGQ139" s="269"/>
      <c r="AGR139" s="269"/>
      <c r="AGS139" s="269"/>
      <c r="AGT139" s="269"/>
      <c r="AGU139" s="269"/>
      <c r="AGV139" s="269"/>
      <c r="AGW139" s="269"/>
      <c r="AGX139" s="269"/>
      <c r="AGY139" s="269"/>
      <c r="AGZ139" s="269"/>
      <c r="AHA139" s="269"/>
      <c r="AHB139" s="269"/>
      <c r="AHC139" s="269"/>
      <c r="AHD139" s="269"/>
      <c r="AHE139" s="269"/>
      <c r="AHF139" s="269"/>
      <c r="AHG139" s="269"/>
      <c r="AHH139" s="269"/>
      <c r="AHI139" s="269"/>
      <c r="AHJ139" s="269"/>
      <c r="AHK139" s="269"/>
      <c r="AHL139" s="269"/>
      <c r="AHM139" s="269"/>
      <c r="AHN139" s="269"/>
      <c r="AHO139" s="269"/>
      <c r="AHP139" s="269"/>
      <c r="AHQ139" s="269"/>
      <c r="AHR139" s="269"/>
      <c r="AHS139" s="269"/>
      <c r="AHT139" s="269"/>
      <c r="AHU139" s="269"/>
      <c r="AHV139" s="269"/>
      <c r="AHW139" s="269"/>
      <c r="AHX139" s="269"/>
      <c r="AHY139" s="269"/>
      <c r="AHZ139" s="269"/>
      <c r="AIA139" s="269"/>
      <c r="AIB139" s="269"/>
      <c r="AIC139" s="269"/>
      <c r="AID139" s="269"/>
      <c r="AIE139" s="269"/>
      <c r="AIF139" s="269"/>
      <c r="AIG139" s="269"/>
      <c r="AIH139" s="269"/>
      <c r="AII139" s="269"/>
      <c r="AIJ139" s="269"/>
      <c r="AIK139" s="269"/>
      <c r="AIL139" s="269"/>
      <c r="AIM139" s="269"/>
      <c r="AIN139" s="269"/>
      <c r="AIO139" s="269"/>
      <c r="AIP139" s="269"/>
      <c r="AIQ139" s="269"/>
      <c r="AIR139" s="269"/>
      <c r="AIS139" s="269"/>
      <c r="AIT139" s="269"/>
      <c r="AIU139" s="269"/>
      <c r="AIV139" s="269"/>
      <c r="AIW139" s="269"/>
      <c r="AIX139" s="269"/>
      <c r="AIY139" s="269"/>
      <c r="AIZ139" s="269"/>
      <c r="AJA139" s="269"/>
      <c r="AJB139" s="269"/>
      <c r="AJC139" s="269"/>
      <c r="AJD139" s="269"/>
      <c r="AJE139" s="269"/>
      <c r="AJF139" s="269"/>
      <c r="AJG139" s="269"/>
      <c r="AJH139" s="269"/>
      <c r="AJI139" s="269"/>
      <c r="AJJ139" s="269"/>
      <c r="AJK139" s="269"/>
      <c r="AJL139" s="269"/>
      <c r="AJM139" s="269"/>
      <c r="AJN139" s="269"/>
      <c r="AJO139" s="269"/>
      <c r="AJP139" s="269"/>
      <c r="AJQ139" s="269"/>
      <c r="AJR139" s="269"/>
      <c r="AJS139" s="269"/>
      <c r="AJT139" s="269"/>
      <c r="AJU139" s="269"/>
      <c r="AJV139" s="269"/>
      <c r="AJW139" s="269"/>
      <c r="AJX139" s="269"/>
      <c r="AJY139" s="269"/>
      <c r="AJZ139" s="269"/>
      <c r="AKA139" s="269"/>
      <c r="AKB139" s="269"/>
      <c r="AKC139" s="269"/>
      <c r="AKD139" s="269"/>
      <c r="AKE139" s="269"/>
      <c r="AKF139" s="269"/>
      <c r="AKG139" s="269"/>
      <c r="AKH139" s="269"/>
      <c r="AKI139" s="269"/>
      <c r="AKJ139" s="269"/>
      <c r="AKK139" s="269"/>
      <c r="AKL139" s="269"/>
      <c r="AKM139" s="269"/>
      <c r="AKN139" s="269"/>
      <c r="AKO139" s="269"/>
      <c r="AKP139" s="269"/>
      <c r="AKQ139" s="269"/>
      <c r="AKR139" s="269"/>
      <c r="AKS139" s="269"/>
      <c r="AKT139" s="269"/>
      <c r="AKU139" s="269"/>
      <c r="AKV139" s="269"/>
      <c r="AKW139" s="269"/>
      <c r="AKX139" s="269"/>
      <c r="AKY139" s="269"/>
      <c r="AKZ139" s="269"/>
      <c r="ALA139" s="269"/>
      <c r="ALB139" s="269"/>
      <c r="ALC139" s="269"/>
      <c r="ALD139" s="269"/>
      <c r="ALE139" s="269"/>
      <c r="ALF139" s="269"/>
      <c r="ALG139" s="269"/>
      <c r="ALH139" s="269"/>
      <c r="ALI139" s="269"/>
      <c r="ALJ139" s="269"/>
      <c r="ALK139" s="269"/>
      <c r="ALL139" s="269"/>
      <c r="ALM139" s="269"/>
      <c r="ALN139" s="269"/>
      <c r="ALO139" s="269"/>
      <c r="ALP139" s="269"/>
      <c r="ALQ139" s="269"/>
      <c r="ALR139" s="269"/>
      <c r="ALS139" s="269"/>
      <c r="ALT139" s="269"/>
      <c r="ALU139" s="269"/>
      <c r="ALV139" s="269"/>
      <c r="ALW139" s="269"/>
      <c r="ALX139" s="269"/>
      <c r="ALY139" s="269"/>
      <c r="ALZ139" s="269"/>
      <c r="AMA139" s="269"/>
      <c r="AMB139" s="269"/>
      <c r="AMC139" s="269"/>
      <c r="AMD139" s="269"/>
    </row>
    <row r="140" customFormat="false" ht="42.9" hidden="true" customHeight="true" outlineLevel="0" collapsed="false">
      <c r="A140" s="334" t="s">
        <v>1359</v>
      </c>
      <c r="B140" s="334"/>
      <c r="C140" s="334"/>
      <c r="D140" s="334"/>
      <c r="E140" s="334"/>
      <c r="F140" s="334"/>
      <c r="G140" s="334"/>
      <c r="H140" s="335"/>
      <c r="I140" s="336" t="n">
        <f aca="false">+I136+I137+I139</f>
        <v>0</v>
      </c>
    </row>
    <row r="141" customFormat="false" ht="13.8" hidden="true" customHeight="true" outlineLevel="0" collapsed="false">
      <c r="A141" s="337" t="s">
        <v>893</v>
      </c>
      <c r="B141" s="338" t="s">
        <v>1058</v>
      </c>
      <c r="C141" s="338"/>
      <c r="D141" s="338"/>
      <c r="E141" s="338"/>
      <c r="F141" s="338"/>
      <c r="G141" s="338"/>
      <c r="H141" s="340"/>
      <c r="I141" s="341"/>
    </row>
    <row r="142" customFormat="false" ht="13.8" hidden="true" customHeight="false" outlineLevel="0" collapsed="false">
      <c r="A142" s="342" t="s">
        <v>895</v>
      </c>
      <c r="B142" s="343" t="s">
        <v>896</v>
      </c>
      <c r="C142" s="343"/>
      <c r="D142" s="343"/>
      <c r="E142" s="343"/>
      <c r="F142" s="343"/>
      <c r="G142" s="343"/>
      <c r="H142" s="344"/>
      <c r="I142" s="345"/>
    </row>
    <row r="143" customFormat="false" ht="13.8" hidden="true" customHeight="true" outlineLevel="0" collapsed="false">
      <c r="A143" s="342"/>
      <c r="B143" s="346" t="s">
        <v>897</v>
      </c>
      <c r="C143" s="346"/>
      <c r="D143" s="346"/>
      <c r="E143" s="346"/>
      <c r="F143" s="346"/>
      <c r="G143" s="346"/>
      <c r="H143" s="339"/>
      <c r="I143" s="347" t="n">
        <f aca="false">ROUND(($I$140/(1-$H$150))*H143,2)</f>
        <v>0</v>
      </c>
    </row>
    <row r="144" customFormat="false" ht="13.8" hidden="true" customHeight="true" outlineLevel="0" collapsed="false">
      <c r="A144" s="342"/>
      <c r="B144" s="346" t="s">
        <v>898</v>
      </c>
      <c r="C144" s="346"/>
      <c r="D144" s="346"/>
      <c r="E144" s="346"/>
      <c r="F144" s="346"/>
      <c r="G144" s="346"/>
      <c r="H144" s="339"/>
      <c r="I144" s="347" t="n">
        <f aca="false">ROUND(($I$140/(1-$H$150))*H144,2)</f>
        <v>0</v>
      </c>
    </row>
    <row r="145" customFormat="false" ht="13.8" hidden="true" customHeight="false" outlineLevel="0" collapsed="false">
      <c r="A145" s="342"/>
      <c r="B145" s="348"/>
      <c r="C145" s="349" t="s">
        <v>1360</v>
      </c>
      <c r="D145" s="350"/>
      <c r="E145" s="348"/>
      <c r="F145" s="348"/>
      <c r="G145" s="348"/>
      <c r="H145" s="339"/>
      <c r="I145" s="347" t="n">
        <f aca="false">ROUND(($I$140/(1-$H$150))*H145,2)</f>
        <v>0</v>
      </c>
    </row>
    <row r="146" customFormat="false" ht="13.8" hidden="true" customHeight="false" outlineLevel="0" collapsed="false">
      <c r="A146" s="342"/>
      <c r="B146" s="348"/>
      <c r="C146" s="349" t="s">
        <v>1361</v>
      </c>
      <c r="D146" s="348"/>
      <c r="E146" s="348"/>
      <c r="F146" s="348"/>
      <c r="G146" s="348"/>
      <c r="H146" s="339"/>
      <c r="I146" s="347" t="n">
        <f aca="false">ROUND(($I$140/(1-$H$150))*H146,2)</f>
        <v>0</v>
      </c>
    </row>
    <row r="147" customFormat="false" ht="13.8" hidden="true" customHeight="true" outlineLevel="0" collapsed="false">
      <c r="A147" s="342" t="s">
        <v>900</v>
      </c>
      <c r="B147" s="351" t="s">
        <v>1362</v>
      </c>
      <c r="C147" s="351"/>
      <c r="D147" s="351"/>
      <c r="E147" s="351"/>
      <c r="F147" s="351"/>
      <c r="G147" s="351"/>
      <c r="H147" s="352"/>
      <c r="I147" s="347" t="n">
        <f aca="false">ROUND(($I$140/(1-$H$150))*H10,2)</f>
        <v>0</v>
      </c>
    </row>
    <row r="148" customFormat="false" ht="13.8" hidden="true" customHeight="true" outlineLevel="0" collapsed="false">
      <c r="A148" s="342" t="s">
        <v>903</v>
      </c>
      <c r="B148" s="351" t="s">
        <v>904</v>
      </c>
      <c r="C148" s="351"/>
      <c r="D148" s="351"/>
      <c r="E148" s="351"/>
      <c r="F148" s="351"/>
      <c r="G148" s="351"/>
      <c r="H148" s="353"/>
      <c r="I148" s="345"/>
    </row>
    <row r="149" customFormat="false" ht="13.8" hidden="true" customHeight="true" outlineLevel="0" collapsed="false">
      <c r="A149" s="342"/>
      <c r="B149" s="346" t="s">
        <v>1363</v>
      </c>
      <c r="C149" s="346"/>
      <c r="D149" s="346"/>
      <c r="E149" s="346"/>
      <c r="F149" s="346"/>
      <c r="G149" s="346"/>
      <c r="H149" s="339"/>
      <c r="I149" s="347" t="n">
        <f aca="false">ROUND(($I$140/(1-$H$150))*H149,2)</f>
        <v>0</v>
      </c>
    </row>
    <row r="150" customFormat="false" ht="13.8" hidden="true" customHeight="false" outlineLevel="0" collapsed="false">
      <c r="A150" s="354" t="s">
        <v>907</v>
      </c>
      <c r="B150" s="354"/>
      <c r="C150" s="354"/>
      <c r="D150" s="354"/>
      <c r="E150" s="354"/>
      <c r="F150" s="354"/>
      <c r="G150" s="354"/>
      <c r="H150" s="355" t="n">
        <f aca="false">SUM(H143:H149)</f>
        <v>0</v>
      </c>
      <c r="I150" s="356" t="n">
        <f aca="false">SUM(I143:I149)</f>
        <v>0</v>
      </c>
    </row>
    <row r="151" customFormat="false" ht="13.8" hidden="true" customHeight="false" outlineLevel="0" collapsed="false">
      <c r="A151" s="357" t="s">
        <v>908</v>
      </c>
      <c r="B151" s="358"/>
      <c r="C151" s="358"/>
      <c r="D151" s="358"/>
      <c r="E151" s="358"/>
      <c r="F151" s="358"/>
      <c r="G151" s="358"/>
      <c r="H151" s="358"/>
      <c r="I151" s="359"/>
    </row>
    <row r="152" customFormat="false" ht="13.8" hidden="true" customHeight="false" outlineLevel="0" collapsed="false">
      <c r="A152" s="360" t="s">
        <v>1069</v>
      </c>
      <c r="B152" s="360"/>
      <c r="C152" s="360"/>
      <c r="D152" s="360"/>
      <c r="E152" s="360"/>
      <c r="F152" s="360"/>
      <c r="G152" s="360"/>
      <c r="H152" s="361"/>
      <c r="I152" s="356" t="n">
        <f aca="false">+I137+I139+I150</f>
        <v>0</v>
      </c>
    </row>
    <row r="153" customFormat="false" ht="13.8" hidden="false" customHeight="true" outlineLevel="0" collapsed="false">
      <c r="A153" s="362" t="s">
        <v>1364</v>
      </c>
      <c r="B153" s="362"/>
      <c r="C153" s="362"/>
      <c r="D153" s="362"/>
      <c r="E153" s="362"/>
      <c r="F153" s="362"/>
      <c r="G153" s="362"/>
      <c r="H153" s="362"/>
      <c r="I153" s="362"/>
    </row>
    <row r="154" customFormat="false" ht="13.8" hidden="false" customHeight="true" outlineLevel="0" collapsed="false">
      <c r="A154" s="363" t="s">
        <v>1365</v>
      </c>
      <c r="B154" s="363"/>
      <c r="C154" s="363"/>
      <c r="D154" s="363"/>
      <c r="E154" s="363"/>
      <c r="F154" s="363"/>
      <c r="G154" s="363"/>
      <c r="H154" s="363"/>
      <c r="I154" s="280" t="s">
        <v>885</v>
      </c>
    </row>
    <row r="155" customFormat="false" ht="13.8" hidden="false" customHeight="true" outlineLevel="0" collapsed="false">
      <c r="A155" s="364" t="s">
        <v>887</v>
      </c>
      <c r="B155" s="365" t="s">
        <v>1072</v>
      </c>
      <c r="C155" s="365"/>
      <c r="D155" s="365"/>
      <c r="E155" s="365"/>
      <c r="F155" s="365"/>
      <c r="G155" s="365"/>
      <c r="H155" s="365"/>
      <c r="I155" s="366" t="n">
        <f aca="false">+I29</f>
        <v>0</v>
      </c>
    </row>
    <row r="156" customFormat="false" ht="13.8" hidden="false" customHeight="true" outlineLevel="0" collapsed="false">
      <c r="A156" s="364" t="s">
        <v>890</v>
      </c>
      <c r="B156" s="365" t="s">
        <v>1073</v>
      </c>
      <c r="C156" s="365"/>
      <c r="D156" s="365"/>
      <c r="E156" s="365"/>
      <c r="F156" s="365"/>
      <c r="G156" s="365"/>
      <c r="H156" s="365"/>
      <c r="I156" s="366" t="n">
        <f aca="false">+I79</f>
        <v>0</v>
      </c>
    </row>
    <row r="157" customFormat="false" ht="13.8" hidden="false" customHeight="true" outlineLevel="0" collapsed="false">
      <c r="A157" s="364" t="s">
        <v>893</v>
      </c>
      <c r="B157" s="365" t="s">
        <v>1074</v>
      </c>
      <c r="C157" s="365"/>
      <c r="D157" s="365"/>
      <c r="E157" s="365"/>
      <c r="F157" s="365"/>
      <c r="G157" s="365"/>
      <c r="H157" s="365"/>
      <c r="I157" s="366" t="n">
        <f aca="false">+I88</f>
        <v>0</v>
      </c>
    </row>
    <row r="158" customFormat="false" ht="13.8" hidden="false" customHeight="true" outlineLevel="0" collapsed="false">
      <c r="A158" s="364" t="s">
        <v>926</v>
      </c>
      <c r="B158" s="365" t="s">
        <v>1075</v>
      </c>
      <c r="C158" s="365"/>
      <c r="D158" s="365"/>
      <c r="E158" s="365"/>
      <c r="F158" s="365"/>
      <c r="G158" s="365"/>
      <c r="H158" s="365"/>
      <c r="I158" s="366" t="n">
        <f aca="false">+I127</f>
        <v>0</v>
      </c>
    </row>
    <row r="159" customFormat="false" ht="13.8" hidden="false" customHeight="true" outlineLevel="0" collapsed="false">
      <c r="A159" s="364" t="s">
        <v>966</v>
      </c>
      <c r="B159" s="365" t="s">
        <v>1366</v>
      </c>
      <c r="C159" s="365"/>
      <c r="D159" s="365"/>
      <c r="E159" s="365"/>
      <c r="F159" s="365"/>
      <c r="G159" s="365"/>
      <c r="H159" s="365"/>
      <c r="I159" s="366" t="n">
        <f aca="false">+I133</f>
        <v>0</v>
      </c>
    </row>
    <row r="160" customFormat="false" ht="13.8" hidden="false" customHeight="false" outlineLevel="0" collapsed="false">
      <c r="A160" s="302" t="s">
        <v>1077</v>
      </c>
      <c r="B160" s="302"/>
      <c r="C160" s="302"/>
      <c r="D160" s="302"/>
      <c r="E160" s="302"/>
      <c r="F160" s="302"/>
      <c r="G160" s="302"/>
      <c r="H160" s="303"/>
      <c r="I160" s="274" t="n">
        <f aca="false">SUM(I155:I159)</f>
        <v>0</v>
      </c>
    </row>
    <row r="161" customFormat="false" ht="13.8" hidden="false" customHeight="true" outlineLevel="0" collapsed="false">
      <c r="A161" s="364" t="s">
        <v>968</v>
      </c>
      <c r="B161" s="367" t="s">
        <v>1367</v>
      </c>
      <c r="C161" s="367"/>
      <c r="D161" s="367"/>
      <c r="E161" s="367"/>
      <c r="F161" s="367"/>
      <c r="G161" s="367"/>
      <c r="H161" s="367"/>
      <c r="I161" s="368" t="n">
        <f aca="false">+I152</f>
        <v>0</v>
      </c>
    </row>
    <row r="162" customFormat="false" ht="13.8" hidden="false" customHeight="false" outlineLevel="0" collapsed="false">
      <c r="A162" s="369" t="s">
        <v>1368</v>
      </c>
      <c r="B162" s="369"/>
      <c r="C162" s="369"/>
      <c r="D162" s="369"/>
      <c r="E162" s="369"/>
      <c r="F162" s="369"/>
      <c r="G162" s="369"/>
      <c r="H162" s="370"/>
      <c r="I162" s="371" t="n">
        <f aca="false">SUM(I160:I161)</f>
        <v>0</v>
      </c>
    </row>
    <row r="163" customFormat="false" ht="22.35" hidden="false" customHeight="true" outlineLevel="0" collapsed="false">
      <c r="A163" s="372" t="s">
        <v>1369</v>
      </c>
      <c r="B163" s="372"/>
      <c r="C163" s="372"/>
      <c r="D163" s="372"/>
      <c r="E163" s="372"/>
      <c r="F163" s="372"/>
      <c r="G163" s="372"/>
      <c r="H163" s="372"/>
      <c r="I163" s="372"/>
    </row>
    <row r="164" customFormat="false" ht="13.8" hidden="false" customHeight="true" outlineLevel="0" collapsed="false">
      <c r="A164" s="362" t="s">
        <v>1370</v>
      </c>
      <c r="B164" s="362"/>
      <c r="C164" s="362"/>
      <c r="D164" s="362"/>
      <c r="E164" s="362"/>
      <c r="F164" s="362"/>
      <c r="G164" s="362"/>
      <c r="H164" s="362"/>
      <c r="I164" s="362"/>
    </row>
    <row r="165" customFormat="false" ht="42.9" hidden="false" customHeight="true" outlineLevel="0" collapsed="false">
      <c r="A165" s="373" t="s">
        <v>1371</v>
      </c>
      <c r="B165" s="373"/>
      <c r="C165" s="318" t="s">
        <v>1372</v>
      </c>
      <c r="D165" s="318" t="s">
        <v>1373</v>
      </c>
      <c r="E165" s="318" t="s">
        <v>1374</v>
      </c>
      <c r="F165" s="318"/>
      <c r="G165" s="318" t="s">
        <v>1375</v>
      </c>
      <c r="H165" s="374" t="s">
        <v>1376</v>
      </c>
      <c r="I165" s="374"/>
    </row>
    <row r="166" customFormat="false" ht="13.8" hidden="false" customHeight="false" outlineLevel="0" collapsed="false">
      <c r="A166" s="292" t="s">
        <v>1377</v>
      </c>
      <c r="B166" s="292"/>
      <c r="C166" s="375" t="s">
        <v>1378</v>
      </c>
      <c r="D166" s="375" t="s">
        <v>1379</v>
      </c>
      <c r="E166" s="375" t="s">
        <v>1380</v>
      </c>
      <c r="F166" s="375"/>
      <c r="G166" s="375" t="s">
        <v>1381</v>
      </c>
      <c r="H166" s="376" t="s">
        <v>1382</v>
      </c>
      <c r="I166" s="376"/>
    </row>
    <row r="167" customFormat="false" ht="20.85" hidden="false" customHeight="false" outlineLevel="0" collapsed="false">
      <c r="A167" s="377" t="str">
        <f aca="false">H11</f>
        <v>Item 07 - Tratador de Animais</v>
      </c>
      <c r="B167" s="377"/>
      <c r="C167" s="378" t="n">
        <f aca="false">I162</f>
        <v>0</v>
      </c>
      <c r="D167" s="379" t="n">
        <v>20</v>
      </c>
      <c r="E167" s="378" t="n">
        <f aca="false">ROUND(C167*D167,2)</f>
        <v>0</v>
      </c>
      <c r="F167" s="378"/>
      <c r="G167" s="379" t="n">
        <f aca="false">H8</f>
        <v>12</v>
      </c>
      <c r="H167" s="380" t="n">
        <f aca="false">ROUND(E167*G167,2)</f>
        <v>0</v>
      </c>
      <c r="I167" s="380"/>
    </row>
    <row r="168" customFormat="false" ht="13.8" hidden="false" customHeight="false" outlineLevel="0" collapsed="false">
      <c r="A168" s="381"/>
      <c r="B168" s="381"/>
      <c r="C168" s="381"/>
      <c r="D168" s="381"/>
      <c r="E168" s="381"/>
      <c r="F168" s="381"/>
      <c r="G168" s="381"/>
      <c r="H168" s="382"/>
      <c r="I168" s="381"/>
    </row>
    <row r="169" customFormat="false" ht="13.8" hidden="false" customHeight="false" outlineLevel="0" collapsed="false">
      <c r="A169" s="381"/>
      <c r="B169" s="381"/>
      <c r="C169" s="381"/>
      <c r="D169" s="381"/>
      <c r="E169" s="381"/>
      <c r="F169" s="381"/>
      <c r="G169" s="381"/>
      <c r="H169" s="381"/>
      <c r="I169" s="381"/>
    </row>
    <row r="170" customFormat="false" ht="13.8" hidden="false" customHeight="false" outlineLevel="0" collapsed="false">
      <c r="A170" s="381"/>
      <c r="B170" s="381"/>
      <c r="C170" s="381"/>
      <c r="D170" s="381"/>
      <c r="E170" s="381"/>
      <c r="F170" s="381"/>
      <c r="G170" s="381"/>
      <c r="H170" s="381"/>
      <c r="I170" s="381"/>
    </row>
    <row r="171" customFormat="false" ht="13.8" hidden="false" customHeight="false" outlineLevel="0" collapsed="false">
      <c r="A171" s="381"/>
      <c r="B171" s="381"/>
      <c r="C171" s="381"/>
      <c r="D171" s="381"/>
      <c r="E171" s="381"/>
      <c r="F171" s="381"/>
      <c r="G171" s="381"/>
      <c r="H171" s="381"/>
      <c r="I171" s="381"/>
    </row>
    <row r="172" customFormat="false" ht="13.8" hidden="false" customHeight="false" outlineLevel="0" collapsed="false">
      <c r="A172" s="381"/>
      <c r="B172" s="381"/>
      <c r="C172" s="381"/>
      <c r="D172" s="381"/>
      <c r="E172" s="381"/>
      <c r="F172" s="381"/>
      <c r="G172" s="381"/>
      <c r="H172" s="381"/>
      <c r="I172" s="381"/>
    </row>
    <row r="173" customFormat="false" ht="13.8" hidden="false" customHeight="false" outlineLevel="0" collapsed="false">
      <c r="A173" s="381"/>
      <c r="B173" s="381"/>
      <c r="C173" s="381"/>
      <c r="D173" s="381"/>
      <c r="E173" s="381"/>
      <c r="F173" s="381"/>
      <c r="G173" s="381"/>
      <c r="H173" s="381"/>
      <c r="I173" s="381"/>
    </row>
    <row r="174" customFormat="false" ht="13.8" hidden="false" customHeight="false" outlineLevel="0" collapsed="false">
      <c r="A174" s="381"/>
      <c r="B174" s="381"/>
      <c r="C174" s="381"/>
      <c r="D174" s="381"/>
      <c r="E174" s="381"/>
      <c r="F174" s="381"/>
      <c r="G174" s="381"/>
      <c r="H174" s="381"/>
      <c r="I174" s="381"/>
    </row>
    <row r="175" customFormat="false" ht="13.8" hidden="false" customHeight="false" outlineLevel="0" collapsed="false">
      <c r="A175" s="381"/>
      <c r="B175" s="381"/>
      <c r="C175" s="381"/>
      <c r="D175" s="381"/>
      <c r="E175" s="381"/>
      <c r="F175" s="381"/>
      <c r="G175" s="381"/>
      <c r="H175" s="381"/>
      <c r="I175" s="381"/>
    </row>
    <row r="176" customFormat="false" ht="13.8" hidden="false" customHeight="false" outlineLevel="0" collapsed="false">
      <c r="A176" s="381"/>
      <c r="B176" s="381"/>
      <c r="C176" s="381"/>
      <c r="D176" s="381"/>
      <c r="E176" s="381"/>
      <c r="F176" s="381"/>
      <c r="G176" s="381"/>
      <c r="H176" s="381"/>
      <c r="I176" s="381"/>
    </row>
    <row r="177" customFormat="false" ht="13.8" hidden="false" customHeight="false" outlineLevel="0" collapsed="false">
      <c r="A177" s="381"/>
      <c r="B177" s="381"/>
      <c r="C177" s="381"/>
      <c r="D177" s="381"/>
      <c r="E177" s="381"/>
      <c r="F177" s="381"/>
      <c r="G177" s="381"/>
      <c r="H177" s="381"/>
      <c r="I177" s="381"/>
    </row>
    <row r="178" customFormat="false" ht="13.8" hidden="false" customHeight="false" outlineLevel="0" collapsed="false">
      <c r="A178" s="381"/>
      <c r="B178" s="381"/>
      <c r="C178" s="381"/>
      <c r="D178" s="381"/>
      <c r="E178" s="381"/>
      <c r="F178" s="381"/>
      <c r="G178" s="381"/>
      <c r="H178" s="381"/>
      <c r="I178" s="381"/>
    </row>
    <row r="179" customFormat="false" ht="13.8" hidden="false" customHeight="false" outlineLevel="0" collapsed="false">
      <c r="A179" s="381"/>
      <c r="B179" s="381"/>
      <c r="C179" s="381"/>
      <c r="D179" s="381"/>
      <c r="E179" s="381"/>
      <c r="F179" s="381"/>
      <c r="G179" s="381"/>
      <c r="H179" s="381"/>
      <c r="I179" s="381"/>
    </row>
    <row r="180" customFormat="false" ht="13.8" hidden="false" customHeight="false" outlineLevel="0" collapsed="false">
      <c r="A180" s="381"/>
      <c r="B180" s="381"/>
      <c r="C180" s="381"/>
      <c r="D180" s="381"/>
      <c r="E180" s="381"/>
      <c r="F180" s="381"/>
      <c r="G180" s="381"/>
      <c r="H180" s="381"/>
      <c r="I180" s="381"/>
    </row>
    <row r="181" customFormat="false" ht="13.8" hidden="false" customHeight="false" outlineLevel="0" collapsed="false">
      <c r="A181" s="381"/>
      <c r="B181" s="381"/>
      <c r="C181" s="381"/>
      <c r="D181" s="381"/>
      <c r="E181" s="381"/>
      <c r="F181" s="381"/>
      <c r="G181" s="381"/>
      <c r="H181" s="381"/>
      <c r="I181" s="381"/>
    </row>
    <row r="182" customFormat="false" ht="13.8" hidden="false" customHeight="false" outlineLevel="0" collapsed="false">
      <c r="A182" s="381"/>
      <c r="B182" s="381"/>
      <c r="C182" s="381"/>
      <c r="D182" s="381"/>
      <c r="E182" s="381"/>
      <c r="F182" s="381"/>
      <c r="G182" s="381"/>
      <c r="H182" s="381"/>
      <c r="I182" s="381"/>
    </row>
    <row r="183" customFormat="false" ht="13.8" hidden="false" customHeight="false" outlineLevel="0" collapsed="false">
      <c r="A183" s="381"/>
      <c r="B183" s="381"/>
      <c r="C183" s="381"/>
      <c r="D183" s="381"/>
      <c r="E183" s="381"/>
      <c r="F183" s="381"/>
      <c r="G183" s="381"/>
      <c r="H183" s="381"/>
      <c r="I183" s="381"/>
    </row>
    <row r="184" customFormat="false" ht="13.8" hidden="false" customHeight="false" outlineLevel="0" collapsed="false">
      <c r="A184" s="381"/>
      <c r="B184" s="381"/>
      <c r="C184" s="381"/>
      <c r="D184" s="381"/>
      <c r="E184" s="381"/>
      <c r="F184" s="381"/>
      <c r="G184" s="381"/>
      <c r="H184" s="381"/>
      <c r="I184" s="381"/>
    </row>
    <row r="185" customFormat="false" ht="13.8" hidden="false" customHeight="false" outlineLevel="0" collapsed="false">
      <c r="A185" s="381"/>
      <c r="B185" s="381"/>
      <c r="C185" s="381"/>
      <c r="D185" s="381"/>
      <c r="E185" s="381"/>
      <c r="F185" s="381"/>
      <c r="G185" s="381"/>
      <c r="H185" s="381"/>
      <c r="I185" s="381"/>
    </row>
    <row r="186" customFormat="false" ht="13.8" hidden="false" customHeight="false" outlineLevel="0" collapsed="false">
      <c r="A186" s="381"/>
      <c r="B186" s="381"/>
      <c r="C186" s="381"/>
      <c r="D186" s="381"/>
      <c r="E186" s="381"/>
      <c r="F186" s="381"/>
      <c r="G186" s="381"/>
      <c r="H186" s="381"/>
      <c r="I186" s="381"/>
    </row>
    <row r="187" customFormat="false" ht="13.8" hidden="false" customHeight="false" outlineLevel="0" collapsed="false">
      <c r="A187" s="381"/>
      <c r="B187" s="381"/>
      <c r="C187" s="381"/>
      <c r="D187" s="381"/>
      <c r="E187" s="381"/>
      <c r="F187" s="381"/>
      <c r="G187" s="381"/>
      <c r="H187" s="381"/>
      <c r="I187" s="381"/>
    </row>
    <row r="188" customFormat="false" ht="13.8" hidden="false" customHeight="false" outlineLevel="0" collapsed="false">
      <c r="A188" s="381"/>
      <c r="B188" s="381"/>
      <c r="C188" s="381"/>
      <c r="D188" s="381"/>
      <c r="E188" s="381"/>
      <c r="F188" s="381"/>
      <c r="G188" s="381"/>
      <c r="H188" s="381"/>
      <c r="I188" s="381"/>
    </row>
    <row r="189" customFormat="false" ht="13.8" hidden="false" customHeight="false" outlineLevel="0" collapsed="false">
      <c r="A189" s="381"/>
      <c r="B189" s="381"/>
      <c r="C189" s="381"/>
      <c r="D189" s="381"/>
      <c r="E189" s="381"/>
      <c r="F189" s="381"/>
      <c r="G189" s="381"/>
      <c r="H189" s="381"/>
      <c r="I189" s="381"/>
    </row>
    <row r="190" customFormat="false" ht="13.8" hidden="false" customHeight="false" outlineLevel="0" collapsed="false">
      <c r="A190" s="381"/>
      <c r="B190" s="381"/>
      <c r="C190" s="381"/>
      <c r="D190" s="381"/>
      <c r="E190" s="381"/>
      <c r="F190" s="381"/>
      <c r="G190" s="381"/>
      <c r="H190" s="381"/>
      <c r="I190" s="381"/>
    </row>
    <row r="191" customFormat="false" ht="13.8" hidden="false" customHeight="false" outlineLevel="0" collapsed="false">
      <c r="A191" s="381"/>
      <c r="B191" s="381"/>
      <c r="C191" s="381"/>
      <c r="D191" s="381"/>
      <c r="E191" s="381"/>
      <c r="F191" s="381"/>
      <c r="G191" s="381"/>
      <c r="H191" s="381"/>
      <c r="I191" s="381"/>
    </row>
    <row r="192" customFormat="false" ht="13.8" hidden="false" customHeight="false" outlineLevel="0" collapsed="false">
      <c r="A192" s="381"/>
      <c r="B192" s="381"/>
      <c r="C192" s="381"/>
      <c r="D192" s="381"/>
      <c r="E192" s="381"/>
      <c r="F192" s="381"/>
      <c r="G192" s="381"/>
      <c r="H192" s="381"/>
      <c r="I192" s="381"/>
    </row>
    <row r="193" customFormat="false" ht="13.8" hidden="false" customHeight="false" outlineLevel="0" collapsed="false">
      <c r="A193" s="381"/>
      <c r="B193" s="381"/>
      <c r="C193" s="381"/>
      <c r="D193" s="381"/>
      <c r="E193" s="381"/>
      <c r="F193" s="381"/>
      <c r="G193" s="381"/>
      <c r="H193" s="381"/>
      <c r="I193" s="381"/>
    </row>
    <row r="194" customFormat="false" ht="13.8" hidden="false" customHeight="false" outlineLevel="0" collapsed="false">
      <c r="A194" s="381"/>
      <c r="B194" s="381"/>
      <c r="C194" s="381"/>
      <c r="D194" s="381"/>
      <c r="E194" s="381"/>
      <c r="F194" s="381"/>
      <c r="G194" s="381"/>
      <c r="H194" s="381"/>
      <c r="I194" s="381"/>
    </row>
    <row r="195" customFormat="false" ht="13.8" hidden="false" customHeight="false" outlineLevel="0" collapsed="false">
      <c r="A195" s="381"/>
      <c r="B195" s="381"/>
      <c r="C195" s="381"/>
      <c r="D195" s="381"/>
      <c r="E195" s="381"/>
      <c r="F195" s="381"/>
      <c r="G195" s="381"/>
      <c r="H195" s="381"/>
      <c r="I195" s="381"/>
    </row>
    <row r="196" customFormat="false" ht="13.8" hidden="false" customHeight="false" outlineLevel="0" collapsed="false">
      <c r="A196" s="381"/>
      <c r="B196" s="381"/>
      <c r="C196" s="381"/>
      <c r="D196" s="381"/>
      <c r="E196" s="381"/>
      <c r="F196" s="381"/>
      <c r="G196" s="381"/>
      <c r="H196" s="381"/>
      <c r="I196" s="381"/>
    </row>
    <row r="197" customFormat="false" ht="13.8" hidden="false" customHeight="false" outlineLevel="0" collapsed="false">
      <c r="A197" s="381"/>
      <c r="B197" s="381"/>
      <c r="C197" s="381"/>
      <c r="D197" s="381"/>
      <c r="E197" s="381"/>
      <c r="F197" s="381"/>
      <c r="G197" s="381"/>
      <c r="H197" s="381"/>
      <c r="I197" s="381"/>
    </row>
    <row r="198" customFormat="false" ht="13.8" hidden="false" customHeight="false" outlineLevel="0" collapsed="false">
      <c r="A198" s="381"/>
      <c r="B198" s="381"/>
      <c r="C198" s="381"/>
      <c r="D198" s="381"/>
      <c r="E198" s="381"/>
      <c r="F198" s="381"/>
      <c r="G198" s="381"/>
      <c r="H198" s="381"/>
      <c r="I198" s="381"/>
    </row>
    <row r="199" customFormat="false" ht="13.8" hidden="false" customHeight="false" outlineLevel="0" collapsed="false">
      <c r="A199" s="381"/>
      <c r="B199" s="381"/>
      <c r="C199" s="381"/>
      <c r="D199" s="381"/>
      <c r="E199" s="381"/>
      <c r="F199" s="381"/>
      <c r="G199" s="381"/>
      <c r="H199" s="381"/>
      <c r="I199" s="381"/>
    </row>
    <row r="200" customFormat="false" ht="13.8" hidden="false" customHeight="false" outlineLevel="0" collapsed="false">
      <c r="A200" s="381"/>
      <c r="B200" s="381"/>
      <c r="C200" s="381"/>
      <c r="D200" s="381"/>
      <c r="E200" s="381"/>
      <c r="F200" s="381"/>
      <c r="G200" s="381"/>
      <c r="H200" s="381"/>
      <c r="I200" s="381"/>
    </row>
    <row r="201" customFormat="false" ht="13.8" hidden="false" customHeight="false" outlineLevel="0" collapsed="false">
      <c r="A201" s="381"/>
      <c r="B201" s="381"/>
      <c r="C201" s="381"/>
      <c r="D201" s="381"/>
      <c r="E201" s="381"/>
      <c r="F201" s="381"/>
      <c r="G201" s="381"/>
      <c r="H201" s="381"/>
      <c r="I201" s="381"/>
    </row>
    <row r="202" customFormat="false" ht="13.8" hidden="false" customHeight="false" outlineLevel="0" collapsed="false">
      <c r="A202" s="381"/>
      <c r="B202" s="381"/>
      <c r="C202" s="381"/>
      <c r="D202" s="381"/>
      <c r="E202" s="381"/>
      <c r="F202" s="381"/>
      <c r="G202" s="381"/>
      <c r="H202" s="381"/>
      <c r="I202" s="381"/>
    </row>
    <row r="203" customFormat="false" ht="13.8" hidden="false" customHeight="false" outlineLevel="0" collapsed="false">
      <c r="A203" s="381"/>
      <c r="B203" s="381"/>
      <c r="C203" s="381"/>
      <c r="D203" s="381"/>
      <c r="E203" s="381"/>
      <c r="F203" s="381"/>
      <c r="G203" s="381"/>
      <c r="H203" s="381"/>
      <c r="I203" s="381"/>
    </row>
    <row r="204" customFormat="false" ht="13.8" hidden="false" customHeight="false" outlineLevel="0" collapsed="false">
      <c r="A204" s="381"/>
      <c r="B204" s="381"/>
      <c r="C204" s="381"/>
      <c r="D204" s="381"/>
      <c r="E204" s="381"/>
      <c r="F204" s="381"/>
      <c r="G204" s="381"/>
      <c r="H204" s="381"/>
      <c r="I204" s="381"/>
    </row>
    <row r="205" customFormat="false" ht="13.8" hidden="false" customHeight="false" outlineLevel="0" collapsed="false">
      <c r="A205" s="381"/>
      <c r="B205" s="381"/>
      <c r="C205" s="381"/>
      <c r="D205" s="381"/>
      <c r="E205" s="381"/>
      <c r="F205" s="381"/>
      <c r="G205" s="381"/>
      <c r="H205" s="381"/>
      <c r="I205" s="381"/>
    </row>
    <row r="206" customFormat="false" ht="13.8" hidden="false" customHeight="false" outlineLevel="0" collapsed="false">
      <c r="A206" s="381"/>
      <c r="B206" s="381"/>
      <c r="C206" s="381"/>
      <c r="D206" s="381"/>
      <c r="E206" s="381"/>
      <c r="F206" s="381"/>
      <c r="G206" s="381"/>
      <c r="H206" s="381"/>
      <c r="I206" s="381"/>
    </row>
    <row r="207" customFormat="false" ht="13.8" hidden="false" customHeight="false" outlineLevel="0" collapsed="false">
      <c r="A207" s="381"/>
      <c r="B207" s="381"/>
      <c r="C207" s="381"/>
      <c r="D207" s="381"/>
      <c r="E207" s="381"/>
      <c r="F207" s="381"/>
      <c r="G207" s="381"/>
      <c r="H207" s="381"/>
      <c r="I207" s="381"/>
    </row>
    <row r="208" customFormat="false" ht="13.8" hidden="false" customHeight="false" outlineLevel="0" collapsed="false">
      <c r="A208" s="381"/>
      <c r="B208" s="381"/>
      <c r="C208" s="381"/>
      <c r="D208" s="381"/>
      <c r="E208" s="381"/>
      <c r="F208" s="381"/>
      <c r="G208" s="381"/>
      <c r="H208" s="381"/>
      <c r="I208" s="381"/>
    </row>
    <row r="209" customFormat="false" ht="13.8" hidden="false" customHeight="false" outlineLevel="0" collapsed="false">
      <c r="A209" s="381"/>
      <c r="B209" s="381"/>
      <c r="C209" s="381"/>
      <c r="D209" s="381"/>
      <c r="E209" s="381"/>
      <c r="F209" s="381"/>
      <c r="G209" s="381"/>
      <c r="H209" s="381"/>
      <c r="I209" s="381"/>
    </row>
    <row r="210" customFormat="false" ht="13.8" hidden="false" customHeight="false" outlineLevel="0" collapsed="false">
      <c r="A210" s="381"/>
      <c r="B210" s="381"/>
      <c r="C210" s="381"/>
      <c r="D210" s="381"/>
      <c r="E210" s="381"/>
      <c r="F210" s="381"/>
      <c r="G210" s="381"/>
      <c r="H210" s="381"/>
      <c r="I210" s="381"/>
    </row>
    <row r="211" customFormat="false" ht="13.8" hidden="false" customHeight="false" outlineLevel="0" collapsed="false">
      <c r="A211" s="381"/>
      <c r="B211" s="381"/>
      <c r="C211" s="381"/>
      <c r="D211" s="381"/>
      <c r="E211" s="381"/>
      <c r="F211" s="381"/>
      <c r="G211" s="381"/>
      <c r="H211" s="381"/>
      <c r="I211" s="381"/>
    </row>
    <row r="212" customFormat="false" ht="13.8" hidden="false" customHeight="false" outlineLevel="0" collapsed="false">
      <c r="A212" s="381"/>
      <c r="B212" s="381"/>
      <c r="C212" s="381"/>
      <c r="D212" s="381"/>
      <c r="E212" s="381"/>
      <c r="F212" s="381"/>
      <c r="G212" s="381"/>
      <c r="H212" s="381"/>
      <c r="I212" s="381"/>
    </row>
    <row r="213" customFormat="false" ht="13.8" hidden="false" customHeight="false" outlineLevel="0" collapsed="false">
      <c r="A213" s="381"/>
      <c r="B213" s="381"/>
      <c r="C213" s="381"/>
      <c r="D213" s="381"/>
      <c r="E213" s="381"/>
      <c r="F213" s="381"/>
      <c r="G213" s="381"/>
      <c r="H213" s="381"/>
      <c r="I213" s="381"/>
    </row>
    <row r="214" customFormat="false" ht="13.8" hidden="false" customHeight="false" outlineLevel="0" collapsed="false">
      <c r="A214" s="381"/>
      <c r="B214" s="381"/>
      <c r="C214" s="381"/>
      <c r="D214" s="381"/>
      <c r="E214" s="381"/>
      <c r="F214" s="381"/>
      <c r="G214" s="381"/>
      <c r="H214" s="381"/>
      <c r="I214" s="381"/>
    </row>
    <row r="215" customFormat="false" ht="13.8" hidden="false" customHeight="false" outlineLevel="0" collapsed="false">
      <c r="A215" s="381"/>
      <c r="B215" s="381"/>
      <c r="C215" s="381"/>
      <c r="D215" s="381"/>
      <c r="E215" s="381"/>
      <c r="F215" s="381"/>
      <c r="G215" s="381"/>
      <c r="H215" s="381"/>
      <c r="I215" s="381"/>
    </row>
    <row r="216" customFormat="false" ht="13.8" hidden="false" customHeight="false" outlineLevel="0" collapsed="false">
      <c r="A216" s="381"/>
      <c r="B216" s="381"/>
      <c r="C216" s="381"/>
      <c r="D216" s="381"/>
      <c r="E216" s="381"/>
      <c r="F216" s="381"/>
      <c r="G216" s="381"/>
      <c r="H216" s="381"/>
      <c r="I216" s="381"/>
    </row>
    <row r="217" customFormat="false" ht="13.8" hidden="false" customHeight="false" outlineLevel="0" collapsed="false">
      <c r="A217" s="381"/>
      <c r="B217" s="381"/>
      <c r="C217" s="381"/>
      <c r="D217" s="381"/>
      <c r="E217" s="381"/>
      <c r="F217" s="381"/>
      <c r="G217" s="381"/>
      <c r="H217" s="381"/>
      <c r="I217" s="381"/>
    </row>
    <row r="218" customFormat="false" ht="13.8" hidden="false" customHeight="false" outlineLevel="0" collapsed="false">
      <c r="A218" s="381"/>
      <c r="B218" s="381"/>
      <c r="C218" s="381"/>
      <c r="D218" s="381"/>
      <c r="E218" s="381"/>
      <c r="F218" s="381"/>
      <c r="G218" s="381"/>
      <c r="H218" s="381"/>
      <c r="I218" s="381"/>
    </row>
    <row r="219" customFormat="false" ht="13.8" hidden="false" customHeight="false" outlineLevel="0" collapsed="false">
      <c r="A219" s="381"/>
      <c r="B219" s="381"/>
      <c r="C219" s="381"/>
      <c r="D219" s="381"/>
      <c r="E219" s="381"/>
      <c r="F219" s="381"/>
      <c r="G219" s="381"/>
      <c r="H219" s="381"/>
      <c r="I219" s="381"/>
    </row>
    <row r="220" customFormat="false" ht="13.8" hidden="false" customHeight="false" outlineLevel="0" collapsed="false">
      <c r="A220" s="381"/>
      <c r="B220" s="381"/>
      <c r="C220" s="381"/>
      <c r="D220" s="381"/>
      <c r="E220" s="381"/>
      <c r="F220" s="381"/>
      <c r="G220" s="381"/>
      <c r="H220" s="381"/>
      <c r="I220" s="381"/>
    </row>
    <row r="221" customFormat="false" ht="13.8" hidden="false" customHeight="false" outlineLevel="0" collapsed="false">
      <c r="A221" s="381"/>
      <c r="B221" s="381"/>
      <c r="C221" s="381"/>
      <c r="D221" s="381"/>
      <c r="E221" s="381"/>
      <c r="F221" s="381"/>
      <c r="G221" s="381"/>
      <c r="H221" s="381"/>
      <c r="I221" s="381"/>
    </row>
    <row r="222" customFormat="false" ht="13.8" hidden="false" customHeight="false" outlineLevel="0" collapsed="false">
      <c r="A222" s="381"/>
      <c r="B222" s="381"/>
      <c r="C222" s="381"/>
      <c r="D222" s="381"/>
      <c r="E222" s="381"/>
      <c r="F222" s="381"/>
      <c r="G222" s="381"/>
      <c r="H222" s="381"/>
      <c r="I222" s="381"/>
    </row>
    <row r="223" customFormat="false" ht="13.8" hidden="false" customHeight="false" outlineLevel="0" collapsed="false">
      <c r="A223" s="381"/>
      <c r="B223" s="381"/>
      <c r="C223" s="381"/>
      <c r="D223" s="381"/>
      <c r="E223" s="381"/>
      <c r="F223" s="381"/>
      <c r="G223" s="381"/>
      <c r="H223" s="381"/>
      <c r="I223" s="381"/>
    </row>
    <row r="224" customFormat="false" ht="13.8" hidden="false" customHeight="false" outlineLevel="0" collapsed="false">
      <c r="A224" s="381"/>
      <c r="B224" s="381"/>
      <c r="C224" s="381"/>
      <c r="D224" s="381"/>
      <c r="E224" s="381"/>
      <c r="F224" s="381"/>
      <c r="G224" s="381"/>
      <c r="H224" s="381"/>
      <c r="I224" s="381"/>
    </row>
    <row r="225" customFormat="false" ht="13.8" hidden="false" customHeight="false" outlineLevel="0" collapsed="false">
      <c r="A225" s="381"/>
      <c r="B225" s="381"/>
      <c r="C225" s="381"/>
      <c r="D225" s="381"/>
      <c r="E225" s="381"/>
      <c r="F225" s="381"/>
      <c r="G225" s="381"/>
      <c r="H225" s="381"/>
      <c r="I225" s="381"/>
    </row>
    <row r="226" customFormat="false" ht="13.8" hidden="false" customHeight="false" outlineLevel="0" collapsed="false">
      <c r="A226" s="381"/>
      <c r="B226" s="381"/>
      <c r="C226" s="381"/>
      <c r="D226" s="381"/>
      <c r="E226" s="381"/>
      <c r="F226" s="381"/>
      <c r="G226" s="381"/>
      <c r="H226" s="381"/>
      <c r="I226" s="381"/>
    </row>
    <row r="227" customFormat="false" ht="13.8" hidden="false" customHeight="false" outlineLevel="0" collapsed="false">
      <c r="A227" s="381"/>
      <c r="B227" s="381"/>
      <c r="C227" s="381"/>
      <c r="D227" s="381"/>
      <c r="E227" s="381"/>
      <c r="F227" s="381"/>
      <c r="G227" s="381"/>
      <c r="H227" s="381"/>
      <c r="I227" s="381"/>
    </row>
    <row r="228" customFormat="false" ht="13.8" hidden="false" customHeight="false" outlineLevel="0" collapsed="false">
      <c r="A228" s="381"/>
      <c r="B228" s="381"/>
      <c r="C228" s="381"/>
      <c r="D228" s="381"/>
      <c r="E228" s="381"/>
      <c r="F228" s="381"/>
      <c r="G228" s="381"/>
      <c r="H228" s="381"/>
      <c r="I228" s="381"/>
    </row>
    <row r="229" customFormat="false" ht="13.8" hidden="false" customHeight="false" outlineLevel="0" collapsed="false">
      <c r="A229" s="381"/>
      <c r="B229" s="381"/>
      <c r="C229" s="381"/>
      <c r="D229" s="381"/>
      <c r="E229" s="381"/>
      <c r="F229" s="381"/>
      <c r="G229" s="381"/>
      <c r="H229" s="381"/>
      <c r="I229" s="381"/>
    </row>
    <row r="230" customFormat="false" ht="13.8" hidden="false" customHeight="false" outlineLevel="0" collapsed="false">
      <c r="A230" s="381"/>
      <c r="B230" s="381"/>
      <c r="C230" s="381"/>
      <c r="D230" s="381"/>
      <c r="E230" s="381"/>
      <c r="F230" s="381"/>
      <c r="G230" s="381"/>
      <c r="H230" s="381"/>
      <c r="I230" s="381"/>
    </row>
    <row r="231" customFormat="false" ht="13.8" hidden="false" customHeight="false" outlineLevel="0" collapsed="false">
      <c r="A231" s="381"/>
      <c r="B231" s="381"/>
      <c r="C231" s="381"/>
      <c r="D231" s="381"/>
      <c r="E231" s="381"/>
      <c r="F231" s="381"/>
      <c r="G231" s="381"/>
      <c r="H231" s="381"/>
      <c r="I231" s="381"/>
    </row>
    <row r="232" customFormat="false" ht="13.8" hidden="false" customHeight="false" outlineLevel="0" collapsed="false">
      <c r="A232" s="381"/>
      <c r="B232" s="381"/>
      <c r="C232" s="381"/>
      <c r="D232" s="381"/>
      <c r="E232" s="381"/>
      <c r="F232" s="381"/>
      <c r="G232" s="381"/>
      <c r="H232" s="381"/>
      <c r="I232" s="381"/>
    </row>
    <row r="233" customFormat="false" ht="13.8" hidden="false" customHeight="false" outlineLevel="0" collapsed="false">
      <c r="A233" s="381"/>
      <c r="B233" s="381"/>
      <c r="C233" s="381"/>
      <c r="D233" s="381"/>
      <c r="E233" s="381"/>
      <c r="F233" s="381"/>
      <c r="G233" s="381"/>
      <c r="H233" s="381"/>
      <c r="I233" s="381"/>
    </row>
    <row r="234" customFormat="false" ht="13.8" hidden="false" customHeight="false" outlineLevel="0" collapsed="false">
      <c r="A234" s="381"/>
      <c r="B234" s="381"/>
      <c r="C234" s="381"/>
      <c r="D234" s="381"/>
      <c r="E234" s="381"/>
      <c r="F234" s="381"/>
      <c r="G234" s="381"/>
      <c r="H234" s="381"/>
      <c r="I234" s="381"/>
    </row>
    <row r="235" customFormat="false" ht="13.8" hidden="false" customHeight="false" outlineLevel="0" collapsed="false">
      <c r="A235" s="381"/>
      <c r="B235" s="381"/>
      <c r="C235" s="381"/>
      <c r="D235" s="381"/>
      <c r="E235" s="381"/>
      <c r="F235" s="381"/>
      <c r="G235" s="381"/>
      <c r="H235" s="381"/>
      <c r="I235" s="381"/>
    </row>
    <row r="236" customFormat="false" ht="13.8" hidden="false" customHeight="false" outlineLevel="0" collapsed="false">
      <c r="A236" s="381"/>
      <c r="B236" s="381"/>
      <c r="C236" s="381"/>
      <c r="D236" s="381"/>
      <c r="E236" s="381"/>
      <c r="F236" s="381"/>
      <c r="G236" s="381"/>
      <c r="H236" s="381"/>
      <c r="I236" s="381"/>
    </row>
    <row r="237" customFormat="false" ht="13.8" hidden="false" customHeight="false" outlineLevel="0" collapsed="false">
      <c r="A237" s="381"/>
      <c r="B237" s="381"/>
      <c r="C237" s="381"/>
      <c r="D237" s="381"/>
      <c r="E237" s="381"/>
      <c r="F237" s="381"/>
      <c r="G237" s="381"/>
      <c r="H237" s="381"/>
      <c r="I237" s="381"/>
    </row>
    <row r="238" customFormat="false" ht="13.8" hidden="false" customHeight="false" outlineLevel="0" collapsed="false">
      <c r="A238" s="381"/>
      <c r="B238" s="381"/>
      <c r="C238" s="381"/>
      <c r="D238" s="381"/>
      <c r="E238" s="381"/>
      <c r="F238" s="381"/>
      <c r="G238" s="381"/>
      <c r="H238" s="381"/>
      <c r="I238" s="381"/>
    </row>
    <row r="239" customFormat="false" ht="13.8" hidden="false" customHeight="false" outlineLevel="0" collapsed="false">
      <c r="A239" s="381"/>
      <c r="B239" s="381"/>
      <c r="C239" s="381"/>
      <c r="D239" s="381"/>
      <c r="E239" s="381"/>
      <c r="F239" s="381"/>
      <c r="G239" s="381"/>
      <c r="H239" s="381"/>
      <c r="I239" s="381"/>
    </row>
    <row r="240" customFormat="false" ht="13.8" hidden="false" customHeight="false" outlineLevel="0" collapsed="false">
      <c r="A240" s="381"/>
      <c r="B240" s="381"/>
      <c r="C240" s="381"/>
      <c r="D240" s="381"/>
      <c r="E240" s="381"/>
      <c r="F240" s="381"/>
      <c r="G240" s="381"/>
      <c r="H240" s="381"/>
      <c r="I240" s="381"/>
    </row>
    <row r="241" customFormat="false" ht="13.8" hidden="false" customHeight="false" outlineLevel="0" collapsed="false">
      <c r="A241" s="381"/>
      <c r="B241" s="381"/>
      <c r="C241" s="381"/>
      <c r="D241" s="381"/>
      <c r="E241" s="381"/>
      <c r="F241" s="381"/>
      <c r="G241" s="381"/>
      <c r="H241" s="381"/>
      <c r="I241" s="381"/>
    </row>
    <row r="242" customFormat="false" ht="13.8" hidden="false" customHeight="false" outlineLevel="0" collapsed="false">
      <c r="A242" s="381"/>
      <c r="B242" s="381"/>
      <c r="C242" s="381"/>
      <c r="D242" s="381"/>
      <c r="E242" s="381"/>
      <c r="F242" s="381"/>
      <c r="G242" s="381"/>
      <c r="H242" s="381"/>
      <c r="I242" s="381"/>
    </row>
    <row r="243" customFormat="false" ht="13.8" hidden="false" customHeight="false" outlineLevel="0" collapsed="false">
      <c r="A243" s="381"/>
      <c r="B243" s="381"/>
      <c r="C243" s="381"/>
      <c r="D243" s="381"/>
      <c r="E243" s="381"/>
      <c r="F243" s="381"/>
      <c r="G243" s="381"/>
      <c r="H243" s="381"/>
      <c r="I243" s="381"/>
    </row>
    <row r="244" customFormat="false" ht="13.8" hidden="false" customHeight="false" outlineLevel="0" collapsed="false">
      <c r="A244" s="381"/>
      <c r="B244" s="381"/>
      <c r="C244" s="381"/>
      <c r="D244" s="381"/>
      <c r="E244" s="381"/>
      <c r="F244" s="381"/>
      <c r="G244" s="381"/>
      <c r="H244" s="381"/>
      <c r="I244" s="381"/>
    </row>
    <row r="245" customFormat="false" ht="13.8" hidden="false" customHeight="false" outlineLevel="0" collapsed="false">
      <c r="A245" s="381"/>
      <c r="B245" s="381"/>
      <c r="C245" s="381"/>
      <c r="D245" s="381"/>
      <c r="E245" s="381"/>
      <c r="F245" s="381"/>
      <c r="G245" s="381"/>
      <c r="H245" s="381"/>
      <c r="I245" s="381"/>
    </row>
    <row r="246" customFormat="false" ht="13.8" hidden="false" customHeight="false" outlineLevel="0" collapsed="false">
      <c r="A246" s="381"/>
      <c r="B246" s="381"/>
      <c r="C246" s="381"/>
      <c r="D246" s="381"/>
      <c r="E246" s="381"/>
      <c r="F246" s="381"/>
      <c r="G246" s="381"/>
      <c r="H246" s="381"/>
      <c r="I246" s="381"/>
    </row>
    <row r="247" customFormat="false" ht="13.8" hidden="false" customHeight="false" outlineLevel="0" collapsed="false">
      <c r="A247" s="381"/>
      <c r="B247" s="381"/>
      <c r="C247" s="381"/>
      <c r="D247" s="381"/>
      <c r="E247" s="381"/>
      <c r="F247" s="381"/>
      <c r="G247" s="381"/>
      <c r="H247" s="381"/>
      <c r="I247" s="381"/>
    </row>
    <row r="248" customFormat="false" ht="13.8" hidden="false" customHeight="false" outlineLevel="0" collapsed="false">
      <c r="A248" s="381"/>
      <c r="B248" s="381"/>
      <c r="C248" s="381"/>
      <c r="D248" s="381"/>
      <c r="E248" s="381"/>
      <c r="F248" s="381"/>
      <c r="G248" s="381"/>
      <c r="H248" s="381"/>
      <c r="I248" s="381"/>
    </row>
    <row r="249" customFormat="false" ht="13.8" hidden="false" customHeight="false" outlineLevel="0" collapsed="false">
      <c r="A249" s="381"/>
      <c r="B249" s="381"/>
      <c r="C249" s="381"/>
      <c r="D249" s="381"/>
      <c r="E249" s="381"/>
      <c r="F249" s="381"/>
      <c r="G249" s="381"/>
      <c r="H249" s="381"/>
      <c r="I249" s="381"/>
    </row>
    <row r="250" customFormat="false" ht="13.8" hidden="false" customHeight="false" outlineLevel="0" collapsed="false">
      <c r="A250" s="381"/>
      <c r="B250" s="381"/>
      <c r="C250" s="381"/>
      <c r="D250" s="381"/>
      <c r="E250" s="381"/>
      <c r="F250" s="381"/>
      <c r="G250" s="381"/>
      <c r="H250" s="381"/>
      <c r="I250" s="381"/>
    </row>
    <row r="251" customFormat="false" ht="13.8" hidden="false" customHeight="false" outlineLevel="0" collapsed="false">
      <c r="A251" s="381"/>
      <c r="B251" s="381"/>
      <c r="C251" s="381"/>
      <c r="D251" s="381"/>
      <c r="E251" s="381"/>
      <c r="F251" s="381"/>
      <c r="G251" s="381"/>
      <c r="H251" s="381"/>
      <c r="I251" s="381"/>
    </row>
    <row r="252" customFormat="false" ht="13.8" hidden="false" customHeight="false" outlineLevel="0" collapsed="false">
      <c r="A252" s="381"/>
      <c r="B252" s="381"/>
      <c r="C252" s="381"/>
      <c r="D252" s="381"/>
      <c r="E252" s="381"/>
      <c r="F252" s="381"/>
      <c r="G252" s="381"/>
      <c r="H252" s="381"/>
      <c r="I252" s="381"/>
    </row>
    <row r="253" customFormat="false" ht="13.8" hidden="false" customHeight="false" outlineLevel="0" collapsed="false">
      <c r="A253" s="381"/>
      <c r="B253" s="381"/>
      <c r="C253" s="381"/>
      <c r="D253" s="381"/>
      <c r="E253" s="381"/>
      <c r="F253" s="381"/>
      <c r="G253" s="381"/>
      <c r="H253" s="381"/>
      <c r="I253" s="381"/>
    </row>
    <row r="254" customFormat="false" ht="13.8" hidden="false" customHeight="false" outlineLevel="0" collapsed="false">
      <c r="A254" s="381"/>
      <c r="B254" s="381"/>
      <c r="C254" s="381"/>
      <c r="D254" s="381"/>
      <c r="E254" s="381"/>
      <c r="F254" s="381"/>
      <c r="G254" s="381"/>
      <c r="H254" s="381"/>
      <c r="I254" s="381"/>
    </row>
    <row r="255" customFormat="false" ht="13.8" hidden="false" customHeight="false" outlineLevel="0" collapsed="false">
      <c r="A255" s="381"/>
      <c r="B255" s="381"/>
      <c r="C255" s="381"/>
      <c r="D255" s="381"/>
      <c r="E255" s="381"/>
      <c r="F255" s="381"/>
      <c r="G255" s="381"/>
      <c r="H255" s="381"/>
      <c r="I255" s="381"/>
    </row>
    <row r="256" customFormat="false" ht="13.8" hidden="false" customHeight="false" outlineLevel="0" collapsed="false">
      <c r="A256" s="381"/>
      <c r="B256" s="381"/>
      <c r="C256" s="381"/>
      <c r="D256" s="381"/>
      <c r="E256" s="381"/>
      <c r="F256" s="381"/>
      <c r="G256" s="381"/>
      <c r="H256" s="381"/>
      <c r="I256" s="381"/>
    </row>
    <row r="257" customFormat="false" ht="13.8" hidden="false" customHeight="false" outlineLevel="0" collapsed="false">
      <c r="A257" s="381"/>
      <c r="B257" s="381"/>
      <c r="C257" s="381"/>
      <c r="D257" s="381"/>
      <c r="E257" s="381"/>
      <c r="F257" s="381"/>
      <c r="G257" s="381"/>
      <c r="H257" s="381"/>
      <c r="I257" s="381"/>
    </row>
    <row r="258" customFormat="false" ht="13.8" hidden="false" customHeight="false" outlineLevel="0" collapsed="false">
      <c r="A258" s="381"/>
      <c r="B258" s="381"/>
      <c r="C258" s="381"/>
      <c r="D258" s="381"/>
      <c r="E258" s="381"/>
      <c r="F258" s="381"/>
      <c r="G258" s="381"/>
      <c r="H258" s="381"/>
      <c r="I258" s="381"/>
    </row>
    <row r="259" customFormat="false" ht="13.8" hidden="false" customHeight="false" outlineLevel="0" collapsed="false">
      <c r="A259" s="381"/>
      <c r="B259" s="381"/>
      <c r="C259" s="381"/>
      <c r="D259" s="381"/>
      <c r="E259" s="381"/>
      <c r="F259" s="381"/>
      <c r="G259" s="381"/>
      <c r="H259" s="381"/>
      <c r="I259" s="381"/>
    </row>
    <row r="260" customFormat="false" ht="13.8" hidden="false" customHeight="false" outlineLevel="0" collapsed="false">
      <c r="A260" s="381"/>
      <c r="B260" s="381"/>
      <c r="C260" s="381"/>
      <c r="D260" s="381"/>
      <c r="E260" s="381"/>
      <c r="F260" s="381"/>
      <c r="G260" s="381"/>
      <c r="H260" s="381"/>
      <c r="I260" s="381"/>
    </row>
    <row r="261" customFormat="false" ht="13.8" hidden="false" customHeight="false" outlineLevel="0" collapsed="false">
      <c r="A261" s="381"/>
      <c r="B261" s="381"/>
      <c r="C261" s="381"/>
      <c r="D261" s="381"/>
      <c r="E261" s="381"/>
      <c r="F261" s="381"/>
      <c r="G261" s="381"/>
      <c r="H261" s="381"/>
      <c r="I261" s="381"/>
    </row>
    <row r="262" customFormat="false" ht="13.8" hidden="false" customHeight="false" outlineLevel="0" collapsed="false">
      <c r="A262" s="381"/>
      <c r="B262" s="381"/>
      <c r="C262" s="381"/>
      <c r="D262" s="381"/>
      <c r="E262" s="381"/>
      <c r="F262" s="381"/>
      <c r="G262" s="381"/>
      <c r="H262" s="381"/>
      <c r="I262" s="381"/>
    </row>
    <row r="263" customFormat="false" ht="13.8" hidden="false" customHeight="false" outlineLevel="0" collapsed="false">
      <c r="A263" s="381"/>
      <c r="B263" s="381"/>
      <c r="C263" s="381"/>
      <c r="D263" s="381"/>
      <c r="E263" s="381"/>
      <c r="F263" s="381"/>
      <c r="G263" s="381"/>
      <c r="H263" s="381"/>
      <c r="I263" s="381"/>
    </row>
    <row r="264" customFormat="false" ht="13.8" hidden="false" customHeight="false" outlineLevel="0" collapsed="false">
      <c r="A264" s="381"/>
      <c r="B264" s="381"/>
      <c r="C264" s="381"/>
      <c r="D264" s="381"/>
      <c r="E264" s="381"/>
      <c r="F264" s="381"/>
      <c r="G264" s="381"/>
      <c r="H264" s="381"/>
      <c r="I264" s="381"/>
    </row>
    <row r="265" customFormat="false" ht="13.8" hidden="false" customHeight="false" outlineLevel="0" collapsed="false">
      <c r="A265" s="381"/>
      <c r="B265" s="381"/>
      <c r="C265" s="381"/>
      <c r="D265" s="381"/>
      <c r="E265" s="381"/>
      <c r="F265" s="381"/>
      <c r="G265" s="381"/>
      <c r="H265" s="381"/>
      <c r="I265" s="381"/>
    </row>
    <row r="266" customFormat="false" ht="13.8" hidden="false" customHeight="false" outlineLevel="0" collapsed="false">
      <c r="A266" s="381"/>
      <c r="B266" s="381"/>
      <c r="C266" s="381"/>
      <c r="D266" s="381"/>
      <c r="E266" s="381"/>
      <c r="F266" s="381"/>
      <c r="G266" s="381"/>
      <c r="H266" s="381"/>
      <c r="I266" s="381"/>
    </row>
    <row r="267" customFormat="false" ht="13.8" hidden="false" customHeight="false" outlineLevel="0" collapsed="false">
      <c r="A267" s="381"/>
      <c r="B267" s="381"/>
      <c r="C267" s="381"/>
      <c r="D267" s="381"/>
      <c r="E267" s="381"/>
      <c r="F267" s="381"/>
      <c r="G267" s="381"/>
      <c r="H267" s="381"/>
      <c r="I267" s="381"/>
    </row>
    <row r="268" customFormat="false" ht="13.8" hidden="false" customHeight="false" outlineLevel="0" collapsed="false">
      <c r="A268" s="381"/>
      <c r="B268" s="381"/>
      <c r="C268" s="381"/>
      <c r="D268" s="381"/>
      <c r="E268" s="381"/>
      <c r="F268" s="381"/>
      <c r="G268" s="381"/>
      <c r="H268" s="381"/>
      <c r="I268" s="381"/>
    </row>
    <row r="269" customFormat="false" ht="13.8" hidden="false" customHeight="false" outlineLevel="0" collapsed="false">
      <c r="A269" s="381"/>
      <c r="B269" s="381"/>
      <c r="C269" s="381"/>
      <c r="D269" s="381"/>
      <c r="E269" s="381"/>
      <c r="F269" s="381"/>
      <c r="G269" s="381"/>
      <c r="H269" s="381"/>
      <c r="I269" s="381"/>
    </row>
    <row r="270" customFormat="false" ht="13.8" hidden="false" customHeight="false" outlineLevel="0" collapsed="false">
      <c r="A270" s="381"/>
      <c r="B270" s="381"/>
      <c r="C270" s="381"/>
      <c r="D270" s="381"/>
      <c r="E270" s="381"/>
      <c r="F270" s="381"/>
      <c r="G270" s="381"/>
      <c r="H270" s="381"/>
      <c r="I270" s="381"/>
    </row>
    <row r="271" customFormat="false" ht="13.8" hidden="false" customHeight="false" outlineLevel="0" collapsed="false">
      <c r="A271" s="381"/>
      <c r="B271" s="381"/>
      <c r="C271" s="381"/>
      <c r="D271" s="381"/>
      <c r="E271" s="381"/>
      <c r="F271" s="381"/>
      <c r="G271" s="381"/>
      <c r="H271" s="381"/>
      <c r="I271" s="381"/>
    </row>
    <row r="272" customFormat="false" ht="13.8" hidden="false" customHeight="false" outlineLevel="0" collapsed="false">
      <c r="A272" s="381"/>
      <c r="B272" s="381"/>
      <c r="C272" s="381"/>
      <c r="D272" s="381"/>
      <c r="E272" s="381"/>
      <c r="F272" s="381"/>
      <c r="G272" s="381"/>
      <c r="H272" s="381"/>
      <c r="I272" s="381"/>
    </row>
    <row r="273" customFormat="false" ht="13.8" hidden="false" customHeight="false" outlineLevel="0" collapsed="false">
      <c r="A273" s="381"/>
      <c r="B273" s="381"/>
      <c r="C273" s="381"/>
      <c r="D273" s="381"/>
      <c r="E273" s="381"/>
      <c r="F273" s="381"/>
      <c r="G273" s="381"/>
      <c r="H273" s="381"/>
      <c r="I273" s="381"/>
    </row>
    <row r="274" customFormat="false" ht="13.8" hidden="false" customHeight="false" outlineLevel="0" collapsed="false">
      <c r="A274" s="381"/>
      <c r="B274" s="381"/>
      <c r="C274" s="381"/>
      <c r="D274" s="381"/>
      <c r="E274" s="381"/>
      <c r="F274" s="381"/>
      <c r="G274" s="381"/>
      <c r="H274" s="381"/>
      <c r="I274" s="381"/>
    </row>
    <row r="275" customFormat="false" ht="13.8" hidden="false" customHeight="false" outlineLevel="0" collapsed="false">
      <c r="A275" s="381"/>
      <c r="B275" s="381"/>
      <c r="C275" s="381"/>
      <c r="D275" s="381"/>
      <c r="E275" s="381"/>
      <c r="F275" s="381"/>
      <c r="G275" s="381"/>
      <c r="H275" s="381"/>
      <c r="I275" s="381"/>
    </row>
    <row r="276" customFormat="false" ht="13.8" hidden="false" customHeight="false" outlineLevel="0" collapsed="false">
      <c r="A276" s="381"/>
      <c r="B276" s="381"/>
      <c r="C276" s="381"/>
      <c r="D276" s="381"/>
      <c r="E276" s="381"/>
      <c r="F276" s="381"/>
      <c r="G276" s="381"/>
      <c r="H276" s="381"/>
      <c r="I276" s="381"/>
    </row>
    <row r="277" customFormat="false" ht="13.8" hidden="false" customHeight="false" outlineLevel="0" collapsed="false">
      <c r="A277" s="381"/>
      <c r="B277" s="381"/>
      <c r="C277" s="381"/>
      <c r="D277" s="381"/>
      <c r="E277" s="381"/>
      <c r="F277" s="381"/>
      <c r="G277" s="381"/>
      <c r="H277" s="381"/>
      <c r="I277" s="381"/>
    </row>
    <row r="278" customFormat="false" ht="13.8" hidden="false" customHeight="false" outlineLevel="0" collapsed="false">
      <c r="A278" s="381"/>
      <c r="B278" s="381"/>
      <c r="C278" s="381"/>
      <c r="D278" s="381"/>
      <c r="E278" s="381"/>
      <c r="F278" s="381"/>
      <c r="G278" s="381"/>
      <c r="H278" s="381"/>
      <c r="I278" s="381"/>
    </row>
    <row r="279" customFormat="false" ht="13.8" hidden="false" customHeight="false" outlineLevel="0" collapsed="false">
      <c r="A279" s="381"/>
      <c r="B279" s="381"/>
      <c r="C279" s="381"/>
      <c r="D279" s="381"/>
      <c r="E279" s="381"/>
      <c r="F279" s="381"/>
      <c r="G279" s="381"/>
      <c r="H279" s="381"/>
      <c r="I279" s="381"/>
    </row>
    <row r="280" customFormat="false" ht="13.8" hidden="false" customHeight="false" outlineLevel="0" collapsed="false">
      <c r="A280" s="381"/>
      <c r="B280" s="381"/>
      <c r="C280" s="381"/>
      <c r="D280" s="381"/>
      <c r="E280" s="381"/>
      <c r="F280" s="381"/>
      <c r="G280" s="381"/>
      <c r="H280" s="381"/>
      <c r="I280" s="381"/>
    </row>
    <row r="281" customFormat="false" ht="13.8" hidden="false" customHeight="false" outlineLevel="0" collapsed="false">
      <c r="A281" s="381"/>
      <c r="B281" s="381"/>
      <c r="C281" s="381"/>
      <c r="D281" s="381"/>
      <c r="E281" s="381"/>
      <c r="F281" s="381"/>
      <c r="G281" s="381"/>
      <c r="H281" s="381"/>
      <c r="I281" s="381"/>
    </row>
    <row r="282" customFormat="false" ht="13.8" hidden="false" customHeight="false" outlineLevel="0" collapsed="false">
      <c r="A282" s="381"/>
      <c r="B282" s="381"/>
      <c r="C282" s="381"/>
      <c r="D282" s="381"/>
      <c r="E282" s="381"/>
      <c r="F282" s="381"/>
      <c r="G282" s="381"/>
      <c r="H282" s="381"/>
      <c r="I282" s="381"/>
    </row>
    <row r="283" customFormat="false" ht="13.8" hidden="false" customHeight="false" outlineLevel="0" collapsed="false">
      <c r="A283" s="381"/>
      <c r="B283" s="381"/>
      <c r="C283" s="381"/>
      <c r="D283" s="381"/>
      <c r="E283" s="381"/>
      <c r="F283" s="381"/>
      <c r="G283" s="381"/>
      <c r="H283" s="381"/>
      <c r="I283" s="381"/>
    </row>
    <row r="284" customFormat="false" ht="13.8" hidden="false" customHeight="false" outlineLevel="0" collapsed="false">
      <c r="A284" s="381"/>
      <c r="B284" s="381"/>
      <c r="C284" s="381"/>
      <c r="D284" s="381"/>
      <c r="E284" s="381"/>
      <c r="F284" s="381"/>
      <c r="G284" s="381"/>
      <c r="H284" s="381"/>
      <c r="I284" s="381"/>
    </row>
    <row r="285" customFormat="false" ht="13.8" hidden="false" customHeight="false" outlineLevel="0" collapsed="false">
      <c r="A285" s="381"/>
      <c r="B285" s="381"/>
      <c r="C285" s="381"/>
      <c r="D285" s="381"/>
      <c r="E285" s="381"/>
      <c r="F285" s="381"/>
      <c r="G285" s="381"/>
      <c r="H285" s="381"/>
      <c r="I285" s="381"/>
    </row>
    <row r="286" customFormat="false" ht="13.8" hidden="false" customHeight="false" outlineLevel="0" collapsed="false">
      <c r="A286" s="381"/>
      <c r="B286" s="381"/>
      <c r="C286" s="381"/>
      <c r="D286" s="381"/>
      <c r="E286" s="381"/>
      <c r="F286" s="381"/>
      <c r="G286" s="381"/>
      <c r="H286" s="381"/>
      <c r="I286" s="381"/>
    </row>
    <row r="287" customFormat="false" ht="13.8" hidden="false" customHeight="false" outlineLevel="0" collapsed="false">
      <c r="A287" s="381"/>
      <c r="B287" s="381"/>
      <c r="C287" s="381"/>
      <c r="D287" s="381"/>
      <c r="E287" s="381"/>
      <c r="F287" s="381"/>
      <c r="G287" s="381"/>
      <c r="H287" s="381"/>
      <c r="I287" s="381"/>
    </row>
    <row r="288" customFormat="false" ht="13.8" hidden="false" customHeight="false" outlineLevel="0" collapsed="false">
      <c r="A288" s="381"/>
      <c r="B288" s="381"/>
      <c r="C288" s="381"/>
      <c r="D288" s="381"/>
      <c r="E288" s="381"/>
      <c r="F288" s="381"/>
      <c r="G288" s="381"/>
      <c r="H288" s="381"/>
      <c r="I288" s="381"/>
    </row>
    <row r="289" customFormat="false" ht="13.8" hidden="false" customHeight="false" outlineLevel="0" collapsed="false">
      <c r="A289" s="381"/>
      <c r="B289" s="381"/>
      <c r="C289" s="381"/>
      <c r="D289" s="381"/>
      <c r="E289" s="381"/>
      <c r="F289" s="381"/>
      <c r="G289" s="381"/>
      <c r="H289" s="381"/>
      <c r="I289" s="381"/>
    </row>
    <row r="290" customFormat="false" ht="13.8" hidden="false" customHeight="false" outlineLevel="0" collapsed="false">
      <c r="A290" s="381"/>
      <c r="B290" s="381"/>
      <c r="C290" s="381"/>
      <c r="D290" s="381"/>
      <c r="E290" s="381"/>
      <c r="F290" s="381"/>
      <c r="G290" s="381"/>
      <c r="H290" s="381"/>
      <c r="I290" s="381"/>
    </row>
    <row r="291" customFormat="false" ht="13.8" hidden="false" customHeight="false" outlineLevel="0" collapsed="false">
      <c r="A291" s="381"/>
      <c r="B291" s="381"/>
      <c r="C291" s="381"/>
      <c r="D291" s="381"/>
      <c r="E291" s="381"/>
      <c r="F291" s="381"/>
      <c r="G291" s="381"/>
      <c r="H291" s="381"/>
      <c r="I291" s="381"/>
    </row>
    <row r="292" customFormat="false" ht="13.8" hidden="false" customHeight="false" outlineLevel="0" collapsed="false">
      <c r="A292" s="381"/>
      <c r="B292" s="381"/>
      <c r="C292" s="381"/>
      <c r="D292" s="381"/>
      <c r="E292" s="381"/>
      <c r="F292" s="381"/>
      <c r="G292" s="381"/>
      <c r="H292" s="381"/>
      <c r="I292" s="381"/>
    </row>
    <row r="293" customFormat="false" ht="13.8" hidden="false" customHeight="false" outlineLevel="0" collapsed="false">
      <c r="A293" s="381"/>
      <c r="B293" s="381"/>
      <c r="C293" s="381"/>
      <c r="D293" s="381"/>
      <c r="E293" s="381"/>
      <c r="F293" s="381"/>
      <c r="G293" s="381"/>
      <c r="H293" s="381"/>
      <c r="I293" s="381"/>
    </row>
    <row r="294" customFormat="false" ht="13.8" hidden="false" customHeight="false" outlineLevel="0" collapsed="false">
      <c r="A294" s="381"/>
      <c r="B294" s="381"/>
      <c r="C294" s="381"/>
      <c r="D294" s="381"/>
      <c r="E294" s="381"/>
      <c r="F294" s="381"/>
      <c r="G294" s="381"/>
      <c r="H294" s="381"/>
      <c r="I294" s="381"/>
    </row>
    <row r="295" customFormat="false" ht="13.8" hidden="false" customHeight="false" outlineLevel="0" collapsed="false">
      <c r="A295" s="381"/>
      <c r="B295" s="381"/>
      <c r="C295" s="381"/>
      <c r="D295" s="381"/>
      <c r="E295" s="381"/>
      <c r="F295" s="381"/>
      <c r="G295" s="381"/>
      <c r="H295" s="381"/>
      <c r="I295" s="381"/>
    </row>
    <row r="296" customFormat="false" ht="13.8" hidden="false" customHeight="false" outlineLevel="0" collapsed="false">
      <c r="A296" s="381"/>
      <c r="B296" s="381"/>
      <c r="C296" s="381"/>
      <c r="D296" s="381"/>
      <c r="E296" s="381"/>
      <c r="F296" s="381"/>
      <c r="G296" s="381"/>
      <c r="H296" s="381"/>
      <c r="I296" s="381"/>
    </row>
    <row r="297" customFormat="false" ht="13.8" hidden="false" customHeight="false" outlineLevel="0" collapsed="false">
      <c r="A297" s="381"/>
      <c r="B297" s="381"/>
      <c r="C297" s="381"/>
      <c r="D297" s="381"/>
      <c r="E297" s="381"/>
      <c r="F297" s="381"/>
      <c r="G297" s="381"/>
      <c r="H297" s="381"/>
      <c r="I297" s="381"/>
    </row>
    <row r="298" customFormat="false" ht="13.8" hidden="false" customHeight="false" outlineLevel="0" collapsed="false">
      <c r="A298" s="381"/>
      <c r="B298" s="381"/>
      <c r="C298" s="381"/>
      <c r="D298" s="381"/>
      <c r="E298" s="381"/>
      <c r="F298" s="381"/>
      <c r="G298" s="381"/>
      <c r="H298" s="381"/>
      <c r="I298" s="381"/>
    </row>
    <row r="299" customFormat="false" ht="13.8" hidden="false" customHeight="false" outlineLevel="0" collapsed="false">
      <c r="A299" s="381"/>
      <c r="B299" s="381"/>
      <c r="C299" s="381"/>
      <c r="D299" s="381"/>
      <c r="E299" s="381"/>
      <c r="F299" s="381"/>
      <c r="G299" s="381"/>
      <c r="H299" s="381"/>
      <c r="I299" s="381"/>
    </row>
    <row r="300" customFormat="false" ht="13.8" hidden="false" customHeight="false" outlineLevel="0" collapsed="false">
      <c r="A300" s="381"/>
      <c r="B300" s="381"/>
      <c r="C300" s="381"/>
      <c r="D300" s="381"/>
      <c r="E300" s="381"/>
      <c r="F300" s="381"/>
      <c r="G300" s="381"/>
      <c r="H300" s="381"/>
      <c r="I300" s="381"/>
    </row>
    <row r="301" customFormat="false" ht="13.8" hidden="false" customHeight="false" outlineLevel="0" collapsed="false">
      <c r="A301" s="381"/>
      <c r="B301" s="381"/>
      <c r="C301" s="381"/>
      <c r="D301" s="381"/>
      <c r="E301" s="381"/>
      <c r="F301" s="381"/>
      <c r="G301" s="381"/>
      <c r="H301" s="381"/>
      <c r="I301" s="381"/>
    </row>
    <row r="302" customFormat="false" ht="13.8" hidden="false" customHeight="false" outlineLevel="0" collapsed="false">
      <c r="A302" s="381"/>
      <c r="B302" s="381"/>
      <c r="C302" s="381"/>
      <c r="D302" s="381"/>
      <c r="E302" s="381"/>
      <c r="F302" s="381"/>
      <c r="G302" s="381"/>
      <c r="H302" s="381"/>
      <c r="I302" s="381"/>
    </row>
    <row r="303" customFormat="false" ht="13.8" hidden="false" customHeight="false" outlineLevel="0" collapsed="false">
      <c r="A303" s="381"/>
      <c r="B303" s="381"/>
      <c r="C303" s="381"/>
      <c r="D303" s="381"/>
      <c r="E303" s="381"/>
      <c r="F303" s="381"/>
      <c r="G303" s="381"/>
      <c r="H303" s="381"/>
      <c r="I303" s="381"/>
    </row>
    <row r="304" customFormat="false" ht="13.8" hidden="false" customHeight="false" outlineLevel="0" collapsed="false">
      <c r="A304" s="381"/>
      <c r="B304" s="381"/>
      <c r="C304" s="381"/>
      <c r="D304" s="381"/>
      <c r="E304" s="381"/>
      <c r="F304" s="381"/>
      <c r="G304" s="381"/>
      <c r="H304" s="381"/>
      <c r="I304" s="381"/>
    </row>
    <row r="305" customFormat="false" ht="13.8" hidden="false" customHeight="false" outlineLevel="0" collapsed="false">
      <c r="A305" s="381"/>
      <c r="B305" s="381"/>
      <c r="C305" s="381"/>
      <c r="D305" s="381"/>
      <c r="E305" s="381"/>
      <c r="F305" s="381"/>
      <c r="G305" s="381"/>
      <c r="H305" s="381"/>
      <c r="I305" s="381"/>
    </row>
    <row r="306" customFormat="false" ht="13.8" hidden="false" customHeight="false" outlineLevel="0" collapsed="false">
      <c r="A306" s="381"/>
      <c r="B306" s="381"/>
      <c r="C306" s="381"/>
      <c r="D306" s="381"/>
      <c r="E306" s="381"/>
      <c r="F306" s="381"/>
      <c r="G306" s="381"/>
      <c r="H306" s="381"/>
      <c r="I306" s="381"/>
    </row>
    <row r="307" customFormat="false" ht="13.8" hidden="false" customHeight="false" outlineLevel="0" collapsed="false">
      <c r="I307" s="234"/>
    </row>
    <row r="308" customFormat="false" ht="13.8" hidden="false" customHeight="false" outlineLevel="0" collapsed="false">
      <c r="I308" s="234"/>
    </row>
    <row r="309" customFormat="false" ht="13.8" hidden="false" customHeight="false" outlineLevel="0" collapsed="false">
      <c r="I309" s="234"/>
    </row>
    <row r="310" customFormat="false" ht="13.8" hidden="false" customHeight="false" outlineLevel="0" collapsed="false">
      <c r="I310" s="234"/>
    </row>
    <row r="311" customFormat="false" ht="13.8" hidden="false" customHeight="false" outlineLevel="0" collapsed="false">
      <c r="I311" s="234"/>
    </row>
    <row r="312" customFormat="false" ht="13.8" hidden="false" customHeight="false" outlineLevel="0" collapsed="false">
      <c r="I312" s="234"/>
    </row>
    <row r="313" customFormat="false" ht="13.8" hidden="false" customHeight="false" outlineLevel="0" collapsed="false">
      <c r="I313" s="234"/>
    </row>
    <row r="314" customFormat="false" ht="13.8" hidden="false" customHeight="false" outlineLevel="0" collapsed="false">
      <c r="I314" s="234"/>
    </row>
    <row r="315" customFormat="false" ht="13.8" hidden="false" customHeight="false" outlineLevel="0" collapsed="false">
      <c r="I315" s="234"/>
    </row>
    <row r="316" customFormat="false" ht="13.8" hidden="false" customHeight="false" outlineLevel="0" collapsed="false">
      <c r="A316" s="208"/>
      <c r="B316" s="208"/>
      <c r="C316" s="208"/>
      <c r="D316" s="208"/>
      <c r="E316" s="208"/>
      <c r="F316" s="208"/>
      <c r="G316" s="208"/>
      <c r="H316" s="208"/>
      <c r="I316" s="234"/>
    </row>
    <row r="317" customFormat="false" ht="13.8" hidden="false" customHeight="false" outlineLevel="0" collapsed="false">
      <c r="A317" s="208"/>
      <c r="B317" s="208"/>
      <c r="C317" s="208"/>
      <c r="D317" s="208"/>
      <c r="E317" s="208"/>
      <c r="F317" s="208"/>
      <c r="G317" s="208"/>
      <c r="H317" s="208"/>
      <c r="I317" s="234"/>
    </row>
    <row r="318" customFormat="false" ht="13.8" hidden="false" customHeight="false" outlineLevel="0" collapsed="false">
      <c r="A318" s="208"/>
      <c r="B318" s="208"/>
      <c r="C318" s="208"/>
      <c r="D318" s="208"/>
      <c r="E318" s="208"/>
      <c r="F318" s="208"/>
      <c r="G318" s="208"/>
      <c r="H318" s="208"/>
      <c r="I318" s="234"/>
    </row>
    <row r="319" customFormat="false" ht="13.8" hidden="false" customHeight="false" outlineLevel="0" collapsed="false">
      <c r="A319" s="208"/>
      <c r="B319" s="208"/>
      <c r="C319" s="208"/>
      <c r="D319" s="208"/>
      <c r="E319" s="208"/>
      <c r="F319" s="208"/>
      <c r="G319" s="208"/>
      <c r="H319" s="208"/>
      <c r="I319" s="234"/>
    </row>
    <row r="320" customFormat="false" ht="13.8" hidden="false" customHeight="false" outlineLevel="0" collapsed="false">
      <c r="A320" s="208"/>
      <c r="B320" s="208"/>
      <c r="C320" s="208"/>
      <c r="D320" s="208"/>
      <c r="E320" s="208"/>
      <c r="F320" s="208"/>
      <c r="G320" s="208"/>
      <c r="H320" s="208"/>
      <c r="I320" s="234"/>
    </row>
    <row r="321" customFormat="false" ht="13.8" hidden="false" customHeight="false" outlineLevel="0" collapsed="false">
      <c r="A321" s="208"/>
      <c r="B321" s="208"/>
      <c r="C321" s="208"/>
      <c r="D321" s="208"/>
      <c r="E321" s="208"/>
      <c r="F321" s="208"/>
      <c r="G321" s="208"/>
      <c r="H321" s="208"/>
      <c r="I321" s="234"/>
    </row>
    <row r="322" customFormat="false" ht="13.8" hidden="false" customHeight="false" outlineLevel="0" collapsed="false">
      <c r="A322" s="208"/>
      <c r="B322" s="208"/>
      <c r="C322" s="208"/>
      <c r="D322" s="208"/>
      <c r="E322" s="208"/>
      <c r="F322" s="208"/>
      <c r="G322" s="208"/>
      <c r="H322" s="208"/>
      <c r="I322" s="234"/>
    </row>
    <row r="323" customFormat="false" ht="13.8" hidden="false" customHeight="false" outlineLevel="0" collapsed="false">
      <c r="A323" s="208"/>
      <c r="B323" s="208"/>
      <c r="C323" s="208"/>
      <c r="D323" s="208"/>
      <c r="E323" s="208"/>
      <c r="F323" s="208"/>
      <c r="G323" s="208"/>
      <c r="H323" s="208"/>
      <c r="I323" s="234"/>
    </row>
    <row r="324" customFormat="false" ht="13.8" hidden="false" customHeight="false" outlineLevel="0" collapsed="false">
      <c r="A324" s="208"/>
      <c r="B324" s="208"/>
      <c r="C324" s="208"/>
      <c r="D324" s="208"/>
      <c r="E324" s="208"/>
      <c r="F324" s="208"/>
      <c r="G324" s="208"/>
      <c r="H324" s="208"/>
      <c r="I324" s="234"/>
    </row>
    <row r="325" customFormat="false" ht="13.8" hidden="false" customHeight="false" outlineLevel="0" collapsed="false">
      <c r="A325" s="208"/>
      <c r="B325" s="208"/>
      <c r="C325" s="208"/>
      <c r="D325" s="208"/>
      <c r="E325" s="208"/>
      <c r="F325" s="208"/>
      <c r="G325" s="208"/>
      <c r="H325" s="208"/>
      <c r="I325" s="234"/>
    </row>
    <row r="326" customFormat="false" ht="13.8" hidden="false" customHeight="false" outlineLevel="0" collapsed="false">
      <c r="A326" s="208"/>
      <c r="B326" s="208"/>
      <c r="C326" s="208"/>
      <c r="D326" s="208"/>
      <c r="E326" s="208"/>
      <c r="F326" s="208"/>
      <c r="G326" s="208"/>
      <c r="H326" s="208"/>
      <c r="I326" s="234"/>
    </row>
    <row r="327" customFormat="false" ht="13.8" hidden="false" customHeight="false" outlineLevel="0" collapsed="false">
      <c r="A327" s="208"/>
      <c r="B327" s="208"/>
      <c r="C327" s="208"/>
      <c r="D327" s="208"/>
      <c r="E327" s="208"/>
      <c r="F327" s="208"/>
      <c r="G327" s="208"/>
      <c r="H327" s="208"/>
      <c r="I327" s="234"/>
    </row>
    <row r="328" customFormat="false" ht="13.8" hidden="false" customHeight="false" outlineLevel="0" collapsed="false">
      <c r="A328" s="208"/>
      <c r="B328" s="208"/>
      <c r="C328" s="208"/>
      <c r="D328" s="208"/>
      <c r="E328" s="208"/>
      <c r="F328" s="208"/>
      <c r="G328" s="208"/>
      <c r="H328" s="208"/>
      <c r="I328" s="234"/>
    </row>
    <row r="329" customFormat="false" ht="13.8" hidden="false" customHeight="false" outlineLevel="0" collapsed="false">
      <c r="A329" s="208"/>
      <c r="B329" s="208"/>
      <c r="C329" s="208"/>
      <c r="D329" s="208"/>
      <c r="E329" s="208"/>
      <c r="F329" s="208"/>
      <c r="G329" s="208"/>
      <c r="H329" s="208"/>
      <c r="I329" s="234"/>
    </row>
    <row r="330" customFormat="false" ht="13.8" hidden="false" customHeight="false" outlineLevel="0" collapsed="false">
      <c r="A330" s="208"/>
      <c r="B330" s="208"/>
      <c r="C330" s="208"/>
      <c r="D330" s="208"/>
      <c r="E330" s="208"/>
      <c r="F330" s="208"/>
      <c r="G330" s="208"/>
      <c r="H330" s="208"/>
      <c r="I330" s="234"/>
    </row>
    <row r="331" customFormat="false" ht="13.8" hidden="false" customHeight="false" outlineLevel="0" collapsed="false">
      <c r="A331" s="208"/>
      <c r="B331" s="208"/>
      <c r="C331" s="208"/>
      <c r="D331" s="208"/>
      <c r="E331" s="208"/>
      <c r="F331" s="208"/>
      <c r="G331" s="208"/>
      <c r="H331" s="208"/>
      <c r="I331" s="234"/>
    </row>
    <row r="332" customFormat="false" ht="13.8" hidden="false" customHeight="false" outlineLevel="0" collapsed="false">
      <c r="A332" s="208"/>
      <c r="B332" s="208"/>
      <c r="C332" s="208"/>
      <c r="D332" s="208"/>
      <c r="E332" s="208"/>
      <c r="F332" s="208"/>
      <c r="G332" s="208"/>
      <c r="H332" s="208"/>
      <c r="I332" s="234"/>
    </row>
    <row r="333" customFormat="false" ht="13.8" hidden="false" customHeight="false" outlineLevel="0" collapsed="false">
      <c r="A333" s="208"/>
      <c r="B333" s="208"/>
      <c r="C333" s="208"/>
      <c r="D333" s="208"/>
      <c r="E333" s="208"/>
      <c r="F333" s="208"/>
      <c r="G333" s="208"/>
      <c r="H333" s="208"/>
      <c r="I333" s="234"/>
    </row>
    <row r="334" customFormat="false" ht="13.8" hidden="false" customHeight="false" outlineLevel="0" collapsed="false">
      <c r="A334" s="208"/>
      <c r="B334" s="208"/>
      <c r="C334" s="208"/>
      <c r="D334" s="208"/>
      <c r="E334" s="208"/>
      <c r="F334" s="208"/>
      <c r="G334" s="208"/>
      <c r="H334" s="208"/>
      <c r="I334" s="234"/>
    </row>
    <row r="335" customFormat="false" ht="13.8" hidden="false" customHeight="false" outlineLevel="0" collapsed="false">
      <c r="A335" s="208"/>
      <c r="B335" s="208"/>
      <c r="C335" s="208"/>
      <c r="D335" s="208"/>
      <c r="E335" s="208"/>
      <c r="F335" s="208"/>
      <c r="G335" s="208"/>
      <c r="H335" s="208"/>
      <c r="I335" s="234"/>
    </row>
    <row r="336" customFormat="false" ht="13.8" hidden="false" customHeight="false" outlineLevel="0" collapsed="false">
      <c r="A336" s="208"/>
      <c r="B336" s="208"/>
      <c r="C336" s="208"/>
      <c r="D336" s="208"/>
      <c r="E336" s="208"/>
      <c r="F336" s="208"/>
      <c r="G336" s="208"/>
      <c r="H336" s="208"/>
      <c r="I336" s="234"/>
    </row>
    <row r="337" customFormat="false" ht="13.8" hidden="false" customHeight="false" outlineLevel="0" collapsed="false">
      <c r="A337" s="208"/>
      <c r="B337" s="208"/>
      <c r="C337" s="208"/>
      <c r="D337" s="208"/>
      <c r="E337" s="208"/>
      <c r="F337" s="208"/>
      <c r="G337" s="208"/>
      <c r="H337" s="208"/>
      <c r="I337" s="234"/>
    </row>
    <row r="338" customFormat="false" ht="13.8" hidden="false" customHeight="false" outlineLevel="0" collapsed="false">
      <c r="A338" s="208"/>
      <c r="B338" s="208"/>
      <c r="C338" s="208"/>
      <c r="D338" s="208"/>
      <c r="E338" s="208"/>
      <c r="F338" s="208"/>
      <c r="G338" s="208"/>
      <c r="H338" s="208"/>
      <c r="I338" s="234"/>
    </row>
    <row r="339" customFormat="false" ht="13.8" hidden="false" customHeight="false" outlineLevel="0" collapsed="false">
      <c r="A339" s="208"/>
      <c r="B339" s="208"/>
      <c r="C339" s="208"/>
      <c r="D339" s="208"/>
      <c r="E339" s="208"/>
      <c r="F339" s="208"/>
      <c r="G339" s="208"/>
      <c r="H339" s="208"/>
      <c r="I339" s="234"/>
    </row>
    <row r="340" customFormat="false" ht="13.8" hidden="false" customHeight="false" outlineLevel="0" collapsed="false">
      <c r="A340" s="208"/>
      <c r="B340" s="208"/>
      <c r="C340" s="208"/>
      <c r="D340" s="208"/>
      <c r="E340" s="208"/>
      <c r="F340" s="208"/>
      <c r="G340" s="208"/>
      <c r="H340" s="208"/>
      <c r="I340" s="234"/>
    </row>
    <row r="341" customFormat="false" ht="13.8" hidden="false" customHeight="false" outlineLevel="0" collapsed="false">
      <c r="A341" s="208"/>
      <c r="B341" s="208"/>
      <c r="C341" s="208"/>
      <c r="D341" s="208"/>
      <c r="E341" s="208"/>
      <c r="F341" s="208"/>
      <c r="G341" s="208"/>
      <c r="H341" s="208"/>
      <c r="I341" s="234"/>
    </row>
    <row r="342" customFormat="false" ht="13.8" hidden="false" customHeight="false" outlineLevel="0" collapsed="false">
      <c r="A342" s="208"/>
      <c r="B342" s="208"/>
      <c r="C342" s="208"/>
      <c r="D342" s="208"/>
      <c r="E342" s="208"/>
      <c r="F342" s="208"/>
      <c r="G342" s="208"/>
      <c r="H342" s="208"/>
      <c r="I342" s="234"/>
    </row>
    <row r="343" customFormat="false" ht="13.8" hidden="false" customHeight="false" outlineLevel="0" collapsed="false">
      <c r="A343" s="208"/>
      <c r="B343" s="208"/>
      <c r="C343" s="208"/>
      <c r="D343" s="208"/>
      <c r="E343" s="208"/>
      <c r="F343" s="208"/>
      <c r="G343" s="208"/>
      <c r="H343" s="208"/>
      <c r="I343" s="234"/>
    </row>
    <row r="344" customFormat="false" ht="13.8" hidden="false" customHeight="false" outlineLevel="0" collapsed="false">
      <c r="A344" s="208"/>
      <c r="B344" s="208"/>
      <c r="C344" s="208"/>
      <c r="D344" s="208"/>
      <c r="E344" s="208"/>
      <c r="F344" s="208"/>
      <c r="G344" s="208"/>
      <c r="H344" s="208"/>
      <c r="I344" s="234"/>
    </row>
    <row r="345" customFormat="false" ht="13.8" hidden="false" customHeight="false" outlineLevel="0" collapsed="false">
      <c r="A345" s="208"/>
      <c r="B345" s="208"/>
      <c r="C345" s="208"/>
      <c r="D345" s="208"/>
      <c r="E345" s="208"/>
      <c r="F345" s="208"/>
      <c r="G345" s="208"/>
      <c r="H345" s="208"/>
      <c r="I345" s="234"/>
    </row>
    <row r="346" customFormat="false" ht="13.8" hidden="false" customHeight="false" outlineLevel="0" collapsed="false">
      <c r="A346" s="208"/>
      <c r="B346" s="208"/>
      <c r="C346" s="208"/>
      <c r="D346" s="208"/>
      <c r="E346" s="208"/>
      <c r="F346" s="208"/>
      <c r="G346" s="208"/>
      <c r="H346" s="208"/>
      <c r="I346" s="234"/>
    </row>
    <row r="347" customFormat="false" ht="13.8" hidden="false" customHeight="false" outlineLevel="0" collapsed="false">
      <c r="A347" s="208"/>
      <c r="B347" s="208"/>
      <c r="C347" s="208"/>
      <c r="D347" s="208"/>
      <c r="E347" s="208"/>
      <c r="F347" s="208"/>
      <c r="G347" s="208"/>
      <c r="H347" s="208"/>
      <c r="I347" s="234"/>
    </row>
    <row r="348" customFormat="false" ht="13.8" hidden="false" customHeight="false" outlineLevel="0" collapsed="false">
      <c r="A348" s="208"/>
      <c r="B348" s="208"/>
      <c r="C348" s="208"/>
      <c r="D348" s="208"/>
      <c r="E348" s="208"/>
      <c r="F348" s="208"/>
      <c r="G348" s="208"/>
      <c r="H348" s="208"/>
      <c r="I348" s="234"/>
    </row>
    <row r="349" customFormat="false" ht="13.8" hidden="false" customHeight="false" outlineLevel="0" collapsed="false">
      <c r="A349" s="208"/>
      <c r="B349" s="208"/>
      <c r="C349" s="208"/>
      <c r="D349" s="208"/>
      <c r="E349" s="208"/>
      <c r="F349" s="208"/>
      <c r="G349" s="208"/>
      <c r="H349" s="208"/>
      <c r="I349" s="234"/>
    </row>
    <row r="350" customFormat="false" ht="13.8" hidden="false" customHeight="false" outlineLevel="0" collapsed="false">
      <c r="A350" s="208"/>
      <c r="B350" s="208"/>
      <c r="C350" s="208"/>
      <c r="D350" s="208"/>
      <c r="E350" s="208"/>
      <c r="F350" s="208"/>
      <c r="G350" s="208"/>
      <c r="H350" s="208"/>
      <c r="I350" s="234"/>
    </row>
    <row r="351" customFormat="false" ht="13.8" hidden="false" customHeight="false" outlineLevel="0" collapsed="false">
      <c r="A351" s="208"/>
      <c r="B351" s="208"/>
      <c r="C351" s="208"/>
      <c r="D351" s="208"/>
      <c r="E351" s="208"/>
      <c r="F351" s="208"/>
      <c r="G351" s="208"/>
      <c r="H351" s="208"/>
      <c r="I351" s="234"/>
    </row>
    <row r="352" customFormat="false" ht="13.8" hidden="false" customHeight="false" outlineLevel="0" collapsed="false">
      <c r="A352" s="208"/>
      <c r="B352" s="208"/>
      <c r="C352" s="208"/>
      <c r="D352" s="208"/>
      <c r="E352" s="208"/>
      <c r="F352" s="208"/>
      <c r="G352" s="208"/>
      <c r="H352" s="208"/>
      <c r="I352" s="234"/>
    </row>
    <row r="353" customFormat="false" ht="13.8" hidden="false" customHeight="false" outlineLevel="0" collapsed="false">
      <c r="A353" s="208"/>
      <c r="B353" s="208"/>
      <c r="C353" s="208"/>
      <c r="D353" s="208"/>
      <c r="E353" s="208"/>
      <c r="F353" s="208"/>
      <c r="G353" s="208"/>
      <c r="H353" s="208"/>
      <c r="I353" s="234"/>
    </row>
    <row r="354" customFormat="false" ht="13.8" hidden="false" customHeight="false" outlineLevel="0" collapsed="false">
      <c r="A354" s="208"/>
      <c r="B354" s="208"/>
      <c r="C354" s="208"/>
      <c r="D354" s="208"/>
      <c r="E354" s="208"/>
      <c r="F354" s="208"/>
      <c r="G354" s="208"/>
      <c r="H354" s="208"/>
      <c r="I354" s="234"/>
    </row>
    <row r="355" customFormat="false" ht="13.8" hidden="false" customHeight="false" outlineLevel="0" collapsed="false">
      <c r="A355" s="208"/>
      <c r="B355" s="208"/>
      <c r="C355" s="208"/>
      <c r="D355" s="208"/>
      <c r="E355" s="208"/>
      <c r="F355" s="208"/>
      <c r="G355" s="208"/>
      <c r="H355" s="208"/>
      <c r="I355" s="234"/>
    </row>
    <row r="356" customFormat="false" ht="13.8" hidden="false" customHeight="false" outlineLevel="0" collapsed="false">
      <c r="A356" s="208"/>
      <c r="B356" s="208"/>
      <c r="C356" s="208"/>
      <c r="D356" s="208"/>
      <c r="E356" s="208"/>
      <c r="F356" s="208"/>
      <c r="G356" s="208"/>
      <c r="H356" s="208"/>
      <c r="I356" s="234"/>
    </row>
    <row r="357" customFormat="false" ht="13.8" hidden="false" customHeight="false" outlineLevel="0" collapsed="false">
      <c r="A357" s="208"/>
      <c r="B357" s="208"/>
      <c r="C357" s="208"/>
      <c r="D357" s="208"/>
      <c r="E357" s="208"/>
      <c r="F357" s="208"/>
      <c r="G357" s="208"/>
      <c r="H357" s="208"/>
      <c r="I357" s="234"/>
    </row>
    <row r="358" customFormat="false" ht="13.8" hidden="false" customHeight="false" outlineLevel="0" collapsed="false">
      <c r="A358" s="208"/>
      <c r="B358" s="208"/>
      <c r="C358" s="208"/>
      <c r="D358" s="208"/>
      <c r="E358" s="208"/>
      <c r="F358" s="208"/>
      <c r="G358" s="208"/>
      <c r="H358" s="208"/>
      <c r="I358" s="234"/>
    </row>
    <row r="359" customFormat="false" ht="13.8" hidden="false" customHeight="false" outlineLevel="0" collapsed="false">
      <c r="A359" s="208"/>
      <c r="B359" s="208"/>
      <c r="C359" s="208"/>
      <c r="D359" s="208"/>
      <c r="E359" s="208"/>
      <c r="F359" s="208"/>
      <c r="G359" s="208"/>
      <c r="H359" s="208"/>
      <c r="I359" s="234"/>
    </row>
    <row r="360" customFormat="false" ht="13.8" hidden="false" customHeight="false" outlineLevel="0" collapsed="false">
      <c r="A360" s="208"/>
      <c r="B360" s="208"/>
      <c r="C360" s="208"/>
      <c r="D360" s="208"/>
      <c r="E360" s="208"/>
      <c r="F360" s="208"/>
      <c r="G360" s="208"/>
      <c r="H360" s="208"/>
      <c r="I360" s="234"/>
    </row>
    <row r="361" customFormat="false" ht="13.8" hidden="false" customHeight="false" outlineLevel="0" collapsed="false">
      <c r="A361" s="208"/>
      <c r="B361" s="208"/>
      <c r="C361" s="208"/>
      <c r="D361" s="208"/>
      <c r="E361" s="208"/>
      <c r="F361" s="208"/>
      <c r="G361" s="208"/>
      <c r="H361" s="208"/>
      <c r="I361" s="234"/>
    </row>
    <row r="362" customFormat="false" ht="13.8" hidden="false" customHeight="false" outlineLevel="0" collapsed="false">
      <c r="A362" s="208"/>
      <c r="B362" s="208"/>
      <c r="C362" s="208"/>
      <c r="D362" s="208"/>
      <c r="E362" s="208"/>
      <c r="F362" s="208"/>
      <c r="G362" s="208"/>
      <c r="H362" s="208"/>
      <c r="I362" s="234"/>
    </row>
    <row r="363" customFormat="false" ht="13.8" hidden="false" customHeight="false" outlineLevel="0" collapsed="false">
      <c r="A363" s="208"/>
      <c r="B363" s="208"/>
      <c r="C363" s="208"/>
      <c r="D363" s="208"/>
      <c r="E363" s="208"/>
      <c r="F363" s="208"/>
      <c r="G363" s="208"/>
      <c r="H363" s="208"/>
      <c r="I363" s="234"/>
    </row>
    <row r="364" customFormat="false" ht="13.8" hidden="false" customHeight="false" outlineLevel="0" collapsed="false">
      <c r="A364" s="208"/>
      <c r="B364" s="208"/>
      <c r="C364" s="208"/>
      <c r="D364" s="208"/>
      <c r="E364" s="208"/>
      <c r="F364" s="208"/>
      <c r="G364" s="208"/>
      <c r="H364" s="208"/>
      <c r="I364" s="234"/>
    </row>
    <row r="365" customFormat="false" ht="13.8" hidden="false" customHeight="false" outlineLevel="0" collapsed="false">
      <c r="A365" s="208"/>
      <c r="B365" s="208"/>
      <c r="C365" s="208"/>
      <c r="D365" s="208"/>
      <c r="E365" s="208"/>
      <c r="F365" s="208"/>
      <c r="G365" s="208"/>
      <c r="H365" s="208"/>
      <c r="I365" s="234"/>
    </row>
    <row r="366" customFormat="false" ht="13.8" hidden="false" customHeight="false" outlineLevel="0" collapsed="false">
      <c r="A366" s="208"/>
      <c r="B366" s="208"/>
      <c r="C366" s="208"/>
      <c r="D366" s="208"/>
      <c r="E366" s="208"/>
      <c r="F366" s="208"/>
      <c r="G366" s="208"/>
      <c r="H366" s="208"/>
      <c r="I366" s="234"/>
    </row>
    <row r="367" customFormat="false" ht="13.8" hidden="false" customHeight="false" outlineLevel="0" collapsed="false">
      <c r="A367" s="208"/>
      <c r="B367" s="208"/>
      <c r="C367" s="208"/>
      <c r="D367" s="208"/>
      <c r="E367" s="208"/>
      <c r="F367" s="208"/>
      <c r="G367" s="208"/>
      <c r="H367" s="208"/>
      <c r="I367" s="234"/>
    </row>
    <row r="368" customFormat="false" ht="13.8" hidden="false" customHeight="false" outlineLevel="0" collapsed="false">
      <c r="A368" s="208"/>
      <c r="B368" s="208"/>
      <c r="C368" s="208"/>
      <c r="D368" s="208"/>
      <c r="E368" s="208"/>
      <c r="F368" s="208"/>
      <c r="G368" s="208"/>
      <c r="H368" s="208"/>
      <c r="I368" s="234"/>
    </row>
    <row r="369" customFormat="false" ht="13.8" hidden="false" customHeight="false" outlineLevel="0" collapsed="false">
      <c r="A369" s="208"/>
      <c r="B369" s="208"/>
      <c r="C369" s="208"/>
      <c r="D369" s="208"/>
      <c r="E369" s="208"/>
      <c r="F369" s="208"/>
      <c r="G369" s="208"/>
      <c r="H369" s="208"/>
      <c r="I369" s="234"/>
    </row>
    <row r="370" customFormat="false" ht="13.8" hidden="false" customHeight="false" outlineLevel="0" collapsed="false">
      <c r="A370" s="208"/>
      <c r="B370" s="208"/>
      <c r="C370" s="208"/>
      <c r="D370" s="208"/>
      <c r="E370" s="208"/>
      <c r="F370" s="208"/>
      <c r="G370" s="208"/>
      <c r="H370" s="208"/>
      <c r="I370" s="234"/>
    </row>
    <row r="371" customFormat="false" ht="13.8" hidden="false" customHeight="false" outlineLevel="0" collapsed="false">
      <c r="A371" s="208"/>
      <c r="B371" s="208"/>
      <c r="C371" s="208"/>
      <c r="D371" s="208"/>
      <c r="E371" s="208"/>
      <c r="F371" s="208"/>
      <c r="G371" s="208"/>
      <c r="H371" s="208"/>
      <c r="I371" s="234"/>
    </row>
    <row r="372" customFormat="false" ht="13.8" hidden="false" customHeight="false" outlineLevel="0" collapsed="false">
      <c r="A372" s="208"/>
      <c r="B372" s="208"/>
      <c r="C372" s="208"/>
      <c r="D372" s="208"/>
      <c r="E372" s="208"/>
      <c r="F372" s="208"/>
      <c r="G372" s="208"/>
      <c r="H372" s="208"/>
      <c r="I372" s="234"/>
    </row>
    <row r="373" customFormat="false" ht="13.8" hidden="false" customHeight="false" outlineLevel="0" collapsed="false">
      <c r="A373" s="208"/>
      <c r="B373" s="208"/>
      <c r="C373" s="208"/>
      <c r="D373" s="208"/>
      <c r="E373" s="208"/>
      <c r="F373" s="208"/>
      <c r="G373" s="208"/>
      <c r="H373" s="208"/>
      <c r="I373" s="234"/>
    </row>
    <row r="374" customFormat="false" ht="13.8" hidden="false" customHeight="false" outlineLevel="0" collapsed="false">
      <c r="A374" s="208"/>
      <c r="B374" s="208"/>
      <c r="C374" s="208"/>
      <c r="D374" s="208"/>
      <c r="E374" s="208"/>
      <c r="F374" s="208"/>
      <c r="G374" s="208"/>
      <c r="H374" s="208"/>
      <c r="I374" s="234"/>
    </row>
    <row r="375" customFormat="false" ht="13.8" hidden="false" customHeight="false" outlineLevel="0" collapsed="false">
      <c r="A375" s="208"/>
      <c r="B375" s="208"/>
      <c r="C375" s="208"/>
      <c r="D375" s="208"/>
      <c r="E375" s="208"/>
      <c r="F375" s="208"/>
      <c r="G375" s="208"/>
      <c r="H375" s="208"/>
      <c r="I375" s="234"/>
    </row>
    <row r="376" customFormat="false" ht="13.8" hidden="false" customHeight="false" outlineLevel="0" collapsed="false">
      <c r="A376" s="208"/>
      <c r="B376" s="208"/>
      <c r="C376" s="208"/>
      <c r="D376" s="208"/>
      <c r="E376" s="208"/>
      <c r="F376" s="208"/>
      <c r="G376" s="208"/>
      <c r="H376" s="208"/>
      <c r="I376" s="234"/>
    </row>
    <row r="377" customFormat="false" ht="13.8" hidden="false" customHeight="false" outlineLevel="0" collapsed="false">
      <c r="A377" s="208"/>
      <c r="B377" s="208"/>
      <c r="C377" s="208"/>
      <c r="D377" s="208"/>
      <c r="E377" s="208"/>
      <c r="F377" s="208"/>
      <c r="G377" s="208"/>
      <c r="H377" s="208"/>
      <c r="I377" s="234"/>
    </row>
    <row r="378" customFormat="false" ht="13.8" hidden="false" customHeight="false" outlineLevel="0" collapsed="false">
      <c r="A378" s="208"/>
      <c r="B378" s="208"/>
      <c r="C378" s="208"/>
      <c r="D378" s="208"/>
      <c r="E378" s="208"/>
      <c r="F378" s="208"/>
      <c r="G378" s="208"/>
      <c r="H378" s="208"/>
      <c r="I378" s="234"/>
    </row>
    <row r="379" customFormat="false" ht="13.8" hidden="false" customHeight="false" outlineLevel="0" collapsed="false">
      <c r="A379" s="208"/>
      <c r="B379" s="208"/>
      <c r="C379" s="208"/>
      <c r="D379" s="208"/>
      <c r="E379" s="208"/>
      <c r="F379" s="208"/>
      <c r="G379" s="208"/>
      <c r="H379" s="208"/>
      <c r="I379" s="234"/>
    </row>
    <row r="380" customFormat="false" ht="13.8" hidden="false" customHeight="false" outlineLevel="0" collapsed="false">
      <c r="A380" s="208"/>
      <c r="B380" s="208"/>
      <c r="C380" s="208"/>
      <c r="D380" s="208"/>
      <c r="E380" s="208"/>
      <c r="F380" s="208"/>
      <c r="G380" s="208"/>
      <c r="H380" s="208"/>
      <c r="I380" s="234"/>
    </row>
    <row r="381" customFormat="false" ht="13.8" hidden="false" customHeight="false" outlineLevel="0" collapsed="false">
      <c r="A381" s="208"/>
      <c r="B381" s="208"/>
      <c r="C381" s="208"/>
      <c r="D381" s="208"/>
      <c r="E381" s="208"/>
      <c r="F381" s="208"/>
      <c r="G381" s="208"/>
      <c r="H381" s="208"/>
      <c r="I381" s="234"/>
    </row>
    <row r="382" customFormat="false" ht="13.8" hidden="false" customHeight="false" outlineLevel="0" collapsed="false">
      <c r="A382" s="208"/>
      <c r="B382" s="208"/>
      <c r="C382" s="208"/>
      <c r="D382" s="208"/>
      <c r="E382" s="208"/>
      <c r="F382" s="208"/>
      <c r="G382" s="208"/>
      <c r="H382" s="208"/>
      <c r="I382" s="234"/>
    </row>
    <row r="383" customFormat="false" ht="13.8" hidden="false" customHeight="false" outlineLevel="0" collapsed="false">
      <c r="A383" s="208"/>
      <c r="B383" s="208"/>
      <c r="C383" s="208"/>
      <c r="D383" s="208"/>
      <c r="E383" s="208"/>
      <c r="F383" s="208"/>
      <c r="G383" s="208"/>
      <c r="H383" s="208"/>
      <c r="I383" s="234"/>
    </row>
    <row r="384" customFormat="false" ht="13.8" hidden="false" customHeight="false" outlineLevel="0" collapsed="false">
      <c r="A384" s="208"/>
      <c r="B384" s="208"/>
      <c r="C384" s="208"/>
      <c r="D384" s="208"/>
      <c r="E384" s="208"/>
      <c r="F384" s="208"/>
      <c r="G384" s="208"/>
      <c r="H384" s="208"/>
      <c r="I384" s="234"/>
    </row>
    <row r="385" customFormat="false" ht="13.8" hidden="false" customHeight="false" outlineLevel="0" collapsed="false">
      <c r="A385" s="208"/>
      <c r="B385" s="208"/>
      <c r="C385" s="208"/>
      <c r="D385" s="208"/>
      <c r="E385" s="208"/>
      <c r="F385" s="208"/>
      <c r="G385" s="208"/>
      <c r="H385" s="208"/>
      <c r="I385" s="234"/>
    </row>
    <row r="386" customFormat="false" ht="13.8" hidden="false" customHeight="false" outlineLevel="0" collapsed="false">
      <c r="A386" s="208"/>
      <c r="B386" s="208"/>
      <c r="C386" s="208"/>
      <c r="D386" s="208"/>
      <c r="E386" s="208"/>
      <c r="F386" s="208"/>
      <c r="G386" s="208"/>
      <c r="H386" s="208"/>
      <c r="I386" s="234"/>
    </row>
    <row r="387" customFormat="false" ht="13.8" hidden="false" customHeight="false" outlineLevel="0" collapsed="false">
      <c r="A387" s="208"/>
      <c r="B387" s="208"/>
      <c r="C387" s="208"/>
      <c r="D387" s="208"/>
      <c r="E387" s="208"/>
      <c r="F387" s="208"/>
      <c r="G387" s="208"/>
      <c r="H387" s="208"/>
      <c r="I387" s="234"/>
    </row>
    <row r="388" customFormat="false" ht="13.8" hidden="false" customHeight="false" outlineLevel="0" collapsed="false">
      <c r="A388" s="208"/>
      <c r="B388" s="208"/>
      <c r="C388" s="208"/>
      <c r="D388" s="208"/>
      <c r="E388" s="208"/>
      <c r="F388" s="208"/>
      <c r="G388" s="208"/>
      <c r="H388" s="208"/>
      <c r="I388" s="234"/>
    </row>
    <row r="389" customFormat="false" ht="13.8" hidden="false" customHeight="false" outlineLevel="0" collapsed="false">
      <c r="A389" s="208"/>
      <c r="B389" s="208"/>
      <c r="C389" s="208"/>
      <c r="D389" s="208"/>
      <c r="E389" s="208"/>
      <c r="F389" s="208"/>
      <c r="G389" s="208"/>
      <c r="H389" s="208"/>
      <c r="I389" s="234"/>
    </row>
    <row r="390" customFormat="false" ht="13.8" hidden="false" customHeight="false" outlineLevel="0" collapsed="false">
      <c r="A390" s="208"/>
      <c r="B390" s="208"/>
      <c r="C390" s="208"/>
      <c r="D390" s="208"/>
      <c r="E390" s="208"/>
      <c r="F390" s="208"/>
      <c r="G390" s="208"/>
      <c r="H390" s="208"/>
      <c r="I390" s="234"/>
    </row>
    <row r="391" customFormat="false" ht="13.8" hidden="false" customHeight="false" outlineLevel="0" collapsed="false">
      <c r="A391" s="208"/>
      <c r="B391" s="208"/>
      <c r="C391" s="208"/>
      <c r="D391" s="208"/>
      <c r="E391" s="208"/>
      <c r="F391" s="208"/>
      <c r="G391" s="208"/>
      <c r="H391" s="208"/>
      <c r="I391" s="234"/>
    </row>
    <row r="392" customFormat="false" ht="13.8" hidden="false" customHeight="false" outlineLevel="0" collapsed="false">
      <c r="A392" s="208"/>
      <c r="B392" s="208"/>
      <c r="C392" s="208"/>
      <c r="D392" s="208"/>
      <c r="E392" s="208"/>
      <c r="F392" s="208"/>
      <c r="G392" s="208"/>
      <c r="H392" s="208"/>
      <c r="I392" s="234"/>
    </row>
    <row r="393" customFormat="false" ht="13.8" hidden="false" customHeight="false" outlineLevel="0" collapsed="false">
      <c r="A393" s="208"/>
      <c r="B393" s="208"/>
      <c r="C393" s="208"/>
      <c r="D393" s="208"/>
      <c r="E393" s="208"/>
      <c r="F393" s="208"/>
      <c r="G393" s="208"/>
      <c r="H393" s="208"/>
      <c r="I393" s="234"/>
    </row>
    <row r="394" customFormat="false" ht="13.8" hidden="false" customHeight="false" outlineLevel="0" collapsed="false">
      <c r="A394" s="208"/>
      <c r="B394" s="208"/>
      <c r="C394" s="208"/>
      <c r="D394" s="208"/>
      <c r="E394" s="208"/>
      <c r="F394" s="208"/>
      <c r="G394" s="208"/>
      <c r="H394" s="208"/>
      <c r="I394" s="234"/>
    </row>
    <row r="395" customFormat="false" ht="13.8" hidden="false" customHeight="false" outlineLevel="0" collapsed="false">
      <c r="A395" s="208"/>
      <c r="B395" s="208"/>
      <c r="C395" s="208"/>
      <c r="D395" s="208"/>
      <c r="E395" s="208"/>
      <c r="F395" s="208"/>
      <c r="G395" s="208"/>
      <c r="H395" s="208"/>
      <c r="I395" s="234"/>
    </row>
    <row r="396" customFormat="false" ht="13.8" hidden="false" customHeight="false" outlineLevel="0" collapsed="false">
      <c r="A396" s="208"/>
      <c r="B396" s="208"/>
      <c r="C396" s="208"/>
      <c r="D396" s="208"/>
      <c r="E396" s="208"/>
      <c r="F396" s="208"/>
      <c r="G396" s="208"/>
      <c r="H396" s="208"/>
      <c r="I396" s="234"/>
    </row>
    <row r="397" customFormat="false" ht="13.8" hidden="false" customHeight="false" outlineLevel="0" collapsed="false">
      <c r="A397" s="208"/>
      <c r="B397" s="208"/>
      <c r="C397" s="208"/>
      <c r="D397" s="208"/>
      <c r="E397" s="208"/>
      <c r="F397" s="208"/>
      <c r="G397" s="208"/>
      <c r="H397" s="208"/>
      <c r="I397" s="234"/>
    </row>
    <row r="398" customFormat="false" ht="13.8" hidden="false" customHeight="false" outlineLevel="0" collapsed="false">
      <c r="A398" s="208"/>
      <c r="B398" s="208"/>
      <c r="C398" s="208"/>
      <c r="D398" s="208"/>
      <c r="E398" s="208"/>
      <c r="F398" s="208"/>
      <c r="G398" s="208"/>
      <c r="H398" s="208"/>
      <c r="I398" s="234"/>
    </row>
    <row r="399" customFormat="false" ht="13.8" hidden="false" customHeight="false" outlineLevel="0" collapsed="false">
      <c r="A399" s="208"/>
      <c r="B399" s="208"/>
      <c r="C399" s="208"/>
      <c r="D399" s="208"/>
      <c r="E399" s="208"/>
      <c r="F399" s="208"/>
      <c r="G399" s="208"/>
      <c r="H399" s="208"/>
      <c r="I399" s="234"/>
    </row>
    <row r="400" customFormat="false" ht="13.8" hidden="false" customHeight="false" outlineLevel="0" collapsed="false">
      <c r="A400" s="208"/>
      <c r="B400" s="208"/>
      <c r="C400" s="208"/>
      <c r="D400" s="208"/>
      <c r="E400" s="208"/>
      <c r="F400" s="208"/>
      <c r="G400" s="208"/>
      <c r="H400" s="208"/>
      <c r="I400" s="234"/>
    </row>
    <row r="401" customFormat="false" ht="13.8" hidden="false" customHeight="false" outlineLevel="0" collapsed="false">
      <c r="A401" s="208"/>
      <c r="B401" s="208"/>
      <c r="C401" s="208"/>
      <c r="D401" s="208"/>
      <c r="E401" s="208"/>
      <c r="F401" s="208"/>
      <c r="G401" s="208"/>
      <c r="H401" s="208"/>
      <c r="I401" s="234"/>
    </row>
    <row r="402" customFormat="false" ht="13.8" hidden="false" customHeight="false" outlineLevel="0" collapsed="false">
      <c r="A402" s="208"/>
      <c r="B402" s="208"/>
      <c r="C402" s="208"/>
      <c r="D402" s="208"/>
      <c r="E402" s="208"/>
      <c r="F402" s="208"/>
      <c r="G402" s="208"/>
      <c r="H402" s="208"/>
      <c r="I402" s="234"/>
    </row>
    <row r="403" customFormat="false" ht="13.8" hidden="false" customHeight="false" outlineLevel="0" collapsed="false">
      <c r="A403" s="208"/>
      <c r="B403" s="208"/>
      <c r="C403" s="208"/>
      <c r="D403" s="208"/>
      <c r="E403" s="208"/>
      <c r="F403" s="208"/>
      <c r="G403" s="208"/>
      <c r="H403" s="208"/>
      <c r="I403" s="234"/>
    </row>
    <row r="404" customFormat="false" ht="13.8" hidden="false" customHeight="false" outlineLevel="0" collapsed="false">
      <c r="A404" s="208"/>
      <c r="B404" s="208"/>
      <c r="C404" s="208"/>
      <c r="D404" s="208"/>
      <c r="E404" s="208"/>
      <c r="F404" s="208"/>
      <c r="G404" s="208"/>
      <c r="H404" s="208"/>
      <c r="I404" s="234"/>
    </row>
    <row r="405" customFormat="false" ht="13.8" hidden="false" customHeight="false" outlineLevel="0" collapsed="false">
      <c r="A405" s="208"/>
      <c r="B405" s="208"/>
      <c r="C405" s="208"/>
      <c r="D405" s="208"/>
      <c r="E405" s="208"/>
      <c r="F405" s="208"/>
      <c r="G405" s="208"/>
      <c r="H405" s="208"/>
      <c r="I405" s="234"/>
    </row>
    <row r="406" customFormat="false" ht="13.8" hidden="false" customHeight="false" outlineLevel="0" collapsed="false">
      <c r="A406" s="208"/>
      <c r="B406" s="208"/>
      <c r="C406" s="208"/>
      <c r="D406" s="208"/>
      <c r="E406" s="208"/>
      <c r="F406" s="208"/>
      <c r="G406" s="208"/>
      <c r="H406" s="208"/>
      <c r="I406" s="234"/>
    </row>
    <row r="407" customFormat="false" ht="13.8" hidden="false" customHeight="false" outlineLevel="0" collapsed="false">
      <c r="A407" s="208"/>
      <c r="B407" s="208"/>
      <c r="C407" s="208"/>
      <c r="D407" s="208"/>
      <c r="E407" s="208"/>
      <c r="F407" s="208"/>
      <c r="G407" s="208"/>
      <c r="H407" s="208"/>
      <c r="I407" s="234"/>
    </row>
    <row r="408" customFormat="false" ht="13.8" hidden="false" customHeight="false" outlineLevel="0" collapsed="false">
      <c r="A408" s="208"/>
      <c r="B408" s="208"/>
      <c r="C408" s="208"/>
      <c r="D408" s="208"/>
      <c r="E408" s="208"/>
      <c r="F408" s="208"/>
      <c r="G408" s="208"/>
      <c r="H408" s="208"/>
      <c r="I408" s="234"/>
    </row>
    <row r="409" customFormat="false" ht="13.8" hidden="false" customHeight="false" outlineLevel="0" collapsed="false">
      <c r="A409" s="208"/>
      <c r="B409" s="208"/>
      <c r="C409" s="208"/>
      <c r="D409" s="208"/>
      <c r="E409" s="208"/>
      <c r="F409" s="208"/>
      <c r="G409" s="208"/>
      <c r="H409" s="208"/>
      <c r="I409" s="234"/>
    </row>
    <row r="410" customFormat="false" ht="13.8" hidden="false" customHeight="false" outlineLevel="0" collapsed="false">
      <c r="A410" s="208"/>
      <c r="B410" s="208"/>
      <c r="C410" s="208"/>
      <c r="D410" s="208"/>
      <c r="E410" s="208"/>
      <c r="F410" s="208"/>
      <c r="G410" s="208"/>
      <c r="H410" s="208"/>
      <c r="I410" s="234"/>
    </row>
    <row r="411" customFormat="false" ht="13.8" hidden="false" customHeight="false" outlineLevel="0" collapsed="false">
      <c r="A411" s="208"/>
      <c r="B411" s="208"/>
      <c r="C411" s="208"/>
      <c r="D411" s="208"/>
      <c r="E411" s="208"/>
      <c r="F411" s="208"/>
      <c r="G411" s="208"/>
      <c r="H411" s="208"/>
      <c r="I411" s="234"/>
    </row>
    <row r="412" customFormat="false" ht="13.8" hidden="false" customHeight="false" outlineLevel="0" collapsed="false">
      <c r="A412" s="208"/>
      <c r="B412" s="208"/>
      <c r="C412" s="208"/>
      <c r="D412" s="208"/>
      <c r="E412" s="208"/>
      <c r="F412" s="208"/>
      <c r="G412" s="208"/>
      <c r="H412" s="208"/>
      <c r="I412" s="234"/>
    </row>
    <row r="413" customFormat="false" ht="13.8" hidden="false" customHeight="false" outlineLevel="0" collapsed="false">
      <c r="A413" s="208"/>
      <c r="B413" s="208"/>
      <c r="C413" s="208"/>
      <c r="D413" s="208"/>
      <c r="E413" s="208"/>
      <c r="F413" s="208"/>
      <c r="G413" s="208"/>
      <c r="H413" s="208"/>
      <c r="I413" s="234"/>
    </row>
    <row r="414" customFormat="false" ht="13.8" hidden="false" customHeight="false" outlineLevel="0" collapsed="false">
      <c r="A414" s="208"/>
      <c r="B414" s="208"/>
      <c r="C414" s="208"/>
      <c r="D414" s="208"/>
      <c r="E414" s="208"/>
      <c r="F414" s="208"/>
      <c r="G414" s="208"/>
      <c r="H414" s="208"/>
      <c r="I414" s="234"/>
    </row>
    <row r="415" customFormat="false" ht="13.8" hidden="false" customHeight="false" outlineLevel="0" collapsed="false">
      <c r="A415" s="208"/>
      <c r="B415" s="208"/>
      <c r="C415" s="208"/>
      <c r="D415" s="208"/>
      <c r="E415" s="208"/>
      <c r="F415" s="208"/>
      <c r="G415" s="208"/>
      <c r="H415" s="208"/>
      <c r="I415" s="234"/>
    </row>
    <row r="416" customFormat="false" ht="13.8" hidden="false" customHeight="false" outlineLevel="0" collapsed="false">
      <c r="A416" s="208"/>
      <c r="B416" s="208"/>
      <c r="C416" s="208"/>
      <c r="D416" s="208"/>
      <c r="E416" s="208"/>
      <c r="F416" s="208"/>
      <c r="G416" s="208"/>
      <c r="H416" s="208"/>
      <c r="I416" s="234"/>
    </row>
    <row r="417" customFormat="false" ht="13.8" hidden="false" customHeight="false" outlineLevel="0" collapsed="false">
      <c r="A417" s="208"/>
      <c r="B417" s="208"/>
      <c r="C417" s="208"/>
      <c r="D417" s="208"/>
      <c r="E417" s="208"/>
      <c r="F417" s="208"/>
      <c r="G417" s="208"/>
      <c r="H417" s="208"/>
      <c r="I417" s="234"/>
    </row>
    <row r="418" customFormat="false" ht="13.8" hidden="false" customHeight="false" outlineLevel="0" collapsed="false">
      <c r="A418" s="208"/>
      <c r="B418" s="208"/>
      <c r="C418" s="208"/>
      <c r="D418" s="208"/>
      <c r="E418" s="208"/>
      <c r="F418" s="208"/>
      <c r="G418" s="208"/>
      <c r="H418" s="208"/>
      <c r="I418" s="234"/>
    </row>
    <row r="419" customFormat="false" ht="13.8" hidden="false" customHeight="false" outlineLevel="0" collapsed="false">
      <c r="A419" s="208"/>
      <c r="B419" s="208"/>
      <c r="C419" s="208"/>
      <c r="D419" s="208"/>
      <c r="E419" s="208"/>
      <c r="F419" s="208"/>
      <c r="G419" s="208"/>
      <c r="H419" s="208"/>
      <c r="I419" s="234"/>
    </row>
    <row r="420" customFormat="false" ht="13.8" hidden="false" customHeight="false" outlineLevel="0" collapsed="false">
      <c r="A420" s="208"/>
      <c r="B420" s="208"/>
      <c r="C420" s="208"/>
      <c r="D420" s="208"/>
      <c r="E420" s="208"/>
      <c r="F420" s="208"/>
      <c r="G420" s="208"/>
      <c r="H420" s="208"/>
      <c r="I420" s="234"/>
    </row>
    <row r="421" customFormat="false" ht="13.8" hidden="false" customHeight="false" outlineLevel="0" collapsed="false">
      <c r="A421" s="208"/>
      <c r="B421" s="208"/>
      <c r="C421" s="208"/>
      <c r="D421" s="208"/>
      <c r="E421" s="208"/>
      <c r="F421" s="208"/>
      <c r="G421" s="208"/>
      <c r="H421" s="208"/>
      <c r="I421" s="234"/>
    </row>
    <row r="422" customFormat="false" ht="13.8" hidden="false" customHeight="false" outlineLevel="0" collapsed="false">
      <c r="A422" s="208"/>
      <c r="B422" s="208"/>
      <c r="C422" s="208"/>
      <c r="D422" s="208"/>
      <c r="E422" s="208"/>
      <c r="F422" s="208"/>
      <c r="G422" s="208"/>
      <c r="H422" s="208"/>
      <c r="I422" s="234"/>
    </row>
    <row r="423" customFormat="false" ht="13.8" hidden="false" customHeight="false" outlineLevel="0" collapsed="false">
      <c r="A423" s="208"/>
      <c r="B423" s="208"/>
      <c r="C423" s="208"/>
      <c r="D423" s="208"/>
      <c r="E423" s="208"/>
      <c r="F423" s="208"/>
      <c r="G423" s="208"/>
      <c r="H423" s="208"/>
      <c r="I423" s="234"/>
    </row>
    <row r="424" customFormat="false" ht="13.8" hidden="false" customHeight="false" outlineLevel="0" collapsed="false">
      <c r="A424" s="208"/>
      <c r="B424" s="208"/>
      <c r="C424" s="208"/>
      <c r="D424" s="208"/>
      <c r="E424" s="208"/>
      <c r="F424" s="208"/>
      <c r="G424" s="208"/>
      <c r="H424" s="208"/>
      <c r="I424" s="234"/>
    </row>
    <row r="425" customFormat="false" ht="13.8" hidden="false" customHeight="false" outlineLevel="0" collapsed="false">
      <c r="A425" s="208"/>
      <c r="B425" s="208"/>
      <c r="C425" s="208"/>
      <c r="D425" s="208"/>
      <c r="E425" s="208"/>
      <c r="F425" s="208"/>
      <c r="G425" s="208"/>
      <c r="H425" s="208"/>
      <c r="I425" s="234"/>
    </row>
    <row r="426" customFormat="false" ht="13.8" hidden="false" customHeight="false" outlineLevel="0" collapsed="false">
      <c r="A426" s="208"/>
      <c r="B426" s="208"/>
      <c r="C426" s="208"/>
      <c r="D426" s="208"/>
      <c r="E426" s="208"/>
      <c r="F426" s="208"/>
      <c r="G426" s="208"/>
      <c r="H426" s="208"/>
      <c r="I426" s="234"/>
    </row>
    <row r="427" customFormat="false" ht="13.8" hidden="false" customHeight="false" outlineLevel="0" collapsed="false">
      <c r="A427" s="208"/>
      <c r="B427" s="208"/>
      <c r="C427" s="208"/>
      <c r="D427" s="208"/>
      <c r="E427" s="208"/>
      <c r="F427" s="208"/>
      <c r="G427" s="208"/>
      <c r="H427" s="208"/>
      <c r="I427" s="234"/>
    </row>
    <row r="428" customFormat="false" ht="13.8" hidden="false" customHeight="false" outlineLevel="0" collapsed="false">
      <c r="A428" s="208"/>
      <c r="B428" s="208"/>
      <c r="C428" s="208"/>
      <c r="D428" s="208"/>
      <c r="E428" s="208"/>
      <c r="F428" s="208"/>
      <c r="G428" s="208"/>
      <c r="H428" s="208"/>
      <c r="I428" s="234"/>
    </row>
    <row r="429" customFormat="false" ht="13.8" hidden="false" customHeight="false" outlineLevel="0" collapsed="false">
      <c r="A429" s="208"/>
      <c r="B429" s="208"/>
      <c r="C429" s="208"/>
      <c r="D429" s="208"/>
      <c r="E429" s="208"/>
      <c r="F429" s="208"/>
      <c r="G429" s="208"/>
      <c r="H429" s="208"/>
      <c r="I429" s="234"/>
    </row>
    <row r="430" customFormat="false" ht="13.8" hidden="false" customHeight="false" outlineLevel="0" collapsed="false">
      <c r="A430" s="208"/>
      <c r="B430" s="208"/>
      <c r="C430" s="208"/>
      <c r="D430" s="208"/>
      <c r="E430" s="208"/>
      <c r="F430" s="208"/>
      <c r="G430" s="208"/>
      <c r="H430" s="208"/>
      <c r="I430" s="234"/>
    </row>
    <row r="431" customFormat="false" ht="13.8" hidden="false" customHeight="false" outlineLevel="0" collapsed="false">
      <c r="A431" s="208"/>
      <c r="B431" s="208"/>
      <c r="C431" s="208"/>
      <c r="D431" s="208"/>
      <c r="E431" s="208"/>
      <c r="F431" s="208"/>
      <c r="G431" s="208"/>
      <c r="H431" s="208"/>
      <c r="I431" s="234"/>
    </row>
    <row r="432" customFormat="false" ht="13.8" hidden="false" customHeight="false" outlineLevel="0" collapsed="false">
      <c r="A432" s="208"/>
      <c r="B432" s="208"/>
      <c r="C432" s="208"/>
      <c r="D432" s="208"/>
      <c r="E432" s="208"/>
      <c r="F432" s="208"/>
      <c r="G432" s="208"/>
      <c r="H432" s="208"/>
      <c r="I432" s="234"/>
    </row>
    <row r="433" customFormat="false" ht="13.8" hidden="false" customHeight="false" outlineLevel="0" collapsed="false">
      <c r="A433" s="208"/>
      <c r="B433" s="208"/>
      <c r="C433" s="208"/>
      <c r="D433" s="208"/>
      <c r="E433" s="208"/>
      <c r="F433" s="208"/>
      <c r="G433" s="208"/>
      <c r="H433" s="208"/>
      <c r="I433" s="234"/>
    </row>
    <row r="434" customFormat="false" ht="13.8" hidden="false" customHeight="false" outlineLevel="0" collapsed="false">
      <c r="A434" s="208"/>
      <c r="B434" s="208"/>
      <c r="C434" s="208"/>
      <c r="D434" s="208"/>
      <c r="E434" s="208"/>
      <c r="F434" s="208"/>
      <c r="G434" s="208"/>
      <c r="H434" s="208"/>
      <c r="I434" s="234"/>
    </row>
    <row r="435" customFormat="false" ht="13.8" hidden="false" customHeight="false" outlineLevel="0" collapsed="false">
      <c r="A435" s="208"/>
      <c r="B435" s="208"/>
      <c r="C435" s="208"/>
      <c r="D435" s="208"/>
      <c r="E435" s="208"/>
      <c r="F435" s="208"/>
      <c r="G435" s="208"/>
      <c r="H435" s="208"/>
      <c r="I435" s="234"/>
    </row>
    <row r="436" customFormat="false" ht="13.8" hidden="false" customHeight="false" outlineLevel="0" collapsed="false">
      <c r="A436" s="208"/>
      <c r="B436" s="208"/>
      <c r="C436" s="208"/>
      <c r="D436" s="208"/>
      <c r="E436" s="208"/>
      <c r="F436" s="208"/>
      <c r="G436" s="208"/>
      <c r="H436" s="208"/>
      <c r="I436" s="234"/>
    </row>
    <row r="437" customFormat="false" ht="13.8" hidden="false" customHeight="false" outlineLevel="0" collapsed="false">
      <c r="A437" s="208"/>
      <c r="B437" s="208"/>
      <c r="C437" s="208"/>
      <c r="D437" s="208"/>
      <c r="E437" s="208"/>
      <c r="F437" s="208"/>
      <c r="G437" s="208"/>
      <c r="H437" s="208"/>
      <c r="I437" s="234"/>
    </row>
    <row r="438" customFormat="false" ht="13.8" hidden="false" customHeight="false" outlineLevel="0" collapsed="false">
      <c r="A438" s="208"/>
      <c r="B438" s="208"/>
      <c r="C438" s="208"/>
      <c r="D438" s="208"/>
      <c r="E438" s="208"/>
      <c r="F438" s="208"/>
      <c r="G438" s="208"/>
      <c r="H438" s="208"/>
      <c r="I438" s="234"/>
    </row>
    <row r="439" customFormat="false" ht="13.8" hidden="false" customHeight="false" outlineLevel="0" collapsed="false">
      <c r="A439" s="208"/>
      <c r="B439" s="208"/>
      <c r="C439" s="208"/>
      <c r="D439" s="208"/>
      <c r="E439" s="208"/>
      <c r="F439" s="208"/>
      <c r="G439" s="208"/>
      <c r="H439" s="208"/>
      <c r="I439" s="234"/>
    </row>
    <row r="440" customFormat="false" ht="13.8" hidden="false" customHeight="false" outlineLevel="0" collapsed="false">
      <c r="A440" s="208"/>
      <c r="B440" s="208"/>
      <c r="C440" s="208"/>
      <c r="D440" s="208"/>
      <c r="E440" s="208"/>
      <c r="F440" s="208"/>
      <c r="G440" s="208"/>
      <c r="H440" s="208"/>
      <c r="I440" s="234"/>
    </row>
    <row r="441" customFormat="false" ht="13.8" hidden="false" customHeight="false" outlineLevel="0" collapsed="false">
      <c r="A441" s="208"/>
      <c r="B441" s="208"/>
      <c r="C441" s="208"/>
      <c r="D441" s="208"/>
      <c r="E441" s="208"/>
      <c r="F441" s="208"/>
      <c r="G441" s="208"/>
      <c r="H441" s="208"/>
      <c r="I441" s="234"/>
    </row>
    <row r="442" customFormat="false" ht="13.8" hidden="false" customHeight="false" outlineLevel="0" collapsed="false">
      <c r="A442" s="208"/>
      <c r="B442" s="208"/>
      <c r="C442" s="208"/>
      <c r="D442" s="208"/>
      <c r="E442" s="208"/>
      <c r="F442" s="208"/>
      <c r="G442" s="208"/>
      <c r="H442" s="208"/>
      <c r="I442" s="234"/>
    </row>
    <row r="443" customFormat="false" ht="13.8" hidden="false" customHeight="false" outlineLevel="0" collapsed="false">
      <c r="A443" s="208"/>
      <c r="B443" s="208"/>
      <c r="C443" s="208"/>
      <c r="D443" s="208"/>
      <c r="E443" s="208"/>
      <c r="F443" s="208"/>
      <c r="G443" s="208"/>
      <c r="H443" s="208"/>
      <c r="I443" s="234"/>
    </row>
    <row r="444" customFormat="false" ht="13.8" hidden="false" customHeight="false" outlineLevel="0" collapsed="false">
      <c r="A444" s="208"/>
      <c r="B444" s="208"/>
      <c r="C444" s="208"/>
      <c r="D444" s="208"/>
      <c r="E444" s="208"/>
      <c r="F444" s="208"/>
      <c r="G444" s="208"/>
      <c r="H444" s="208"/>
      <c r="I444" s="234"/>
    </row>
    <row r="445" customFormat="false" ht="13.8" hidden="false" customHeight="false" outlineLevel="0" collapsed="false">
      <c r="A445" s="208"/>
      <c r="B445" s="208"/>
      <c r="C445" s="208"/>
      <c r="D445" s="208"/>
      <c r="E445" s="208"/>
      <c r="F445" s="208"/>
      <c r="G445" s="208"/>
      <c r="H445" s="208"/>
      <c r="I445" s="234"/>
    </row>
    <row r="446" customFormat="false" ht="13.8" hidden="false" customHeight="false" outlineLevel="0" collapsed="false">
      <c r="A446" s="208"/>
      <c r="B446" s="208"/>
      <c r="C446" s="208"/>
      <c r="D446" s="208"/>
      <c r="E446" s="208"/>
      <c r="F446" s="208"/>
      <c r="G446" s="208"/>
      <c r="H446" s="208"/>
      <c r="I446" s="234"/>
    </row>
    <row r="447" customFormat="false" ht="13.8" hidden="false" customHeight="false" outlineLevel="0" collapsed="false">
      <c r="A447" s="208"/>
      <c r="B447" s="208"/>
      <c r="C447" s="208"/>
      <c r="D447" s="208"/>
      <c r="E447" s="208"/>
      <c r="F447" s="208"/>
      <c r="G447" s="208"/>
      <c r="H447" s="208"/>
      <c r="I447" s="234"/>
    </row>
    <row r="448" customFormat="false" ht="13.8" hidden="false" customHeight="false" outlineLevel="0" collapsed="false">
      <c r="A448" s="208"/>
      <c r="B448" s="208"/>
      <c r="C448" s="208"/>
      <c r="D448" s="208"/>
      <c r="E448" s="208"/>
      <c r="F448" s="208"/>
      <c r="G448" s="208"/>
      <c r="H448" s="208"/>
      <c r="I448" s="234"/>
    </row>
    <row r="449" customFormat="false" ht="13.8" hidden="false" customHeight="false" outlineLevel="0" collapsed="false">
      <c r="A449" s="208"/>
      <c r="B449" s="208"/>
      <c r="C449" s="208"/>
      <c r="D449" s="208"/>
      <c r="E449" s="208"/>
      <c r="F449" s="208"/>
      <c r="G449" s="208"/>
      <c r="H449" s="208"/>
      <c r="I449" s="234"/>
    </row>
    <row r="450" customFormat="false" ht="13.8" hidden="false" customHeight="false" outlineLevel="0" collapsed="false">
      <c r="A450" s="208"/>
      <c r="B450" s="208"/>
      <c r="C450" s="208"/>
      <c r="D450" s="208"/>
      <c r="E450" s="208"/>
      <c r="F450" s="208"/>
      <c r="G450" s="208"/>
      <c r="H450" s="208"/>
      <c r="I450" s="234"/>
    </row>
    <row r="451" customFormat="false" ht="13.8" hidden="false" customHeight="false" outlineLevel="0" collapsed="false">
      <c r="A451" s="208"/>
      <c r="B451" s="208"/>
      <c r="C451" s="208"/>
      <c r="D451" s="208"/>
      <c r="E451" s="208"/>
      <c r="F451" s="208"/>
      <c r="G451" s="208"/>
      <c r="H451" s="208"/>
      <c r="I451" s="234"/>
    </row>
    <row r="452" customFormat="false" ht="13.8" hidden="false" customHeight="false" outlineLevel="0" collapsed="false">
      <c r="A452" s="208"/>
      <c r="B452" s="208"/>
      <c r="C452" s="208"/>
      <c r="D452" s="208"/>
      <c r="E452" s="208"/>
      <c r="F452" s="208"/>
      <c r="G452" s="208"/>
      <c r="H452" s="208"/>
      <c r="I452" s="234"/>
    </row>
    <row r="453" customFormat="false" ht="13.8" hidden="false" customHeight="false" outlineLevel="0" collapsed="false">
      <c r="A453" s="208"/>
      <c r="B453" s="208"/>
      <c r="C453" s="208"/>
      <c r="D453" s="208"/>
      <c r="E453" s="208"/>
      <c r="F453" s="208"/>
      <c r="G453" s="208"/>
      <c r="H453" s="208"/>
      <c r="I453" s="234"/>
    </row>
    <row r="454" customFormat="false" ht="13.8" hidden="false" customHeight="false" outlineLevel="0" collapsed="false">
      <c r="A454" s="208"/>
      <c r="B454" s="208"/>
      <c r="C454" s="208"/>
      <c r="D454" s="208"/>
      <c r="E454" s="208"/>
      <c r="F454" s="208"/>
      <c r="G454" s="208"/>
      <c r="H454" s="208"/>
      <c r="I454" s="234"/>
    </row>
    <row r="455" customFormat="false" ht="13.8" hidden="false" customHeight="false" outlineLevel="0" collapsed="false">
      <c r="A455" s="208"/>
      <c r="B455" s="208"/>
      <c r="C455" s="208"/>
      <c r="D455" s="208"/>
      <c r="E455" s="208"/>
      <c r="F455" s="208"/>
      <c r="G455" s="208"/>
      <c r="H455" s="208"/>
      <c r="I455" s="234"/>
    </row>
    <row r="456" customFormat="false" ht="13.8" hidden="false" customHeight="false" outlineLevel="0" collapsed="false">
      <c r="A456" s="208"/>
      <c r="B456" s="208"/>
      <c r="C456" s="208"/>
      <c r="D456" s="208"/>
      <c r="E456" s="208"/>
      <c r="F456" s="208"/>
      <c r="G456" s="208"/>
      <c r="H456" s="208"/>
      <c r="I456" s="234"/>
    </row>
    <row r="457" customFormat="false" ht="13.8" hidden="false" customHeight="false" outlineLevel="0" collapsed="false">
      <c r="A457" s="208"/>
      <c r="B457" s="208"/>
      <c r="C457" s="208"/>
      <c r="D457" s="208"/>
      <c r="E457" s="208"/>
      <c r="F457" s="208"/>
      <c r="G457" s="208"/>
      <c r="H457" s="208"/>
      <c r="I457" s="234"/>
    </row>
    <row r="458" customFormat="false" ht="13.8" hidden="false" customHeight="false" outlineLevel="0" collapsed="false">
      <c r="A458" s="208"/>
      <c r="B458" s="208"/>
      <c r="C458" s="208"/>
      <c r="D458" s="208"/>
      <c r="E458" s="208"/>
      <c r="F458" s="208"/>
      <c r="G458" s="208"/>
      <c r="H458" s="208"/>
      <c r="I458" s="234"/>
    </row>
    <row r="459" customFormat="false" ht="13.8" hidden="false" customHeight="false" outlineLevel="0" collapsed="false">
      <c r="A459" s="208"/>
      <c r="B459" s="208"/>
      <c r="C459" s="208"/>
      <c r="D459" s="208"/>
      <c r="E459" s="208"/>
      <c r="F459" s="208"/>
      <c r="G459" s="208"/>
      <c r="H459" s="208"/>
      <c r="I459" s="234"/>
    </row>
    <row r="460" customFormat="false" ht="13.8" hidden="false" customHeight="false" outlineLevel="0" collapsed="false">
      <c r="A460" s="208"/>
      <c r="B460" s="208"/>
      <c r="C460" s="208"/>
      <c r="D460" s="208"/>
      <c r="E460" s="208"/>
      <c r="F460" s="208"/>
      <c r="G460" s="208"/>
      <c r="H460" s="208"/>
      <c r="I460" s="234"/>
    </row>
    <row r="461" customFormat="false" ht="13.8" hidden="false" customHeight="false" outlineLevel="0" collapsed="false">
      <c r="A461" s="208"/>
      <c r="B461" s="208"/>
      <c r="C461" s="208"/>
      <c r="D461" s="208"/>
      <c r="E461" s="208"/>
      <c r="F461" s="208"/>
      <c r="G461" s="208"/>
      <c r="H461" s="208"/>
      <c r="I461" s="234"/>
    </row>
    <row r="462" customFormat="false" ht="13.8" hidden="false" customHeight="false" outlineLevel="0" collapsed="false">
      <c r="A462" s="208"/>
      <c r="B462" s="208"/>
      <c r="C462" s="208"/>
      <c r="D462" s="208"/>
      <c r="E462" s="208"/>
      <c r="F462" s="208"/>
      <c r="G462" s="208"/>
      <c r="H462" s="208"/>
      <c r="I462" s="234"/>
    </row>
    <row r="463" customFormat="false" ht="13.8" hidden="false" customHeight="false" outlineLevel="0" collapsed="false">
      <c r="A463" s="208"/>
      <c r="B463" s="208"/>
      <c r="C463" s="208"/>
      <c r="D463" s="208"/>
      <c r="E463" s="208"/>
      <c r="F463" s="208"/>
      <c r="G463" s="208"/>
      <c r="H463" s="208"/>
      <c r="I463" s="234"/>
    </row>
    <row r="464" customFormat="false" ht="13.8" hidden="false" customHeight="false" outlineLevel="0" collapsed="false">
      <c r="A464" s="208"/>
      <c r="B464" s="208"/>
      <c r="C464" s="208"/>
      <c r="D464" s="208"/>
      <c r="E464" s="208"/>
      <c r="F464" s="208"/>
      <c r="G464" s="208"/>
      <c r="H464" s="208"/>
      <c r="I464" s="234"/>
    </row>
    <row r="465" customFormat="false" ht="13.8" hidden="false" customHeight="false" outlineLevel="0" collapsed="false">
      <c r="A465" s="208"/>
      <c r="B465" s="208"/>
      <c r="C465" s="208"/>
      <c r="D465" s="208"/>
      <c r="E465" s="208"/>
      <c r="F465" s="208"/>
      <c r="G465" s="208"/>
      <c r="H465" s="208"/>
      <c r="I465" s="234"/>
    </row>
    <row r="466" customFormat="false" ht="13.8" hidden="false" customHeight="false" outlineLevel="0" collapsed="false">
      <c r="A466" s="208"/>
      <c r="B466" s="208"/>
      <c r="C466" s="208"/>
      <c r="D466" s="208"/>
      <c r="E466" s="208"/>
      <c r="F466" s="208"/>
      <c r="G466" s="208"/>
      <c r="H466" s="208"/>
      <c r="I466" s="234"/>
    </row>
    <row r="467" customFormat="false" ht="13.8" hidden="false" customHeight="false" outlineLevel="0" collapsed="false">
      <c r="A467" s="208"/>
      <c r="B467" s="208"/>
      <c r="C467" s="208"/>
      <c r="D467" s="208"/>
      <c r="E467" s="208"/>
      <c r="F467" s="208"/>
      <c r="G467" s="208"/>
      <c r="H467" s="208"/>
      <c r="I467" s="234"/>
    </row>
    <row r="468" customFormat="false" ht="13.8" hidden="false" customHeight="false" outlineLevel="0" collapsed="false">
      <c r="A468" s="208"/>
      <c r="B468" s="208"/>
      <c r="C468" s="208"/>
      <c r="D468" s="208"/>
      <c r="E468" s="208"/>
      <c r="F468" s="208"/>
      <c r="G468" s="208"/>
      <c r="H468" s="208"/>
      <c r="I468" s="234"/>
    </row>
    <row r="469" customFormat="false" ht="13.8" hidden="false" customHeight="false" outlineLevel="0" collapsed="false">
      <c r="A469" s="208"/>
      <c r="B469" s="208"/>
      <c r="C469" s="208"/>
      <c r="D469" s="208"/>
      <c r="E469" s="208"/>
      <c r="F469" s="208"/>
      <c r="G469" s="208"/>
      <c r="H469" s="208"/>
      <c r="I469" s="234"/>
    </row>
    <row r="470" customFormat="false" ht="13.8" hidden="false" customHeight="false" outlineLevel="0" collapsed="false">
      <c r="A470" s="208"/>
      <c r="B470" s="208"/>
      <c r="C470" s="208"/>
      <c r="D470" s="208"/>
      <c r="E470" s="208"/>
      <c r="F470" s="208"/>
      <c r="G470" s="208"/>
      <c r="H470" s="208"/>
      <c r="I470" s="234"/>
    </row>
    <row r="471" customFormat="false" ht="13.8" hidden="false" customHeight="false" outlineLevel="0" collapsed="false">
      <c r="A471" s="208"/>
      <c r="B471" s="208"/>
      <c r="C471" s="208"/>
      <c r="D471" s="208"/>
      <c r="E471" s="208"/>
      <c r="F471" s="208"/>
      <c r="G471" s="208"/>
      <c r="H471" s="208"/>
      <c r="I471" s="234"/>
    </row>
    <row r="472" customFormat="false" ht="13.8" hidden="false" customHeight="false" outlineLevel="0" collapsed="false">
      <c r="A472" s="208"/>
      <c r="B472" s="208"/>
      <c r="C472" s="208"/>
      <c r="D472" s="208"/>
      <c r="E472" s="208"/>
      <c r="F472" s="208"/>
      <c r="G472" s="208"/>
      <c r="H472" s="208"/>
      <c r="I472" s="234"/>
    </row>
    <row r="473" customFormat="false" ht="13.8" hidden="false" customHeight="false" outlineLevel="0" collapsed="false">
      <c r="A473" s="208"/>
      <c r="B473" s="208"/>
      <c r="C473" s="208"/>
      <c r="D473" s="208"/>
      <c r="E473" s="208"/>
      <c r="F473" s="208"/>
      <c r="G473" s="208"/>
      <c r="H473" s="208"/>
      <c r="I473" s="234"/>
    </row>
    <row r="474" customFormat="false" ht="13.8" hidden="false" customHeight="false" outlineLevel="0" collapsed="false">
      <c r="A474" s="208"/>
      <c r="B474" s="208"/>
      <c r="C474" s="208"/>
      <c r="D474" s="208"/>
      <c r="E474" s="208"/>
      <c r="F474" s="208"/>
      <c r="G474" s="208"/>
      <c r="H474" s="208"/>
      <c r="I474" s="234"/>
    </row>
    <row r="475" customFormat="false" ht="13.8" hidden="false" customHeight="false" outlineLevel="0" collapsed="false">
      <c r="A475" s="208"/>
      <c r="B475" s="208"/>
      <c r="C475" s="208"/>
      <c r="D475" s="208"/>
      <c r="E475" s="208"/>
      <c r="F475" s="208"/>
      <c r="G475" s="208"/>
      <c r="H475" s="208"/>
      <c r="I475" s="234"/>
    </row>
    <row r="476" customFormat="false" ht="13.8" hidden="false" customHeight="false" outlineLevel="0" collapsed="false">
      <c r="A476" s="208"/>
      <c r="B476" s="208"/>
      <c r="C476" s="208"/>
      <c r="D476" s="208"/>
      <c r="E476" s="208"/>
      <c r="F476" s="208"/>
      <c r="G476" s="208"/>
      <c r="H476" s="208"/>
      <c r="I476" s="234"/>
    </row>
    <row r="477" customFormat="false" ht="13.8" hidden="false" customHeight="false" outlineLevel="0" collapsed="false">
      <c r="A477" s="208"/>
      <c r="B477" s="208"/>
      <c r="C477" s="208"/>
      <c r="D477" s="208"/>
      <c r="E477" s="208"/>
      <c r="F477" s="208"/>
      <c r="G477" s="208"/>
      <c r="H477" s="208"/>
      <c r="I477" s="234"/>
    </row>
    <row r="478" customFormat="false" ht="13.8" hidden="false" customHeight="false" outlineLevel="0" collapsed="false">
      <c r="A478" s="208"/>
      <c r="B478" s="208"/>
      <c r="C478" s="208"/>
      <c r="D478" s="208"/>
      <c r="E478" s="208"/>
      <c r="F478" s="208"/>
      <c r="G478" s="208"/>
      <c r="H478" s="208"/>
      <c r="I478" s="234"/>
    </row>
    <row r="479" customFormat="false" ht="13.8" hidden="false" customHeight="false" outlineLevel="0" collapsed="false">
      <c r="A479" s="208"/>
      <c r="B479" s="208"/>
      <c r="C479" s="208"/>
      <c r="D479" s="208"/>
      <c r="E479" s="208"/>
      <c r="F479" s="208"/>
      <c r="G479" s="208"/>
      <c r="H479" s="208"/>
      <c r="I479" s="234"/>
    </row>
    <row r="480" customFormat="false" ht="13.8" hidden="false" customHeight="false" outlineLevel="0" collapsed="false">
      <c r="A480" s="208"/>
      <c r="B480" s="208"/>
      <c r="C480" s="208"/>
      <c r="D480" s="208"/>
      <c r="E480" s="208"/>
      <c r="F480" s="208"/>
      <c r="G480" s="208"/>
      <c r="H480" s="208"/>
      <c r="I480" s="234"/>
    </row>
    <row r="481" customFormat="false" ht="13.8" hidden="false" customHeight="false" outlineLevel="0" collapsed="false">
      <c r="A481" s="208"/>
      <c r="B481" s="208"/>
      <c r="C481" s="208"/>
      <c r="D481" s="208"/>
      <c r="E481" s="208"/>
      <c r="F481" s="208"/>
      <c r="G481" s="208"/>
      <c r="H481" s="208"/>
      <c r="I481" s="234"/>
    </row>
    <row r="482" customFormat="false" ht="13.8" hidden="false" customHeight="false" outlineLevel="0" collapsed="false">
      <c r="A482" s="208"/>
      <c r="B482" s="208"/>
      <c r="C482" s="208"/>
      <c r="D482" s="208"/>
      <c r="E482" s="208"/>
      <c r="F482" s="208"/>
      <c r="G482" s="208"/>
      <c r="H482" s="208"/>
      <c r="I482" s="234"/>
    </row>
    <row r="483" customFormat="false" ht="13.8" hidden="false" customHeight="false" outlineLevel="0" collapsed="false">
      <c r="A483" s="208"/>
      <c r="B483" s="208"/>
      <c r="C483" s="208"/>
      <c r="D483" s="208"/>
      <c r="E483" s="208"/>
      <c r="F483" s="208"/>
      <c r="G483" s="208"/>
      <c r="H483" s="208"/>
      <c r="I483" s="234"/>
    </row>
    <row r="484" customFormat="false" ht="13.8" hidden="false" customHeight="false" outlineLevel="0" collapsed="false">
      <c r="A484" s="208"/>
      <c r="B484" s="208"/>
      <c r="C484" s="208"/>
      <c r="D484" s="208"/>
      <c r="E484" s="208"/>
      <c r="F484" s="208"/>
      <c r="G484" s="208"/>
      <c r="H484" s="208"/>
      <c r="I484" s="234"/>
    </row>
    <row r="485" customFormat="false" ht="13.8" hidden="false" customHeight="false" outlineLevel="0" collapsed="false">
      <c r="A485" s="208"/>
      <c r="B485" s="208"/>
      <c r="C485" s="208"/>
      <c r="D485" s="208"/>
      <c r="E485" s="208"/>
      <c r="F485" s="208"/>
      <c r="G485" s="208"/>
      <c r="H485" s="208"/>
      <c r="I485" s="234"/>
    </row>
    <row r="486" customFormat="false" ht="13.8" hidden="false" customHeight="false" outlineLevel="0" collapsed="false">
      <c r="A486" s="208"/>
      <c r="B486" s="208"/>
      <c r="C486" s="208"/>
      <c r="D486" s="208"/>
      <c r="E486" s="208"/>
      <c r="F486" s="208"/>
      <c r="G486" s="208"/>
      <c r="H486" s="208"/>
      <c r="I486" s="234"/>
    </row>
    <row r="487" customFormat="false" ht="13.8" hidden="false" customHeight="false" outlineLevel="0" collapsed="false">
      <c r="A487" s="208"/>
      <c r="B487" s="208"/>
      <c r="C487" s="208"/>
      <c r="D487" s="208"/>
      <c r="E487" s="208"/>
      <c r="F487" s="208"/>
      <c r="G487" s="208"/>
      <c r="H487" s="208"/>
      <c r="I487" s="234"/>
    </row>
    <row r="488" customFormat="false" ht="13.8" hidden="false" customHeight="false" outlineLevel="0" collapsed="false">
      <c r="A488" s="208"/>
      <c r="B488" s="208"/>
      <c r="C488" s="208"/>
      <c r="D488" s="208"/>
      <c r="E488" s="208"/>
      <c r="F488" s="208"/>
      <c r="G488" s="208"/>
      <c r="H488" s="208"/>
      <c r="I488" s="234"/>
    </row>
    <row r="489" customFormat="false" ht="13.8" hidden="false" customHeight="false" outlineLevel="0" collapsed="false">
      <c r="A489" s="208"/>
      <c r="B489" s="208"/>
      <c r="C489" s="208"/>
      <c r="D489" s="208"/>
      <c r="E489" s="208"/>
      <c r="F489" s="208"/>
      <c r="G489" s="208"/>
      <c r="H489" s="208"/>
      <c r="I489" s="234"/>
    </row>
    <row r="490" customFormat="false" ht="13.8" hidden="false" customHeight="false" outlineLevel="0" collapsed="false">
      <c r="A490" s="208"/>
      <c r="B490" s="208"/>
      <c r="C490" s="208"/>
      <c r="D490" s="208"/>
      <c r="E490" s="208"/>
      <c r="F490" s="208"/>
      <c r="G490" s="208"/>
      <c r="H490" s="208"/>
      <c r="I490" s="234"/>
    </row>
    <row r="491" customFormat="false" ht="13.8" hidden="false" customHeight="false" outlineLevel="0" collapsed="false">
      <c r="A491" s="208"/>
      <c r="B491" s="208"/>
      <c r="C491" s="208"/>
      <c r="D491" s="208"/>
      <c r="E491" s="208"/>
      <c r="F491" s="208"/>
      <c r="G491" s="208"/>
      <c r="H491" s="208"/>
      <c r="I491" s="234"/>
    </row>
    <row r="492" customFormat="false" ht="13.8" hidden="false" customHeight="false" outlineLevel="0" collapsed="false">
      <c r="A492" s="208"/>
      <c r="B492" s="208"/>
      <c r="C492" s="208"/>
      <c r="D492" s="208"/>
      <c r="E492" s="208"/>
      <c r="F492" s="208"/>
      <c r="G492" s="208"/>
      <c r="H492" s="208"/>
      <c r="I492" s="234"/>
    </row>
    <row r="493" customFormat="false" ht="13.8" hidden="false" customHeight="false" outlineLevel="0" collapsed="false">
      <c r="A493" s="208"/>
      <c r="B493" s="208"/>
      <c r="C493" s="208"/>
      <c r="D493" s="208"/>
      <c r="E493" s="208"/>
      <c r="F493" s="208"/>
      <c r="G493" s="208"/>
      <c r="H493" s="208"/>
      <c r="I493" s="234"/>
    </row>
    <row r="494" customFormat="false" ht="13.8" hidden="false" customHeight="false" outlineLevel="0" collapsed="false">
      <c r="A494" s="208"/>
      <c r="B494" s="208"/>
      <c r="C494" s="208"/>
      <c r="D494" s="208"/>
      <c r="E494" s="208"/>
      <c r="F494" s="208"/>
      <c r="G494" s="208"/>
      <c r="H494" s="208"/>
      <c r="I494" s="234"/>
    </row>
    <row r="495" customFormat="false" ht="13.8" hidden="false" customHeight="false" outlineLevel="0" collapsed="false">
      <c r="A495" s="208"/>
      <c r="B495" s="208"/>
      <c r="C495" s="208"/>
      <c r="D495" s="208"/>
      <c r="E495" s="208"/>
      <c r="F495" s="208"/>
      <c r="G495" s="208"/>
      <c r="H495" s="208"/>
      <c r="I495" s="234"/>
    </row>
    <row r="496" customFormat="false" ht="13.8" hidden="false" customHeight="false" outlineLevel="0" collapsed="false">
      <c r="A496" s="208"/>
      <c r="B496" s="208"/>
      <c r="C496" s="208"/>
      <c r="D496" s="208"/>
      <c r="E496" s="208"/>
      <c r="F496" s="208"/>
      <c r="G496" s="208"/>
      <c r="H496" s="208"/>
      <c r="I496" s="234"/>
    </row>
    <row r="497" customFormat="false" ht="13.8" hidden="false" customHeight="false" outlineLevel="0" collapsed="false">
      <c r="A497" s="208"/>
      <c r="B497" s="208"/>
      <c r="C497" s="208"/>
      <c r="D497" s="208"/>
      <c r="E497" s="208"/>
      <c r="F497" s="208"/>
      <c r="G497" s="208"/>
      <c r="H497" s="208"/>
      <c r="I497" s="234"/>
    </row>
    <row r="498" customFormat="false" ht="13.8" hidden="false" customHeight="false" outlineLevel="0" collapsed="false">
      <c r="A498" s="208"/>
      <c r="B498" s="208"/>
      <c r="C498" s="208"/>
      <c r="D498" s="208"/>
      <c r="E498" s="208"/>
      <c r="F498" s="208"/>
      <c r="G498" s="208"/>
      <c r="H498" s="208"/>
      <c r="I498" s="234"/>
    </row>
    <row r="499" customFormat="false" ht="13.8" hidden="false" customHeight="false" outlineLevel="0" collapsed="false">
      <c r="A499" s="208"/>
      <c r="B499" s="208"/>
      <c r="C499" s="208"/>
      <c r="D499" s="208"/>
      <c r="E499" s="208"/>
      <c r="F499" s="208"/>
      <c r="G499" s="208"/>
      <c r="H499" s="208"/>
      <c r="I499" s="234"/>
    </row>
    <row r="500" customFormat="false" ht="13.8" hidden="false" customHeight="false" outlineLevel="0" collapsed="false">
      <c r="A500" s="208"/>
      <c r="B500" s="208"/>
      <c r="C500" s="208"/>
      <c r="D500" s="208"/>
      <c r="E500" s="208"/>
      <c r="F500" s="208"/>
      <c r="G500" s="208"/>
      <c r="H500" s="208"/>
      <c r="I500" s="234"/>
    </row>
    <row r="501" customFormat="false" ht="13.8" hidden="false" customHeight="false" outlineLevel="0" collapsed="false">
      <c r="A501" s="208"/>
      <c r="B501" s="208"/>
      <c r="C501" s="208"/>
      <c r="D501" s="208"/>
      <c r="E501" s="208"/>
      <c r="F501" s="208"/>
      <c r="G501" s="208"/>
      <c r="H501" s="208"/>
      <c r="I501" s="234"/>
    </row>
    <row r="502" customFormat="false" ht="13.8" hidden="false" customHeight="false" outlineLevel="0" collapsed="false">
      <c r="A502" s="208"/>
      <c r="B502" s="208"/>
      <c r="C502" s="208"/>
      <c r="D502" s="208"/>
      <c r="E502" s="208"/>
      <c r="F502" s="208"/>
      <c r="G502" s="208"/>
      <c r="H502" s="208"/>
      <c r="I502" s="234"/>
    </row>
    <row r="503" customFormat="false" ht="13.8" hidden="false" customHeight="false" outlineLevel="0" collapsed="false">
      <c r="A503" s="208"/>
      <c r="B503" s="208"/>
      <c r="C503" s="208"/>
      <c r="D503" s="208"/>
      <c r="E503" s="208"/>
      <c r="F503" s="208"/>
      <c r="G503" s="208"/>
      <c r="H503" s="208"/>
      <c r="I503" s="234"/>
    </row>
    <row r="504" customFormat="false" ht="13.8" hidden="false" customHeight="false" outlineLevel="0" collapsed="false">
      <c r="A504" s="208"/>
      <c r="B504" s="208"/>
      <c r="C504" s="208"/>
      <c r="D504" s="208"/>
      <c r="E504" s="208"/>
      <c r="F504" s="208"/>
      <c r="G504" s="208"/>
      <c r="H504" s="208"/>
      <c r="I504" s="234"/>
    </row>
    <row r="505" customFormat="false" ht="13.8" hidden="false" customHeight="false" outlineLevel="0" collapsed="false">
      <c r="A505" s="208"/>
      <c r="B505" s="208"/>
      <c r="C505" s="208"/>
      <c r="D505" s="208"/>
      <c r="E505" s="208"/>
      <c r="F505" s="208"/>
      <c r="G505" s="208"/>
      <c r="H505" s="208"/>
      <c r="I505" s="234"/>
    </row>
    <row r="506" customFormat="false" ht="13.8" hidden="false" customHeight="false" outlineLevel="0" collapsed="false">
      <c r="A506" s="208"/>
      <c r="B506" s="208"/>
      <c r="C506" s="208"/>
      <c r="D506" s="208"/>
      <c r="E506" s="208"/>
      <c r="F506" s="208"/>
      <c r="G506" s="208"/>
      <c r="H506" s="208"/>
      <c r="I506" s="234"/>
    </row>
    <row r="507" customFormat="false" ht="13.8" hidden="false" customHeight="false" outlineLevel="0" collapsed="false">
      <c r="A507" s="208"/>
      <c r="B507" s="208"/>
      <c r="C507" s="208"/>
      <c r="D507" s="208"/>
      <c r="E507" s="208"/>
      <c r="F507" s="208"/>
      <c r="G507" s="208"/>
      <c r="H507" s="208"/>
      <c r="I507" s="234"/>
    </row>
    <row r="508" customFormat="false" ht="13.8" hidden="false" customHeight="false" outlineLevel="0" collapsed="false">
      <c r="A508" s="208"/>
      <c r="B508" s="208"/>
      <c r="C508" s="208"/>
      <c r="D508" s="208"/>
      <c r="E508" s="208"/>
      <c r="F508" s="208"/>
      <c r="G508" s="208"/>
      <c r="H508" s="208"/>
      <c r="I508" s="234"/>
    </row>
    <row r="509" customFormat="false" ht="13.8" hidden="false" customHeight="false" outlineLevel="0" collapsed="false">
      <c r="A509" s="208"/>
      <c r="B509" s="208"/>
      <c r="C509" s="208"/>
      <c r="D509" s="208"/>
      <c r="E509" s="208"/>
      <c r="F509" s="208"/>
      <c r="G509" s="208"/>
      <c r="H509" s="208"/>
      <c r="I509" s="234"/>
    </row>
    <row r="510" customFormat="false" ht="13.8" hidden="false" customHeight="false" outlineLevel="0" collapsed="false">
      <c r="A510" s="208"/>
      <c r="B510" s="208"/>
      <c r="C510" s="208"/>
      <c r="D510" s="208"/>
      <c r="E510" s="208"/>
      <c r="F510" s="208"/>
      <c r="G510" s="208"/>
      <c r="H510" s="208"/>
      <c r="I510" s="234"/>
    </row>
    <row r="511" customFormat="false" ht="13.8" hidden="false" customHeight="false" outlineLevel="0" collapsed="false">
      <c r="A511" s="208"/>
      <c r="B511" s="208"/>
      <c r="C511" s="208"/>
      <c r="D511" s="208"/>
      <c r="E511" s="208"/>
      <c r="F511" s="208"/>
      <c r="G511" s="208"/>
      <c r="H511" s="208"/>
      <c r="I511" s="234"/>
    </row>
    <row r="512" customFormat="false" ht="13.8" hidden="false" customHeight="false" outlineLevel="0" collapsed="false">
      <c r="A512" s="208"/>
      <c r="B512" s="208"/>
      <c r="C512" s="208"/>
      <c r="D512" s="208"/>
      <c r="E512" s="208"/>
      <c r="F512" s="208"/>
      <c r="G512" s="208"/>
      <c r="H512" s="208"/>
      <c r="I512" s="234"/>
    </row>
    <row r="513" customFormat="false" ht="13.8" hidden="false" customHeight="false" outlineLevel="0" collapsed="false">
      <c r="A513" s="208"/>
      <c r="B513" s="208"/>
      <c r="C513" s="208"/>
      <c r="D513" s="208"/>
      <c r="E513" s="208"/>
      <c r="F513" s="208"/>
      <c r="G513" s="208"/>
      <c r="H513" s="208"/>
      <c r="I513" s="234"/>
    </row>
    <row r="514" customFormat="false" ht="13.8" hidden="false" customHeight="false" outlineLevel="0" collapsed="false">
      <c r="A514" s="208"/>
      <c r="B514" s="208"/>
      <c r="C514" s="208"/>
      <c r="D514" s="208"/>
      <c r="E514" s="208"/>
      <c r="F514" s="208"/>
      <c r="G514" s="208"/>
      <c r="H514" s="208"/>
      <c r="I514" s="234"/>
    </row>
    <row r="515" customFormat="false" ht="13.8" hidden="false" customHeight="false" outlineLevel="0" collapsed="false">
      <c r="A515" s="208"/>
      <c r="B515" s="208"/>
      <c r="C515" s="208"/>
      <c r="D515" s="208"/>
      <c r="E515" s="208"/>
      <c r="F515" s="208"/>
      <c r="G515" s="208"/>
      <c r="H515" s="208"/>
      <c r="I515" s="234"/>
    </row>
    <row r="516" customFormat="false" ht="13.8" hidden="false" customHeight="false" outlineLevel="0" collapsed="false">
      <c r="A516" s="208"/>
      <c r="B516" s="208"/>
      <c r="C516" s="208"/>
      <c r="D516" s="208"/>
      <c r="E516" s="208"/>
      <c r="F516" s="208"/>
      <c r="G516" s="208"/>
      <c r="H516" s="208"/>
      <c r="I516" s="234"/>
    </row>
    <row r="517" customFormat="false" ht="13.8" hidden="false" customHeight="false" outlineLevel="0" collapsed="false">
      <c r="A517" s="208"/>
      <c r="B517" s="208"/>
      <c r="C517" s="208"/>
      <c r="D517" s="208"/>
      <c r="E517" s="208"/>
      <c r="F517" s="208"/>
      <c r="G517" s="208"/>
      <c r="H517" s="208"/>
      <c r="I517" s="234"/>
    </row>
    <row r="518" customFormat="false" ht="13.8" hidden="false" customHeight="false" outlineLevel="0" collapsed="false">
      <c r="A518" s="208"/>
      <c r="B518" s="208"/>
      <c r="C518" s="208"/>
      <c r="D518" s="208"/>
      <c r="E518" s="208"/>
      <c r="F518" s="208"/>
      <c r="G518" s="208"/>
      <c r="H518" s="208"/>
      <c r="I518" s="234"/>
    </row>
    <row r="519" customFormat="false" ht="13.8" hidden="false" customHeight="false" outlineLevel="0" collapsed="false">
      <c r="A519" s="208"/>
      <c r="B519" s="208"/>
      <c r="C519" s="208"/>
      <c r="D519" s="208"/>
      <c r="E519" s="208"/>
      <c r="F519" s="208"/>
      <c r="G519" s="208"/>
      <c r="H519" s="208"/>
      <c r="I519" s="234"/>
    </row>
    <row r="520" customFormat="false" ht="13.8" hidden="false" customHeight="false" outlineLevel="0" collapsed="false">
      <c r="A520" s="208"/>
      <c r="B520" s="208"/>
      <c r="C520" s="208"/>
      <c r="D520" s="208"/>
      <c r="E520" s="208"/>
      <c r="F520" s="208"/>
      <c r="G520" s="208"/>
      <c r="H520" s="208"/>
      <c r="I520" s="234"/>
    </row>
    <row r="521" customFormat="false" ht="13.8" hidden="false" customHeight="false" outlineLevel="0" collapsed="false">
      <c r="A521" s="208"/>
      <c r="B521" s="208"/>
      <c r="C521" s="208"/>
      <c r="D521" s="208"/>
      <c r="E521" s="208"/>
      <c r="F521" s="208"/>
      <c r="G521" s="208"/>
      <c r="H521" s="208"/>
      <c r="I521" s="234"/>
    </row>
    <row r="522" customFormat="false" ht="13.8" hidden="false" customHeight="false" outlineLevel="0" collapsed="false">
      <c r="A522" s="208"/>
      <c r="B522" s="208"/>
      <c r="C522" s="208"/>
      <c r="D522" s="208"/>
      <c r="E522" s="208"/>
      <c r="F522" s="208"/>
      <c r="G522" s="208"/>
      <c r="H522" s="208"/>
      <c r="I522" s="234"/>
    </row>
    <row r="523" customFormat="false" ht="13.8" hidden="false" customHeight="false" outlineLevel="0" collapsed="false">
      <c r="A523" s="208"/>
      <c r="B523" s="208"/>
      <c r="C523" s="208"/>
      <c r="D523" s="208"/>
      <c r="E523" s="208"/>
      <c r="F523" s="208"/>
      <c r="G523" s="208"/>
      <c r="H523" s="208"/>
      <c r="I523" s="234"/>
    </row>
    <row r="524" customFormat="false" ht="13.8" hidden="false" customHeight="false" outlineLevel="0" collapsed="false">
      <c r="A524" s="208"/>
      <c r="B524" s="208"/>
      <c r="C524" s="208"/>
      <c r="D524" s="208"/>
      <c r="E524" s="208"/>
      <c r="F524" s="208"/>
      <c r="G524" s="208"/>
      <c r="H524" s="208"/>
      <c r="I524" s="234"/>
    </row>
    <row r="525" customFormat="false" ht="13.8" hidden="false" customHeight="false" outlineLevel="0" collapsed="false">
      <c r="A525" s="208"/>
      <c r="B525" s="208"/>
      <c r="C525" s="208"/>
      <c r="D525" s="208"/>
      <c r="E525" s="208"/>
      <c r="F525" s="208"/>
      <c r="G525" s="208"/>
      <c r="H525" s="208"/>
      <c r="I525" s="234"/>
    </row>
    <row r="526" customFormat="false" ht="13.8" hidden="false" customHeight="false" outlineLevel="0" collapsed="false">
      <c r="A526" s="208"/>
      <c r="B526" s="208"/>
      <c r="C526" s="208"/>
      <c r="D526" s="208"/>
      <c r="E526" s="208"/>
      <c r="F526" s="208"/>
      <c r="G526" s="208"/>
      <c r="H526" s="208"/>
      <c r="I526" s="234"/>
    </row>
    <row r="527" customFormat="false" ht="13.8" hidden="false" customHeight="false" outlineLevel="0" collapsed="false">
      <c r="A527" s="208"/>
      <c r="B527" s="208"/>
      <c r="C527" s="208"/>
      <c r="D527" s="208"/>
      <c r="E527" s="208"/>
      <c r="F527" s="208"/>
      <c r="G527" s="208"/>
      <c r="H527" s="208"/>
      <c r="I527" s="234"/>
    </row>
    <row r="528" customFormat="false" ht="13.8" hidden="false" customHeight="false" outlineLevel="0" collapsed="false">
      <c r="A528" s="208"/>
      <c r="B528" s="208"/>
      <c r="C528" s="208"/>
      <c r="D528" s="208"/>
      <c r="E528" s="208"/>
      <c r="F528" s="208"/>
      <c r="G528" s="208"/>
      <c r="H528" s="208"/>
      <c r="I528" s="234"/>
    </row>
    <row r="529" customFormat="false" ht="13.8" hidden="false" customHeight="false" outlineLevel="0" collapsed="false">
      <c r="A529" s="208"/>
      <c r="B529" s="208"/>
      <c r="C529" s="208"/>
      <c r="D529" s="208"/>
      <c r="E529" s="208"/>
      <c r="F529" s="208"/>
      <c r="G529" s="208"/>
      <c r="H529" s="208"/>
      <c r="I529" s="234"/>
    </row>
    <row r="530" customFormat="false" ht="13.8" hidden="false" customHeight="false" outlineLevel="0" collapsed="false">
      <c r="A530" s="208"/>
      <c r="B530" s="208"/>
      <c r="C530" s="208"/>
      <c r="D530" s="208"/>
      <c r="E530" s="208"/>
      <c r="F530" s="208"/>
      <c r="G530" s="208"/>
      <c r="H530" s="208"/>
      <c r="I530" s="234"/>
    </row>
    <row r="531" customFormat="false" ht="13.8" hidden="false" customHeight="false" outlineLevel="0" collapsed="false">
      <c r="A531" s="208"/>
      <c r="B531" s="208"/>
      <c r="C531" s="208"/>
      <c r="D531" s="208"/>
      <c r="E531" s="208"/>
      <c r="F531" s="208"/>
      <c r="G531" s="208"/>
      <c r="H531" s="208"/>
      <c r="I531" s="234"/>
    </row>
    <row r="532" customFormat="false" ht="13.8" hidden="false" customHeight="false" outlineLevel="0" collapsed="false">
      <c r="A532" s="208"/>
      <c r="B532" s="208"/>
      <c r="C532" s="208"/>
      <c r="D532" s="208"/>
      <c r="E532" s="208"/>
      <c r="F532" s="208"/>
      <c r="G532" s="208"/>
      <c r="H532" s="208"/>
      <c r="I532" s="234"/>
    </row>
    <row r="533" customFormat="false" ht="13.8" hidden="false" customHeight="false" outlineLevel="0" collapsed="false">
      <c r="A533" s="208"/>
      <c r="B533" s="208"/>
      <c r="C533" s="208"/>
      <c r="D533" s="208"/>
      <c r="E533" s="208"/>
      <c r="F533" s="208"/>
      <c r="G533" s="208"/>
      <c r="H533" s="208"/>
      <c r="I533" s="234"/>
    </row>
    <row r="534" customFormat="false" ht="13.8" hidden="false" customHeight="false" outlineLevel="0" collapsed="false">
      <c r="A534" s="208"/>
      <c r="B534" s="208"/>
      <c r="C534" s="208"/>
      <c r="D534" s="208"/>
      <c r="E534" s="208"/>
      <c r="F534" s="208"/>
      <c r="G534" s="208"/>
      <c r="H534" s="208"/>
      <c r="I534" s="234"/>
    </row>
    <row r="535" customFormat="false" ht="13.8" hidden="false" customHeight="false" outlineLevel="0" collapsed="false">
      <c r="A535" s="208"/>
      <c r="B535" s="208"/>
      <c r="C535" s="208"/>
      <c r="D535" s="208"/>
      <c r="E535" s="208"/>
      <c r="F535" s="208"/>
      <c r="G535" s="208"/>
      <c r="H535" s="208"/>
      <c r="I535" s="234"/>
    </row>
    <row r="536" customFormat="false" ht="13.8" hidden="false" customHeight="false" outlineLevel="0" collapsed="false">
      <c r="A536" s="208"/>
      <c r="B536" s="208"/>
      <c r="C536" s="208"/>
      <c r="D536" s="208"/>
      <c r="E536" s="208"/>
      <c r="F536" s="208"/>
      <c r="G536" s="208"/>
      <c r="H536" s="208"/>
      <c r="I536" s="234"/>
    </row>
    <row r="537" customFormat="false" ht="13.8" hidden="false" customHeight="false" outlineLevel="0" collapsed="false">
      <c r="A537" s="208"/>
      <c r="B537" s="208"/>
      <c r="C537" s="208"/>
      <c r="D537" s="208"/>
      <c r="E537" s="208"/>
      <c r="F537" s="208"/>
      <c r="G537" s="208"/>
      <c r="H537" s="208"/>
      <c r="I537" s="234"/>
    </row>
    <row r="538" customFormat="false" ht="13.8" hidden="false" customHeight="false" outlineLevel="0" collapsed="false">
      <c r="A538" s="208"/>
      <c r="B538" s="208"/>
      <c r="C538" s="208"/>
      <c r="D538" s="208"/>
      <c r="E538" s="208"/>
      <c r="F538" s="208"/>
      <c r="G538" s="208"/>
      <c r="H538" s="208"/>
      <c r="I538" s="234"/>
    </row>
    <row r="539" customFormat="false" ht="13.8" hidden="false" customHeight="false" outlineLevel="0" collapsed="false">
      <c r="A539" s="208"/>
      <c r="B539" s="208"/>
      <c r="C539" s="208"/>
      <c r="D539" s="208"/>
      <c r="E539" s="208"/>
      <c r="F539" s="208"/>
      <c r="G539" s="208"/>
      <c r="H539" s="208"/>
      <c r="I539" s="234"/>
    </row>
    <row r="540" customFormat="false" ht="13.8" hidden="false" customHeight="false" outlineLevel="0" collapsed="false">
      <c r="A540" s="208"/>
      <c r="B540" s="208"/>
      <c r="C540" s="208"/>
      <c r="D540" s="208"/>
      <c r="E540" s="208"/>
      <c r="F540" s="208"/>
      <c r="G540" s="208"/>
      <c r="H540" s="208"/>
      <c r="I540" s="234"/>
    </row>
    <row r="541" customFormat="false" ht="13.8" hidden="false" customHeight="false" outlineLevel="0" collapsed="false">
      <c r="A541" s="208"/>
      <c r="B541" s="208"/>
      <c r="C541" s="208"/>
      <c r="D541" s="208"/>
      <c r="E541" s="208"/>
      <c r="F541" s="208"/>
      <c r="G541" s="208"/>
      <c r="H541" s="208"/>
      <c r="I541" s="234"/>
    </row>
    <row r="542" customFormat="false" ht="13.8" hidden="false" customHeight="false" outlineLevel="0" collapsed="false">
      <c r="A542" s="208"/>
      <c r="B542" s="208"/>
      <c r="C542" s="208"/>
      <c r="D542" s="208"/>
      <c r="E542" s="208"/>
      <c r="F542" s="208"/>
      <c r="G542" s="208"/>
      <c r="H542" s="208"/>
      <c r="I542" s="234"/>
    </row>
    <row r="543" customFormat="false" ht="13.8" hidden="false" customHeight="false" outlineLevel="0" collapsed="false">
      <c r="A543" s="208"/>
      <c r="B543" s="208"/>
      <c r="C543" s="208"/>
      <c r="D543" s="208"/>
      <c r="E543" s="208"/>
      <c r="F543" s="208"/>
      <c r="G543" s="208"/>
      <c r="H543" s="208"/>
      <c r="I543" s="234"/>
    </row>
    <row r="544" customFormat="false" ht="13.8" hidden="false" customHeight="false" outlineLevel="0" collapsed="false">
      <c r="A544" s="208"/>
      <c r="B544" s="208"/>
      <c r="C544" s="208"/>
      <c r="D544" s="208"/>
      <c r="E544" s="208"/>
      <c r="F544" s="208"/>
      <c r="G544" s="208"/>
      <c r="H544" s="208"/>
      <c r="I544" s="234"/>
    </row>
    <row r="545" customFormat="false" ht="13.8" hidden="false" customHeight="false" outlineLevel="0" collapsed="false">
      <c r="A545" s="208"/>
      <c r="B545" s="208"/>
      <c r="C545" s="208"/>
      <c r="D545" s="208"/>
      <c r="E545" s="208"/>
      <c r="F545" s="208"/>
      <c r="G545" s="208"/>
      <c r="H545" s="208"/>
      <c r="I545" s="234"/>
    </row>
    <row r="546" customFormat="false" ht="13.8" hidden="false" customHeight="false" outlineLevel="0" collapsed="false">
      <c r="A546" s="208"/>
      <c r="B546" s="208"/>
      <c r="C546" s="208"/>
      <c r="D546" s="208"/>
      <c r="E546" s="208"/>
      <c r="F546" s="208"/>
      <c r="G546" s="208"/>
      <c r="H546" s="208"/>
      <c r="I546" s="234"/>
    </row>
    <row r="547" customFormat="false" ht="13.8" hidden="false" customHeight="false" outlineLevel="0" collapsed="false">
      <c r="A547" s="208"/>
      <c r="B547" s="208"/>
      <c r="C547" s="208"/>
      <c r="D547" s="208"/>
      <c r="E547" s="208"/>
      <c r="F547" s="208"/>
      <c r="G547" s="208"/>
      <c r="H547" s="208"/>
      <c r="I547" s="234"/>
    </row>
    <row r="548" customFormat="false" ht="13.8" hidden="false" customHeight="false" outlineLevel="0" collapsed="false">
      <c r="A548" s="208"/>
      <c r="B548" s="208"/>
      <c r="C548" s="208"/>
      <c r="D548" s="208"/>
      <c r="E548" s="208"/>
      <c r="F548" s="208"/>
      <c r="G548" s="208"/>
      <c r="H548" s="208"/>
      <c r="I548" s="234"/>
    </row>
    <row r="549" customFormat="false" ht="13.8" hidden="false" customHeight="false" outlineLevel="0" collapsed="false">
      <c r="A549" s="208"/>
      <c r="B549" s="208"/>
      <c r="C549" s="208"/>
      <c r="D549" s="208"/>
      <c r="E549" s="208"/>
      <c r="F549" s="208"/>
      <c r="G549" s="208"/>
      <c r="H549" s="208"/>
      <c r="I549" s="234"/>
    </row>
    <row r="550" customFormat="false" ht="13.8" hidden="false" customHeight="false" outlineLevel="0" collapsed="false">
      <c r="A550" s="208"/>
      <c r="B550" s="208"/>
      <c r="C550" s="208"/>
      <c r="D550" s="208"/>
      <c r="E550" s="208"/>
      <c r="F550" s="208"/>
      <c r="G550" s="208"/>
      <c r="H550" s="208"/>
      <c r="I550" s="234"/>
    </row>
    <row r="551" customFormat="false" ht="13.8" hidden="false" customHeight="false" outlineLevel="0" collapsed="false">
      <c r="A551" s="208"/>
      <c r="B551" s="208"/>
      <c r="C551" s="208"/>
      <c r="D551" s="208"/>
      <c r="E551" s="208"/>
      <c r="F551" s="208"/>
      <c r="G551" s="208"/>
      <c r="H551" s="208"/>
      <c r="I551" s="234"/>
    </row>
    <row r="552" customFormat="false" ht="13.8" hidden="false" customHeight="false" outlineLevel="0" collapsed="false">
      <c r="A552" s="208"/>
      <c r="B552" s="208"/>
      <c r="C552" s="208"/>
      <c r="D552" s="208"/>
      <c r="E552" s="208"/>
      <c r="F552" s="208"/>
      <c r="G552" s="208"/>
      <c r="H552" s="208"/>
      <c r="I552" s="234"/>
    </row>
    <row r="553" customFormat="false" ht="13.8" hidden="false" customHeight="false" outlineLevel="0" collapsed="false">
      <c r="A553" s="208"/>
      <c r="B553" s="208"/>
      <c r="C553" s="208"/>
      <c r="D553" s="208"/>
      <c r="E553" s="208"/>
      <c r="F553" s="208"/>
      <c r="G553" s="208"/>
      <c r="H553" s="208"/>
      <c r="I553" s="234"/>
    </row>
    <row r="554" customFormat="false" ht="13.8" hidden="false" customHeight="false" outlineLevel="0" collapsed="false">
      <c r="A554" s="208"/>
      <c r="B554" s="208"/>
      <c r="C554" s="208"/>
      <c r="D554" s="208"/>
      <c r="E554" s="208"/>
      <c r="F554" s="208"/>
      <c r="G554" s="208"/>
      <c r="H554" s="208"/>
      <c r="I554" s="234"/>
    </row>
    <row r="555" customFormat="false" ht="13.8" hidden="false" customHeight="false" outlineLevel="0" collapsed="false">
      <c r="A555" s="208"/>
      <c r="B555" s="208"/>
      <c r="C555" s="208"/>
      <c r="D555" s="208"/>
      <c r="E555" s="208"/>
      <c r="F555" s="208"/>
      <c r="G555" s="208"/>
      <c r="H555" s="208"/>
      <c r="I555" s="234"/>
    </row>
    <row r="556" customFormat="false" ht="13.8" hidden="false" customHeight="false" outlineLevel="0" collapsed="false">
      <c r="A556" s="208"/>
      <c r="B556" s="208"/>
      <c r="C556" s="208"/>
      <c r="D556" s="208"/>
      <c r="E556" s="208"/>
      <c r="F556" s="208"/>
      <c r="G556" s="208"/>
      <c r="H556" s="208"/>
      <c r="I556" s="234"/>
    </row>
    <row r="557" customFormat="false" ht="13.8" hidden="false" customHeight="false" outlineLevel="0" collapsed="false">
      <c r="A557" s="208"/>
      <c r="B557" s="208"/>
      <c r="C557" s="208"/>
      <c r="D557" s="208"/>
      <c r="E557" s="208"/>
      <c r="F557" s="208"/>
      <c r="G557" s="208"/>
      <c r="H557" s="208"/>
      <c r="I557" s="234"/>
    </row>
    <row r="558" customFormat="false" ht="13.8" hidden="false" customHeight="false" outlineLevel="0" collapsed="false">
      <c r="A558" s="208"/>
      <c r="B558" s="208"/>
      <c r="C558" s="208"/>
      <c r="D558" s="208"/>
      <c r="E558" s="208"/>
      <c r="F558" s="208"/>
      <c r="G558" s="208"/>
      <c r="H558" s="208"/>
      <c r="I558" s="234"/>
    </row>
    <row r="559" customFormat="false" ht="13.8" hidden="false" customHeight="false" outlineLevel="0" collapsed="false">
      <c r="A559" s="208"/>
      <c r="B559" s="208"/>
      <c r="C559" s="208"/>
      <c r="D559" s="208"/>
      <c r="E559" s="208"/>
      <c r="F559" s="208"/>
      <c r="G559" s="208"/>
      <c r="H559" s="208"/>
      <c r="I559" s="234"/>
    </row>
    <row r="560" customFormat="false" ht="13.8" hidden="false" customHeight="false" outlineLevel="0" collapsed="false">
      <c r="A560" s="208"/>
      <c r="B560" s="208"/>
      <c r="C560" s="208"/>
      <c r="D560" s="208"/>
      <c r="E560" s="208"/>
      <c r="F560" s="208"/>
      <c r="G560" s="208"/>
      <c r="H560" s="208"/>
      <c r="I560" s="234"/>
    </row>
    <row r="561" customFormat="false" ht="13.8" hidden="false" customHeight="false" outlineLevel="0" collapsed="false">
      <c r="A561" s="208"/>
      <c r="B561" s="208"/>
      <c r="C561" s="208"/>
      <c r="D561" s="208"/>
      <c r="E561" s="208"/>
      <c r="F561" s="208"/>
      <c r="G561" s="208"/>
      <c r="H561" s="208"/>
      <c r="I561" s="234"/>
    </row>
    <row r="562" customFormat="false" ht="13.8" hidden="false" customHeight="false" outlineLevel="0" collapsed="false">
      <c r="A562" s="208"/>
      <c r="B562" s="208"/>
      <c r="C562" s="208"/>
      <c r="D562" s="208"/>
      <c r="E562" s="208"/>
      <c r="F562" s="208"/>
      <c r="G562" s="208"/>
      <c r="H562" s="208"/>
      <c r="I562" s="234"/>
    </row>
    <row r="563" customFormat="false" ht="13.8" hidden="false" customHeight="false" outlineLevel="0" collapsed="false">
      <c r="A563" s="208"/>
      <c r="B563" s="208"/>
      <c r="C563" s="208"/>
      <c r="D563" s="208"/>
      <c r="E563" s="208"/>
      <c r="F563" s="208"/>
      <c r="G563" s="208"/>
      <c r="H563" s="208"/>
      <c r="I563" s="234"/>
    </row>
    <row r="564" customFormat="false" ht="13.8" hidden="false" customHeight="false" outlineLevel="0" collapsed="false">
      <c r="A564" s="208"/>
      <c r="B564" s="208"/>
      <c r="C564" s="208"/>
      <c r="D564" s="208"/>
      <c r="E564" s="208"/>
      <c r="F564" s="208"/>
      <c r="G564" s="208"/>
      <c r="H564" s="208"/>
      <c r="I564" s="234"/>
    </row>
    <row r="565" customFormat="false" ht="13.8" hidden="false" customHeight="false" outlineLevel="0" collapsed="false">
      <c r="A565" s="208"/>
      <c r="B565" s="208"/>
      <c r="C565" s="208"/>
      <c r="D565" s="208"/>
      <c r="E565" s="208"/>
      <c r="F565" s="208"/>
      <c r="G565" s="208"/>
      <c r="H565" s="208"/>
      <c r="I565" s="234"/>
    </row>
    <row r="566" customFormat="false" ht="13.8" hidden="false" customHeight="false" outlineLevel="0" collapsed="false">
      <c r="A566" s="208"/>
      <c r="B566" s="208"/>
      <c r="C566" s="208"/>
      <c r="D566" s="208"/>
      <c r="E566" s="208"/>
      <c r="F566" s="208"/>
      <c r="G566" s="208"/>
      <c r="H566" s="208"/>
      <c r="I566" s="234"/>
    </row>
    <row r="567" customFormat="false" ht="13.8" hidden="false" customHeight="false" outlineLevel="0" collapsed="false">
      <c r="A567" s="208"/>
      <c r="B567" s="208"/>
      <c r="C567" s="208"/>
      <c r="D567" s="208"/>
      <c r="E567" s="208"/>
      <c r="F567" s="208"/>
      <c r="G567" s="208"/>
      <c r="H567" s="208"/>
      <c r="I567" s="234"/>
    </row>
    <row r="568" customFormat="false" ht="13.8" hidden="false" customHeight="false" outlineLevel="0" collapsed="false">
      <c r="A568" s="208"/>
      <c r="B568" s="208"/>
      <c r="C568" s="208"/>
      <c r="D568" s="208"/>
      <c r="E568" s="208"/>
      <c r="F568" s="208"/>
      <c r="G568" s="208"/>
      <c r="H568" s="208"/>
      <c r="I568" s="234"/>
    </row>
    <row r="569" customFormat="false" ht="13.8" hidden="false" customHeight="false" outlineLevel="0" collapsed="false">
      <c r="A569" s="208"/>
      <c r="B569" s="208"/>
      <c r="C569" s="208"/>
      <c r="D569" s="208"/>
      <c r="E569" s="208"/>
      <c r="F569" s="208"/>
      <c r="G569" s="208"/>
      <c r="H569" s="208"/>
      <c r="I569" s="234"/>
    </row>
    <row r="570" customFormat="false" ht="13.8" hidden="false" customHeight="false" outlineLevel="0" collapsed="false">
      <c r="A570" s="208"/>
      <c r="B570" s="208"/>
      <c r="C570" s="208"/>
      <c r="D570" s="208"/>
      <c r="E570" s="208"/>
      <c r="F570" s="208"/>
      <c r="G570" s="208"/>
      <c r="H570" s="208"/>
      <c r="I570" s="234"/>
    </row>
    <row r="571" customFormat="false" ht="13.8" hidden="false" customHeight="false" outlineLevel="0" collapsed="false">
      <c r="A571" s="208"/>
      <c r="B571" s="208"/>
      <c r="C571" s="208"/>
      <c r="D571" s="208"/>
      <c r="E571" s="208"/>
      <c r="F571" s="208"/>
      <c r="G571" s="208"/>
      <c r="H571" s="208"/>
      <c r="I571" s="234"/>
    </row>
    <row r="572" customFormat="false" ht="13.8" hidden="false" customHeight="false" outlineLevel="0" collapsed="false">
      <c r="A572" s="208"/>
      <c r="B572" s="208"/>
      <c r="C572" s="208"/>
      <c r="D572" s="208"/>
      <c r="E572" s="208"/>
      <c r="F572" s="208"/>
      <c r="G572" s="208"/>
      <c r="H572" s="208"/>
      <c r="I572" s="234"/>
    </row>
    <row r="573" customFormat="false" ht="13.8" hidden="false" customHeight="false" outlineLevel="0" collapsed="false">
      <c r="A573" s="208"/>
      <c r="B573" s="208"/>
      <c r="C573" s="208"/>
      <c r="D573" s="208"/>
      <c r="E573" s="208"/>
      <c r="F573" s="208"/>
      <c r="G573" s="208"/>
      <c r="H573" s="208"/>
      <c r="I573" s="234"/>
    </row>
    <row r="574" customFormat="false" ht="13.8" hidden="false" customHeight="false" outlineLevel="0" collapsed="false">
      <c r="A574" s="208"/>
      <c r="B574" s="208"/>
      <c r="C574" s="208"/>
      <c r="D574" s="208"/>
      <c r="E574" s="208"/>
      <c r="F574" s="208"/>
      <c r="G574" s="208"/>
      <c r="H574" s="208"/>
      <c r="I574" s="234"/>
    </row>
    <row r="575" customFormat="false" ht="13.8" hidden="false" customHeight="false" outlineLevel="0" collapsed="false">
      <c r="A575" s="208"/>
      <c r="B575" s="208"/>
      <c r="C575" s="208"/>
      <c r="D575" s="208"/>
      <c r="E575" s="208"/>
      <c r="F575" s="208"/>
      <c r="G575" s="208"/>
      <c r="H575" s="208"/>
      <c r="I575" s="234"/>
    </row>
    <row r="576" customFormat="false" ht="13.8" hidden="false" customHeight="false" outlineLevel="0" collapsed="false">
      <c r="A576" s="208"/>
      <c r="B576" s="208"/>
      <c r="C576" s="208"/>
      <c r="D576" s="208"/>
      <c r="E576" s="208"/>
      <c r="F576" s="208"/>
      <c r="G576" s="208"/>
      <c r="H576" s="208"/>
      <c r="I576" s="234"/>
    </row>
    <row r="577" customFormat="false" ht="13.8" hidden="false" customHeight="false" outlineLevel="0" collapsed="false">
      <c r="A577" s="208"/>
      <c r="B577" s="208"/>
      <c r="C577" s="208"/>
      <c r="D577" s="208"/>
      <c r="E577" s="208"/>
      <c r="F577" s="208"/>
      <c r="G577" s="208"/>
      <c r="H577" s="208"/>
      <c r="I577" s="234"/>
    </row>
    <row r="578" customFormat="false" ht="13.8" hidden="false" customHeight="false" outlineLevel="0" collapsed="false">
      <c r="A578" s="208"/>
      <c r="B578" s="208"/>
      <c r="C578" s="208"/>
      <c r="D578" s="208"/>
      <c r="E578" s="208"/>
      <c r="F578" s="208"/>
      <c r="G578" s="208"/>
      <c r="H578" s="208"/>
      <c r="I578" s="234"/>
    </row>
    <row r="579" customFormat="false" ht="13.8" hidden="false" customHeight="false" outlineLevel="0" collapsed="false">
      <c r="A579" s="208"/>
      <c r="B579" s="208"/>
      <c r="C579" s="208"/>
      <c r="D579" s="208"/>
      <c r="E579" s="208"/>
      <c r="F579" s="208"/>
      <c r="G579" s="208"/>
      <c r="H579" s="208"/>
      <c r="I579" s="234"/>
    </row>
    <row r="580" customFormat="false" ht="13.8" hidden="false" customHeight="false" outlineLevel="0" collapsed="false">
      <c r="A580" s="208"/>
      <c r="B580" s="208"/>
      <c r="C580" s="208"/>
      <c r="D580" s="208"/>
      <c r="E580" s="208"/>
      <c r="F580" s="208"/>
      <c r="G580" s="208"/>
      <c r="H580" s="208"/>
      <c r="I580" s="234"/>
    </row>
    <row r="581" customFormat="false" ht="13.8" hidden="false" customHeight="false" outlineLevel="0" collapsed="false">
      <c r="A581" s="208"/>
      <c r="B581" s="208"/>
      <c r="C581" s="208"/>
      <c r="D581" s="208"/>
      <c r="E581" s="208"/>
      <c r="F581" s="208"/>
      <c r="G581" s="208"/>
      <c r="H581" s="208"/>
      <c r="I581" s="234"/>
    </row>
    <row r="582" customFormat="false" ht="13.8" hidden="false" customHeight="false" outlineLevel="0" collapsed="false">
      <c r="A582" s="208"/>
      <c r="B582" s="208"/>
      <c r="C582" s="208"/>
      <c r="D582" s="208"/>
      <c r="E582" s="208"/>
      <c r="F582" s="208"/>
      <c r="G582" s="208"/>
      <c r="H582" s="208"/>
      <c r="I582" s="234"/>
    </row>
    <row r="583" customFormat="false" ht="13.8" hidden="false" customHeight="false" outlineLevel="0" collapsed="false">
      <c r="A583" s="208"/>
      <c r="B583" s="208"/>
      <c r="C583" s="208"/>
      <c r="D583" s="208"/>
      <c r="E583" s="208"/>
      <c r="F583" s="208"/>
      <c r="G583" s="208"/>
      <c r="H583" s="208"/>
      <c r="I583" s="234"/>
    </row>
    <row r="584" customFormat="false" ht="13.8" hidden="false" customHeight="false" outlineLevel="0" collapsed="false">
      <c r="A584" s="208"/>
      <c r="B584" s="208"/>
      <c r="C584" s="208"/>
      <c r="D584" s="208"/>
      <c r="E584" s="208"/>
      <c r="F584" s="208"/>
      <c r="G584" s="208"/>
      <c r="H584" s="208"/>
      <c r="I584" s="234"/>
    </row>
    <row r="585" customFormat="false" ht="13.8" hidden="false" customHeight="false" outlineLevel="0" collapsed="false">
      <c r="A585" s="208"/>
      <c r="B585" s="208"/>
      <c r="C585" s="208"/>
      <c r="D585" s="208"/>
      <c r="E585" s="208"/>
      <c r="F585" s="208"/>
      <c r="G585" s="208"/>
      <c r="H585" s="208"/>
      <c r="I585" s="234"/>
    </row>
    <row r="586" customFormat="false" ht="13.8" hidden="false" customHeight="false" outlineLevel="0" collapsed="false">
      <c r="A586" s="208"/>
      <c r="B586" s="208"/>
      <c r="C586" s="208"/>
      <c r="D586" s="208"/>
      <c r="E586" s="208"/>
      <c r="F586" s="208"/>
      <c r="G586" s="208"/>
      <c r="H586" s="208"/>
      <c r="I586" s="234"/>
    </row>
    <row r="587" customFormat="false" ht="13.8" hidden="false" customHeight="false" outlineLevel="0" collapsed="false">
      <c r="A587" s="208"/>
      <c r="B587" s="208"/>
      <c r="C587" s="208"/>
      <c r="D587" s="208"/>
      <c r="E587" s="208"/>
      <c r="F587" s="208"/>
      <c r="G587" s="208"/>
      <c r="H587" s="208"/>
      <c r="I587" s="234"/>
    </row>
    <row r="588" customFormat="false" ht="13.8" hidden="false" customHeight="false" outlineLevel="0" collapsed="false">
      <c r="A588" s="208"/>
      <c r="B588" s="208"/>
      <c r="C588" s="208"/>
      <c r="D588" s="208"/>
      <c r="E588" s="208"/>
      <c r="F588" s="208"/>
      <c r="G588" s="208"/>
      <c r="H588" s="208"/>
      <c r="I588" s="234"/>
    </row>
    <row r="589" customFormat="false" ht="13.8" hidden="false" customHeight="false" outlineLevel="0" collapsed="false">
      <c r="A589" s="208"/>
      <c r="B589" s="208"/>
      <c r="C589" s="208"/>
      <c r="D589" s="208"/>
      <c r="E589" s="208"/>
      <c r="F589" s="208"/>
      <c r="G589" s="208"/>
      <c r="H589" s="208"/>
      <c r="I589" s="234"/>
    </row>
    <row r="590" customFormat="false" ht="13.8" hidden="false" customHeight="false" outlineLevel="0" collapsed="false">
      <c r="A590" s="208"/>
      <c r="B590" s="208"/>
      <c r="C590" s="208"/>
      <c r="D590" s="208"/>
      <c r="E590" s="208"/>
      <c r="F590" s="208"/>
      <c r="G590" s="208"/>
      <c r="H590" s="208"/>
      <c r="I590" s="234"/>
    </row>
    <row r="591" customFormat="false" ht="13.8" hidden="false" customHeight="false" outlineLevel="0" collapsed="false">
      <c r="A591" s="208"/>
      <c r="B591" s="208"/>
      <c r="C591" s="208"/>
      <c r="D591" s="208"/>
      <c r="E591" s="208"/>
      <c r="F591" s="208"/>
      <c r="G591" s="208"/>
      <c r="H591" s="208"/>
      <c r="I591" s="234"/>
    </row>
    <row r="592" customFormat="false" ht="13.8" hidden="false" customHeight="false" outlineLevel="0" collapsed="false">
      <c r="A592" s="208"/>
      <c r="B592" s="208"/>
      <c r="C592" s="208"/>
      <c r="D592" s="208"/>
      <c r="E592" s="208"/>
      <c r="F592" s="208"/>
      <c r="G592" s="208"/>
      <c r="H592" s="208"/>
      <c r="I592" s="234"/>
    </row>
    <row r="593" customFormat="false" ht="13.8" hidden="false" customHeight="false" outlineLevel="0" collapsed="false">
      <c r="A593" s="208"/>
      <c r="B593" s="208"/>
      <c r="C593" s="208"/>
      <c r="D593" s="208"/>
      <c r="E593" s="208"/>
      <c r="F593" s="208"/>
      <c r="G593" s="208"/>
      <c r="H593" s="208"/>
      <c r="I593" s="234"/>
    </row>
    <row r="594" customFormat="false" ht="13.8" hidden="false" customHeight="false" outlineLevel="0" collapsed="false">
      <c r="A594" s="208"/>
      <c r="B594" s="208"/>
      <c r="C594" s="208"/>
      <c r="D594" s="208"/>
      <c r="E594" s="208"/>
      <c r="F594" s="208"/>
      <c r="G594" s="208"/>
      <c r="H594" s="208"/>
      <c r="I594" s="234"/>
    </row>
    <row r="595" customFormat="false" ht="13.8" hidden="false" customHeight="false" outlineLevel="0" collapsed="false">
      <c r="A595" s="208"/>
      <c r="B595" s="208"/>
      <c r="C595" s="208"/>
      <c r="D595" s="208"/>
      <c r="E595" s="208"/>
      <c r="F595" s="208"/>
      <c r="G595" s="208"/>
      <c r="H595" s="208"/>
      <c r="I595" s="234"/>
    </row>
    <row r="596" customFormat="false" ht="13.8" hidden="false" customHeight="false" outlineLevel="0" collapsed="false">
      <c r="A596" s="208"/>
      <c r="B596" s="208"/>
      <c r="C596" s="208"/>
      <c r="D596" s="208"/>
      <c r="E596" s="208"/>
      <c r="F596" s="208"/>
      <c r="G596" s="208"/>
      <c r="H596" s="208"/>
      <c r="I596" s="234"/>
    </row>
    <row r="597" customFormat="false" ht="13.8" hidden="false" customHeight="false" outlineLevel="0" collapsed="false">
      <c r="A597" s="208"/>
      <c r="B597" s="208"/>
      <c r="C597" s="208"/>
      <c r="D597" s="208"/>
      <c r="E597" s="208"/>
      <c r="F597" s="208"/>
      <c r="G597" s="208"/>
      <c r="H597" s="208"/>
      <c r="I597" s="234"/>
    </row>
    <row r="598" customFormat="false" ht="13.8" hidden="false" customHeight="false" outlineLevel="0" collapsed="false">
      <c r="A598" s="208"/>
      <c r="B598" s="208"/>
      <c r="C598" s="208"/>
      <c r="D598" s="208"/>
      <c r="E598" s="208"/>
      <c r="F598" s="208"/>
      <c r="G598" s="208"/>
      <c r="H598" s="208"/>
      <c r="I598" s="234"/>
    </row>
    <row r="599" customFormat="false" ht="13.8" hidden="false" customHeight="false" outlineLevel="0" collapsed="false">
      <c r="A599" s="208"/>
      <c r="B599" s="208"/>
      <c r="C599" s="208"/>
      <c r="D599" s="208"/>
      <c r="E599" s="208"/>
      <c r="F599" s="208"/>
      <c r="G599" s="208"/>
      <c r="H599" s="208"/>
      <c r="I599" s="234"/>
    </row>
    <row r="600" customFormat="false" ht="13.8" hidden="false" customHeight="false" outlineLevel="0" collapsed="false">
      <c r="A600" s="208"/>
      <c r="B600" s="208"/>
      <c r="C600" s="208"/>
      <c r="D600" s="208"/>
      <c r="E600" s="208"/>
      <c r="F600" s="208"/>
      <c r="G600" s="208"/>
      <c r="H600" s="208"/>
      <c r="I600" s="234"/>
    </row>
    <row r="601" customFormat="false" ht="13.8" hidden="false" customHeight="false" outlineLevel="0" collapsed="false">
      <c r="A601" s="208"/>
      <c r="B601" s="208"/>
      <c r="C601" s="208"/>
      <c r="D601" s="208"/>
      <c r="E601" s="208"/>
      <c r="F601" s="208"/>
      <c r="G601" s="208"/>
      <c r="H601" s="208"/>
      <c r="I601" s="234"/>
    </row>
    <row r="602" customFormat="false" ht="13.8" hidden="false" customHeight="false" outlineLevel="0" collapsed="false">
      <c r="A602" s="208"/>
      <c r="B602" s="208"/>
      <c r="C602" s="208"/>
      <c r="D602" s="208"/>
      <c r="E602" s="208"/>
      <c r="F602" s="208"/>
      <c r="G602" s="208"/>
      <c r="H602" s="208"/>
      <c r="I602" s="234"/>
    </row>
    <row r="603" customFormat="false" ht="13.8" hidden="false" customHeight="false" outlineLevel="0" collapsed="false">
      <c r="A603" s="208"/>
      <c r="B603" s="208"/>
      <c r="C603" s="208"/>
      <c r="D603" s="208"/>
      <c r="E603" s="208"/>
      <c r="F603" s="208"/>
      <c r="G603" s="208"/>
      <c r="H603" s="208"/>
      <c r="I603" s="234"/>
    </row>
    <row r="604" customFormat="false" ht="13.8" hidden="false" customHeight="false" outlineLevel="0" collapsed="false">
      <c r="A604" s="208"/>
      <c r="B604" s="208"/>
      <c r="C604" s="208"/>
      <c r="D604" s="208"/>
      <c r="E604" s="208"/>
      <c r="F604" s="208"/>
      <c r="G604" s="208"/>
      <c r="H604" s="208"/>
      <c r="I604" s="234"/>
    </row>
    <row r="605" customFormat="false" ht="13.8" hidden="false" customHeight="false" outlineLevel="0" collapsed="false">
      <c r="A605" s="208"/>
      <c r="B605" s="208"/>
      <c r="C605" s="208"/>
      <c r="D605" s="208"/>
      <c r="E605" s="208"/>
      <c r="F605" s="208"/>
      <c r="G605" s="208"/>
      <c r="H605" s="208"/>
      <c r="I605" s="234"/>
    </row>
    <row r="606" customFormat="false" ht="13.8" hidden="false" customHeight="false" outlineLevel="0" collapsed="false">
      <c r="A606" s="208"/>
      <c r="B606" s="208"/>
      <c r="C606" s="208"/>
      <c r="D606" s="208"/>
      <c r="E606" s="208"/>
      <c r="F606" s="208"/>
      <c r="G606" s="208"/>
      <c r="H606" s="208"/>
      <c r="I606" s="234"/>
    </row>
    <row r="607" customFormat="false" ht="13.8" hidden="false" customHeight="false" outlineLevel="0" collapsed="false">
      <c r="A607" s="208"/>
      <c r="B607" s="208"/>
      <c r="C607" s="208"/>
      <c r="D607" s="208"/>
      <c r="E607" s="208"/>
      <c r="F607" s="208"/>
      <c r="G607" s="208"/>
      <c r="H607" s="208"/>
      <c r="I607" s="234"/>
    </row>
    <row r="608" customFormat="false" ht="13.8" hidden="false" customHeight="false" outlineLevel="0" collapsed="false">
      <c r="A608" s="208"/>
      <c r="B608" s="208"/>
      <c r="C608" s="208"/>
      <c r="D608" s="208"/>
      <c r="E608" s="208"/>
      <c r="F608" s="208"/>
      <c r="G608" s="208"/>
      <c r="H608" s="208"/>
      <c r="I608" s="234"/>
    </row>
    <row r="609" customFormat="false" ht="13.8" hidden="false" customHeight="false" outlineLevel="0" collapsed="false">
      <c r="A609" s="208"/>
      <c r="B609" s="208"/>
      <c r="C609" s="208"/>
      <c r="D609" s="208"/>
      <c r="E609" s="208"/>
      <c r="F609" s="208"/>
      <c r="G609" s="208"/>
      <c r="H609" s="208"/>
      <c r="I609" s="234"/>
    </row>
    <row r="610" customFormat="false" ht="13.8" hidden="false" customHeight="false" outlineLevel="0" collapsed="false">
      <c r="A610" s="208"/>
      <c r="B610" s="208"/>
      <c r="C610" s="208"/>
      <c r="D610" s="208"/>
      <c r="E610" s="208"/>
      <c r="F610" s="208"/>
      <c r="G610" s="208"/>
      <c r="H610" s="208"/>
      <c r="I610" s="234"/>
    </row>
    <row r="611" customFormat="false" ht="13.8" hidden="false" customHeight="false" outlineLevel="0" collapsed="false">
      <c r="A611" s="208"/>
      <c r="B611" s="208"/>
      <c r="C611" s="208"/>
      <c r="D611" s="208"/>
      <c r="E611" s="208"/>
      <c r="F611" s="208"/>
      <c r="G611" s="208"/>
      <c r="H611" s="208"/>
      <c r="I611" s="234"/>
    </row>
    <row r="612" customFormat="false" ht="13.8" hidden="false" customHeight="false" outlineLevel="0" collapsed="false">
      <c r="A612" s="208"/>
      <c r="B612" s="208"/>
      <c r="C612" s="208"/>
      <c r="D612" s="208"/>
      <c r="E612" s="208"/>
      <c r="F612" s="208"/>
      <c r="G612" s="208"/>
      <c r="H612" s="208"/>
      <c r="I612" s="234"/>
    </row>
    <row r="613" customFormat="false" ht="13.8" hidden="false" customHeight="false" outlineLevel="0" collapsed="false">
      <c r="A613" s="208"/>
      <c r="B613" s="208"/>
      <c r="C613" s="208"/>
      <c r="D613" s="208"/>
      <c r="E613" s="208"/>
      <c r="F613" s="208"/>
      <c r="G613" s="208"/>
      <c r="H613" s="208"/>
      <c r="I613" s="234"/>
    </row>
    <row r="614" customFormat="false" ht="13.8" hidden="false" customHeight="false" outlineLevel="0" collapsed="false">
      <c r="A614" s="208"/>
      <c r="B614" s="208"/>
      <c r="C614" s="208"/>
      <c r="D614" s="208"/>
      <c r="E614" s="208"/>
      <c r="F614" s="208"/>
      <c r="G614" s="208"/>
      <c r="H614" s="208"/>
      <c r="I614" s="234"/>
    </row>
    <row r="615" customFormat="false" ht="13.8" hidden="false" customHeight="false" outlineLevel="0" collapsed="false">
      <c r="A615" s="208"/>
      <c r="B615" s="208"/>
      <c r="C615" s="208"/>
      <c r="D615" s="208"/>
      <c r="E615" s="208"/>
      <c r="F615" s="208"/>
      <c r="G615" s="208"/>
      <c r="H615" s="208"/>
      <c r="I615" s="234"/>
    </row>
    <row r="616" customFormat="false" ht="13.8" hidden="false" customHeight="false" outlineLevel="0" collapsed="false">
      <c r="A616" s="208"/>
      <c r="B616" s="208"/>
      <c r="C616" s="208"/>
      <c r="D616" s="208"/>
      <c r="E616" s="208"/>
      <c r="F616" s="208"/>
      <c r="G616" s="208"/>
      <c r="H616" s="208"/>
      <c r="I616" s="234"/>
    </row>
    <row r="617" customFormat="false" ht="13.8" hidden="false" customHeight="false" outlineLevel="0" collapsed="false">
      <c r="A617" s="208"/>
      <c r="B617" s="208"/>
      <c r="C617" s="208"/>
      <c r="D617" s="208"/>
      <c r="E617" s="208"/>
      <c r="F617" s="208"/>
      <c r="G617" s="208"/>
      <c r="H617" s="208"/>
      <c r="I617" s="234"/>
    </row>
    <row r="618" customFormat="false" ht="13.8" hidden="false" customHeight="false" outlineLevel="0" collapsed="false">
      <c r="A618" s="208"/>
      <c r="B618" s="208"/>
      <c r="C618" s="208"/>
      <c r="D618" s="208"/>
      <c r="E618" s="208"/>
      <c r="F618" s="208"/>
      <c r="G618" s="208"/>
      <c r="H618" s="208"/>
      <c r="I618" s="234"/>
    </row>
    <row r="619" customFormat="false" ht="13.8" hidden="false" customHeight="false" outlineLevel="0" collapsed="false">
      <c r="A619" s="208"/>
      <c r="B619" s="208"/>
      <c r="C619" s="208"/>
      <c r="D619" s="208"/>
      <c r="E619" s="208"/>
      <c r="F619" s="208"/>
      <c r="G619" s="208"/>
      <c r="H619" s="208"/>
      <c r="I619" s="234"/>
    </row>
    <row r="620" customFormat="false" ht="13.8" hidden="false" customHeight="false" outlineLevel="0" collapsed="false">
      <c r="A620" s="208"/>
      <c r="B620" s="208"/>
      <c r="C620" s="208"/>
      <c r="D620" s="208"/>
      <c r="E620" s="208"/>
      <c r="F620" s="208"/>
      <c r="G620" s="208"/>
      <c r="H620" s="208"/>
      <c r="I620" s="234"/>
    </row>
    <row r="621" customFormat="false" ht="13.8" hidden="false" customHeight="false" outlineLevel="0" collapsed="false">
      <c r="A621" s="208"/>
      <c r="B621" s="208"/>
      <c r="C621" s="208"/>
      <c r="D621" s="208"/>
      <c r="E621" s="208"/>
      <c r="F621" s="208"/>
      <c r="G621" s="208"/>
      <c r="H621" s="208"/>
      <c r="I621" s="234"/>
    </row>
    <row r="622" customFormat="false" ht="13.8" hidden="false" customHeight="false" outlineLevel="0" collapsed="false">
      <c r="A622" s="208"/>
      <c r="B622" s="208"/>
      <c r="C622" s="208"/>
      <c r="D622" s="208"/>
      <c r="E622" s="208"/>
      <c r="F622" s="208"/>
      <c r="G622" s="208"/>
      <c r="H622" s="208"/>
      <c r="I622" s="234"/>
    </row>
    <row r="623" customFormat="false" ht="13.8" hidden="false" customHeight="false" outlineLevel="0" collapsed="false">
      <c r="A623" s="208"/>
      <c r="B623" s="208"/>
      <c r="C623" s="208"/>
      <c r="D623" s="208"/>
      <c r="E623" s="208"/>
      <c r="F623" s="208"/>
      <c r="G623" s="208"/>
      <c r="H623" s="208"/>
      <c r="I623" s="234"/>
    </row>
    <row r="624" customFormat="false" ht="13.8" hidden="false" customHeight="false" outlineLevel="0" collapsed="false">
      <c r="A624" s="208"/>
      <c r="B624" s="208"/>
      <c r="C624" s="208"/>
      <c r="D624" s="208"/>
      <c r="E624" s="208"/>
      <c r="F624" s="208"/>
      <c r="G624" s="208"/>
      <c r="H624" s="208"/>
      <c r="I624" s="234"/>
    </row>
    <row r="625" customFormat="false" ht="13.8" hidden="false" customHeight="false" outlineLevel="0" collapsed="false">
      <c r="A625" s="208"/>
      <c r="B625" s="208"/>
      <c r="C625" s="208"/>
      <c r="D625" s="208"/>
      <c r="E625" s="208"/>
      <c r="F625" s="208"/>
      <c r="G625" s="208"/>
      <c r="H625" s="208"/>
      <c r="I625" s="234"/>
    </row>
    <row r="626" customFormat="false" ht="13.8" hidden="false" customHeight="false" outlineLevel="0" collapsed="false">
      <c r="A626" s="208"/>
      <c r="B626" s="208"/>
      <c r="C626" s="208"/>
      <c r="D626" s="208"/>
      <c r="E626" s="208"/>
      <c r="F626" s="208"/>
      <c r="G626" s="208"/>
      <c r="H626" s="208"/>
      <c r="I626" s="234"/>
    </row>
    <row r="627" customFormat="false" ht="13.8" hidden="false" customHeight="false" outlineLevel="0" collapsed="false">
      <c r="A627" s="208"/>
      <c r="B627" s="208"/>
      <c r="C627" s="208"/>
      <c r="D627" s="208"/>
      <c r="E627" s="208"/>
      <c r="F627" s="208"/>
      <c r="G627" s="208"/>
      <c r="H627" s="208"/>
      <c r="I627" s="234"/>
    </row>
    <row r="628" customFormat="false" ht="13.8" hidden="false" customHeight="false" outlineLevel="0" collapsed="false">
      <c r="A628" s="208"/>
      <c r="B628" s="208"/>
      <c r="C628" s="208"/>
      <c r="D628" s="208"/>
      <c r="E628" s="208"/>
      <c r="F628" s="208"/>
      <c r="G628" s="208"/>
      <c r="H628" s="208"/>
      <c r="I628" s="234"/>
    </row>
    <row r="629" customFormat="false" ht="13.8" hidden="false" customHeight="false" outlineLevel="0" collapsed="false">
      <c r="A629" s="208"/>
      <c r="B629" s="208"/>
      <c r="C629" s="208"/>
      <c r="D629" s="208"/>
      <c r="E629" s="208"/>
      <c r="F629" s="208"/>
      <c r="G629" s="208"/>
      <c r="H629" s="208"/>
      <c r="I629" s="234"/>
    </row>
    <row r="630" customFormat="false" ht="13.8" hidden="false" customHeight="false" outlineLevel="0" collapsed="false">
      <c r="A630" s="208"/>
      <c r="B630" s="208"/>
      <c r="C630" s="208"/>
      <c r="D630" s="208"/>
      <c r="E630" s="208"/>
      <c r="F630" s="208"/>
      <c r="G630" s="208"/>
      <c r="H630" s="208"/>
      <c r="I630" s="234"/>
    </row>
    <row r="631" customFormat="false" ht="13.8" hidden="false" customHeight="false" outlineLevel="0" collapsed="false">
      <c r="A631" s="208"/>
      <c r="B631" s="208"/>
      <c r="C631" s="208"/>
      <c r="D631" s="208"/>
      <c r="E631" s="208"/>
      <c r="F631" s="208"/>
      <c r="G631" s="208"/>
      <c r="H631" s="208"/>
      <c r="I631" s="234"/>
    </row>
    <row r="632" customFormat="false" ht="13.8" hidden="false" customHeight="false" outlineLevel="0" collapsed="false">
      <c r="A632" s="208"/>
      <c r="B632" s="208"/>
      <c r="C632" s="208"/>
      <c r="D632" s="208"/>
      <c r="E632" s="208"/>
      <c r="F632" s="208"/>
      <c r="G632" s="208"/>
      <c r="H632" s="208"/>
      <c r="I632" s="234"/>
    </row>
    <row r="633" customFormat="false" ht="13.8" hidden="false" customHeight="false" outlineLevel="0" collapsed="false">
      <c r="A633" s="208"/>
      <c r="B633" s="208"/>
      <c r="C633" s="208"/>
      <c r="D633" s="208"/>
      <c r="E633" s="208"/>
      <c r="F633" s="208"/>
      <c r="G633" s="208"/>
      <c r="H633" s="208"/>
      <c r="I633" s="234"/>
    </row>
    <row r="634" customFormat="false" ht="13.8" hidden="false" customHeight="false" outlineLevel="0" collapsed="false">
      <c r="A634" s="208"/>
      <c r="B634" s="208"/>
      <c r="C634" s="208"/>
      <c r="D634" s="208"/>
      <c r="E634" s="208"/>
      <c r="F634" s="208"/>
      <c r="G634" s="208"/>
      <c r="H634" s="208"/>
      <c r="I634" s="234"/>
    </row>
    <row r="635" customFormat="false" ht="13.8" hidden="false" customHeight="false" outlineLevel="0" collapsed="false">
      <c r="A635" s="208"/>
      <c r="B635" s="208"/>
      <c r="C635" s="208"/>
      <c r="D635" s="208"/>
      <c r="E635" s="208"/>
      <c r="F635" s="208"/>
      <c r="G635" s="208"/>
      <c r="H635" s="208"/>
      <c r="I635" s="234"/>
    </row>
    <row r="636" customFormat="false" ht="13.8" hidden="false" customHeight="false" outlineLevel="0" collapsed="false">
      <c r="A636" s="208"/>
      <c r="B636" s="208"/>
      <c r="C636" s="208"/>
      <c r="D636" s="208"/>
      <c r="E636" s="208"/>
      <c r="F636" s="208"/>
      <c r="G636" s="208"/>
      <c r="H636" s="208"/>
      <c r="I636" s="234"/>
    </row>
    <row r="637" customFormat="false" ht="13.8" hidden="false" customHeight="false" outlineLevel="0" collapsed="false">
      <c r="A637" s="208"/>
      <c r="B637" s="208"/>
      <c r="C637" s="208"/>
      <c r="D637" s="208"/>
      <c r="E637" s="208"/>
      <c r="F637" s="208"/>
      <c r="G637" s="208"/>
      <c r="H637" s="208"/>
      <c r="I637" s="234"/>
    </row>
    <row r="638" customFormat="false" ht="13.8" hidden="false" customHeight="false" outlineLevel="0" collapsed="false">
      <c r="A638" s="208"/>
      <c r="B638" s="208"/>
      <c r="C638" s="208"/>
      <c r="D638" s="208"/>
      <c r="E638" s="208"/>
      <c r="F638" s="208"/>
      <c r="G638" s="208"/>
      <c r="H638" s="208"/>
      <c r="I638" s="234"/>
    </row>
    <row r="639" customFormat="false" ht="13.8" hidden="false" customHeight="false" outlineLevel="0" collapsed="false">
      <c r="A639" s="208"/>
      <c r="B639" s="208"/>
      <c r="C639" s="208"/>
      <c r="D639" s="208"/>
      <c r="E639" s="208"/>
      <c r="F639" s="208"/>
      <c r="G639" s="208"/>
      <c r="H639" s="208"/>
      <c r="I639" s="234"/>
    </row>
    <row r="640" customFormat="false" ht="13.8" hidden="false" customHeight="false" outlineLevel="0" collapsed="false">
      <c r="A640" s="208"/>
      <c r="B640" s="208"/>
      <c r="C640" s="208"/>
      <c r="D640" s="208"/>
      <c r="E640" s="208"/>
      <c r="F640" s="208"/>
      <c r="G640" s="208"/>
      <c r="H640" s="208"/>
      <c r="I640" s="234"/>
    </row>
    <row r="641" customFormat="false" ht="13.8" hidden="false" customHeight="false" outlineLevel="0" collapsed="false">
      <c r="A641" s="208"/>
      <c r="B641" s="208"/>
      <c r="C641" s="208"/>
      <c r="D641" s="208"/>
      <c r="E641" s="208"/>
      <c r="F641" s="208"/>
      <c r="G641" s="208"/>
      <c r="H641" s="208"/>
      <c r="I641" s="234"/>
    </row>
    <row r="642" customFormat="false" ht="13.8" hidden="false" customHeight="false" outlineLevel="0" collapsed="false">
      <c r="A642" s="208"/>
      <c r="B642" s="208"/>
      <c r="C642" s="208"/>
      <c r="D642" s="208"/>
      <c r="E642" s="208"/>
      <c r="F642" s="208"/>
      <c r="G642" s="208"/>
      <c r="H642" s="208"/>
      <c r="I642" s="234"/>
    </row>
    <row r="643" customFormat="false" ht="13.8" hidden="false" customHeight="false" outlineLevel="0" collapsed="false">
      <c r="A643" s="208"/>
      <c r="B643" s="208"/>
      <c r="C643" s="208"/>
      <c r="D643" s="208"/>
      <c r="E643" s="208"/>
      <c r="F643" s="208"/>
      <c r="G643" s="208"/>
      <c r="H643" s="208"/>
      <c r="I643" s="234"/>
    </row>
    <row r="644" customFormat="false" ht="13.8" hidden="false" customHeight="false" outlineLevel="0" collapsed="false">
      <c r="A644" s="208"/>
      <c r="B644" s="208"/>
      <c r="C644" s="208"/>
      <c r="D644" s="208"/>
      <c r="E644" s="208"/>
      <c r="F644" s="208"/>
      <c r="G644" s="208"/>
      <c r="H644" s="208"/>
      <c r="I644" s="234"/>
    </row>
    <row r="645" customFormat="false" ht="13.8" hidden="false" customHeight="false" outlineLevel="0" collapsed="false">
      <c r="A645" s="208"/>
      <c r="B645" s="208"/>
      <c r="C645" s="208"/>
      <c r="D645" s="208"/>
      <c r="E645" s="208"/>
      <c r="F645" s="208"/>
      <c r="G645" s="208"/>
      <c r="H645" s="208"/>
      <c r="I645" s="234"/>
    </row>
    <row r="646" customFormat="false" ht="13.8" hidden="false" customHeight="false" outlineLevel="0" collapsed="false">
      <c r="A646" s="208"/>
      <c r="B646" s="208"/>
      <c r="C646" s="208"/>
      <c r="D646" s="208"/>
      <c r="E646" s="208"/>
      <c r="F646" s="208"/>
      <c r="G646" s="208"/>
      <c r="H646" s="208"/>
      <c r="I646" s="234"/>
    </row>
    <row r="647" customFormat="false" ht="13.8" hidden="false" customHeight="false" outlineLevel="0" collapsed="false">
      <c r="A647" s="208"/>
      <c r="B647" s="208"/>
      <c r="C647" s="208"/>
      <c r="D647" s="208"/>
      <c r="E647" s="208"/>
      <c r="F647" s="208"/>
      <c r="G647" s="208"/>
      <c r="H647" s="208"/>
      <c r="I647" s="234"/>
    </row>
    <row r="648" customFormat="false" ht="13.8" hidden="false" customHeight="false" outlineLevel="0" collapsed="false">
      <c r="A648" s="208"/>
      <c r="B648" s="208"/>
      <c r="C648" s="208"/>
      <c r="D648" s="208"/>
      <c r="E648" s="208"/>
      <c r="F648" s="208"/>
      <c r="G648" s="208"/>
      <c r="H648" s="208"/>
      <c r="I648" s="234"/>
    </row>
    <row r="649" customFormat="false" ht="13.8" hidden="false" customHeight="false" outlineLevel="0" collapsed="false">
      <c r="A649" s="208"/>
      <c r="B649" s="208"/>
      <c r="C649" s="208"/>
      <c r="D649" s="208"/>
      <c r="E649" s="208"/>
      <c r="F649" s="208"/>
      <c r="G649" s="208"/>
      <c r="H649" s="208"/>
      <c r="I649" s="234"/>
    </row>
    <row r="650" customFormat="false" ht="13.8" hidden="false" customHeight="false" outlineLevel="0" collapsed="false">
      <c r="A650" s="208"/>
      <c r="B650" s="208"/>
      <c r="C650" s="208"/>
      <c r="D650" s="208"/>
      <c r="E650" s="208"/>
      <c r="F650" s="208"/>
      <c r="G650" s="208"/>
      <c r="H650" s="208"/>
      <c r="I650" s="234"/>
    </row>
    <row r="651" customFormat="false" ht="13.8" hidden="false" customHeight="false" outlineLevel="0" collapsed="false">
      <c r="A651" s="208"/>
      <c r="B651" s="208"/>
      <c r="C651" s="208"/>
      <c r="D651" s="208"/>
      <c r="E651" s="208"/>
      <c r="F651" s="208"/>
      <c r="G651" s="208"/>
      <c r="H651" s="208"/>
      <c r="I651" s="234"/>
    </row>
    <row r="652" customFormat="false" ht="13.8" hidden="false" customHeight="false" outlineLevel="0" collapsed="false">
      <c r="A652" s="208"/>
      <c r="B652" s="208"/>
      <c r="C652" s="208"/>
      <c r="D652" s="208"/>
      <c r="E652" s="208"/>
      <c r="F652" s="208"/>
      <c r="G652" s="208"/>
      <c r="H652" s="208"/>
      <c r="I652" s="234"/>
    </row>
    <row r="653" customFormat="false" ht="13.8" hidden="false" customHeight="false" outlineLevel="0" collapsed="false">
      <c r="A653" s="208"/>
      <c r="B653" s="208"/>
      <c r="C653" s="208"/>
      <c r="D653" s="208"/>
      <c r="E653" s="208"/>
      <c r="F653" s="208"/>
      <c r="G653" s="208"/>
      <c r="H653" s="208"/>
      <c r="I653" s="234"/>
    </row>
    <row r="654" customFormat="false" ht="13.8" hidden="false" customHeight="false" outlineLevel="0" collapsed="false">
      <c r="A654" s="208"/>
      <c r="B654" s="208"/>
      <c r="C654" s="208"/>
      <c r="D654" s="208"/>
      <c r="E654" s="208"/>
      <c r="F654" s="208"/>
      <c r="G654" s="208"/>
      <c r="H654" s="208"/>
      <c r="I654" s="234"/>
    </row>
    <row r="655" customFormat="false" ht="13.8" hidden="false" customHeight="false" outlineLevel="0" collapsed="false">
      <c r="A655" s="208"/>
      <c r="B655" s="208"/>
      <c r="C655" s="208"/>
      <c r="D655" s="208"/>
      <c r="E655" s="208"/>
      <c r="F655" s="208"/>
      <c r="G655" s="208"/>
      <c r="H655" s="208"/>
      <c r="I655" s="234"/>
    </row>
    <row r="656" customFormat="false" ht="13.8" hidden="false" customHeight="false" outlineLevel="0" collapsed="false">
      <c r="A656" s="208"/>
      <c r="B656" s="208"/>
      <c r="C656" s="208"/>
      <c r="D656" s="208"/>
      <c r="E656" s="208"/>
      <c r="F656" s="208"/>
      <c r="G656" s="208"/>
      <c r="H656" s="208"/>
      <c r="I656" s="234"/>
    </row>
    <row r="657" customFormat="false" ht="13.8" hidden="false" customHeight="false" outlineLevel="0" collapsed="false">
      <c r="A657" s="208"/>
      <c r="B657" s="208"/>
      <c r="C657" s="208"/>
      <c r="D657" s="208"/>
      <c r="E657" s="208"/>
      <c r="F657" s="208"/>
      <c r="G657" s="208"/>
      <c r="H657" s="208"/>
      <c r="I657" s="234"/>
    </row>
    <row r="658" customFormat="false" ht="13.8" hidden="false" customHeight="false" outlineLevel="0" collapsed="false">
      <c r="A658" s="208"/>
      <c r="B658" s="208"/>
      <c r="C658" s="208"/>
      <c r="D658" s="208"/>
      <c r="E658" s="208"/>
      <c r="F658" s="208"/>
      <c r="G658" s="208"/>
      <c r="H658" s="208"/>
      <c r="I658" s="234"/>
    </row>
    <row r="659" customFormat="false" ht="13.8" hidden="false" customHeight="false" outlineLevel="0" collapsed="false">
      <c r="A659" s="208"/>
      <c r="B659" s="208"/>
      <c r="C659" s="208"/>
      <c r="D659" s="208"/>
      <c r="E659" s="208"/>
      <c r="F659" s="208"/>
      <c r="G659" s="208"/>
      <c r="H659" s="208"/>
      <c r="I659" s="234"/>
    </row>
    <row r="660" customFormat="false" ht="13.8" hidden="false" customHeight="false" outlineLevel="0" collapsed="false">
      <c r="A660" s="208"/>
      <c r="B660" s="208"/>
      <c r="C660" s="208"/>
      <c r="D660" s="208"/>
      <c r="E660" s="208"/>
      <c r="F660" s="208"/>
      <c r="G660" s="208"/>
      <c r="H660" s="208"/>
      <c r="I660" s="234"/>
    </row>
    <row r="661" customFormat="false" ht="13.8" hidden="false" customHeight="false" outlineLevel="0" collapsed="false">
      <c r="A661" s="208"/>
      <c r="B661" s="208"/>
      <c r="C661" s="208"/>
      <c r="D661" s="208"/>
      <c r="E661" s="208"/>
      <c r="F661" s="208"/>
      <c r="G661" s="208"/>
      <c r="H661" s="208"/>
      <c r="I661" s="234"/>
    </row>
    <row r="662" customFormat="false" ht="13.8" hidden="false" customHeight="false" outlineLevel="0" collapsed="false">
      <c r="A662" s="208"/>
      <c r="B662" s="208"/>
      <c r="C662" s="208"/>
      <c r="D662" s="208"/>
      <c r="E662" s="208"/>
      <c r="F662" s="208"/>
      <c r="G662" s="208"/>
      <c r="H662" s="208"/>
      <c r="I662" s="234"/>
    </row>
    <row r="663" customFormat="false" ht="13.8" hidden="false" customHeight="false" outlineLevel="0" collapsed="false">
      <c r="A663" s="208"/>
      <c r="B663" s="208"/>
      <c r="C663" s="208"/>
      <c r="D663" s="208"/>
      <c r="E663" s="208"/>
      <c r="F663" s="208"/>
      <c r="G663" s="208"/>
      <c r="H663" s="208"/>
      <c r="I663" s="234"/>
    </row>
    <row r="664" customFormat="false" ht="13.8" hidden="false" customHeight="false" outlineLevel="0" collapsed="false">
      <c r="A664" s="208"/>
      <c r="B664" s="208"/>
      <c r="C664" s="208"/>
      <c r="D664" s="208"/>
      <c r="E664" s="208"/>
      <c r="F664" s="208"/>
      <c r="G664" s="208"/>
      <c r="H664" s="208"/>
      <c r="I664" s="234"/>
    </row>
    <row r="665" customFormat="false" ht="13.8" hidden="false" customHeight="false" outlineLevel="0" collapsed="false">
      <c r="A665" s="208"/>
      <c r="B665" s="208"/>
      <c r="C665" s="208"/>
      <c r="D665" s="208"/>
      <c r="E665" s="208"/>
      <c r="F665" s="208"/>
      <c r="G665" s="208"/>
      <c r="H665" s="208"/>
      <c r="I665" s="234"/>
    </row>
    <row r="666" customFormat="false" ht="13.8" hidden="false" customHeight="false" outlineLevel="0" collapsed="false">
      <c r="A666" s="208"/>
      <c r="B666" s="208"/>
      <c r="C666" s="208"/>
      <c r="D666" s="208"/>
      <c r="E666" s="208"/>
      <c r="F666" s="208"/>
      <c r="G666" s="208"/>
      <c r="H666" s="208"/>
      <c r="I666" s="234"/>
    </row>
    <row r="667" customFormat="false" ht="13.8" hidden="false" customHeight="false" outlineLevel="0" collapsed="false">
      <c r="A667" s="208"/>
      <c r="B667" s="208"/>
      <c r="C667" s="208"/>
      <c r="D667" s="208"/>
      <c r="E667" s="208"/>
      <c r="F667" s="208"/>
      <c r="G667" s="208"/>
      <c r="H667" s="208"/>
      <c r="I667" s="234"/>
    </row>
    <row r="668" customFormat="false" ht="13.8" hidden="false" customHeight="false" outlineLevel="0" collapsed="false">
      <c r="A668" s="208"/>
      <c r="B668" s="208"/>
      <c r="C668" s="208"/>
      <c r="D668" s="208"/>
      <c r="E668" s="208"/>
      <c r="F668" s="208"/>
      <c r="G668" s="208"/>
      <c r="H668" s="208"/>
      <c r="I668" s="234"/>
    </row>
    <row r="669" customFormat="false" ht="13.8" hidden="false" customHeight="false" outlineLevel="0" collapsed="false">
      <c r="A669" s="208"/>
      <c r="B669" s="208"/>
      <c r="C669" s="208"/>
      <c r="D669" s="208"/>
      <c r="E669" s="208"/>
      <c r="F669" s="208"/>
      <c r="G669" s="208"/>
      <c r="H669" s="208"/>
      <c r="I669" s="234"/>
    </row>
    <row r="670" customFormat="false" ht="13.8" hidden="false" customHeight="false" outlineLevel="0" collapsed="false">
      <c r="A670" s="208"/>
      <c r="B670" s="208"/>
      <c r="C670" s="208"/>
      <c r="D670" s="208"/>
      <c r="E670" s="208"/>
      <c r="F670" s="208"/>
      <c r="G670" s="208"/>
      <c r="H670" s="208"/>
      <c r="I670" s="234"/>
    </row>
    <row r="671" customFormat="false" ht="13.8" hidden="false" customHeight="false" outlineLevel="0" collapsed="false">
      <c r="A671" s="208"/>
      <c r="B671" s="208"/>
      <c r="C671" s="208"/>
      <c r="D671" s="208"/>
      <c r="E671" s="208"/>
      <c r="F671" s="208"/>
      <c r="G671" s="208"/>
      <c r="H671" s="208"/>
      <c r="I671" s="234"/>
    </row>
    <row r="672" customFormat="false" ht="13.8" hidden="false" customHeight="false" outlineLevel="0" collapsed="false">
      <c r="A672" s="208"/>
      <c r="B672" s="208"/>
      <c r="C672" s="208"/>
      <c r="D672" s="208"/>
      <c r="E672" s="208"/>
      <c r="F672" s="208"/>
      <c r="G672" s="208"/>
      <c r="H672" s="208"/>
      <c r="I672" s="234"/>
    </row>
    <row r="673" customFormat="false" ht="13.8" hidden="false" customHeight="false" outlineLevel="0" collapsed="false">
      <c r="A673" s="208"/>
      <c r="B673" s="208"/>
      <c r="C673" s="208"/>
      <c r="D673" s="208"/>
      <c r="E673" s="208"/>
      <c r="F673" s="208"/>
      <c r="G673" s="208"/>
      <c r="H673" s="208"/>
      <c r="I673" s="234"/>
    </row>
    <row r="674" customFormat="false" ht="13.8" hidden="false" customHeight="false" outlineLevel="0" collapsed="false">
      <c r="A674" s="208"/>
      <c r="B674" s="208"/>
      <c r="C674" s="208"/>
      <c r="D674" s="208"/>
      <c r="E674" s="208"/>
      <c r="F674" s="208"/>
      <c r="G674" s="208"/>
      <c r="H674" s="208"/>
      <c r="I674" s="234"/>
    </row>
    <row r="675" customFormat="false" ht="13.8" hidden="false" customHeight="false" outlineLevel="0" collapsed="false">
      <c r="A675" s="208"/>
      <c r="B675" s="208"/>
      <c r="C675" s="208"/>
      <c r="D675" s="208"/>
      <c r="E675" s="208"/>
      <c r="F675" s="208"/>
      <c r="G675" s="208"/>
      <c r="H675" s="208"/>
      <c r="I675" s="234"/>
    </row>
    <row r="676" customFormat="false" ht="13.8" hidden="false" customHeight="false" outlineLevel="0" collapsed="false">
      <c r="A676" s="208"/>
      <c r="B676" s="208"/>
      <c r="C676" s="208"/>
      <c r="D676" s="208"/>
      <c r="E676" s="208"/>
      <c r="F676" s="208"/>
      <c r="G676" s="208"/>
      <c r="H676" s="208"/>
      <c r="I676" s="234"/>
    </row>
    <row r="677" customFormat="false" ht="13.8" hidden="false" customHeight="false" outlineLevel="0" collapsed="false">
      <c r="A677" s="208"/>
      <c r="B677" s="208"/>
      <c r="C677" s="208"/>
      <c r="D677" s="208"/>
      <c r="E677" s="208"/>
      <c r="F677" s="208"/>
      <c r="G677" s="208"/>
      <c r="H677" s="208"/>
      <c r="I677" s="234"/>
    </row>
    <row r="678" customFormat="false" ht="13.8" hidden="false" customHeight="false" outlineLevel="0" collapsed="false">
      <c r="A678" s="208"/>
      <c r="B678" s="208"/>
      <c r="C678" s="208"/>
      <c r="D678" s="208"/>
      <c r="E678" s="208"/>
      <c r="F678" s="208"/>
      <c r="G678" s="208"/>
      <c r="H678" s="208"/>
      <c r="I678" s="234"/>
    </row>
    <row r="679" customFormat="false" ht="13.8" hidden="false" customHeight="false" outlineLevel="0" collapsed="false">
      <c r="A679" s="208"/>
      <c r="B679" s="208"/>
      <c r="C679" s="208"/>
      <c r="D679" s="208"/>
      <c r="E679" s="208"/>
      <c r="F679" s="208"/>
      <c r="G679" s="208"/>
      <c r="H679" s="208"/>
      <c r="I679" s="234"/>
    </row>
    <row r="680" customFormat="false" ht="13.8" hidden="false" customHeight="false" outlineLevel="0" collapsed="false">
      <c r="A680" s="208"/>
      <c r="B680" s="208"/>
      <c r="C680" s="208"/>
      <c r="D680" s="208"/>
      <c r="E680" s="208"/>
      <c r="F680" s="208"/>
      <c r="G680" s="208"/>
      <c r="H680" s="208"/>
      <c r="I680" s="234"/>
    </row>
    <row r="681" customFormat="false" ht="13.8" hidden="false" customHeight="false" outlineLevel="0" collapsed="false">
      <c r="A681" s="208"/>
      <c r="B681" s="208"/>
      <c r="C681" s="208"/>
      <c r="D681" s="208"/>
      <c r="E681" s="208"/>
      <c r="F681" s="208"/>
      <c r="G681" s="208"/>
      <c r="H681" s="208"/>
      <c r="I681" s="234"/>
    </row>
    <row r="682" customFormat="false" ht="13.8" hidden="false" customHeight="false" outlineLevel="0" collapsed="false">
      <c r="A682" s="208"/>
      <c r="B682" s="208"/>
      <c r="C682" s="208"/>
      <c r="D682" s="208"/>
      <c r="E682" s="208"/>
      <c r="F682" s="208"/>
      <c r="G682" s="208"/>
      <c r="H682" s="208"/>
      <c r="I682" s="234"/>
    </row>
    <row r="683" customFormat="false" ht="13.8" hidden="false" customHeight="false" outlineLevel="0" collapsed="false">
      <c r="A683" s="208"/>
      <c r="B683" s="208"/>
      <c r="C683" s="208"/>
      <c r="D683" s="208"/>
      <c r="E683" s="208"/>
      <c r="F683" s="208"/>
      <c r="G683" s="208"/>
      <c r="H683" s="208"/>
      <c r="I683" s="234"/>
    </row>
    <row r="684" customFormat="false" ht="13.8" hidden="false" customHeight="false" outlineLevel="0" collapsed="false">
      <c r="A684" s="208"/>
      <c r="B684" s="208"/>
      <c r="C684" s="208"/>
      <c r="D684" s="208"/>
      <c r="E684" s="208"/>
      <c r="F684" s="208"/>
      <c r="G684" s="208"/>
      <c r="H684" s="208"/>
      <c r="I684" s="234"/>
    </row>
    <row r="685" customFormat="false" ht="13.8" hidden="false" customHeight="false" outlineLevel="0" collapsed="false">
      <c r="A685" s="208"/>
      <c r="B685" s="208"/>
      <c r="C685" s="208"/>
      <c r="D685" s="208"/>
      <c r="E685" s="208"/>
      <c r="F685" s="208"/>
      <c r="G685" s="208"/>
      <c r="H685" s="208"/>
      <c r="I685" s="234"/>
    </row>
    <row r="686" customFormat="false" ht="13.8" hidden="false" customHeight="false" outlineLevel="0" collapsed="false">
      <c r="A686" s="208"/>
      <c r="B686" s="208"/>
      <c r="C686" s="208"/>
      <c r="D686" s="208"/>
      <c r="E686" s="208"/>
      <c r="F686" s="208"/>
      <c r="G686" s="208"/>
      <c r="H686" s="208"/>
      <c r="I686" s="234"/>
    </row>
    <row r="687" customFormat="false" ht="13.8" hidden="false" customHeight="false" outlineLevel="0" collapsed="false">
      <c r="A687" s="208"/>
      <c r="B687" s="208"/>
      <c r="C687" s="208"/>
      <c r="D687" s="208"/>
      <c r="E687" s="208"/>
      <c r="F687" s="208"/>
      <c r="G687" s="208"/>
      <c r="H687" s="208"/>
      <c r="I687" s="234"/>
    </row>
    <row r="688" customFormat="false" ht="13.8" hidden="false" customHeight="false" outlineLevel="0" collapsed="false">
      <c r="A688" s="208"/>
      <c r="B688" s="208"/>
      <c r="C688" s="208"/>
      <c r="D688" s="208"/>
      <c r="E688" s="208"/>
      <c r="F688" s="208"/>
      <c r="G688" s="208"/>
      <c r="H688" s="208"/>
      <c r="I688" s="234"/>
    </row>
    <row r="689" customFormat="false" ht="13.8" hidden="false" customHeight="false" outlineLevel="0" collapsed="false">
      <c r="A689" s="208"/>
      <c r="B689" s="208"/>
      <c r="C689" s="208"/>
      <c r="D689" s="208"/>
      <c r="E689" s="208"/>
      <c r="F689" s="208"/>
      <c r="G689" s="208"/>
      <c r="H689" s="208"/>
      <c r="I689" s="234"/>
    </row>
    <row r="690" customFormat="false" ht="13.8" hidden="false" customHeight="false" outlineLevel="0" collapsed="false">
      <c r="A690" s="208"/>
      <c r="B690" s="208"/>
      <c r="C690" s="208"/>
      <c r="D690" s="208"/>
      <c r="E690" s="208"/>
      <c r="F690" s="208"/>
      <c r="G690" s="208"/>
      <c r="H690" s="208"/>
      <c r="I690" s="234"/>
    </row>
    <row r="691" customFormat="false" ht="13.8" hidden="false" customHeight="false" outlineLevel="0" collapsed="false">
      <c r="A691" s="208"/>
      <c r="B691" s="208"/>
      <c r="C691" s="208"/>
      <c r="D691" s="208"/>
      <c r="E691" s="208"/>
      <c r="F691" s="208"/>
      <c r="G691" s="208"/>
      <c r="H691" s="208"/>
      <c r="I691" s="234"/>
    </row>
    <row r="692" customFormat="false" ht="13.8" hidden="false" customHeight="false" outlineLevel="0" collapsed="false">
      <c r="A692" s="208"/>
      <c r="B692" s="208"/>
      <c r="C692" s="208"/>
      <c r="D692" s="208"/>
      <c r="E692" s="208"/>
      <c r="F692" s="208"/>
      <c r="G692" s="208"/>
      <c r="H692" s="208"/>
      <c r="I692" s="234"/>
    </row>
    <row r="693" customFormat="false" ht="13.8" hidden="false" customHeight="false" outlineLevel="0" collapsed="false">
      <c r="A693" s="208"/>
      <c r="B693" s="208"/>
      <c r="C693" s="208"/>
      <c r="D693" s="208"/>
      <c r="E693" s="208"/>
      <c r="F693" s="208"/>
      <c r="G693" s="208"/>
      <c r="H693" s="208"/>
      <c r="I693" s="234"/>
    </row>
    <row r="694" customFormat="false" ht="13.8" hidden="false" customHeight="false" outlineLevel="0" collapsed="false">
      <c r="A694" s="208"/>
      <c r="B694" s="208"/>
      <c r="C694" s="208"/>
      <c r="D694" s="208"/>
      <c r="E694" s="208"/>
      <c r="F694" s="208"/>
      <c r="G694" s="208"/>
      <c r="H694" s="208"/>
      <c r="I694" s="234"/>
    </row>
    <row r="695" customFormat="false" ht="13.8" hidden="false" customHeight="false" outlineLevel="0" collapsed="false">
      <c r="A695" s="208"/>
      <c r="B695" s="208"/>
      <c r="C695" s="208"/>
      <c r="D695" s="208"/>
      <c r="E695" s="208"/>
      <c r="F695" s="208"/>
      <c r="G695" s="208"/>
      <c r="H695" s="208"/>
      <c r="I695" s="234"/>
    </row>
    <row r="696" customFormat="false" ht="13.8" hidden="false" customHeight="false" outlineLevel="0" collapsed="false">
      <c r="A696" s="208"/>
      <c r="B696" s="208"/>
      <c r="C696" s="208"/>
      <c r="D696" s="208"/>
      <c r="E696" s="208"/>
      <c r="F696" s="208"/>
      <c r="G696" s="208"/>
      <c r="H696" s="208"/>
      <c r="I696" s="234"/>
    </row>
    <row r="697" customFormat="false" ht="13.8" hidden="false" customHeight="false" outlineLevel="0" collapsed="false">
      <c r="A697" s="208"/>
      <c r="B697" s="208"/>
      <c r="C697" s="208"/>
      <c r="D697" s="208"/>
      <c r="E697" s="208"/>
      <c r="F697" s="208"/>
      <c r="G697" s="208"/>
      <c r="H697" s="208"/>
      <c r="I697" s="234"/>
    </row>
    <row r="698" customFormat="false" ht="13.8" hidden="false" customHeight="false" outlineLevel="0" collapsed="false">
      <c r="A698" s="208"/>
      <c r="B698" s="208"/>
      <c r="C698" s="208"/>
      <c r="D698" s="208"/>
      <c r="E698" s="208"/>
      <c r="F698" s="208"/>
      <c r="G698" s="208"/>
      <c r="H698" s="208"/>
      <c r="I698" s="234"/>
    </row>
    <row r="699" customFormat="false" ht="13.8" hidden="false" customHeight="false" outlineLevel="0" collapsed="false">
      <c r="A699" s="208"/>
      <c r="B699" s="208"/>
      <c r="C699" s="208"/>
      <c r="D699" s="208"/>
      <c r="E699" s="208"/>
      <c r="F699" s="208"/>
      <c r="G699" s="208"/>
      <c r="H699" s="208"/>
      <c r="I699" s="234"/>
    </row>
    <row r="700" customFormat="false" ht="13.8" hidden="false" customHeight="false" outlineLevel="0" collapsed="false">
      <c r="A700" s="208"/>
      <c r="B700" s="208"/>
      <c r="C700" s="208"/>
      <c r="D700" s="208"/>
      <c r="E700" s="208"/>
      <c r="F700" s="208"/>
      <c r="G700" s="208"/>
      <c r="H700" s="208"/>
      <c r="I700" s="234"/>
    </row>
    <row r="701" customFormat="false" ht="13.8" hidden="false" customHeight="false" outlineLevel="0" collapsed="false">
      <c r="A701" s="208"/>
      <c r="B701" s="208"/>
      <c r="C701" s="208"/>
      <c r="D701" s="208"/>
      <c r="E701" s="208"/>
      <c r="F701" s="208"/>
      <c r="G701" s="208"/>
      <c r="H701" s="208"/>
      <c r="I701" s="234"/>
    </row>
    <row r="702" customFormat="false" ht="13.8" hidden="false" customHeight="false" outlineLevel="0" collapsed="false">
      <c r="A702" s="208"/>
      <c r="B702" s="208"/>
      <c r="C702" s="208"/>
      <c r="D702" s="208"/>
      <c r="E702" s="208"/>
      <c r="F702" s="208"/>
      <c r="G702" s="208"/>
      <c r="H702" s="208"/>
      <c r="I702" s="234"/>
    </row>
    <row r="703" customFormat="false" ht="13.8" hidden="false" customHeight="false" outlineLevel="0" collapsed="false">
      <c r="A703" s="208"/>
      <c r="B703" s="208"/>
      <c r="C703" s="208"/>
      <c r="D703" s="208"/>
      <c r="E703" s="208"/>
      <c r="F703" s="208"/>
      <c r="G703" s="208"/>
      <c r="H703" s="208"/>
      <c r="I703" s="234"/>
    </row>
    <row r="704" customFormat="false" ht="13.8" hidden="false" customHeight="false" outlineLevel="0" collapsed="false">
      <c r="A704" s="208"/>
      <c r="B704" s="208"/>
      <c r="C704" s="208"/>
      <c r="D704" s="208"/>
      <c r="E704" s="208"/>
      <c r="F704" s="208"/>
      <c r="G704" s="208"/>
      <c r="H704" s="208"/>
      <c r="I704" s="234"/>
    </row>
    <row r="705" customFormat="false" ht="13.8" hidden="false" customHeight="false" outlineLevel="0" collapsed="false">
      <c r="A705" s="208"/>
      <c r="B705" s="208"/>
      <c r="C705" s="208"/>
      <c r="D705" s="208"/>
      <c r="E705" s="208"/>
      <c r="F705" s="208"/>
      <c r="G705" s="208"/>
      <c r="H705" s="208"/>
      <c r="I705" s="234"/>
    </row>
    <row r="706" customFormat="false" ht="13.8" hidden="false" customHeight="false" outlineLevel="0" collapsed="false">
      <c r="A706" s="208"/>
      <c r="B706" s="208"/>
      <c r="C706" s="208"/>
      <c r="D706" s="208"/>
      <c r="E706" s="208"/>
      <c r="F706" s="208"/>
      <c r="G706" s="208"/>
      <c r="H706" s="208"/>
      <c r="I706" s="234"/>
    </row>
    <row r="707" customFormat="false" ht="13.8" hidden="false" customHeight="false" outlineLevel="0" collapsed="false">
      <c r="A707" s="208"/>
      <c r="B707" s="208"/>
      <c r="C707" s="208"/>
      <c r="D707" s="208"/>
      <c r="E707" s="208"/>
      <c r="F707" s="208"/>
      <c r="G707" s="208"/>
      <c r="H707" s="208"/>
      <c r="I707" s="234"/>
    </row>
    <row r="708" customFormat="false" ht="13.8" hidden="false" customHeight="false" outlineLevel="0" collapsed="false">
      <c r="A708" s="208"/>
      <c r="B708" s="208"/>
      <c r="C708" s="208"/>
      <c r="D708" s="208"/>
      <c r="E708" s="208"/>
      <c r="F708" s="208"/>
      <c r="G708" s="208"/>
      <c r="H708" s="208"/>
      <c r="I708" s="234"/>
    </row>
    <row r="709" customFormat="false" ht="13.8" hidden="false" customHeight="false" outlineLevel="0" collapsed="false">
      <c r="A709" s="208"/>
      <c r="B709" s="208"/>
      <c r="C709" s="208"/>
      <c r="D709" s="208"/>
      <c r="E709" s="208"/>
      <c r="F709" s="208"/>
      <c r="G709" s="208"/>
      <c r="H709" s="208"/>
      <c r="I709" s="234"/>
    </row>
    <row r="710" customFormat="false" ht="13.8" hidden="false" customHeight="false" outlineLevel="0" collapsed="false">
      <c r="A710" s="208"/>
      <c r="B710" s="208"/>
      <c r="C710" s="208"/>
      <c r="D710" s="208"/>
      <c r="E710" s="208"/>
      <c r="F710" s="208"/>
      <c r="G710" s="208"/>
      <c r="H710" s="208"/>
      <c r="I710" s="234"/>
    </row>
    <row r="711" customFormat="false" ht="13.8" hidden="false" customHeight="false" outlineLevel="0" collapsed="false">
      <c r="A711" s="208"/>
      <c r="B711" s="208"/>
      <c r="C711" s="208"/>
      <c r="D711" s="208"/>
      <c r="E711" s="208"/>
      <c r="F711" s="208"/>
      <c r="G711" s="208"/>
      <c r="H711" s="208"/>
      <c r="I711" s="234"/>
    </row>
    <row r="712" customFormat="false" ht="13.8" hidden="false" customHeight="false" outlineLevel="0" collapsed="false">
      <c r="A712" s="208"/>
      <c r="B712" s="208"/>
      <c r="C712" s="208"/>
      <c r="D712" s="208"/>
      <c r="E712" s="208"/>
      <c r="F712" s="208"/>
      <c r="G712" s="208"/>
      <c r="H712" s="208"/>
      <c r="I712" s="234"/>
    </row>
    <row r="713" customFormat="false" ht="13.8" hidden="false" customHeight="false" outlineLevel="0" collapsed="false">
      <c r="A713" s="208"/>
      <c r="B713" s="208"/>
      <c r="C713" s="208"/>
      <c r="D713" s="208"/>
      <c r="E713" s="208"/>
      <c r="F713" s="208"/>
      <c r="G713" s="208"/>
      <c r="H713" s="208"/>
      <c r="I713" s="234"/>
    </row>
    <row r="714" customFormat="false" ht="13.8" hidden="false" customHeight="false" outlineLevel="0" collapsed="false">
      <c r="A714" s="208"/>
      <c r="B714" s="208"/>
      <c r="C714" s="208"/>
      <c r="D714" s="208"/>
      <c r="E714" s="208"/>
      <c r="F714" s="208"/>
      <c r="G714" s="208"/>
      <c r="H714" s="208"/>
      <c r="I714" s="234"/>
    </row>
    <row r="715" customFormat="false" ht="13.8" hidden="false" customHeight="false" outlineLevel="0" collapsed="false">
      <c r="A715" s="208"/>
      <c r="B715" s="208"/>
      <c r="C715" s="208"/>
      <c r="D715" s="208"/>
      <c r="E715" s="208"/>
      <c r="F715" s="208"/>
      <c r="G715" s="208"/>
      <c r="H715" s="208"/>
      <c r="I715" s="234"/>
    </row>
    <row r="716" customFormat="false" ht="13.8" hidden="false" customHeight="false" outlineLevel="0" collapsed="false">
      <c r="A716" s="208"/>
      <c r="B716" s="208"/>
      <c r="C716" s="208"/>
      <c r="D716" s="208"/>
      <c r="E716" s="208"/>
      <c r="F716" s="208"/>
      <c r="G716" s="208"/>
      <c r="H716" s="208"/>
      <c r="I716" s="234"/>
    </row>
    <row r="717" customFormat="false" ht="13.8" hidden="false" customHeight="false" outlineLevel="0" collapsed="false">
      <c r="A717" s="208"/>
      <c r="B717" s="208"/>
      <c r="C717" s="208"/>
      <c r="D717" s="208"/>
      <c r="E717" s="208"/>
      <c r="F717" s="208"/>
      <c r="G717" s="208"/>
      <c r="H717" s="208"/>
      <c r="I717" s="234"/>
    </row>
    <row r="718" customFormat="false" ht="13.8" hidden="false" customHeight="false" outlineLevel="0" collapsed="false">
      <c r="A718" s="208"/>
      <c r="B718" s="208"/>
      <c r="C718" s="208"/>
      <c r="D718" s="208"/>
      <c r="E718" s="208"/>
      <c r="F718" s="208"/>
      <c r="G718" s="208"/>
      <c r="H718" s="208"/>
      <c r="I718" s="234"/>
    </row>
    <row r="719" customFormat="false" ht="13.8" hidden="false" customHeight="false" outlineLevel="0" collapsed="false">
      <c r="A719" s="208"/>
      <c r="B719" s="208"/>
      <c r="C719" s="208"/>
      <c r="D719" s="208"/>
      <c r="E719" s="208"/>
      <c r="F719" s="208"/>
      <c r="G719" s="208"/>
      <c r="H719" s="208"/>
      <c r="I719" s="234"/>
    </row>
    <row r="720" customFormat="false" ht="13.8" hidden="false" customHeight="false" outlineLevel="0" collapsed="false">
      <c r="A720" s="208"/>
      <c r="B720" s="208"/>
      <c r="C720" s="208"/>
      <c r="D720" s="208"/>
      <c r="E720" s="208"/>
      <c r="F720" s="208"/>
      <c r="G720" s="208"/>
      <c r="H720" s="208"/>
      <c r="I720" s="234"/>
    </row>
    <row r="721" customFormat="false" ht="13.8" hidden="false" customHeight="false" outlineLevel="0" collapsed="false">
      <c r="A721" s="208"/>
      <c r="B721" s="208"/>
      <c r="C721" s="208"/>
      <c r="D721" s="208"/>
      <c r="E721" s="208"/>
      <c r="F721" s="208"/>
      <c r="G721" s="208"/>
      <c r="H721" s="208"/>
      <c r="I721" s="234"/>
    </row>
    <row r="722" customFormat="false" ht="13.8" hidden="false" customHeight="false" outlineLevel="0" collapsed="false">
      <c r="A722" s="208"/>
      <c r="B722" s="208"/>
      <c r="C722" s="208"/>
      <c r="D722" s="208"/>
      <c r="E722" s="208"/>
      <c r="F722" s="208"/>
      <c r="G722" s="208"/>
      <c r="H722" s="208"/>
      <c r="I722" s="234"/>
    </row>
    <row r="723" customFormat="false" ht="13.8" hidden="false" customHeight="false" outlineLevel="0" collapsed="false">
      <c r="A723" s="208"/>
      <c r="B723" s="208"/>
      <c r="C723" s="208"/>
      <c r="D723" s="208"/>
      <c r="E723" s="208"/>
      <c r="F723" s="208"/>
      <c r="G723" s="208"/>
      <c r="H723" s="208"/>
      <c r="I723" s="234"/>
    </row>
    <row r="724" customFormat="false" ht="13.8" hidden="false" customHeight="false" outlineLevel="0" collapsed="false">
      <c r="A724" s="208"/>
      <c r="B724" s="208"/>
      <c r="C724" s="208"/>
      <c r="D724" s="208"/>
      <c r="E724" s="208"/>
      <c r="F724" s="208"/>
      <c r="G724" s="208"/>
      <c r="H724" s="208"/>
      <c r="I724" s="234"/>
    </row>
    <row r="725" customFormat="false" ht="13.8" hidden="false" customHeight="false" outlineLevel="0" collapsed="false">
      <c r="A725" s="208"/>
      <c r="B725" s="208"/>
      <c r="C725" s="208"/>
      <c r="D725" s="208"/>
      <c r="E725" s="208"/>
      <c r="F725" s="208"/>
      <c r="G725" s="208"/>
      <c r="H725" s="208"/>
      <c r="I725" s="234"/>
    </row>
    <row r="726" customFormat="false" ht="13.8" hidden="false" customHeight="false" outlineLevel="0" collapsed="false">
      <c r="A726" s="208"/>
      <c r="B726" s="208"/>
      <c r="C726" s="208"/>
      <c r="D726" s="208"/>
      <c r="E726" s="208"/>
      <c r="F726" s="208"/>
      <c r="G726" s="208"/>
      <c r="H726" s="208"/>
      <c r="I726" s="234"/>
    </row>
    <row r="727" customFormat="false" ht="13.8" hidden="false" customHeight="false" outlineLevel="0" collapsed="false">
      <c r="A727" s="208"/>
      <c r="B727" s="208"/>
      <c r="C727" s="208"/>
      <c r="D727" s="208"/>
      <c r="E727" s="208"/>
      <c r="F727" s="208"/>
      <c r="G727" s="208"/>
      <c r="H727" s="208"/>
      <c r="I727" s="234"/>
    </row>
    <row r="728" customFormat="false" ht="13.8" hidden="false" customHeight="false" outlineLevel="0" collapsed="false">
      <c r="A728" s="208"/>
      <c r="B728" s="208"/>
      <c r="C728" s="208"/>
      <c r="D728" s="208"/>
      <c r="E728" s="208"/>
      <c r="F728" s="208"/>
      <c r="G728" s="208"/>
      <c r="H728" s="208"/>
      <c r="I728" s="234"/>
    </row>
    <row r="729" customFormat="false" ht="13.8" hidden="false" customHeight="false" outlineLevel="0" collapsed="false">
      <c r="A729" s="208"/>
      <c r="B729" s="208"/>
      <c r="C729" s="208"/>
      <c r="D729" s="208"/>
      <c r="E729" s="208"/>
      <c r="F729" s="208"/>
      <c r="G729" s="208"/>
      <c r="H729" s="208"/>
      <c r="I729" s="234"/>
    </row>
    <row r="730" customFormat="false" ht="13.8" hidden="false" customHeight="false" outlineLevel="0" collapsed="false">
      <c r="A730" s="208"/>
      <c r="B730" s="208"/>
      <c r="C730" s="208"/>
      <c r="D730" s="208"/>
      <c r="E730" s="208"/>
      <c r="F730" s="208"/>
      <c r="G730" s="208"/>
      <c r="H730" s="208"/>
      <c r="I730" s="234"/>
    </row>
    <row r="731" customFormat="false" ht="13.8" hidden="false" customHeight="false" outlineLevel="0" collapsed="false">
      <c r="A731" s="208"/>
      <c r="B731" s="208"/>
      <c r="C731" s="208"/>
      <c r="D731" s="208"/>
      <c r="E731" s="208"/>
      <c r="F731" s="208"/>
      <c r="G731" s="208"/>
      <c r="H731" s="208"/>
      <c r="I731" s="234"/>
    </row>
    <row r="732" customFormat="false" ht="13.8" hidden="false" customHeight="false" outlineLevel="0" collapsed="false">
      <c r="A732" s="208"/>
      <c r="B732" s="208"/>
      <c r="C732" s="208"/>
      <c r="D732" s="208"/>
      <c r="E732" s="208"/>
      <c r="F732" s="208"/>
      <c r="G732" s="208"/>
      <c r="H732" s="208"/>
      <c r="I732" s="234"/>
    </row>
    <row r="733" customFormat="false" ht="13.8" hidden="false" customHeight="false" outlineLevel="0" collapsed="false">
      <c r="A733" s="208"/>
      <c r="B733" s="208"/>
      <c r="C733" s="208"/>
      <c r="D733" s="208"/>
      <c r="E733" s="208"/>
      <c r="F733" s="208"/>
      <c r="G733" s="208"/>
      <c r="H733" s="208"/>
      <c r="I733" s="234"/>
    </row>
    <row r="734" customFormat="false" ht="13.8" hidden="false" customHeight="false" outlineLevel="0" collapsed="false">
      <c r="A734" s="208"/>
      <c r="B734" s="208"/>
      <c r="C734" s="208"/>
      <c r="D734" s="208"/>
      <c r="E734" s="208"/>
      <c r="F734" s="208"/>
      <c r="G734" s="208"/>
      <c r="H734" s="208"/>
      <c r="I734" s="234"/>
    </row>
    <row r="735" customFormat="false" ht="13.8" hidden="false" customHeight="false" outlineLevel="0" collapsed="false">
      <c r="A735" s="208"/>
      <c r="B735" s="208"/>
      <c r="C735" s="208"/>
      <c r="D735" s="208"/>
      <c r="E735" s="208"/>
      <c r="F735" s="208"/>
      <c r="G735" s="208"/>
      <c r="H735" s="208"/>
      <c r="I735" s="234"/>
    </row>
    <row r="736" customFormat="false" ht="13.8" hidden="false" customHeight="false" outlineLevel="0" collapsed="false">
      <c r="A736" s="208"/>
      <c r="B736" s="208"/>
      <c r="C736" s="208"/>
      <c r="D736" s="208"/>
      <c r="E736" s="208"/>
      <c r="F736" s="208"/>
      <c r="G736" s="208"/>
      <c r="H736" s="208"/>
      <c r="I736" s="234"/>
    </row>
    <row r="737" customFormat="false" ht="13.8" hidden="false" customHeight="false" outlineLevel="0" collapsed="false">
      <c r="A737" s="208"/>
      <c r="B737" s="208"/>
      <c r="C737" s="208"/>
      <c r="D737" s="208"/>
      <c r="E737" s="208"/>
      <c r="F737" s="208"/>
      <c r="G737" s="208"/>
      <c r="H737" s="208"/>
      <c r="I737" s="234"/>
    </row>
    <row r="738" customFormat="false" ht="13.8" hidden="false" customHeight="false" outlineLevel="0" collapsed="false">
      <c r="A738" s="208"/>
      <c r="B738" s="208"/>
      <c r="C738" s="208"/>
      <c r="D738" s="208"/>
      <c r="E738" s="208"/>
      <c r="F738" s="208"/>
      <c r="G738" s="208"/>
      <c r="H738" s="208"/>
      <c r="I738" s="234"/>
    </row>
    <row r="739" customFormat="false" ht="13.8" hidden="false" customHeight="false" outlineLevel="0" collapsed="false">
      <c r="A739" s="208"/>
      <c r="B739" s="208"/>
      <c r="C739" s="208"/>
      <c r="D739" s="208"/>
      <c r="E739" s="208"/>
      <c r="F739" s="208"/>
      <c r="G739" s="208"/>
      <c r="H739" s="208"/>
      <c r="I739" s="234"/>
    </row>
    <row r="740" customFormat="false" ht="13.8" hidden="false" customHeight="false" outlineLevel="0" collapsed="false">
      <c r="A740" s="208"/>
      <c r="B740" s="208"/>
      <c r="C740" s="208"/>
      <c r="D740" s="208"/>
      <c r="E740" s="208"/>
      <c r="F740" s="208"/>
      <c r="G740" s="208"/>
      <c r="H740" s="208"/>
      <c r="I740" s="234"/>
    </row>
    <row r="741" customFormat="false" ht="13.8" hidden="false" customHeight="false" outlineLevel="0" collapsed="false">
      <c r="A741" s="208"/>
      <c r="B741" s="208"/>
      <c r="C741" s="208"/>
      <c r="D741" s="208"/>
      <c r="E741" s="208"/>
      <c r="F741" s="208"/>
      <c r="G741" s="208"/>
      <c r="H741" s="208"/>
      <c r="I741" s="234"/>
    </row>
    <row r="742" customFormat="false" ht="13.8" hidden="false" customHeight="false" outlineLevel="0" collapsed="false">
      <c r="A742" s="208"/>
      <c r="B742" s="208"/>
      <c r="C742" s="208"/>
      <c r="D742" s="208"/>
      <c r="E742" s="208"/>
      <c r="F742" s="208"/>
      <c r="G742" s="208"/>
      <c r="H742" s="208"/>
      <c r="I742" s="234"/>
    </row>
    <row r="743" customFormat="false" ht="13.8" hidden="false" customHeight="false" outlineLevel="0" collapsed="false">
      <c r="A743" s="208"/>
      <c r="B743" s="208"/>
      <c r="C743" s="208"/>
      <c r="D743" s="208"/>
      <c r="E743" s="208"/>
      <c r="F743" s="208"/>
      <c r="G743" s="208"/>
      <c r="H743" s="208"/>
      <c r="I743" s="234"/>
    </row>
    <row r="744" customFormat="false" ht="13.8" hidden="false" customHeight="false" outlineLevel="0" collapsed="false">
      <c r="A744" s="208"/>
      <c r="B744" s="208"/>
      <c r="C744" s="208"/>
      <c r="D744" s="208"/>
      <c r="E744" s="208"/>
      <c r="F744" s="208"/>
      <c r="G744" s="208"/>
      <c r="H744" s="208"/>
      <c r="I744" s="234"/>
    </row>
    <row r="745" customFormat="false" ht="13.8" hidden="false" customHeight="false" outlineLevel="0" collapsed="false">
      <c r="A745" s="208"/>
      <c r="B745" s="208"/>
      <c r="C745" s="208"/>
      <c r="D745" s="208"/>
      <c r="E745" s="208"/>
      <c r="F745" s="208"/>
      <c r="G745" s="208"/>
      <c r="H745" s="208"/>
      <c r="I745" s="234"/>
    </row>
    <row r="746" customFormat="false" ht="13.8" hidden="false" customHeight="false" outlineLevel="0" collapsed="false">
      <c r="A746" s="208"/>
      <c r="B746" s="208"/>
      <c r="C746" s="208"/>
      <c r="D746" s="208"/>
      <c r="E746" s="208"/>
      <c r="F746" s="208"/>
      <c r="G746" s="208"/>
      <c r="H746" s="208"/>
      <c r="I746" s="234"/>
    </row>
    <row r="747" customFormat="false" ht="13.8" hidden="false" customHeight="false" outlineLevel="0" collapsed="false">
      <c r="A747" s="208"/>
      <c r="B747" s="208"/>
      <c r="C747" s="208"/>
      <c r="D747" s="208"/>
      <c r="E747" s="208"/>
      <c r="F747" s="208"/>
      <c r="G747" s="208"/>
      <c r="H747" s="208"/>
      <c r="I747" s="234"/>
    </row>
    <row r="748" customFormat="false" ht="13.8" hidden="false" customHeight="false" outlineLevel="0" collapsed="false">
      <c r="A748" s="208"/>
      <c r="B748" s="208"/>
      <c r="C748" s="208"/>
      <c r="D748" s="208"/>
      <c r="E748" s="208"/>
      <c r="F748" s="208"/>
      <c r="G748" s="208"/>
      <c r="H748" s="208"/>
      <c r="I748" s="234"/>
    </row>
    <row r="749" customFormat="false" ht="13.8" hidden="false" customHeight="false" outlineLevel="0" collapsed="false">
      <c r="A749" s="208"/>
      <c r="B749" s="208"/>
      <c r="C749" s="208"/>
      <c r="D749" s="208"/>
      <c r="E749" s="208"/>
      <c r="F749" s="208"/>
      <c r="G749" s="208"/>
      <c r="H749" s="208"/>
      <c r="I749" s="234"/>
    </row>
    <row r="750" customFormat="false" ht="13.8" hidden="false" customHeight="false" outlineLevel="0" collapsed="false">
      <c r="A750" s="208"/>
      <c r="B750" s="208"/>
      <c r="C750" s="208"/>
      <c r="D750" s="208"/>
      <c r="E750" s="208"/>
      <c r="F750" s="208"/>
      <c r="G750" s="208"/>
      <c r="H750" s="208"/>
      <c r="I750" s="234"/>
    </row>
    <row r="751" customFormat="false" ht="13.8" hidden="false" customHeight="false" outlineLevel="0" collapsed="false">
      <c r="A751" s="208"/>
      <c r="B751" s="208"/>
      <c r="C751" s="208"/>
      <c r="D751" s="208"/>
      <c r="E751" s="208"/>
      <c r="F751" s="208"/>
      <c r="G751" s="208"/>
      <c r="H751" s="208"/>
      <c r="I751" s="234"/>
    </row>
    <row r="752" customFormat="false" ht="13.8" hidden="false" customHeight="false" outlineLevel="0" collapsed="false">
      <c r="A752" s="208"/>
      <c r="B752" s="208"/>
      <c r="C752" s="208"/>
      <c r="D752" s="208"/>
      <c r="E752" s="208"/>
      <c r="F752" s="208"/>
      <c r="G752" s="208"/>
      <c r="H752" s="208"/>
      <c r="I752" s="234"/>
    </row>
    <row r="753" customFormat="false" ht="13.8" hidden="false" customHeight="false" outlineLevel="0" collapsed="false">
      <c r="A753" s="208"/>
      <c r="B753" s="208"/>
      <c r="C753" s="208"/>
      <c r="D753" s="208"/>
      <c r="E753" s="208"/>
      <c r="F753" s="208"/>
      <c r="G753" s="208"/>
      <c r="H753" s="208"/>
      <c r="I753" s="234"/>
    </row>
    <row r="754" customFormat="false" ht="13.8" hidden="false" customHeight="false" outlineLevel="0" collapsed="false">
      <c r="A754" s="208"/>
      <c r="B754" s="208"/>
      <c r="C754" s="208"/>
      <c r="D754" s="208"/>
      <c r="E754" s="208"/>
      <c r="F754" s="208"/>
      <c r="G754" s="208"/>
      <c r="H754" s="208"/>
      <c r="I754" s="234"/>
    </row>
    <row r="755" customFormat="false" ht="13.8" hidden="false" customHeight="false" outlineLevel="0" collapsed="false">
      <c r="A755" s="208"/>
      <c r="B755" s="208"/>
      <c r="C755" s="208"/>
      <c r="D755" s="208"/>
      <c r="E755" s="208"/>
      <c r="F755" s="208"/>
      <c r="G755" s="208"/>
      <c r="H755" s="208"/>
      <c r="I755" s="234"/>
    </row>
    <row r="756" customFormat="false" ht="13.8" hidden="false" customHeight="false" outlineLevel="0" collapsed="false">
      <c r="A756" s="208"/>
      <c r="B756" s="208"/>
      <c r="C756" s="208"/>
      <c r="D756" s="208"/>
      <c r="E756" s="208"/>
      <c r="F756" s="208"/>
      <c r="G756" s="208"/>
      <c r="H756" s="208"/>
      <c r="I756" s="234"/>
    </row>
    <row r="757" customFormat="false" ht="13.8" hidden="false" customHeight="false" outlineLevel="0" collapsed="false">
      <c r="A757" s="208"/>
      <c r="B757" s="208"/>
      <c r="C757" s="208"/>
      <c r="D757" s="208"/>
      <c r="E757" s="208"/>
      <c r="F757" s="208"/>
      <c r="G757" s="208"/>
      <c r="H757" s="208"/>
      <c r="I757" s="234"/>
    </row>
    <row r="758" customFormat="false" ht="13.8" hidden="false" customHeight="false" outlineLevel="0" collapsed="false">
      <c r="A758" s="208"/>
      <c r="B758" s="208"/>
      <c r="C758" s="208"/>
      <c r="D758" s="208"/>
      <c r="E758" s="208"/>
      <c r="F758" s="208"/>
      <c r="G758" s="208"/>
      <c r="H758" s="208"/>
      <c r="I758" s="234"/>
    </row>
    <row r="759" customFormat="false" ht="13.8" hidden="false" customHeight="false" outlineLevel="0" collapsed="false">
      <c r="A759" s="208"/>
      <c r="B759" s="208"/>
      <c r="C759" s="208"/>
      <c r="D759" s="208"/>
      <c r="E759" s="208"/>
      <c r="F759" s="208"/>
      <c r="G759" s="208"/>
      <c r="H759" s="208"/>
      <c r="I759" s="234"/>
    </row>
    <row r="760" customFormat="false" ht="13.8" hidden="false" customHeight="false" outlineLevel="0" collapsed="false">
      <c r="A760" s="208"/>
      <c r="B760" s="208"/>
      <c r="C760" s="208"/>
      <c r="D760" s="208"/>
      <c r="E760" s="208"/>
      <c r="F760" s="208"/>
      <c r="G760" s="208"/>
      <c r="H760" s="208"/>
      <c r="I760" s="234"/>
    </row>
    <row r="761" customFormat="false" ht="13.8" hidden="false" customHeight="false" outlineLevel="0" collapsed="false">
      <c r="A761" s="208"/>
      <c r="B761" s="208"/>
      <c r="C761" s="208"/>
      <c r="D761" s="208"/>
      <c r="E761" s="208"/>
      <c r="F761" s="208"/>
      <c r="G761" s="208"/>
      <c r="H761" s="208"/>
      <c r="I761" s="234"/>
    </row>
    <row r="762" customFormat="false" ht="13.8" hidden="false" customHeight="false" outlineLevel="0" collapsed="false">
      <c r="A762" s="208"/>
      <c r="B762" s="208"/>
      <c r="C762" s="208"/>
      <c r="D762" s="208"/>
      <c r="E762" s="208"/>
      <c r="F762" s="208"/>
      <c r="G762" s="208"/>
      <c r="H762" s="208"/>
      <c r="I762" s="234"/>
    </row>
    <row r="763" customFormat="false" ht="13.8" hidden="false" customHeight="false" outlineLevel="0" collapsed="false">
      <c r="A763" s="208"/>
      <c r="B763" s="208"/>
      <c r="C763" s="208"/>
      <c r="D763" s="208"/>
      <c r="E763" s="208"/>
      <c r="F763" s="208"/>
      <c r="G763" s="208"/>
      <c r="H763" s="208"/>
      <c r="I763" s="234"/>
    </row>
    <row r="764" customFormat="false" ht="13.8" hidden="false" customHeight="false" outlineLevel="0" collapsed="false">
      <c r="A764" s="208"/>
      <c r="B764" s="208"/>
      <c r="C764" s="208"/>
      <c r="D764" s="208"/>
      <c r="E764" s="208"/>
      <c r="F764" s="208"/>
      <c r="G764" s="208"/>
      <c r="H764" s="208"/>
      <c r="I764" s="234"/>
    </row>
    <row r="765" customFormat="false" ht="13.8" hidden="false" customHeight="false" outlineLevel="0" collapsed="false">
      <c r="A765" s="208"/>
      <c r="B765" s="208"/>
      <c r="C765" s="208"/>
      <c r="D765" s="208"/>
      <c r="E765" s="208"/>
      <c r="F765" s="208"/>
      <c r="G765" s="208"/>
      <c r="H765" s="208"/>
      <c r="I765" s="234"/>
    </row>
    <row r="766" customFormat="false" ht="13.8" hidden="false" customHeight="false" outlineLevel="0" collapsed="false">
      <c r="A766" s="208"/>
      <c r="B766" s="208"/>
      <c r="C766" s="208"/>
      <c r="D766" s="208"/>
      <c r="E766" s="208"/>
      <c r="F766" s="208"/>
      <c r="G766" s="208"/>
      <c r="H766" s="208"/>
      <c r="I766" s="234"/>
    </row>
    <row r="767" customFormat="false" ht="13.8" hidden="false" customHeight="false" outlineLevel="0" collapsed="false">
      <c r="A767" s="208"/>
      <c r="B767" s="208"/>
      <c r="C767" s="208"/>
      <c r="D767" s="208"/>
      <c r="E767" s="208"/>
      <c r="F767" s="208"/>
      <c r="G767" s="208"/>
      <c r="H767" s="208"/>
      <c r="I767" s="234"/>
    </row>
    <row r="768" customFormat="false" ht="13.8" hidden="false" customHeight="false" outlineLevel="0" collapsed="false">
      <c r="A768" s="208"/>
      <c r="B768" s="208"/>
      <c r="C768" s="208"/>
      <c r="D768" s="208"/>
      <c r="E768" s="208"/>
      <c r="F768" s="208"/>
      <c r="G768" s="208"/>
      <c r="H768" s="208"/>
      <c r="I768" s="234"/>
    </row>
    <row r="769" customFormat="false" ht="13.8" hidden="false" customHeight="false" outlineLevel="0" collapsed="false">
      <c r="A769" s="208"/>
      <c r="B769" s="208"/>
      <c r="C769" s="208"/>
      <c r="D769" s="208"/>
      <c r="E769" s="208"/>
      <c r="F769" s="208"/>
      <c r="G769" s="208"/>
      <c r="H769" s="208"/>
      <c r="I769" s="234"/>
    </row>
    <row r="770" customFormat="false" ht="13.8" hidden="false" customHeight="false" outlineLevel="0" collapsed="false">
      <c r="A770" s="208"/>
      <c r="B770" s="208"/>
      <c r="C770" s="208"/>
      <c r="D770" s="208"/>
      <c r="E770" s="208"/>
      <c r="F770" s="208"/>
      <c r="G770" s="208"/>
      <c r="H770" s="208"/>
      <c r="I770" s="234"/>
    </row>
    <row r="771" customFormat="false" ht="13.8" hidden="false" customHeight="false" outlineLevel="0" collapsed="false">
      <c r="A771" s="208"/>
      <c r="B771" s="208"/>
      <c r="C771" s="208"/>
      <c r="D771" s="208"/>
      <c r="E771" s="208"/>
      <c r="F771" s="208"/>
      <c r="G771" s="208"/>
      <c r="H771" s="208"/>
      <c r="I771" s="234"/>
    </row>
    <row r="772" customFormat="false" ht="13.8" hidden="false" customHeight="false" outlineLevel="0" collapsed="false">
      <c r="A772" s="208"/>
      <c r="B772" s="208"/>
      <c r="C772" s="208"/>
      <c r="D772" s="208"/>
      <c r="E772" s="208"/>
      <c r="F772" s="208"/>
      <c r="G772" s="208"/>
      <c r="H772" s="208"/>
      <c r="I772" s="234"/>
    </row>
    <row r="773" customFormat="false" ht="13.8" hidden="false" customHeight="false" outlineLevel="0" collapsed="false">
      <c r="A773" s="208"/>
      <c r="B773" s="208"/>
      <c r="C773" s="208"/>
      <c r="D773" s="208"/>
      <c r="E773" s="208"/>
      <c r="F773" s="208"/>
      <c r="G773" s="208"/>
      <c r="H773" s="208"/>
      <c r="I773" s="234"/>
    </row>
    <row r="774" customFormat="false" ht="13.8" hidden="false" customHeight="false" outlineLevel="0" collapsed="false">
      <c r="A774" s="208"/>
      <c r="B774" s="208"/>
      <c r="C774" s="208"/>
      <c r="D774" s="208"/>
      <c r="E774" s="208"/>
      <c r="F774" s="208"/>
      <c r="G774" s="208"/>
      <c r="H774" s="208"/>
      <c r="I774" s="234"/>
    </row>
    <row r="775" customFormat="false" ht="13.8" hidden="false" customHeight="false" outlineLevel="0" collapsed="false">
      <c r="A775" s="208"/>
      <c r="B775" s="208"/>
      <c r="C775" s="208"/>
      <c r="D775" s="208"/>
      <c r="E775" s="208"/>
      <c r="F775" s="208"/>
      <c r="G775" s="208"/>
      <c r="H775" s="208"/>
      <c r="I775" s="234"/>
    </row>
    <row r="776" customFormat="false" ht="13.8" hidden="false" customHeight="false" outlineLevel="0" collapsed="false">
      <c r="A776" s="208"/>
      <c r="B776" s="208"/>
      <c r="C776" s="208"/>
      <c r="D776" s="208"/>
      <c r="E776" s="208"/>
      <c r="F776" s="208"/>
      <c r="G776" s="208"/>
      <c r="H776" s="208"/>
      <c r="I776" s="234"/>
    </row>
    <row r="777" customFormat="false" ht="13.8" hidden="false" customHeight="false" outlineLevel="0" collapsed="false">
      <c r="A777" s="208"/>
      <c r="B777" s="208"/>
      <c r="C777" s="208"/>
      <c r="D777" s="208"/>
      <c r="E777" s="208"/>
      <c r="F777" s="208"/>
      <c r="G777" s="208"/>
      <c r="H777" s="208"/>
      <c r="I777" s="234"/>
    </row>
    <row r="778" customFormat="false" ht="13.8" hidden="false" customHeight="false" outlineLevel="0" collapsed="false">
      <c r="A778" s="208"/>
      <c r="B778" s="208"/>
      <c r="C778" s="208"/>
      <c r="D778" s="208"/>
      <c r="E778" s="208"/>
      <c r="F778" s="208"/>
      <c r="G778" s="208"/>
      <c r="H778" s="208"/>
      <c r="I778" s="234"/>
    </row>
    <row r="779" customFormat="false" ht="13.8" hidden="false" customHeight="false" outlineLevel="0" collapsed="false">
      <c r="A779" s="208"/>
      <c r="B779" s="208"/>
      <c r="C779" s="208"/>
      <c r="D779" s="208"/>
      <c r="E779" s="208"/>
      <c r="F779" s="208"/>
      <c r="G779" s="208"/>
      <c r="H779" s="208"/>
      <c r="I779" s="234"/>
    </row>
    <row r="780" customFormat="false" ht="13.8" hidden="false" customHeight="false" outlineLevel="0" collapsed="false">
      <c r="A780" s="208"/>
      <c r="B780" s="208"/>
      <c r="C780" s="208"/>
      <c r="D780" s="208"/>
      <c r="E780" s="208"/>
      <c r="F780" s="208"/>
      <c r="G780" s="208"/>
      <c r="H780" s="208"/>
      <c r="I780" s="234"/>
    </row>
    <row r="781" customFormat="false" ht="13.8" hidden="false" customHeight="false" outlineLevel="0" collapsed="false">
      <c r="A781" s="208"/>
      <c r="B781" s="208"/>
      <c r="C781" s="208"/>
      <c r="D781" s="208"/>
      <c r="E781" s="208"/>
      <c r="F781" s="208"/>
      <c r="G781" s="208"/>
      <c r="H781" s="208"/>
      <c r="I781" s="234"/>
    </row>
    <row r="782" customFormat="false" ht="13.8" hidden="false" customHeight="false" outlineLevel="0" collapsed="false">
      <c r="A782" s="208"/>
      <c r="B782" s="208"/>
      <c r="C782" s="208"/>
      <c r="D782" s="208"/>
      <c r="E782" s="208"/>
      <c r="F782" s="208"/>
      <c r="G782" s="208"/>
      <c r="H782" s="208"/>
      <c r="I782" s="234"/>
    </row>
    <row r="783" customFormat="false" ht="13.8" hidden="false" customHeight="false" outlineLevel="0" collapsed="false">
      <c r="A783" s="208"/>
      <c r="B783" s="208"/>
      <c r="C783" s="208"/>
      <c r="D783" s="208"/>
      <c r="E783" s="208"/>
      <c r="F783" s="208"/>
      <c r="G783" s="208"/>
      <c r="H783" s="208"/>
      <c r="I783" s="234"/>
    </row>
    <row r="784" customFormat="false" ht="13.8" hidden="false" customHeight="false" outlineLevel="0" collapsed="false">
      <c r="A784" s="208"/>
      <c r="B784" s="208"/>
      <c r="C784" s="208"/>
      <c r="D784" s="208"/>
      <c r="E784" s="208"/>
      <c r="F784" s="208"/>
      <c r="G784" s="208"/>
      <c r="H784" s="208"/>
      <c r="I784" s="234"/>
    </row>
    <row r="785" customFormat="false" ht="13.8" hidden="false" customHeight="false" outlineLevel="0" collapsed="false">
      <c r="A785" s="208"/>
      <c r="B785" s="208"/>
      <c r="C785" s="208"/>
      <c r="D785" s="208"/>
      <c r="E785" s="208"/>
      <c r="F785" s="208"/>
      <c r="G785" s="208"/>
      <c r="H785" s="208"/>
      <c r="I785" s="234"/>
    </row>
    <row r="786" customFormat="false" ht="13.8" hidden="false" customHeight="false" outlineLevel="0" collapsed="false">
      <c r="A786" s="208"/>
      <c r="B786" s="208"/>
      <c r="C786" s="208"/>
      <c r="D786" s="208"/>
      <c r="E786" s="208"/>
      <c r="F786" s="208"/>
      <c r="G786" s="208"/>
      <c r="H786" s="208"/>
      <c r="I786" s="234"/>
    </row>
    <row r="787" customFormat="false" ht="13.8" hidden="false" customHeight="false" outlineLevel="0" collapsed="false">
      <c r="A787" s="208"/>
      <c r="B787" s="208"/>
      <c r="C787" s="208"/>
      <c r="D787" s="208"/>
      <c r="E787" s="208"/>
      <c r="F787" s="208"/>
      <c r="G787" s="208"/>
      <c r="H787" s="208"/>
      <c r="I787" s="234"/>
    </row>
    <row r="788" customFormat="false" ht="13.8" hidden="false" customHeight="false" outlineLevel="0" collapsed="false">
      <c r="A788" s="208"/>
      <c r="B788" s="208"/>
      <c r="C788" s="208"/>
      <c r="D788" s="208"/>
      <c r="E788" s="208"/>
      <c r="F788" s="208"/>
      <c r="G788" s="208"/>
      <c r="H788" s="208"/>
      <c r="I788" s="234"/>
    </row>
    <row r="789" customFormat="false" ht="13.8" hidden="false" customHeight="false" outlineLevel="0" collapsed="false">
      <c r="A789" s="208"/>
      <c r="B789" s="208"/>
      <c r="C789" s="208"/>
      <c r="D789" s="208"/>
      <c r="E789" s="208"/>
      <c r="F789" s="208"/>
      <c r="G789" s="208"/>
      <c r="H789" s="208"/>
      <c r="I789" s="234"/>
    </row>
    <row r="790" customFormat="false" ht="13.8" hidden="false" customHeight="false" outlineLevel="0" collapsed="false">
      <c r="A790" s="208"/>
      <c r="B790" s="208"/>
      <c r="C790" s="208"/>
      <c r="D790" s="208"/>
      <c r="E790" s="208"/>
      <c r="F790" s="208"/>
      <c r="G790" s="208"/>
      <c r="H790" s="208"/>
      <c r="I790" s="234"/>
    </row>
    <row r="791" customFormat="false" ht="13.8" hidden="false" customHeight="false" outlineLevel="0" collapsed="false">
      <c r="A791" s="208"/>
      <c r="B791" s="208"/>
      <c r="C791" s="208"/>
      <c r="D791" s="208"/>
      <c r="E791" s="208"/>
      <c r="F791" s="208"/>
      <c r="G791" s="208"/>
      <c r="H791" s="208"/>
      <c r="I791" s="234"/>
    </row>
    <row r="792" customFormat="false" ht="13.8" hidden="false" customHeight="false" outlineLevel="0" collapsed="false">
      <c r="A792" s="208"/>
      <c r="B792" s="208"/>
      <c r="C792" s="208"/>
      <c r="D792" s="208"/>
      <c r="E792" s="208"/>
      <c r="F792" s="208"/>
      <c r="G792" s="208"/>
      <c r="H792" s="208"/>
      <c r="I792" s="234"/>
    </row>
    <row r="793" customFormat="false" ht="13.8" hidden="false" customHeight="false" outlineLevel="0" collapsed="false">
      <c r="A793" s="208"/>
      <c r="B793" s="208"/>
      <c r="C793" s="208"/>
      <c r="D793" s="208"/>
      <c r="E793" s="208"/>
      <c r="F793" s="208"/>
      <c r="G793" s="208"/>
      <c r="H793" s="208"/>
      <c r="I793" s="234"/>
    </row>
    <row r="794" customFormat="false" ht="13.8" hidden="false" customHeight="false" outlineLevel="0" collapsed="false">
      <c r="A794" s="208"/>
      <c r="B794" s="208"/>
      <c r="C794" s="208"/>
      <c r="D794" s="208"/>
      <c r="E794" s="208"/>
      <c r="F794" s="208"/>
      <c r="G794" s="208"/>
      <c r="H794" s="208"/>
      <c r="I794" s="234"/>
    </row>
    <row r="795" customFormat="false" ht="13.8" hidden="false" customHeight="false" outlineLevel="0" collapsed="false">
      <c r="A795" s="208"/>
      <c r="B795" s="208"/>
      <c r="C795" s="208"/>
      <c r="D795" s="208"/>
      <c r="E795" s="208"/>
      <c r="F795" s="208"/>
      <c r="G795" s="208"/>
      <c r="H795" s="208"/>
      <c r="I795" s="234"/>
    </row>
    <row r="796" customFormat="false" ht="13.8" hidden="false" customHeight="false" outlineLevel="0" collapsed="false">
      <c r="A796" s="208"/>
      <c r="B796" s="208"/>
      <c r="C796" s="208"/>
      <c r="D796" s="208"/>
      <c r="E796" s="208"/>
      <c r="F796" s="208"/>
      <c r="G796" s="208"/>
      <c r="H796" s="208"/>
      <c r="I796" s="234"/>
    </row>
    <row r="797" customFormat="false" ht="13.8" hidden="false" customHeight="false" outlineLevel="0" collapsed="false">
      <c r="A797" s="208"/>
      <c r="B797" s="208"/>
      <c r="C797" s="208"/>
      <c r="D797" s="208"/>
      <c r="E797" s="208"/>
      <c r="F797" s="208"/>
      <c r="G797" s="208"/>
      <c r="H797" s="208"/>
      <c r="I797" s="234"/>
    </row>
    <row r="798" customFormat="false" ht="13.8" hidden="false" customHeight="false" outlineLevel="0" collapsed="false">
      <c r="A798" s="208"/>
      <c r="B798" s="208"/>
      <c r="C798" s="208"/>
      <c r="D798" s="208"/>
      <c r="E798" s="208"/>
      <c r="F798" s="208"/>
      <c r="G798" s="208"/>
      <c r="H798" s="208"/>
      <c r="I798" s="234"/>
    </row>
    <row r="799" customFormat="false" ht="13.8" hidden="false" customHeight="false" outlineLevel="0" collapsed="false">
      <c r="A799" s="208"/>
      <c r="B799" s="208"/>
      <c r="C799" s="208"/>
      <c r="D799" s="208"/>
      <c r="E799" s="208"/>
      <c r="F799" s="208"/>
      <c r="G799" s="208"/>
      <c r="H799" s="208"/>
      <c r="I799" s="234"/>
    </row>
    <row r="800" customFormat="false" ht="13.8" hidden="false" customHeight="false" outlineLevel="0" collapsed="false">
      <c r="A800" s="208"/>
      <c r="B800" s="208"/>
      <c r="C800" s="208"/>
      <c r="D800" s="208"/>
      <c r="E800" s="208"/>
      <c r="F800" s="208"/>
      <c r="G800" s="208"/>
      <c r="H800" s="208"/>
      <c r="I800" s="234"/>
    </row>
    <row r="801" customFormat="false" ht="13.8" hidden="false" customHeight="false" outlineLevel="0" collapsed="false">
      <c r="A801" s="208"/>
      <c r="B801" s="208"/>
      <c r="C801" s="208"/>
      <c r="D801" s="208"/>
      <c r="E801" s="208"/>
      <c r="F801" s="208"/>
      <c r="G801" s="208"/>
      <c r="H801" s="208"/>
      <c r="I801" s="234"/>
    </row>
    <row r="802" customFormat="false" ht="13.8" hidden="false" customHeight="false" outlineLevel="0" collapsed="false">
      <c r="A802" s="208"/>
      <c r="B802" s="208"/>
      <c r="C802" s="208"/>
      <c r="D802" s="208"/>
      <c r="E802" s="208"/>
      <c r="F802" s="208"/>
      <c r="G802" s="208"/>
      <c r="H802" s="208"/>
      <c r="I802" s="234"/>
    </row>
    <row r="803" customFormat="false" ht="13.8" hidden="false" customHeight="false" outlineLevel="0" collapsed="false">
      <c r="A803" s="208"/>
      <c r="B803" s="208"/>
      <c r="C803" s="208"/>
      <c r="D803" s="208"/>
      <c r="E803" s="208"/>
      <c r="F803" s="208"/>
      <c r="G803" s="208"/>
      <c r="H803" s="208"/>
      <c r="I803" s="234"/>
    </row>
    <row r="804" customFormat="false" ht="13.8" hidden="false" customHeight="false" outlineLevel="0" collapsed="false">
      <c r="A804" s="208"/>
      <c r="B804" s="208"/>
      <c r="C804" s="208"/>
      <c r="D804" s="208"/>
      <c r="E804" s="208"/>
      <c r="F804" s="208"/>
      <c r="G804" s="208"/>
      <c r="H804" s="208"/>
      <c r="I804" s="234"/>
    </row>
    <row r="805" customFormat="false" ht="13.8" hidden="false" customHeight="false" outlineLevel="0" collapsed="false">
      <c r="A805" s="208"/>
      <c r="B805" s="208"/>
      <c r="C805" s="208"/>
      <c r="D805" s="208"/>
      <c r="E805" s="208"/>
      <c r="F805" s="208"/>
      <c r="G805" s="208"/>
      <c r="H805" s="208"/>
      <c r="I805" s="234"/>
    </row>
    <row r="806" customFormat="false" ht="13.8" hidden="false" customHeight="false" outlineLevel="0" collapsed="false">
      <c r="A806" s="208"/>
      <c r="B806" s="208"/>
      <c r="C806" s="208"/>
      <c r="D806" s="208"/>
      <c r="E806" s="208"/>
      <c r="F806" s="208"/>
      <c r="G806" s="208"/>
      <c r="H806" s="208"/>
      <c r="I806" s="234"/>
    </row>
    <row r="807" customFormat="false" ht="13.8" hidden="false" customHeight="false" outlineLevel="0" collapsed="false">
      <c r="A807" s="208"/>
      <c r="B807" s="208"/>
      <c r="C807" s="208"/>
      <c r="D807" s="208"/>
      <c r="E807" s="208"/>
      <c r="F807" s="208"/>
      <c r="G807" s="208"/>
      <c r="H807" s="208"/>
      <c r="I807" s="234"/>
    </row>
    <row r="808" customFormat="false" ht="13.8" hidden="false" customHeight="false" outlineLevel="0" collapsed="false">
      <c r="A808" s="208"/>
      <c r="B808" s="208"/>
      <c r="C808" s="208"/>
      <c r="D808" s="208"/>
      <c r="E808" s="208"/>
      <c r="F808" s="208"/>
      <c r="G808" s="208"/>
      <c r="H808" s="208"/>
      <c r="I808" s="234"/>
    </row>
    <row r="809" customFormat="false" ht="13.8" hidden="false" customHeight="false" outlineLevel="0" collapsed="false">
      <c r="A809" s="208"/>
      <c r="B809" s="208"/>
      <c r="C809" s="208"/>
      <c r="D809" s="208"/>
      <c r="E809" s="208"/>
      <c r="F809" s="208"/>
      <c r="G809" s="208"/>
      <c r="H809" s="208"/>
      <c r="I809" s="234"/>
    </row>
    <row r="810" customFormat="false" ht="13.8" hidden="false" customHeight="false" outlineLevel="0" collapsed="false">
      <c r="A810" s="208"/>
      <c r="B810" s="208"/>
      <c r="C810" s="208"/>
      <c r="D810" s="208"/>
      <c r="E810" s="208"/>
      <c r="F810" s="208"/>
      <c r="G810" s="208"/>
      <c r="H810" s="208"/>
      <c r="I810" s="234"/>
    </row>
    <row r="811" customFormat="false" ht="13.8" hidden="false" customHeight="false" outlineLevel="0" collapsed="false">
      <c r="A811" s="208"/>
      <c r="B811" s="208"/>
      <c r="C811" s="208"/>
      <c r="D811" s="208"/>
      <c r="E811" s="208"/>
      <c r="F811" s="208"/>
      <c r="G811" s="208"/>
      <c r="H811" s="208"/>
      <c r="I811" s="234"/>
    </row>
    <row r="812" customFormat="false" ht="13.8" hidden="false" customHeight="false" outlineLevel="0" collapsed="false">
      <c r="A812" s="208"/>
      <c r="B812" s="208"/>
      <c r="C812" s="208"/>
      <c r="D812" s="208"/>
      <c r="E812" s="208"/>
      <c r="F812" s="208"/>
      <c r="G812" s="208"/>
      <c r="H812" s="208"/>
      <c r="I812" s="234"/>
    </row>
    <row r="813" customFormat="false" ht="13.8" hidden="false" customHeight="false" outlineLevel="0" collapsed="false">
      <c r="A813" s="208"/>
      <c r="B813" s="208"/>
      <c r="C813" s="208"/>
      <c r="D813" s="208"/>
      <c r="E813" s="208"/>
      <c r="F813" s="208"/>
      <c r="G813" s="208"/>
      <c r="H813" s="208"/>
      <c r="I813" s="234"/>
    </row>
    <row r="814" customFormat="false" ht="13.8" hidden="false" customHeight="false" outlineLevel="0" collapsed="false">
      <c r="A814" s="208"/>
      <c r="B814" s="208"/>
      <c r="C814" s="208"/>
      <c r="D814" s="208"/>
      <c r="E814" s="208"/>
      <c r="F814" s="208"/>
      <c r="G814" s="208"/>
      <c r="H814" s="208"/>
      <c r="I814" s="234"/>
    </row>
    <row r="815" customFormat="false" ht="13.8" hidden="false" customHeight="false" outlineLevel="0" collapsed="false">
      <c r="A815" s="208"/>
      <c r="B815" s="208"/>
      <c r="C815" s="208"/>
      <c r="D815" s="208"/>
      <c r="E815" s="208"/>
      <c r="F815" s="208"/>
      <c r="G815" s="208"/>
      <c r="H815" s="208"/>
      <c r="I815" s="234"/>
    </row>
    <row r="816" customFormat="false" ht="13.8" hidden="false" customHeight="false" outlineLevel="0" collapsed="false">
      <c r="A816" s="208"/>
      <c r="B816" s="208"/>
      <c r="C816" s="208"/>
      <c r="D816" s="208"/>
      <c r="E816" s="208"/>
      <c r="F816" s="208"/>
      <c r="G816" s="208"/>
      <c r="H816" s="208"/>
      <c r="I816" s="234"/>
    </row>
    <row r="817" customFormat="false" ht="13.8" hidden="false" customHeight="false" outlineLevel="0" collapsed="false">
      <c r="A817" s="208"/>
      <c r="B817" s="208"/>
      <c r="C817" s="208"/>
      <c r="D817" s="208"/>
      <c r="E817" s="208"/>
      <c r="F817" s="208"/>
      <c r="G817" s="208"/>
      <c r="H817" s="208"/>
      <c r="I817" s="234"/>
    </row>
    <row r="818" customFormat="false" ht="13.8" hidden="false" customHeight="false" outlineLevel="0" collapsed="false">
      <c r="A818" s="208"/>
      <c r="B818" s="208"/>
      <c r="C818" s="208"/>
      <c r="D818" s="208"/>
      <c r="E818" s="208"/>
      <c r="F818" s="208"/>
      <c r="G818" s="208"/>
      <c r="H818" s="208"/>
      <c r="I818" s="234"/>
    </row>
    <row r="819" customFormat="false" ht="13.8" hidden="false" customHeight="false" outlineLevel="0" collapsed="false">
      <c r="A819" s="208"/>
      <c r="B819" s="208"/>
      <c r="C819" s="208"/>
      <c r="D819" s="208"/>
      <c r="E819" s="208"/>
      <c r="F819" s="208"/>
      <c r="G819" s="208"/>
      <c r="H819" s="208"/>
      <c r="I819" s="234"/>
    </row>
    <row r="820" customFormat="false" ht="13.8" hidden="false" customHeight="false" outlineLevel="0" collapsed="false">
      <c r="A820" s="208"/>
      <c r="B820" s="208"/>
      <c r="C820" s="208"/>
      <c r="D820" s="208"/>
      <c r="E820" s="208"/>
      <c r="F820" s="208"/>
      <c r="G820" s="208"/>
      <c r="H820" s="208"/>
      <c r="I820" s="234"/>
    </row>
    <row r="821" customFormat="false" ht="13.8" hidden="false" customHeight="false" outlineLevel="0" collapsed="false">
      <c r="A821" s="208"/>
      <c r="B821" s="208"/>
      <c r="C821" s="208"/>
      <c r="D821" s="208"/>
      <c r="E821" s="208"/>
      <c r="F821" s="208"/>
      <c r="G821" s="208"/>
      <c r="H821" s="208"/>
      <c r="I821" s="234"/>
    </row>
    <row r="822" customFormat="false" ht="13.8" hidden="false" customHeight="false" outlineLevel="0" collapsed="false">
      <c r="A822" s="208"/>
      <c r="B822" s="208"/>
      <c r="C822" s="208"/>
      <c r="D822" s="208"/>
      <c r="E822" s="208"/>
      <c r="F822" s="208"/>
      <c r="G822" s="208"/>
      <c r="H822" s="208"/>
      <c r="I822" s="234"/>
    </row>
    <row r="823" customFormat="false" ht="13.8" hidden="false" customHeight="false" outlineLevel="0" collapsed="false">
      <c r="A823" s="208"/>
      <c r="B823" s="208"/>
      <c r="C823" s="208"/>
      <c r="D823" s="208"/>
      <c r="E823" s="208"/>
      <c r="F823" s="208"/>
      <c r="G823" s="208"/>
      <c r="H823" s="208"/>
      <c r="I823" s="234"/>
    </row>
    <row r="824" customFormat="false" ht="13.8" hidden="false" customHeight="false" outlineLevel="0" collapsed="false">
      <c r="A824" s="208"/>
      <c r="B824" s="208"/>
      <c r="C824" s="208"/>
      <c r="D824" s="208"/>
      <c r="E824" s="208"/>
      <c r="F824" s="208"/>
      <c r="G824" s="208"/>
      <c r="H824" s="208"/>
      <c r="I824" s="234"/>
    </row>
    <row r="825" customFormat="false" ht="13.8" hidden="false" customHeight="false" outlineLevel="0" collapsed="false">
      <c r="A825" s="208"/>
      <c r="B825" s="208"/>
      <c r="C825" s="208"/>
      <c r="D825" s="208"/>
      <c r="E825" s="208"/>
      <c r="F825" s="208"/>
      <c r="G825" s="208"/>
      <c r="H825" s="208"/>
      <c r="I825" s="234"/>
    </row>
    <row r="826" customFormat="false" ht="13.8" hidden="false" customHeight="false" outlineLevel="0" collapsed="false">
      <c r="A826" s="208"/>
      <c r="B826" s="208"/>
      <c r="C826" s="208"/>
      <c r="D826" s="208"/>
      <c r="E826" s="208"/>
      <c r="F826" s="208"/>
      <c r="G826" s="208"/>
      <c r="H826" s="208"/>
      <c r="I826" s="234"/>
    </row>
    <row r="827" customFormat="false" ht="13.8" hidden="false" customHeight="false" outlineLevel="0" collapsed="false">
      <c r="A827" s="208"/>
      <c r="B827" s="208"/>
      <c r="C827" s="208"/>
      <c r="D827" s="208"/>
      <c r="E827" s="208"/>
      <c r="F827" s="208"/>
      <c r="G827" s="208"/>
      <c r="H827" s="208"/>
      <c r="I827" s="234"/>
    </row>
    <row r="828" customFormat="false" ht="13.8" hidden="false" customHeight="false" outlineLevel="0" collapsed="false">
      <c r="A828" s="208"/>
      <c r="B828" s="208"/>
      <c r="C828" s="208"/>
      <c r="D828" s="208"/>
      <c r="E828" s="208"/>
      <c r="F828" s="208"/>
      <c r="G828" s="208"/>
      <c r="H828" s="208"/>
      <c r="I828" s="234"/>
    </row>
    <row r="829" customFormat="false" ht="13.8" hidden="false" customHeight="false" outlineLevel="0" collapsed="false">
      <c r="A829" s="208"/>
      <c r="B829" s="208"/>
      <c r="C829" s="208"/>
      <c r="D829" s="208"/>
      <c r="E829" s="208"/>
      <c r="F829" s="208"/>
      <c r="G829" s="208"/>
      <c r="H829" s="208"/>
      <c r="I829" s="234"/>
    </row>
    <row r="830" customFormat="false" ht="13.8" hidden="false" customHeight="false" outlineLevel="0" collapsed="false">
      <c r="A830" s="208"/>
      <c r="B830" s="208"/>
      <c r="C830" s="208"/>
      <c r="D830" s="208"/>
      <c r="E830" s="208"/>
      <c r="F830" s="208"/>
      <c r="G830" s="208"/>
      <c r="H830" s="208"/>
      <c r="I830" s="234"/>
    </row>
    <row r="831" customFormat="false" ht="13.8" hidden="false" customHeight="false" outlineLevel="0" collapsed="false">
      <c r="A831" s="208"/>
      <c r="B831" s="208"/>
      <c r="C831" s="208"/>
      <c r="D831" s="208"/>
      <c r="E831" s="208"/>
      <c r="F831" s="208"/>
      <c r="G831" s="208"/>
      <c r="H831" s="208"/>
      <c r="I831" s="234"/>
    </row>
    <row r="832" customFormat="false" ht="13.8" hidden="false" customHeight="false" outlineLevel="0" collapsed="false">
      <c r="A832" s="208"/>
      <c r="B832" s="208"/>
      <c r="C832" s="208"/>
      <c r="D832" s="208"/>
      <c r="E832" s="208"/>
      <c r="F832" s="208"/>
      <c r="G832" s="208"/>
      <c r="H832" s="208"/>
      <c r="I832" s="234"/>
    </row>
    <row r="833" customFormat="false" ht="13.8" hidden="false" customHeight="false" outlineLevel="0" collapsed="false">
      <c r="A833" s="208"/>
      <c r="B833" s="208"/>
      <c r="C833" s="208"/>
      <c r="D833" s="208"/>
      <c r="E833" s="208"/>
      <c r="F833" s="208"/>
      <c r="G833" s="208"/>
      <c r="H833" s="208"/>
      <c r="I833" s="234"/>
    </row>
    <row r="834" customFormat="false" ht="13.8" hidden="false" customHeight="false" outlineLevel="0" collapsed="false">
      <c r="A834" s="208"/>
      <c r="B834" s="208"/>
      <c r="C834" s="208"/>
      <c r="D834" s="208"/>
      <c r="E834" s="208"/>
      <c r="F834" s="208"/>
      <c r="G834" s="208"/>
      <c r="H834" s="208"/>
      <c r="I834" s="234"/>
    </row>
    <row r="835" customFormat="false" ht="13.8" hidden="false" customHeight="false" outlineLevel="0" collapsed="false">
      <c r="A835" s="208"/>
      <c r="B835" s="208"/>
      <c r="C835" s="208"/>
      <c r="D835" s="208"/>
      <c r="E835" s="208"/>
      <c r="F835" s="208"/>
      <c r="G835" s="208"/>
      <c r="H835" s="208"/>
      <c r="I835" s="234"/>
    </row>
    <row r="836" customFormat="false" ht="13.8" hidden="false" customHeight="false" outlineLevel="0" collapsed="false">
      <c r="A836" s="208"/>
      <c r="B836" s="208"/>
      <c r="C836" s="208"/>
      <c r="D836" s="208"/>
      <c r="E836" s="208"/>
      <c r="F836" s="208"/>
      <c r="G836" s="208"/>
      <c r="H836" s="208"/>
      <c r="I836" s="234"/>
    </row>
    <row r="837" customFormat="false" ht="13.8" hidden="false" customHeight="false" outlineLevel="0" collapsed="false">
      <c r="A837" s="208"/>
      <c r="B837" s="208"/>
      <c r="C837" s="208"/>
      <c r="D837" s="208"/>
      <c r="E837" s="208"/>
      <c r="F837" s="208"/>
      <c r="G837" s="208"/>
      <c r="H837" s="208"/>
      <c r="I837" s="234"/>
    </row>
    <row r="838" customFormat="false" ht="13.8" hidden="false" customHeight="false" outlineLevel="0" collapsed="false">
      <c r="A838" s="208"/>
      <c r="B838" s="208"/>
      <c r="C838" s="208"/>
      <c r="D838" s="208"/>
      <c r="E838" s="208"/>
      <c r="F838" s="208"/>
      <c r="G838" s="208"/>
      <c r="H838" s="208"/>
      <c r="I838" s="234"/>
    </row>
    <row r="839" customFormat="false" ht="13.8" hidden="false" customHeight="false" outlineLevel="0" collapsed="false">
      <c r="A839" s="208"/>
      <c r="B839" s="208"/>
      <c r="C839" s="208"/>
      <c r="D839" s="208"/>
      <c r="E839" s="208"/>
      <c r="F839" s="208"/>
      <c r="G839" s="208"/>
      <c r="H839" s="208"/>
      <c r="I839" s="234"/>
    </row>
    <row r="840" customFormat="false" ht="13.8" hidden="false" customHeight="false" outlineLevel="0" collapsed="false">
      <c r="A840" s="208"/>
      <c r="B840" s="208"/>
      <c r="C840" s="208"/>
      <c r="D840" s="208"/>
      <c r="E840" s="208"/>
      <c r="F840" s="208"/>
      <c r="G840" s="208"/>
      <c r="H840" s="208"/>
      <c r="I840" s="234"/>
    </row>
    <row r="841" customFormat="false" ht="13.8" hidden="false" customHeight="false" outlineLevel="0" collapsed="false">
      <c r="A841" s="208"/>
      <c r="B841" s="208"/>
      <c r="C841" s="208"/>
      <c r="D841" s="208"/>
      <c r="E841" s="208"/>
      <c r="F841" s="208"/>
      <c r="G841" s="208"/>
      <c r="H841" s="208"/>
      <c r="I841" s="234"/>
    </row>
    <row r="842" customFormat="false" ht="13.8" hidden="false" customHeight="false" outlineLevel="0" collapsed="false">
      <c r="A842" s="208"/>
      <c r="B842" s="208"/>
      <c r="C842" s="208"/>
      <c r="D842" s="208"/>
      <c r="E842" s="208"/>
      <c r="F842" s="208"/>
      <c r="G842" s="208"/>
      <c r="H842" s="208"/>
      <c r="I842" s="234"/>
    </row>
    <row r="843" customFormat="false" ht="13.8" hidden="false" customHeight="false" outlineLevel="0" collapsed="false">
      <c r="A843" s="208"/>
      <c r="B843" s="208"/>
      <c r="C843" s="208"/>
      <c r="D843" s="208"/>
      <c r="E843" s="208"/>
      <c r="F843" s="208"/>
      <c r="G843" s="208"/>
      <c r="H843" s="208"/>
      <c r="I843" s="234"/>
    </row>
    <row r="844" customFormat="false" ht="13.8" hidden="false" customHeight="false" outlineLevel="0" collapsed="false">
      <c r="A844" s="208"/>
      <c r="B844" s="208"/>
      <c r="C844" s="208"/>
      <c r="D844" s="208"/>
      <c r="E844" s="208"/>
      <c r="F844" s="208"/>
      <c r="G844" s="208"/>
      <c r="H844" s="208"/>
      <c r="I844" s="234"/>
    </row>
    <row r="845" customFormat="false" ht="13.8" hidden="false" customHeight="false" outlineLevel="0" collapsed="false">
      <c r="A845" s="208"/>
      <c r="B845" s="208"/>
      <c r="C845" s="208"/>
      <c r="D845" s="208"/>
      <c r="E845" s="208"/>
      <c r="F845" s="208"/>
      <c r="G845" s="208"/>
      <c r="H845" s="208"/>
      <c r="I845" s="234"/>
    </row>
    <row r="846" customFormat="false" ht="13.8" hidden="false" customHeight="false" outlineLevel="0" collapsed="false">
      <c r="A846" s="208"/>
      <c r="B846" s="208"/>
      <c r="C846" s="208"/>
      <c r="D846" s="208"/>
      <c r="E846" s="208"/>
      <c r="F846" s="208"/>
      <c r="G846" s="208"/>
      <c r="H846" s="208"/>
      <c r="I846" s="234"/>
    </row>
    <row r="847" customFormat="false" ht="13.8" hidden="false" customHeight="false" outlineLevel="0" collapsed="false">
      <c r="A847" s="208"/>
      <c r="B847" s="208"/>
      <c r="C847" s="208"/>
      <c r="D847" s="208"/>
      <c r="E847" s="208"/>
      <c r="F847" s="208"/>
      <c r="G847" s="208"/>
      <c r="H847" s="208"/>
      <c r="I847" s="234"/>
    </row>
    <row r="848" customFormat="false" ht="13.8" hidden="false" customHeight="false" outlineLevel="0" collapsed="false">
      <c r="A848" s="208"/>
      <c r="B848" s="208"/>
      <c r="C848" s="208"/>
      <c r="D848" s="208"/>
      <c r="E848" s="208"/>
      <c r="F848" s="208"/>
      <c r="G848" s="208"/>
      <c r="H848" s="208"/>
      <c r="I848" s="234"/>
    </row>
    <row r="849" customFormat="false" ht="13.8" hidden="false" customHeight="false" outlineLevel="0" collapsed="false">
      <c r="A849" s="208"/>
      <c r="B849" s="208"/>
      <c r="C849" s="208"/>
      <c r="D849" s="208"/>
      <c r="E849" s="208"/>
      <c r="F849" s="208"/>
      <c r="G849" s="208"/>
      <c r="H849" s="208"/>
      <c r="I849" s="234"/>
    </row>
    <row r="850" customFormat="false" ht="13.8" hidden="false" customHeight="false" outlineLevel="0" collapsed="false">
      <c r="A850" s="208"/>
      <c r="B850" s="208"/>
      <c r="C850" s="208"/>
      <c r="D850" s="208"/>
      <c r="E850" s="208"/>
      <c r="F850" s="208"/>
      <c r="G850" s="208"/>
      <c r="H850" s="208"/>
      <c r="I850" s="234"/>
    </row>
    <row r="851" customFormat="false" ht="13.8" hidden="false" customHeight="false" outlineLevel="0" collapsed="false">
      <c r="A851" s="208"/>
      <c r="B851" s="208"/>
      <c r="C851" s="208"/>
      <c r="D851" s="208"/>
      <c r="E851" s="208"/>
      <c r="F851" s="208"/>
      <c r="G851" s="208"/>
      <c r="H851" s="208"/>
      <c r="I851" s="234"/>
    </row>
    <row r="852" customFormat="false" ht="13.8" hidden="false" customHeight="false" outlineLevel="0" collapsed="false">
      <c r="A852" s="208"/>
      <c r="B852" s="208"/>
      <c r="C852" s="208"/>
      <c r="D852" s="208"/>
      <c r="E852" s="208"/>
      <c r="F852" s="208"/>
      <c r="G852" s="208"/>
      <c r="H852" s="208"/>
      <c r="I852" s="234"/>
    </row>
    <row r="853" customFormat="false" ht="13.8" hidden="false" customHeight="false" outlineLevel="0" collapsed="false">
      <c r="A853" s="208"/>
      <c r="B853" s="208"/>
      <c r="C853" s="208"/>
      <c r="D853" s="208"/>
      <c r="E853" s="208"/>
      <c r="F853" s="208"/>
      <c r="G853" s="208"/>
      <c r="H853" s="208"/>
      <c r="I853" s="234"/>
    </row>
    <row r="854" customFormat="false" ht="13.8" hidden="false" customHeight="false" outlineLevel="0" collapsed="false">
      <c r="A854" s="208"/>
      <c r="B854" s="208"/>
      <c r="C854" s="208"/>
      <c r="D854" s="208"/>
      <c r="E854" s="208"/>
      <c r="F854" s="208"/>
      <c r="G854" s="208"/>
      <c r="H854" s="208"/>
      <c r="I854" s="234"/>
    </row>
    <row r="855" customFormat="false" ht="13.8" hidden="false" customHeight="false" outlineLevel="0" collapsed="false">
      <c r="A855" s="208"/>
      <c r="B855" s="208"/>
      <c r="C855" s="208"/>
      <c r="D855" s="208"/>
      <c r="E855" s="208"/>
      <c r="F855" s="208"/>
      <c r="G855" s="208"/>
      <c r="H855" s="208"/>
      <c r="I855" s="234"/>
    </row>
    <row r="856" customFormat="false" ht="13.8" hidden="false" customHeight="false" outlineLevel="0" collapsed="false">
      <c r="A856" s="208"/>
      <c r="B856" s="208"/>
      <c r="C856" s="208"/>
      <c r="D856" s="208"/>
      <c r="E856" s="208"/>
      <c r="F856" s="208"/>
      <c r="G856" s="208"/>
      <c r="H856" s="208"/>
      <c r="I856" s="234"/>
    </row>
    <row r="857" customFormat="false" ht="13.8" hidden="false" customHeight="false" outlineLevel="0" collapsed="false">
      <c r="A857" s="208"/>
      <c r="B857" s="208"/>
      <c r="C857" s="208"/>
      <c r="D857" s="208"/>
      <c r="E857" s="208"/>
      <c r="F857" s="208"/>
      <c r="G857" s="208"/>
      <c r="H857" s="208"/>
      <c r="I857" s="234"/>
    </row>
    <row r="858" customFormat="false" ht="13.8" hidden="false" customHeight="false" outlineLevel="0" collapsed="false">
      <c r="A858" s="208"/>
      <c r="B858" s="208"/>
      <c r="C858" s="208"/>
      <c r="D858" s="208"/>
      <c r="E858" s="208"/>
      <c r="F858" s="208"/>
      <c r="G858" s="208"/>
      <c r="H858" s="208"/>
      <c r="I858" s="234"/>
    </row>
    <row r="859" customFormat="false" ht="13.8" hidden="false" customHeight="false" outlineLevel="0" collapsed="false">
      <c r="A859" s="208"/>
      <c r="B859" s="208"/>
      <c r="C859" s="208"/>
      <c r="D859" s="208"/>
      <c r="E859" s="208"/>
      <c r="F859" s="208"/>
      <c r="G859" s="208"/>
      <c r="H859" s="208"/>
      <c r="I859" s="234"/>
    </row>
    <row r="860" customFormat="false" ht="13.8" hidden="false" customHeight="false" outlineLevel="0" collapsed="false">
      <c r="A860" s="208"/>
      <c r="B860" s="208"/>
      <c r="C860" s="208"/>
      <c r="D860" s="208"/>
      <c r="E860" s="208"/>
      <c r="F860" s="208"/>
      <c r="G860" s="208"/>
      <c r="H860" s="208"/>
      <c r="I860" s="234"/>
    </row>
    <row r="861" customFormat="false" ht="13.8" hidden="false" customHeight="false" outlineLevel="0" collapsed="false">
      <c r="A861" s="208"/>
      <c r="B861" s="208"/>
      <c r="C861" s="208"/>
      <c r="D861" s="208"/>
      <c r="E861" s="208"/>
      <c r="F861" s="208"/>
      <c r="G861" s="208"/>
      <c r="H861" s="208"/>
      <c r="I861" s="234"/>
    </row>
    <row r="862" customFormat="false" ht="13.8" hidden="false" customHeight="false" outlineLevel="0" collapsed="false">
      <c r="A862" s="208"/>
      <c r="B862" s="208"/>
      <c r="C862" s="208"/>
      <c r="D862" s="208"/>
      <c r="E862" s="208"/>
      <c r="F862" s="208"/>
      <c r="G862" s="208"/>
      <c r="H862" s="208"/>
      <c r="I862" s="234"/>
    </row>
    <row r="863" customFormat="false" ht="13.8" hidden="false" customHeight="false" outlineLevel="0" collapsed="false">
      <c r="A863" s="208"/>
      <c r="B863" s="208"/>
      <c r="C863" s="208"/>
      <c r="D863" s="208"/>
      <c r="E863" s="208"/>
      <c r="F863" s="208"/>
      <c r="G863" s="208"/>
      <c r="H863" s="208"/>
      <c r="I863" s="234"/>
    </row>
    <row r="864" customFormat="false" ht="13.8" hidden="false" customHeight="false" outlineLevel="0" collapsed="false">
      <c r="A864" s="208"/>
      <c r="B864" s="208"/>
      <c r="C864" s="208"/>
      <c r="D864" s="208"/>
      <c r="E864" s="208"/>
      <c r="F864" s="208"/>
      <c r="G864" s="208"/>
      <c r="H864" s="208"/>
      <c r="I864" s="234"/>
    </row>
    <row r="865" customFormat="false" ht="13.8" hidden="false" customHeight="false" outlineLevel="0" collapsed="false">
      <c r="A865" s="208"/>
      <c r="B865" s="208"/>
      <c r="C865" s="208"/>
      <c r="D865" s="208"/>
      <c r="E865" s="208"/>
      <c r="F865" s="208"/>
      <c r="G865" s="208"/>
      <c r="H865" s="208"/>
      <c r="I865" s="234"/>
    </row>
    <row r="866" customFormat="false" ht="13.8" hidden="false" customHeight="false" outlineLevel="0" collapsed="false">
      <c r="A866" s="208"/>
      <c r="B866" s="208"/>
      <c r="C866" s="208"/>
      <c r="D866" s="208"/>
      <c r="E866" s="208"/>
      <c r="F866" s="208"/>
      <c r="G866" s="208"/>
      <c r="H866" s="208"/>
      <c r="I866" s="234"/>
    </row>
    <row r="867" customFormat="false" ht="13.8" hidden="false" customHeight="false" outlineLevel="0" collapsed="false">
      <c r="A867" s="208"/>
      <c r="B867" s="208"/>
      <c r="C867" s="208"/>
      <c r="D867" s="208"/>
      <c r="E867" s="208"/>
      <c r="F867" s="208"/>
      <c r="G867" s="208"/>
      <c r="H867" s="208"/>
      <c r="I867" s="234"/>
    </row>
    <row r="868" customFormat="false" ht="13.8" hidden="false" customHeight="false" outlineLevel="0" collapsed="false">
      <c r="A868" s="208"/>
      <c r="B868" s="208"/>
      <c r="C868" s="208"/>
      <c r="D868" s="208"/>
      <c r="E868" s="208"/>
      <c r="F868" s="208"/>
      <c r="G868" s="208"/>
      <c r="H868" s="208"/>
      <c r="I868" s="234"/>
    </row>
    <row r="869" customFormat="false" ht="13.8" hidden="false" customHeight="false" outlineLevel="0" collapsed="false">
      <c r="A869" s="208"/>
      <c r="B869" s="208"/>
      <c r="C869" s="208"/>
      <c r="D869" s="208"/>
      <c r="E869" s="208"/>
      <c r="F869" s="208"/>
      <c r="G869" s="208"/>
      <c r="H869" s="208"/>
      <c r="I869" s="234"/>
    </row>
    <row r="870" customFormat="false" ht="13.8" hidden="false" customHeight="false" outlineLevel="0" collapsed="false">
      <c r="A870" s="208"/>
      <c r="B870" s="208"/>
      <c r="C870" s="208"/>
      <c r="D870" s="208"/>
      <c r="E870" s="208"/>
      <c r="F870" s="208"/>
      <c r="G870" s="208"/>
      <c r="H870" s="208"/>
      <c r="I870" s="234"/>
    </row>
    <row r="871" customFormat="false" ht="13.8" hidden="false" customHeight="false" outlineLevel="0" collapsed="false">
      <c r="A871" s="208"/>
      <c r="B871" s="208"/>
      <c r="C871" s="208"/>
      <c r="D871" s="208"/>
      <c r="E871" s="208"/>
      <c r="F871" s="208"/>
      <c r="G871" s="208"/>
      <c r="H871" s="208"/>
      <c r="I871" s="234"/>
    </row>
    <row r="872" customFormat="false" ht="13.8" hidden="false" customHeight="false" outlineLevel="0" collapsed="false">
      <c r="A872" s="208"/>
      <c r="B872" s="208"/>
      <c r="C872" s="208"/>
      <c r="D872" s="208"/>
      <c r="E872" s="208"/>
      <c r="F872" s="208"/>
      <c r="G872" s="208"/>
      <c r="H872" s="208"/>
      <c r="I872" s="234"/>
    </row>
    <row r="873" customFormat="false" ht="13.8" hidden="false" customHeight="false" outlineLevel="0" collapsed="false">
      <c r="A873" s="208"/>
      <c r="B873" s="208"/>
      <c r="C873" s="208"/>
      <c r="D873" s="208"/>
      <c r="E873" s="208"/>
      <c r="F873" s="208"/>
      <c r="G873" s="208"/>
      <c r="H873" s="208"/>
      <c r="I873" s="234"/>
    </row>
    <row r="874" customFormat="false" ht="13.8" hidden="false" customHeight="false" outlineLevel="0" collapsed="false">
      <c r="A874" s="208"/>
      <c r="B874" s="208"/>
      <c r="C874" s="208"/>
      <c r="D874" s="208"/>
      <c r="E874" s="208"/>
      <c r="F874" s="208"/>
      <c r="G874" s="208"/>
      <c r="H874" s="208"/>
      <c r="I874" s="234"/>
    </row>
    <row r="875" customFormat="false" ht="13.8" hidden="false" customHeight="false" outlineLevel="0" collapsed="false">
      <c r="A875" s="208"/>
      <c r="B875" s="208"/>
      <c r="C875" s="208"/>
      <c r="D875" s="208"/>
      <c r="E875" s="208"/>
      <c r="F875" s="208"/>
      <c r="G875" s="208"/>
      <c r="H875" s="208"/>
      <c r="I875" s="234"/>
    </row>
    <row r="876" customFormat="false" ht="13.8" hidden="false" customHeight="false" outlineLevel="0" collapsed="false">
      <c r="A876" s="208"/>
      <c r="B876" s="208"/>
      <c r="C876" s="208"/>
      <c r="D876" s="208"/>
      <c r="E876" s="208"/>
      <c r="F876" s="208"/>
      <c r="G876" s="208"/>
      <c r="H876" s="208"/>
      <c r="I876" s="234"/>
    </row>
    <row r="877" customFormat="false" ht="13.8" hidden="false" customHeight="false" outlineLevel="0" collapsed="false">
      <c r="A877" s="208"/>
      <c r="B877" s="208"/>
      <c r="C877" s="208"/>
      <c r="D877" s="208"/>
      <c r="E877" s="208"/>
      <c r="F877" s="208"/>
      <c r="G877" s="208"/>
      <c r="H877" s="208"/>
      <c r="I877" s="234"/>
    </row>
    <row r="878" customFormat="false" ht="13.8" hidden="false" customHeight="false" outlineLevel="0" collapsed="false">
      <c r="A878" s="208"/>
      <c r="B878" s="208"/>
      <c r="C878" s="208"/>
      <c r="D878" s="208"/>
      <c r="E878" s="208"/>
      <c r="F878" s="208"/>
      <c r="G878" s="208"/>
      <c r="H878" s="208"/>
      <c r="I878" s="234"/>
    </row>
    <row r="879" customFormat="false" ht="13.8" hidden="false" customHeight="false" outlineLevel="0" collapsed="false">
      <c r="A879" s="208"/>
      <c r="B879" s="208"/>
      <c r="C879" s="208"/>
      <c r="D879" s="208"/>
      <c r="E879" s="208"/>
      <c r="F879" s="208"/>
      <c r="G879" s="208"/>
      <c r="H879" s="208"/>
      <c r="I879" s="234"/>
    </row>
    <row r="880" customFormat="false" ht="13.8" hidden="false" customHeight="false" outlineLevel="0" collapsed="false">
      <c r="A880" s="208"/>
      <c r="B880" s="208"/>
      <c r="C880" s="208"/>
      <c r="D880" s="208"/>
      <c r="E880" s="208"/>
      <c r="F880" s="208"/>
      <c r="G880" s="208"/>
      <c r="H880" s="208"/>
      <c r="I880" s="234"/>
    </row>
    <row r="881" customFormat="false" ht="13.8" hidden="false" customHeight="false" outlineLevel="0" collapsed="false">
      <c r="A881" s="208"/>
      <c r="B881" s="208"/>
      <c r="C881" s="208"/>
      <c r="D881" s="208"/>
      <c r="E881" s="208"/>
      <c r="F881" s="208"/>
      <c r="G881" s="208"/>
      <c r="H881" s="208"/>
      <c r="I881" s="234"/>
    </row>
    <row r="882" customFormat="false" ht="13.8" hidden="false" customHeight="false" outlineLevel="0" collapsed="false">
      <c r="A882" s="208"/>
      <c r="B882" s="208"/>
      <c r="C882" s="208"/>
      <c r="D882" s="208"/>
      <c r="E882" s="208"/>
      <c r="F882" s="208"/>
      <c r="G882" s="208"/>
      <c r="H882" s="208"/>
      <c r="I882" s="234"/>
    </row>
    <row r="883" customFormat="false" ht="13.8" hidden="false" customHeight="false" outlineLevel="0" collapsed="false">
      <c r="A883" s="208"/>
      <c r="B883" s="208"/>
      <c r="C883" s="208"/>
      <c r="D883" s="208"/>
      <c r="E883" s="208"/>
      <c r="F883" s="208"/>
      <c r="G883" s="208"/>
      <c r="H883" s="208"/>
      <c r="I883" s="234"/>
    </row>
    <row r="884" customFormat="false" ht="13.8" hidden="false" customHeight="false" outlineLevel="0" collapsed="false">
      <c r="A884" s="208"/>
      <c r="B884" s="208"/>
      <c r="C884" s="208"/>
      <c r="D884" s="208"/>
      <c r="E884" s="208"/>
      <c r="F884" s="208"/>
      <c r="G884" s="208"/>
      <c r="H884" s="208"/>
      <c r="I884" s="234"/>
    </row>
    <row r="885" customFormat="false" ht="13.8" hidden="false" customHeight="false" outlineLevel="0" collapsed="false">
      <c r="A885" s="208"/>
      <c r="B885" s="208"/>
      <c r="C885" s="208"/>
      <c r="D885" s="208"/>
      <c r="E885" s="208"/>
      <c r="F885" s="208"/>
      <c r="G885" s="208"/>
      <c r="H885" s="208"/>
      <c r="I885" s="234"/>
    </row>
    <row r="886" customFormat="false" ht="13.8" hidden="false" customHeight="false" outlineLevel="0" collapsed="false">
      <c r="A886" s="208"/>
      <c r="B886" s="208"/>
      <c r="C886" s="208"/>
      <c r="D886" s="208"/>
      <c r="E886" s="208"/>
      <c r="F886" s="208"/>
      <c r="G886" s="208"/>
      <c r="H886" s="208"/>
      <c r="I886" s="234"/>
    </row>
    <row r="887" customFormat="false" ht="13.8" hidden="false" customHeight="false" outlineLevel="0" collapsed="false">
      <c r="A887" s="208"/>
      <c r="B887" s="208"/>
      <c r="C887" s="208"/>
      <c r="D887" s="208"/>
      <c r="E887" s="208"/>
      <c r="F887" s="208"/>
      <c r="G887" s="208"/>
      <c r="H887" s="208"/>
      <c r="I887" s="234"/>
    </row>
    <row r="888" customFormat="false" ht="13.8" hidden="false" customHeight="false" outlineLevel="0" collapsed="false">
      <c r="A888" s="208"/>
      <c r="B888" s="208"/>
      <c r="C888" s="208"/>
      <c r="D888" s="208"/>
      <c r="E888" s="208"/>
      <c r="F888" s="208"/>
      <c r="G888" s="208"/>
      <c r="H888" s="208"/>
      <c r="I888" s="234"/>
    </row>
    <row r="889" customFormat="false" ht="13.8" hidden="false" customHeight="false" outlineLevel="0" collapsed="false">
      <c r="A889" s="208"/>
      <c r="B889" s="208"/>
      <c r="C889" s="208"/>
      <c r="D889" s="208"/>
      <c r="E889" s="208"/>
      <c r="F889" s="208"/>
      <c r="G889" s="208"/>
      <c r="H889" s="208"/>
      <c r="I889" s="234"/>
    </row>
    <row r="890" customFormat="false" ht="13.8" hidden="false" customHeight="false" outlineLevel="0" collapsed="false">
      <c r="A890" s="208"/>
      <c r="B890" s="208"/>
      <c r="C890" s="208"/>
      <c r="D890" s="208"/>
      <c r="E890" s="208"/>
      <c r="F890" s="208"/>
      <c r="G890" s="208"/>
      <c r="H890" s="208"/>
      <c r="I890" s="234"/>
    </row>
    <row r="891" customFormat="false" ht="13.8" hidden="false" customHeight="false" outlineLevel="0" collapsed="false">
      <c r="A891" s="208"/>
      <c r="B891" s="208"/>
      <c r="C891" s="208"/>
      <c r="D891" s="208"/>
      <c r="E891" s="208"/>
      <c r="F891" s="208"/>
      <c r="G891" s="208"/>
      <c r="H891" s="208"/>
      <c r="I891" s="234"/>
    </row>
    <row r="892" customFormat="false" ht="13.8" hidden="false" customHeight="false" outlineLevel="0" collapsed="false">
      <c r="A892" s="208"/>
      <c r="B892" s="208"/>
      <c r="C892" s="208"/>
      <c r="D892" s="208"/>
      <c r="E892" s="208"/>
      <c r="F892" s="208"/>
      <c r="G892" s="208"/>
      <c r="H892" s="208"/>
      <c r="I892" s="234"/>
    </row>
    <row r="893" customFormat="false" ht="13.8" hidden="false" customHeight="false" outlineLevel="0" collapsed="false">
      <c r="A893" s="208"/>
      <c r="B893" s="208"/>
      <c r="C893" s="208"/>
      <c r="D893" s="208"/>
      <c r="E893" s="208"/>
      <c r="F893" s="208"/>
      <c r="G893" s="208"/>
      <c r="H893" s="208"/>
      <c r="I893" s="234"/>
    </row>
    <row r="894" customFormat="false" ht="13.8" hidden="false" customHeight="false" outlineLevel="0" collapsed="false">
      <c r="A894" s="208"/>
      <c r="B894" s="208"/>
      <c r="C894" s="208"/>
      <c r="D894" s="208"/>
      <c r="E894" s="208"/>
      <c r="F894" s="208"/>
      <c r="G894" s="208"/>
      <c r="H894" s="208"/>
      <c r="I894" s="234"/>
    </row>
    <row r="895" customFormat="false" ht="13.8" hidden="false" customHeight="false" outlineLevel="0" collapsed="false">
      <c r="A895" s="208"/>
      <c r="B895" s="208"/>
      <c r="C895" s="208"/>
      <c r="D895" s="208"/>
      <c r="E895" s="208"/>
      <c r="F895" s="208"/>
      <c r="G895" s="208"/>
      <c r="H895" s="208"/>
      <c r="I895" s="234"/>
    </row>
    <row r="896" customFormat="false" ht="13.8" hidden="false" customHeight="false" outlineLevel="0" collapsed="false">
      <c r="A896" s="208"/>
      <c r="B896" s="208"/>
      <c r="C896" s="208"/>
      <c r="D896" s="208"/>
      <c r="E896" s="208"/>
      <c r="F896" s="208"/>
      <c r="G896" s="208"/>
      <c r="H896" s="208"/>
      <c r="I896" s="234"/>
    </row>
    <row r="897" customFormat="false" ht="13.8" hidden="false" customHeight="false" outlineLevel="0" collapsed="false">
      <c r="A897" s="208"/>
      <c r="B897" s="208"/>
      <c r="C897" s="208"/>
      <c r="D897" s="208"/>
      <c r="E897" s="208"/>
      <c r="F897" s="208"/>
      <c r="G897" s="208"/>
      <c r="H897" s="208"/>
      <c r="I897" s="234"/>
    </row>
    <row r="898" customFormat="false" ht="13.8" hidden="false" customHeight="false" outlineLevel="0" collapsed="false">
      <c r="A898" s="208"/>
      <c r="B898" s="208"/>
      <c r="C898" s="208"/>
      <c r="D898" s="208"/>
      <c r="E898" s="208"/>
      <c r="F898" s="208"/>
      <c r="G898" s="208"/>
      <c r="H898" s="208"/>
      <c r="I898" s="234"/>
    </row>
    <row r="899" customFormat="false" ht="13.8" hidden="false" customHeight="false" outlineLevel="0" collapsed="false">
      <c r="A899" s="208"/>
      <c r="B899" s="208"/>
      <c r="C899" s="208"/>
      <c r="D899" s="208"/>
      <c r="E899" s="208"/>
      <c r="F899" s="208"/>
      <c r="G899" s="208"/>
      <c r="H899" s="208"/>
      <c r="I899" s="234"/>
    </row>
    <row r="900" customFormat="false" ht="13.8" hidden="false" customHeight="false" outlineLevel="0" collapsed="false">
      <c r="A900" s="208"/>
      <c r="B900" s="208"/>
      <c r="C900" s="208"/>
      <c r="D900" s="208"/>
      <c r="E900" s="208"/>
      <c r="F900" s="208"/>
      <c r="G900" s="208"/>
      <c r="H900" s="208"/>
      <c r="I900" s="234"/>
    </row>
    <row r="901" customFormat="false" ht="13.8" hidden="false" customHeight="false" outlineLevel="0" collapsed="false">
      <c r="A901" s="208"/>
      <c r="B901" s="208"/>
      <c r="C901" s="208"/>
      <c r="D901" s="208"/>
      <c r="E901" s="208"/>
      <c r="F901" s="208"/>
      <c r="G901" s="208"/>
      <c r="H901" s="208"/>
      <c r="I901" s="234"/>
    </row>
    <row r="902" customFormat="false" ht="13.8" hidden="false" customHeight="false" outlineLevel="0" collapsed="false">
      <c r="A902" s="208"/>
      <c r="B902" s="208"/>
      <c r="C902" s="208"/>
      <c r="D902" s="208"/>
      <c r="E902" s="208"/>
      <c r="F902" s="208"/>
      <c r="G902" s="208"/>
      <c r="H902" s="208"/>
      <c r="I902" s="234"/>
    </row>
    <row r="903" customFormat="false" ht="13.8" hidden="false" customHeight="false" outlineLevel="0" collapsed="false">
      <c r="A903" s="208"/>
      <c r="B903" s="208"/>
      <c r="C903" s="208"/>
      <c r="D903" s="208"/>
      <c r="E903" s="208"/>
      <c r="F903" s="208"/>
      <c r="G903" s="208"/>
      <c r="H903" s="208"/>
      <c r="I903" s="234"/>
    </row>
    <row r="904" customFormat="false" ht="13.8" hidden="false" customHeight="false" outlineLevel="0" collapsed="false">
      <c r="A904" s="208"/>
      <c r="B904" s="208"/>
      <c r="C904" s="208"/>
      <c r="D904" s="208"/>
      <c r="E904" s="208"/>
      <c r="F904" s="208"/>
      <c r="G904" s="208"/>
      <c r="H904" s="208"/>
      <c r="I904" s="234"/>
    </row>
    <row r="905" customFormat="false" ht="13.8" hidden="false" customHeight="false" outlineLevel="0" collapsed="false">
      <c r="A905" s="208"/>
      <c r="B905" s="208"/>
      <c r="C905" s="208"/>
      <c r="D905" s="208"/>
      <c r="E905" s="208"/>
      <c r="F905" s="208"/>
      <c r="G905" s="208"/>
      <c r="H905" s="208"/>
      <c r="I905" s="234"/>
    </row>
    <row r="906" customFormat="false" ht="13.8" hidden="false" customHeight="false" outlineLevel="0" collapsed="false">
      <c r="A906" s="208"/>
      <c r="B906" s="208"/>
      <c r="C906" s="208"/>
      <c r="D906" s="208"/>
      <c r="E906" s="208"/>
      <c r="F906" s="208"/>
      <c r="G906" s="208"/>
      <c r="H906" s="208"/>
      <c r="I906" s="234"/>
    </row>
    <row r="907" customFormat="false" ht="13.8" hidden="false" customHeight="false" outlineLevel="0" collapsed="false">
      <c r="A907" s="208"/>
      <c r="B907" s="208"/>
      <c r="C907" s="208"/>
      <c r="D907" s="208"/>
      <c r="E907" s="208"/>
      <c r="F907" s="208"/>
      <c r="G907" s="208"/>
      <c r="H907" s="208"/>
      <c r="I907" s="234"/>
    </row>
    <row r="908" customFormat="false" ht="13.8" hidden="false" customHeight="false" outlineLevel="0" collapsed="false">
      <c r="A908" s="208"/>
      <c r="B908" s="208"/>
      <c r="C908" s="208"/>
      <c r="D908" s="208"/>
      <c r="E908" s="208"/>
      <c r="F908" s="208"/>
      <c r="G908" s="208"/>
      <c r="H908" s="208"/>
      <c r="I908" s="234"/>
    </row>
    <row r="909" customFormat="false" ht="13.8" hidden="false" customHeight="false" outlineLevel="0" collapsed="false">
      <c r="A909" s="208"/>
      <c r="B909" s="208"/>
      <c r="C909" s="208"/>
      <c r="D909" s="208"/>
      <c r="E909" s="208"/>
      <c r="F909" s="208"/>
      <c r="G909" s="208"/>
      <c r="H909" s="208"/>
      <c r="I909" s="234"/>
    </row>
    <row r="910" customFormat="false" ht="13.8" hidden="false" customHeight="false" outlineLevel="0" collapsed="false">
      <c r="A910" s="208"/>
      <c r="B910" s="208"/>
      <c r="C910" s="208"/>
      <c r="D910" s="208"/>
      <c r="E910" s="208"/>
      <c r="F910" s="208"/>
      <c r="G910" s="208"/>
      <c r="H910" s="208"/>
      <c r="I910" s="234"/>
    </row>
    <row r="911" customFormat="false" ht="13.8" hidden="false" customHeight="false" outlineLevel="0" collapsed="false">
      <c r="A911" s="208"/>
      <c r="B911" s="208"/>
      <c r="C911" s="208"/>
      <c r="D911" s="208"/>
      <c r="E911" s="208"/>
      <c r="F911" s="208"/>
      <c r="G911" s="208"/>
      <c r="H911" s="208"/>
      <c r="I911" s="234"/>
    </row>
    <row r="912" customFormat="false" ht="13.8" hidden="false" customHeight="false" outlineLevel="0" collapsed="false">
      <c r="A912" s="208"/>
      <c r="B912" s="208"/>
      <c r="C912" s="208"/>
      <c r="D912" s="208"/>
      <c r="E912" s="208"/>
      <c r="F912" s="208"/>
      <c r="G912" s="208"/>
      <c r="H912" s="208"/>
      <c r="I912" s="234"/>
    </row>
    <row r="913" customFormat="false" ht="13.8" hidden="false" customHeight="false" outlineLevel="0" collapsed="false">
      <c r="A913" s="208"/>
      <c r="B913" s="208"/>
      <c r="C913" s="208"/>
      <c r="D913" s="208"/>
      <c r="E913" s="208"/>
      <c r="F913" s="208"/>
      <c r="G913" s="208"/>
      <c r="H913" s="208"/>
      <c r="I913" s="234"/>
    </row>
    <row r="914" customFormat="false" ht="13.8" hidden="false" customHeight="false" outlineLevel="0" collapsed="false">
      <c r="A914" s="208"/>
      <c r="B914" s="208"/>
      <c r="C914" s="208"/>
      <c r="D914" s="208"/>
      <c r="E914" s="208"/>
      <c r="F914" s="208"/>
      <c r="G914" s="208"/>
      <c r="H914" s="208"/>
      <c r="I914" s="234"/>
    </row>
    <row r="915" customFormat="false" ht="13.8" hidden="false" customHeight="false" outlineLevel="0" collapsed="false">
      <c r="A915" s="208"/>
      <c r="B915" s="208"/>
      <c r="C915" s="208"/>
      <c r="D915" s="208"/>
      <c r="E915" s="208"/>
      <c r="F915" s="208"/>
      <c r="G915" s="208"/>
      <c r="H915" s="208"/>
      <c r="I915" s="234"/>
    </row>
    <row r="916" customFormat="false" ht="13.8" hidden="false" customHeight="false" outlineLevel="0" collapsed="false">
      <c r="A916" s="208"/>
      <c r="B916" s="208"/>
      <c r="C916" s="208"/>
      <c r="D916" s="208"/>
      <c r="E916" s="208"/>
      <c r="F916" s="208"/>
      <c r="G916" s="208"/>
      <c r="H916" s="208"/>
      <c r="I916" s="234"/>
    </row>
    <row r="917" customFormat="false" ht="13.8" hidden="false" customHeight="false" outlineLevel="0" collapsed="false">
      <c r="A917" s="208"/>
      <c r="B917" s="208"/>
      <c r="C917" s="208"/>
      <c r="D917" s="208"/>
      <c r="E917" s="208"/>
      <c r="F917" s="208"/>
      <c r="G917" s="208"/>
      <c r="H917" s="208"/>
      <c r="I917" s="234"/>
    </row>
    <row r="918" customFormat="false" ht="13.8" hidden="false" customHeight="false" outlineLevel="0" collapsed="false">
      <c r="A918" s="208"/>
      <c r="B918" s="208"/>
      <c r="C918" s="208"/>
      <c r="D918" s="208"/>
      <c r="E918" s="208"/>
      <c r="F918" s="208"/>
      <c r="G918" s="208"/>
      <c r="H918" s="208"/>
      <c r="I918" s="234"/>
    </row>
    <row r="919" customFormat="false" ht="13.8" hidden="false" customHeight="false" outlineLevel="0" collapsed="false">
      <c r="A919" s="208"/>
      <c r="B919" s="208"/>
      <c r="C919" s="208"/>
      <c r="D919" s="208"/>
      <c r="E919" s="208"/>
      <c r="F919" s="208"/>
      <c r="G919" s="208"/>
      <c r="H919" s="208"/>
      <c r="I919" s="234"/>
    </row>
    <row r="920" customFormat="false" ht="13.8" hidden="false" customHeight="false" outlineLevel="0" collapsed="false">
      <c r="A920" s="208"/>
      <c r="B920" s="208"/>
      <c r="C920" s="208"/>
      <c r="D920" s="208"/>
      <c r="E920" s="208"/>
      <c r="F920" s="208"/>
      <c r="G920" s="208"/>
      <c r="H920" s="208"/>
      <c r="I920" s="234"/>
    </row>
    <row r="921" customFormat="false" ht="13.8" hidden="false" customHeight="false" outlineLevel="0" collapsed="false">
      <c r="A921" s="208"/>
      <c r="B921" s="208"/>
      <c r="C921" s="208"/>
      <c r="D921" s="208"/>
      <c r="E921" s="208"/>
      <c r="F921" s="208"/>
      <c r="G921" s="208"/>
      <c r="H921" s="208"/>
      <c r="I921" s="234"/>
    </row>
    <row r="922" customFormat="false" ht="13.8" hidden="false" customHeight="false" outlineLevel="0" collapsed="false">
      <c r="A922" s="208"/>
      <c r="B922" s="208"/>
      <c r="C922" s="208"/>
      <c r="D922" s="208"/>
      <c r="E922" s="208"/>
      <c r="F922" s="208"/>
      <c r="G922" s="208"/>
      <c r="H922" s="208"/>
      <c r="I922" s="234"/>
    </row>
    <row r="923" customFormat="false" ht="13.8" hidden="false" customHeight="false" outlineLevel="0" collapsed="false">
      <c r="A923" s="208"/>
      <c r="B923" s="208"/>
      <c r="C923" s="208"/>
      <c r="D923" s="208"/>
      <c r="E923" s="208"/>
      <c r="F923" s="208"/>
      <c r="G923" s="208"/>
      <c r="H923" s="208"/>
      <c r="I923" s="234"/>
    </row>
    <row r="924" customFormat="false" ht="13.8" hidden="false" customHeight="false" outlineLevel="0" collapsed="false">
      <c r="A924" s="208"/>
      <c r="B924" s="208"/>
      <c r="C924" s="208"/>
      <c r="D924" s="208"/>
      <c r="E924" s="208"/>
      <c r="F924" s="208"/>
      <c r="G924" s="208"/>
      <c r="H924" s="208"/>
      <c r="I924" s="234"/>
    </row>
    <row r="925" customFormat="false" ht="13.8" hidden="false" customHeight="false" outlineLevel="0" collapsed="false">
      <c r="A925" s="208"/>
      <c r="B925" s="208"/>
      <c r="C925" s="208"/>
      <c r="D925" s="208"/>
      <c r="E925" s="208"/>
      <c r="F925" s="208"/>
      <c r="G925" s="208"/>
      <c r="H925" s="208"/>
      <c r="I925" s="234"/>
    </row>
    <row r="926" customFormat="false" ht="13.8" hidden="false" customHeight="false" outlineLevel="0" collapsed="false">
      <c r="A926" s="208"/>
      <c r="B926" s="208"/>
      <c r="C926" s="208"/>
      <c r="D926" s="208"/>
      <c r="E926" s="208"/>
      <c r="F926" s="208"/>
      <c r="G926" s="208"/>
      <c r="H926" s="208"/>
      <c r="I926" s="234"/>
    </row>
    <row r="927" customFormat="false" ht="13.8" hidden="false" customHeight="false" outlineLevel="0" collapsed="false">
      <c r="A927" s="208"/>
      <c r="B927" s="208"/>
      <c r="C927" s="208"/>
      <c r="D927" s="208"/>
      <c r="E927" s="208"/>
      <c r="F927" s="208"/>
      <c r="G927" s="208"/>
      <c r="H927" s="208"/>
      <c r="I927" s="234"/>
    </row>
    <row r="928" customFormat="false" ht="13.8" hidden="false" customHeight="false" outlineLevel="0" collapsed="false">
      <c r="A928" s="208"/>
      <c r="B928" s="208"/>
      <c r="C928" s="208"/>
      <c r="D928" s="208"/>
      <c r="E928" s="208"/>
      <c r="F928" s="208"/>
      <c r="G928" s="208"/>
      <c r="H928" s="208"/>
      <c r="I928" s="234"/>
    </row>
    <row r="929" customFormat="false" ht="13.8" hidden="false" customHeight="false" outlineLevel="0" collapsed="false">
      <c r="A929" s="208"/>
      <c r="B929" s="208"/>
      <c r="C929" s="208"/>
      <c r="D929" s="208"/>
      <c r="E929" s="208"/>
      <c r="F929" s="208"/>
      <c r="G929" s="208"/>
      <c r="H929" s="208"/>
      <c r="I929" s="234"/>
    </row>
    <row r="930" customFormat="false" ht="13.8" hidden="false" customHeight="false" outlineLevel="0" collapsed="false">
      <c r="A930" s="208"/>
      <c r="B930" s="208"/>
      <c r="C930" s="208"/>
      <c r="D930" s="208"/>
      <c r="E930" s="208"/>
      <c r="F930" s="208"/>
      <c r="G930" s="208"/>
      <c r="H930" s="208"/>
      <c r="I930" s="234"/>
    </row>
    <row r="931" customFormat="false" ht="13.8" hidden="false" customHeight="false" outlineLevel="0" collapsed="false">
      <c r="A931" s="208"/>
      <c r="B931" s="208"/>
      <c r="C931" s="208"/>
      <c r="D931" s="208"/>
      <c r="E931" s="208"/>
      <c r="F931" s="208"/>
      <c r="G931" s="208"/>
      <c r="H931" s="208"/>
      <c r="I931" s="234"/>
    </row>
    <row r="932" customFormat="false" ht="13.8" hidden="false" customHeight="false" outlineLevel="0" collapsed="false">
      <c r="A932" s="208"/>
      <c r="B932" s="208"/>
      <c r="C932" s="208"/>
      <c r="D932" s="208"/>
      <c r="E932" s="208"/>
      <c r="F932" s="208"/>
      <c r="G932" s="208"/>
      <c r="H932" s="208"/>
      <c r="I932" s="234"/>
    </row>
    <row r="933" customFormat="false" ht="13.8" hidden="false" customHeight="false" outlineLevel="0" collapsed="false">
      <c r="A933" s="208"/>
      <c r="B933" s="208"/>
      <c r="C933" s="208"/>
      <c r="D933" s="208"/>
      <c r="E933" s="208"/>
      <c r="F933" s="208"/>
      <c r="G933" s="208"/>
      <c r="H933" s="208"/>
      <c r="I933" s="234"/>
    </row>
    <row r="934" customFormat="false" ht="13.8" hidden="false" customHeight="false" outlineLevel="0" collapsed="false">
      <c r="A934" s="208"/>
      <c r="B934" s="208"/>
      <c r="C934" s="208"/>
      <c r="D934" s="208"/>
      <c r="E934" s="208"/>
      <c r="F934" s="208"/>
      <c r="G934" s="208"/>
      <c r="H934" s="208"/>
      <c r="I934" s="234"/>
    </row>
    <row r="935" customFormat="false" ht="13.8" hidden="false" customHeight="false" outlineLevel="0" collapsed="false">
      <c r="A935" s="208"/>
      <c r="B935" s="208"/>
      <c r="C935" s="208"/>
      <c r="D935" s="208"/>
      <c r="E935" s="208"/>
      <c r="F935" s="208"/>
      <c r="G935" s="208"/>
      <c r="H935" s="208"/>
      <c r="I935" s="234"/>
    </row>
    <row r="936" customFormat="false" ht="13.8" hidden="false" customHeight="false" outlineLevel="0" collapsed="false">
      <c r="A936" s="208"/>
      <c r="B936" s="208"/>
      <c r="C936" s="208"/>
      <c r="D936" s="208"/>
      <c r="E936" s="208"/>
      <c r="F936" s="208"/>
      <c r="G936" s="208"/>
      <c r="H936" s="208"/>
      <c r="I936" s="234"/>
    </row>
    <row r="937" customFormat="false" ht="13.8" hidden="false" customHeight="false" outlineLevel="0" collapsed="false">
      <c r="A937" s="208"/>
      <c r="B937" s="208"/>
      <c r="C937" s="208"/>
      <c r="D937" s="208"/>
      <c r="E937" s="208"/>
      <c r="F937" s="208"/>
      <c r="G937" s="208"/>
      <c r="H937" s="208"/>
      <c r="I937" s="234"/>
    </row>
    <row r="938" customFormat="false" ht="13.8" hidden="false" customHeight="false" outlineLevel="0" collapsed="false">
      <c r="A938" s="208"/>
      <c r="B938" s="208"/>
      <c r="C938" s="208"/>
      <c r="D938" s="208"/>
      <c r="E938" s="208"/>
      <c r="F938" s="208"/>
      <c r="G938" s="208"/>
      <c r="H938" s="208"/>
      <c r="I938" s="234"/>
    </row>
    <row r="939" customFormat="false" ht="13.8" hidden="false" customHeight="false" outlineLevel="0" collapsed="false">
      <c r="A939" s="208"/>
      <c r="B939" s="208"/>
      <c r="C939" s="208"/>
      <c r="D939" s="208"/>
      <c r="E939" s="208"/>
      <c r="F939" s="208"/>
      <c r="G939" s="208"/>
      <c r="H939" s="208"/>
      <c r="I939" s="234"/>
    </row>
    <row r="940" customFormat="false" ht="13.8" hidden="false" customHeight="false" outlineLevel="0" collapsed="false">
      <c r="A940" s="208"/>
      <c r="B940" s="208"/>
      <c r="C940" s="208"/>
      <c r="D940" s="208"/>
      <c r="E940" s="208"/>
      <c r="F940" s="208"/>
      <c r="G940" s="208"/>
      <c r="H940" s="208"/>
      <c r="I940" s="234"/>
    </row>
    <row r="941" customFormat="false" ht="13.8" hidden="false" customHeight="false" outlineLevel="0" collapsed="false">
      <c r="A941" s="208"/>
      <c r="B941" s="208"/>
      <c r="C941" s="208"/>
      <c r="D941" s="208"/>
      <c r="E941" s="208"/>
      <c r="F941" s="208"/>
      <c r="G941" s="208"/>
      <c r="H941" s="208"/>
      <c r="I941" s="234"/>
    </row>
    <row r="942" customFormat="false" ht="13.8" hidden="false" customHeight="false" outlineLevel="0" collapsed="false">
      <c r="A942" s="208"/>
      <c r="B942" s="208"/>
      <c r="C942" s="208"/>
      <c r="D942" s="208"/>
      <c r="E942" s="208"/>
      <c r="F942" s="208"/>
      <c r="G942" s="208"/>
      <c r="H942" s="208"/>
      <c r="I942" s="234"/>
    </row>
    <row r="943" customFormat="false" ht="13.8" hidden="false" customHeight="false" outlineLevel="0" collapsed="false">
      <c r="A943" s="208"/>
      <c r="B943" s="208"/>
      <c r="C943" s="208"/>
      <c r="D943" s="208"/>
      <c r="E943" s="208"/>
      <c r="F943" s="208"/>
      <c r="G943" s="208"/>
      <c r="H943" s="208"/>
      <c r="I943" s="234"/>
    </row>
    <row r="944" customFormat="false" ht="13.8" hidden="false" customHeight="false" outlineLevel="0" collapsed="false">
      <c r="A944" s="208"/>
      <c r="B944" s="208"/>
      <c r="C944" s="208"/>
      <c r="D944" s="208"/>
      <c r="E944" s="208"/>
      <c r="F944" s="208"/>
      <c r="G944" s="208"/>
      <c r="H944" s="208"/>
      <c r="I944" s="234"/>
    </row>
    <row r="945" customFormat="false" ht="13.8" hidden="false" customHeight="false" outlineLevel="0" collapsed="false">
      <c r="A945" s="208"/>
      <c r="B945" s="208"/>
      <c r="C945" s="208"/>
      <c r="D945" s="208"/>
      <c r="E945" s="208"/>
      <c r="F945" s="208"/>
      <c r="G945" s="208"/>
      <c r="H945" s="208"/>
      <c r="I945" s="234"/>
    </row>
    <row r="946" customFormat="false" ht="13.8" hidden="false" customHeight="false" outlineLevel="0" collapsed="false">
      <c r="A946" s="208"/>
      <c r="B946" s="208"/>
      <c r="C946" s="208"/>
      <c r="D946" s="208"/>
      <c r="E946" s="208"/>
      <c r="F946" s="208"/>
      <c r="G946" s="208"/>
      <c r="H946" s="208"/>
      <c r="I946" s="234"/>
    </row>
    <row r="947" customFormat="false" ht="13.8" hidden="false" customHeight="false" outlineLevel="0" collapsed="false">
      <c r="A947" s="208"/>
      <c r="B947" s="208"/>
      <c r="C947" s="208"/>
      <c r="D947" s="208"/>
      <c r="E947" s="208"/>
      <c r="F947" s="208"/>
      <c r="G947" s="208"/>
      <c r="H947" s="208"/>
      <c r="I947" s="234"/>
    </row>
    <row r="948" customFormat="false" ht="13.8" hidden="false" customHeight="false" outlineLevel="0" collapsed="false">
      <c r="A948" s="208"/>
      <c r="B948" s="208"/>
      <c r="C948" s="208"/>
      <c r="D948" s="208"/>
      <c r="E948" s="208"/>
      <c r="F948" s="208"/>
      <c r="G948" s="208"/>
      <c r="H948" s="208"/>
      <c r="I948" s="234"/>
    </row>
    <row r="949" customFormat="false" ht="13.8" hidden="false" customHeight="false" outlineLevel="0" collapsed="false">
      <c r="A949" s="208"/>
      <c r="B949" s="208"/>
      <c r="C949" s="208"/>
      <c r="D949" s="208"/>
      <c r="E949" s="208"/>
      <c r="F949" s="208"/>
      <c r="G949" s="208"/>
      <c r="H949" s="208"/>
      <c r="I949" s="234"/>
    </row>
    <row r="950" customFormat="false" ht="13.8" hidden="false" customHeight="false" outlineLevel="0" collapsed="false">
      <c r="A950" s="208"/>
      <c r="B950" s="208"/>
      <c r="C950" s="208"/>
      <c r="D950" s="208"/>
      <c r="E950" s="208"/>
      <c r="F950" s="208"/>
      <c r="G950" s="208"/>
      <c r="H950" s="208"/>
      <c r="I950" s="234"/>
    </row>
    <row r="951" customFormat="false" ht="13.8" hidden="false" customHeight="false" outlineLevel="0" collapsed="false">
      <c r="A951" s="208"/>
      <c r="B951" s="208"/>
      <c r="C951" s="208"/>
      <c r="D951" s="208"/>
      <c r="E951" s="208"/>
      <c r="F951" s="208"/>
      <c r="G951" s="208"/>
      <c r="H951" s="208"/>
      <c r="I951" s="234"/>
    </row>
    <row r="952" customFormat="false" ht="13.8" hidden="false" customHeight="false" outlineLevel="0" collapsed="false">
      <c r="A952" s="208"/>
      <c r="B952" s="208"/>
      <c r="C952" s="208"/>
      <c r="D952" s="208"/>
      <c r="E952" s="208"/>
      <c r="F952" s="208"/>
      <c r="G952" s="208"/>
      <c r="H952" s="208"/>
      <c r="I952" s="234"/>
    </row>
    <row r="953" customFormat="false" ht="13.8" hidden="false" customHeight="false" outlineLevel="0" collapsed="false">
      <c r="A953" s="208"/>
      <c r="B953" s="208"/>
      <c r="C953" s="208"/>
      <c r="D953" s="208"/>
      <c r="E953" s="208"/>
      <c r="F953" s="208"/>
      <c r="G953" s="208"/>
      <c r="H953" s="208"/>
      <c r="I953" s="234"/>
    </row>
    <row r="954" customFormat="false" ht="13.8" hidden="false" customHeight="false" outlineLevel="0" collapsed="false">
      <c r="A954" s="208"/>
      <c r="B954" s="208"/>
      <c r="C954" s="208"/>
      <c r="D954" s="208"/>
      <c r="E954" s="208"/>
      <c r="F954" s="208"/>
      <c r="G954" s="208"/>
      <c r="H954" s="208"/>
      <c r="I954" s="234"/>
    </row>
    <row r="955" customFormat="false" ht="13.8" hidden="false" customHeight="false" outlineLevel="0" collapsed="false">
      <c r="A955" s="208"/>
      <c r="B955" s="208"/>
      <c r="C955" s="208"/>
      <c r="D955" s="208"/>
      <c r="E955" s="208"/>
      <c r="F955" s="208"/>
      <c r="G955" s="208"/>
      <c r="H955" s="208"/>
      <c r="I955" s="234"/>
    </row>
    <row r="956" customFormat="false" ht="13.8" hidden="false" customHeight="false" outlineLevel="0" collapsed="false">
      <c r="A956" s="208"/>
      <c r="B956" s="208"/>
      <c r="C956" s="208"/>
      <c r="D956" s="208"/>
      <c r="E956" s="208"/>
      <c r="F956" s="208"/>
      <c r="G956" s="208"/>
      <c r="H956" s="208"/>
      <c r="I956" s="234"/>
    </row>
    <row r="957" customFormat="false" ht="13.8" hidden="false" customHeight="false" outlineLevel="0" collapsed="false">
      <c r="A957" s="208"/>
      <c r="B957" s="208"/>
      <c r="C957" s="208"/>
      <c r="D957" s="208"/>
      <c r="E957" s="208"/>
      <c r="F957" s="208"/>
      <c r="G957" s="208"/>
      <c r="H957" s="208"/>
      <c r="I957" s="234"/>
    </row>
    <row r="958" customFormat="false" ht="13.8" hidden="false" customHeight="false" outlineLevel="0" collapsed="false">
      <c r="A958" s="208"/>
      <c r="B958" s="208"/>
      <c r="C958" s="208"/>
      <c r="D958" s="208"/>
      <c r="E958" s="208"/>
      <c r="F958" s="208"/>
      <c r="G958" s="208"/>
      <c r="H958" s="208"/>
      <c r="I958" s="234"/>
    </row>
    <row r="959" customFormat="false" ht="13.8" hidden="false" customHeight="false" outlineLevel="0" collapsed="false">
      <c r="A959" s="208"/>
      <c r="B959" s="208"/>
      <c r="C959" s="208"/>
      <c r="D959" s="208"/>
      <c r="E959" s="208"/>
      <c r="F959" s="208"/>
      <c r="G959" s="208"/>
      <c r="H959" s="208"/>
      <c r="I959" s="234"/>
    </row>
    <row r="960" customFormat="false" ht="13.8" hidden="false" customHeight="false" outlineLevel="0" collapsed="false">
      <c r="A960" s="208"/>
      <c r="B960" s="208"/>
      <c r="C960" s="208"/>
      <c r="D960" s="208"/>
      <c r="E960" s="208"/>
      <c r="F960" s="208"/>
      <c r="G960" s="208"/>
      <c r="H960" s="208"/>
      <c r="I960" s="234"/>
    </row>
    <row r="961" customFormat="false" ht="13.8" hidden="false" customHeight="false" outlineLevel="0" collapsed="false">
      <c r="A961" s="208"/>
      <c r="B961" s="208"/>
      <c r="C961" s="208"/>
      <c r="D961" s="208"/>
      <c r="E961" s="208"/>
      <c r="F961" s="208"/>
      <c r="G961" s="208"/>
      <c r="H961" s="208"/>
      <c r="I961" s="234"/>
    </row>
    <row r="962" customFormat="false" ht="13.8" hidden="false" customHeight="false" outlineLevel="0" collapsed="false">
      <c r="A962" s="208"/>
      <c r="B962" s="208"/>
      <c r="C962" s="208"/>
      <c r="D962" s="208"/>
      <c r="E962" s="208"/>
      <c r="F962" s="208"/>
      <c r="G962" s="208"/>
      <c r="H962" s="208"/>
      <c r="I962" s="234"/>
    </row>
    <row r="963" customFormat="false" ht="13.8" hidden="false" customHeight="false" outlineLevel="0" collapsed="false">
      <c r="A963" s="208"/>
      <c r="B963" s="208"/>
      <c r="C963" s="208"/>
      <c r="D963" s="208"/>
      <c r="E963" s="208"/>
      <c r="F963" s="208"/>
      <c r="G963" s="208"/>
      <c r="H963" s="208"/>
      <c r="I963" s="234"/>
    </row>
    <row r="964" customFormat="false" ht="13.8" hidden="false" customHeight="false" outlineLevel="0" collapsed="false">
      <c r="A964" s="208"/>
      <c r="B964" s="208"/>
      <c r="C964" s="208"/>
      <c r="D964" s="208"/>
      <c r="E964" s="208"/>
      <c r="F964" s="208"/>
      <c r="G964" s="208"/>
      <c r="H964" s="208"/>
      <c r="I964" s="234"/>
    </row>
    <row r="965" customFormat="false" ht="13.8" hidden="false" customHeight="false" outlineLevel="0" collapsed="false">
      <c r="A965" s="208"/>
      <c r="B965" s="208"/>
      <c r="C965" s="208"/>
      <c r="D965" s="208"/>
      <c r="E965" s="208"/>
      <c r="F965" s="208"/>
      <c r="G965" s="208"/>
      <c r="H965" s="208"/>
      <c r="I965" s="234"/>
    </row>
    <row r="966" customFormat="false" ht="13.8" hidden="false" customHeight="false" outlineLevel="0" collapsed="false">
      <c r="A966" s="208"/>
      <c r="B966" s="208"/>
      <c r="C966" s="208"/>
      <c r="D966" s="208"/>
      <c r="E966" s="208"/>
      <c r="F966" s="208"/>
      <c r="G966" s="208"/>
      <c r="H966" s="208"/>
      <c r="I966" s="234"/>
    </row>
    <row r="967" customFormat="false" ht="13.8" hidden="false" customHeight="false" outlineLevel="0" collapsed="false">
      <c r="A967" s="208"/>
      <c r="B967" s="208"/>
      <c r="C967" s="208"/>
      <c r="D967" s="208"/>
      <c r="E967" s="208"/>
      <c r="F967" s="208"/>
      <c r="G967" s="208"/>
      <c r="H967" s="208"/>
      <c r="I967" s="234"/>
    </row>
    <row r="968" customFormat="false" ht="13.8" hidden="false" customHeight="false" outlineLevel="0" collapsed="false">
      <c r="A968" s="208"/>
      <c r="B968" s="208"/>
      <c r="C968" s="208"/>
      <c r="D968" s="208"/>
      <c r="E968" s="208"/>
      <c r="F968" s="208"/>
      <c r="G968" s="208"/>
      <c r="H968" s="208"/>
      <c r="I968" s="234"/>
    </row>
    <row r="969" customFormat="false" ht="13.8" hidden="false" customHeight="false" outlineLevel="0" collapsed="false">
      <c r="A969" s="208"/>
      <c r="B969" s="208"/>
      <c r="C969" s="208"/>
      <c r="D969" s="208"/>
      <c r="E969" s="208"/>
      <c r="F969" s="208"/>
      <c r="G969" s="208"/>
      <c r="H969" s="208"/>
      <c r="I969" s="234"/>
    </row>
    <row r="970" customFormat="false" ht="13.8" hidden="false" customHeight="false" outlineLevel="0" collapsed="false">
      <c r="A970" s="208"/>
      <c r="B970" s="208"/>
      <c r="C970" s="208"/>
      <c r="D970" s="208"/>
      <c r="E970" s="208"/>
      <c r="F970" s="208"/>
      <c r="G970" s="208"/>
      <c r="H970" s="208"/>
      <c r="I970" s="234"/>
    </row>
    <row r="971" customFormat="false" ht="13.8" hidden="false" customHeight="false" outlineLevel="0" collapsed="false">
      <c r="A971" s="208"/>
      <c r="B971" s="208"/>
      <c r="C971" s="208"/>
      <c r="D971" s="208"/>
      <c r="E971" s="208"/>
      <c r="F971" s="208"/>
      <c r="G971" s="208"/>
      <c r="H971" s="208"/>
      <c r="I971" s="234"/>
    </row>
    <row r="972" customFormat="false" ht="13.8" hidden="false" customHeight="false" outlineLevel="0" collapsed="false">
      <c r="A972" s="208"/>
      <c r="B972" s="208"/>
      <c r="C972" s="208"/>
      <c r="D972" s="208"/>
      <c r="E972" s="208"/>
      <c r="F972" s="208"/>
      <c r="G972" s="208"/>
      <c r="H972" s="208"/>
      <c r="I972" s="234"/>
    </row>
    <row r="973" customFormat="false" ht="13.8" hidden="false" customHeight="false" outlineLevel="0" collapsed="false">
      <c r="A973" s="208"/>
      <c r="B973" s="208"/>
      <c r="C973" s="208"/>
      <c r="D973" s="208"/>
      <c r="E973" s="208"/>
      <c r="F973" s="208"/>
      <c r="G973" s="208"/>
      <c r="H973" s="208"/>
      <c r="I973" s="234"/>
    </row>
    <row r="974" customFormat="false" ht="13.8" hidden="false" customHeight="false" outlineLevel="0" collapsed="false">
      <c r="A974" s="208"/>
      <c r="B974" s="208"/>
      <c r="C974" s="208"/>
      <c r="D974" s="208"/>
      <c r="E974" s="208"/>
      <c r="F974" s="208"/>
      <c r="G974" s="208"/>
      <c r="H974" s="208"/>
      <c r="I974" s="234"/>
    </row>
    <row r="975" customFormat="false" ht="13.8" hidden="false" customHeight="false" outlineLevel="0" collapsed="false">
      <c r="A975" s="208"/>
      <c r="B975" s="208"/>
      <c r="C975" s="208"/>
      <c r="D975" s="208"/>
      <c r="E975" s="208"/>
      <c r="F975" s="208"/>
      <c r="G975" s="208"/>
      <c r="H975" s="208"/>
      <c r="I975" s="234"/>
    </row>
    <row r="976" customFormat="false" ht="13.8" hidden="false" customHeight="false" outlineLevel="0" collapsed="false">
      <c r="A976" s="208"/>
      <c r="B976" s="208"/>
      <c r="C976" s="208"/>
      <c r="D976" s="208"/>
      <c r="E976" s="208"/>
      <c r="F976" s="208"/>
      <c r="G976" s="208"/>
      <c r="H976" s="208"/>
      <c r="I976" s="234"/>
    </row>
    <row r="977" customFormat="false" ht="13.8" hidden="false" customHeight="false" outlineLevel="0" collapsed="false">
      <c r="A977" s="208"/>
      <c r="B977" s="208"/>
      <c r="C977" s="208"/>
      <c r="D977" s="208"/>
      <c r="E977" s="208"/>
      <c r="F977" s="208"/>
      <c r="G977" s="208"/>
      <c r="H977" s="208"/>
      <c r="I977" s="234"/>
    </row>
    <row r="978" customFormat="false" ht="13.8" hidden="false" customHeight="false" outlineLevel="0" collapsed="false">
      <c r="A978" s="208"/>
      <c r="B978" s="208"/>
      <c r="C978" s="208"/>
      <c r="D978" s="208"/>
      <c r="E978" s="208"/>
      <c r="F978" s="208"/>
      <c r="G978" s="208"/>
      <c r="H978" s="208"/>
      <c r="I978" s="234"/>
    </row>
    <row r="979" customFormat="false" ht="13.8" hidden="false" customHeight="false" outlineLevel="0" collapsed="false">
      <c r="A979" s="208"/>
      <c r="B979" s="208"/>
      <c r="C979" s="208"/>
      <c r="D979" s="208"/>
      <c r="E979" s="208"/>
      <c r="F979" s="208"/>
      <c r="G979" s="208"/>
      <c r="H979" s="208"/>
      <c r="I979" s="234"/>
    </row>
    <row r="980" customFormat="false" ht="13.8" hidden="false" customHeight="false" outlineLevel="0" collapsed="false">
      <c r="A980" s="208"/>
      <c r="B980" s="208"/>
      <c r="C980" s="208"/>
      <c r="D980" s="208"/>
      <c r="E980" s="208"/>
      <c r="F980" s="208"/>
      <c r="G980" s="208"/>
      <c r="H980" s="208"/>
      <c r="I980" s="234"/>
    </row>
    <row r="981" customFormat="false" ht="13.8" hidden="false" customHeight="false" outlineLevel="0" collapsed="false">
      <c r="A981" s="208"/>
      <c r="B981" s="208"/>
      <c r="C981" s="208"/>
      <c r="D981" s="208"/>
      <c r="E981" s="208"/>
      <c r="F981" s="208"/>
      <c r="G981" s="208"/>
      <c r="H981" s="208"/>
      <c r="I981" s="234"/>
    </row>
    <row r="982" customFormat="false" ht="13.8" hidden="false" customHeight="false" outlineLevel="0" collapsed="false">
      <c r="A982" s="208"/>
      <c r="B982" s="208"/>
      <c r="C982" s="208"/>
      <c r="D982" s="208"/>
      <c r="E982" s="208"/>
      <c r="F982" s="208"/>
      <c r="G982" s="208"/>
      <c r="H982" s="208"/>
      <c r="I982" s="234"/>
    </row>
    <row r="983" customFormat="false" ht="13.8" hidden="false" customHeight="false" outlineLevel="0" collapsed="false">
      <c r="A983" s="208"/>
      <c r="B983" s="208"/>
      <c r="C983" s="208"/>
      <c r="D983" s="208"/>
      <c r="E983" s="208"/>
      <c r="F983" s="208"/>
      <c r="G983" s="208"/>
      <c r="H983" s="208"/>
      <c r="I983" s="234"/>
    </row>
    <row r="984" customFormat="false" ht="13.8" hidden="false" customHeight="false" outlineLevel="0" collapsed="false">
      <c r="A984" s="208"/>
      <c r="B984" s="208"/>
      <c r="C984" s="208"/>
      <c r="D984" s="208"/>
      <c r="E984" s="208"/>
      <c r="F984" s="208"/>
      <c r="G984" s="208"/>
      <c r="H984" s="208"/>
      <c r="I984" s="234"/>
    </row>
    <row r="985" customFormat="false" ht="13.8" hidden="false" customHeight="false" outlineLevel="0" collapsed="false">
      <c r="A985" s="208"/>
      <c r="B985" s="208"/>
      <c r="C985" s="208"/>
      <c r="D985" s="208"/>
      <c r="E985" s="208"/>
      <c r="F985" s="208"/>
      <c r="G985" s="208"/>
      <c r="H985" s="208"/>
      <c r="I985" s="234"/>
    </row>
    <row r="986" customFormat="false" ht="13.8" hidden="false" customHeight="false" outlineLevel="0" collapsed="false">
      <c r="A986" s="208"/>
      <c r="B986" s="208"/>
      <c r="C986" s="208"/>
      <c r="D986" s="208"/>
      <c r="E986" s="208"/>
      <c r="F986" s="208"/>
      <c r="G986" s="208"/>
      <c r="H986" s="208"/>
      <c r="I986" s="234"/>
    </row>
    <row r="987" customFormat="false" ht="13.8" hidden="false" customHeight="false" outlineLevel="0" collapsed="false">
      <c r="A987" s="208"/>
      <c r="B987" s="208"/>
      <c r="C987" s="208"/>
      <c r="D987" s="208"/>
      <c r="E987" s="208"/>
      <c r="F987" s="208"/>
      <c r="G987" s="208"/>
      <c r="H987" s="208"/>
      <c r="I987" s="234"/>
    </row>
    <row r="988" customFormat="false" ht="13.8" hidden="false" customHeight="false" outlineLevel="0" collapsed="false">
      <c r="A988" s="208"/>
      <c r="B988" s="208"/>
      <c r="C988" s="208"/>
      <c r="D988" s="208"/>
      <c r="E988" s="208"/>
      <c r="F988" s="208"/>
      <c r="G988" s="208"/>
      <c r="H988" s="208"/>
      <c r="I988" s="234"/>
    </row>
    <row r="989" customFormat="false" ht="13.8" hidden="false" customHeight="false" outlineLevel="0" collapsed="false">
      <c r="A989" s="208"/>
      <c r="B989" s="208"/>
      <c r="C989" s="208"/>
      <c r="D989" s="208"/>
      <c r="E989" s="208"/>
      <c r="F989" s="208"/>
      <c r="G989" s="208"/>
      <c r="H989" s="208"/>
      <c r="I989" s="234"/>
    </row>
    <row r="990" customFormat="false" ht="13.8" hidden="false" customHeight="false" outlineLevel="0" collapsed="false">
      <c r="A990" s="208"/>
      <c r="B990" s="208"/>
      <c r="C990" s="208"/>
      <c r="D990" s="208"/>
      <c r="E990" s="208"/>
      <c r="F990" s="208"/>
      <c r="G990" s="208"/>
      <c r="H990" s="208"/>
      <c r="I990" s="234"/>
    </row>
    <row r="991" customFormat="false" ht="13.8" hidden="false" customHeight="false" outlineLevel="0" collapsed="false">
      <c r="A991" s="208"/>
      <c r="B991" s="208"/>
      <c r="C991" s="208"/>
      <c r="D991" s="208"/>
      <c r="E991" s="208"/>
      <c r="F991" s="208"/>
      <c r="G991" s="208"/>
      <c r="H991" s="208"/>
      <c r="I991" s="234"/>
    </row>
    <row r="992" customFormat="false" ht="13.8" hidden="false" customHeight="false" outlineLevel="0" collapsed="false">
      <c r="A992" s="208"/>
      <c r="B992" s="208"/>
      <c r="C992" s="208"/>
      <c r="D992" s="208"/>
      <c r="E992" s="208"/>
      <c r="F992" s="208"/>
      <c r="G992" s="208"/>
      <c r="H992" s="208"/>
      <c r="I992" s="234"/>
    </row>
    <row r="993" customFormat="false" ht="13.8" hidden="false" customHeight="false" outlineLevel="0" collapsed="false">
      <c r="A993" s="208"/>
      <c r="B993" s="208"/>
      <c r="C993" s="208"/>
      <c r="D993" s="208"/>
      <c r="E993" s="208"/>
      <c r="F993" s="208"/>
      <c r="G993" s="208"/>
      <c r="H993" s="208"/>
      <c r="I993" s="234"/>
    </row>
    <row r="994" customFormat="false" ht="13.8" hidden="false" customHeight="false" outlineLevel="0" collapsed="false">
      <c r="A994" s="208"/>
      <c r="B994" s="208"/>
      <c r="C994" s="208"/>
      <c r="D994" s="208"/>
      <c r="E994" s="208"/>
      <c r="F994" s="208"/>
      <c r="G994" s="208"/>
      <c r="H994" s="208"/>
      <c r="I994" s="234"/>
    </row>
    <row r="995" customFormat="false" ht="13.8" hidden="false" customHeight="false" outlineLevel="0" collapsed="false">
      <c r="A995" s="208"/>
      <c r="B995" s="208"/>
      <c r="C995" s="208"/>
      <c r="D995" s="208"/>
      <c r="E995" s="208"/>
      <c r="F995" s="208"/>
      <c r="G995" s="208"/>
      <c r="H995" s="208"/>
      <c r="I995" s="234"/>
    </row>
    <row r="996" customFormat="false" ht="13.8" hidden="false" customHeight="false" outlineLevel="0" collapsed="false">
      <c r="A996" s="208"/>
      <c r="B996" s="208"/>
      <c r="C996" s="208"/>
      <c r="D996" s="208"/>
      <c r="E996" s="208"/>
      <c r="F996" s="208"/>
      <c r="G996" s="208"/>
      <c r="H996" s="208"/>
      <c r="I996" s="234"/>
    </row>
    <row r="997" customFormat="false" ht="13.8" hidden="false" customHeight="false" outlineLevel="0" collapsed="false">
      <c r="A997" s="208"/>
      <c r="B997" s="208"/>
      <c r="C997" s="208"/>
      <c r="D997" s="208"/>
      <c r="E997" s="208"/>
      <c r="F997" s="208"/>
      <c r="G997" s="208"/>
      <c r="H997" s="208"/>
      <c r="I997" s="234"/>
    </row>
    <row r="998" customFormat="false" ht="13.8" hidden="false" customHeight="false" outlineLevel="0" collapsed="false">
      <c r="A998" s="208"/>
      <c r="B998" s="208"/>
      <c r="C998" s="208"/>
      <c r="D998" s="208"/>
      <c r="E998" s="208"/>
      <c r="F998" s="208"/>
      <c r="G998" s="208"/>
      <c r="H998" s="208"/>
      <c r="I998" s="234"/>
    </row>
    <row r="999" customFormat="false" ht="13.8" hidden="false" customHeight="false" outlineLevel="0" collapsed="false">
      <c r="A999" s="208"/>
      <c r="B999" s="208"/>
      <c r="C999" s="208"/>
      <c r="D999" s="208"/>
      <c r="E999" s="208"/>
      <c r="F999" s="208"/>
      <c r="G999" s="208"/>
      <c r="H999" s="208"/>
      <c r="I999" s="234"/>
    </row>
    <row r="1000" customFormat="false" ht="13.8" hidden="false" customHeight="false" outlineLevel="0" collapsed="false">
      <c r="A1000" s="208"/>
      <c r="B1000" s="208"/>
      <c r="C1000" s="208"/>
      <c r="D1000" s="208"/>
      <c r="E1000" s="208"/>
      <c r="F1000" s="208"/>
      <c r="G1000" s="208"/>
      <c r="H1000" s="208"/>
      <c r="I1000" s="234"/>
    </row>
    <row r="1001" customFormat="false" ht="13.8" hidden="false" customHeight="false" outlineLevel="0" collapsed="false">
      <c r="A1001" s="208"/>
      <c r="B1001" s="208"/>
      <c r="C1001" s="208"/>
      <c r="D1001" s="208"/>
      <c r="E1001" s="208"/>
      <c r="F1001" s="208"/>
      <c r="G1001" s="208"/>
      <c r="H1001" s="208"/>
      <c r="I1001" s="234"/>
    </row>
    <row r="1002" customFormat="false" ht="13.8" hidden="false" customHeight="false" outlineLevel="0" collapsed="false">
      <c r="A1002" s="208"/>
      <c r="B1002" s="208"/>
      <c r="C1002" s="208"/>
      <c r="D1002" s="208"/>
      <c r="E1002" s="208"/>
      <c r="F1002" s="208"/>
      <c r="G1002" s="208"/>
      <c r="H1002" s="208"/>
      <c r="I1002" s="234"/>
    </row>
    <row r="1003" customFormat="false" ht="13.8" hidden="false" customHeight="false" outlineLevel="0" collapsed="false">
      <c r="A1003" s="208"/>
      <c r="B1003" s="208"/>
      <c r="C1003" s="208"/>
      <c r="D1003" s="208"/>
      <c r="E1003" s="208"/>
      <c r="F1003" s="208"/>
      <c r="G1003" s="208"/>
      <c r="H1003" s="208"/>
      <c r="I1003" s="234"/>
    </row>
    <row r="1004" customFormat="false" ht="13.8" hidden="false" customHeight="false" outlineLevel="0" collapsed="false">
      <c r="A1004" s="208"/>
      <c r="B1004" s="208"/>
      <c r="C1004" s="208"/>
      <c r="D1004" s="208"/>
      <c r="E1004" s="208"/>
      <c r="F1004" s="208"/>
      <c r="G1004" s="208"/>
      <c r="H1004" s="208"/>
      <c r="I1004" s="234"/>
    </row>
    <row r="1005" customFormat="false" ht="13.8" hidden="false" customHeight="false" outlineLevel="0" collapsed="false">
      <c r="A1005" s="208"/>
      <c r="B1005" s="208"/>
      <c r="C1005" s="208"/>
      <c r="D1005" s="208"/>
      <c r="E1005" s="208"/>
      <c r="F1005" s="208"/>
      <c r="G1005" s="208"/>
      <c r="H1005" s="208"/>
      <c r="I1005" s="234"/>
    </row>
    <row r="1006" customFormat="false" ht="13.8" hidden="false" customHeight="false" outlineLevel="0" collapsed="false">
      <c r="A1006" s="208"/>
      <c r="B1006" s="208"/>
      <c r="C1006" s="208"/>
      <c r="D1006" s="208"/>
      <c r="E1006" s="208"/>
      <c r="F1006" s="208"/>
      <c r="G1006" s="208"/>
      <c r="H1006" s="208"/>
      <c r="I1006" s="234"/>
    </row>
    <row r="1007" customFormat="false" ht="13.8" hidden="false" customHeight="false" outlineLevel="0" collapsed="false">
      <c r="A1007" s="208"/>
      <c r="B1007" s="208"/>
      <c r="C1007" s="208"/>
      <c r="D1007" s="208"/>
      <c r="E1007" s="208"/>
      <c r="F1007" s="208"/>
      <c r="G1007" s="208"/>
      <c r="H1007" s="208"/>
      <c r="I1007" s="234"/>
    </row>
    <row r="1008" customFormat="false" ht="13.8" hidden="false" customHeight="false" outlineLevel="0" collapsed="false">
      <c r="A1008" s="208"/>
      <c r="B1008" s="208"/>
      <c r="C1008" s="208"/>
      <c r="D1008" s="208"/>
      <c r="E1008" s="208"/>
      <c r="F1008" s="208"/>
      <c r="G1008" s="208"/>
      <c r="H1008" s="208"/>
      <c r="I1008" s="234"/>
    </row>
    <row r="1009" customFormat="false" ht="13.8" hidden="false" customHeight="false" outlineLevel="0" collapsed="false">
      <c r="A1009" s="208"/>
      <c r="B1009" s="208"/>
      <c r="C1009" s="208"/>
      <c r="D1009" s="208"/>
      <c r="E1009" s="208"/>
      <c r="F1009" s="208"/>
      <c r="G1009" s="208"/>
      <c r="H1009" s="208"/>
      <c r="I1009" s="234"/>
    </row>
    <row r="1010" customFormat="false" ht="13.8" hidden="false" customHeight="false" outlineLevel="0" collapsed="false">
      <c r="A1010" s="208"/>
      <c r="B1010" s="208"/>
      <c r="C1010" s="208"/>
      <c r="D1010" s="208"/>
      <c r="E1010" s="208"/>
      <c r="F1010" s="208"/>
      <c r="G1010" s="208"/>
      <c r="H1010" s="208"/>
      <c r="I1010" s="234"/>
    </row>
    <row r="1011" customFormat="false" ht="13.8" hidden="false" customHeight="false" outlineLevel="0" collapsed="false">
      <c r="A1011" s="208"/>
      <c r="B1011" s="208"/>
      <c r="C1011" s="208"/>
      <c r="D1011" s="208"/>
      <c r="E1011" s="208"/>
      <c r="F1011" s="208"/>
      <c r="G1011" s="208"/>
      <c r="H1011" s="208"/>
      <c r="I1011" s="234"/>
    </row>
    <row r="1012" customFormat="false" ht="13.8" hidden="false" customHeight="false" outlineLevel="0" collapsed="false">
      <c r="A1012" s="208"/>
      <c r="B1012" s="208"/>
      <c r="C1012" s="208"/>
      <c r="D1012" s="208"/>
      <c r="E1012" s="208"/>
      <c r="F1012" s="208"/>
      <c r="G1012" s="208"/>
      <c r="H1012" s="208"/>
      <c r="I1012" s="234"/>
    </row>
    <row r="1013" customFormat="false" ht="13.8" hidden="false" customHeight="false" outlineLevel="0" collapsed="false">
      <c r="A1013" s="208"/>
      <c r="B1013" s="208"/>
      <c r="C1013" s="208"/>
      <c r="D1013" s="208"/>
      <c r="E1013" s="208"/>
      <c r="F1013" s="208"/>
      <c r="G1013" s="208"/>
      <c r="H1013" s="208"/>
      <c r="I1013" s="234"/>
    </row>
    <row r="1014" customFormat="false" ht="13.8" hidden="false" customHeight="false" outlineLevel="0" collapsed="false">
      <c r="A1014" s="208"/>
      <c r="B1014" s="208"/>
      <c r="C1014" s="208"/>
      <c r="D1014" s="208"/>
      <c r="E1014" s="208"/>
      <c r="F1014" s="208"/>
      <c r="G1014" s="208"/>
      <c r="H1014" s="208"/>
      <c r="I1014" s="234"/>
    </row>
    <row r="1015" customFormat="false" ht="13.8" hidden="false" customHeight="false" outlineLevel="0" collapsed="false">
      <c r="A1015" s="208"/>
      <c r="B1015" s="208"/>
      <c r="C1015" s="208"/>
      <c r="D1015" s="208"/>
      <c r="E1015" s="208"/>
      <c r="F1015" s="208"/>
      <c r="G1015" s="208"/>
      <c r="H1015" s="208"/>
      <c r="I1015" s="234"/>
    </row>
    <row r="1016" customFormat="false" ht="13.8" hidden="false" customHeight="false" outlineLevel="0" collapsed="false">
      <c r="A1016" s="208"/>
      <c r="B1016" s="208"/>
      <c r="C1016" s="208"/>
      <c r="D1016" s="208"/>
      <c r="E1016" s="208"/>
      <c r="F1016" s="208"/>
      <c r="G1016" s="208"/>
      <c r="H1016" s="208"/>
      <c r="I1016" s="234"/>
    </row>
    <row r="1017" customFormat="false" ht="13.8" hidden="false" customHeight="false" outlineLevel="0" collapsed="false">
      <c r="A1017" s="208"/>
      <c r="B1017" s="208"/>
      <c r="C1017" s="208"/>
      <c r="D1017" s="208"/>
      <c r="E1017" s="208"/>
      <c r="F1017" s="208"/>
      <c r="G1017" s="208"/>
      <c r="H1017" s="208"/>
      <c r="I1017" s="234"/>
    </row>
    <row r="1018" customFormat="false" ht="13.8" hidden="false" customHeight="false" outlineLevel="0" collapsed="false">
      <c r="A1018" s="208"/>
      <c r="B1018" s="208"/>
      <c r="C1018" s="208"/>
      <c r="D1018" s="208"/>
      <c r="E1018" s="208"/>
      <c r="F1018" s="208"/>
      <c r="G1018" s="208"/>
      <c r="H1018" s="208"/>
      <c r="I1018" s="234"/>
    </row>
    <row r="1019" customFormat="false" ht="13.8" hidden="false" customHeight="false" outlineLevel="0" collapsed="false">
      <c r="A1019" s="208"/>
      <c r="B1019" s="208"/>
      <c r="C1019" s="208"/>
      <c r="D1019" s="208"/>
      <c r="E1019" s="208"/>
      <c r="F1019" s="208"/>
      <c r="G1019" s="208"/>
      <c r="H1019" s="208"/>
      <c r="I1019" s="234"/>
    </row>
    <row r="1020" customFormat="false" ht="13.8" hidden="false" customHeight="false" outlineLevel="0" collapsed="false">
      <c r="A1020" s="208"/>
      <c r="B1020" s="208"/>
      <c r="C1020" s="208"/>
      <c r="D1020" s="208"/>
      <c r="E1020" s="208"/>
      <c r="F1020" s="208"/>
      <c r="G1020" s="208"/>
      <c r="H1020" s="208"/>
      <c r="I1020" s="234"/>
    </row>
    <row r="1021" customFormat="false" ht="13.8" hidden="false" customHeight="false" outlineLevel="0" collapsed="false">
      <c r="A1021" s="208"/>
      <c r="B1021" s="208"/>
      <c r="C1021" s="208"/>
      <c r="D1021" s="208"/>
      <c r="E1021" s="208"/>
      <c r="F1021" s="208"/>
      <c r="G1021" s="208"/>
      <c r="H1021" s="208"/>
      <c r="I1021" s="234"/>
    </row>
    <row r="1022" customFormat="false" ht="13.8" hidden="false" customHeight="false" outlineLevel="0" collapsed="false">
      <c r="A1022" s="208"/>
      <c r="B1022" s="208"/>
      <c r="C1022" s="208"/>
      <c r="D1022" s="208"/>
      <c r="E1022" s="208"/>
      <c r="F1022" s="208"/>
      <c r="G1022" s="208"/>
      <c r="H1022" s="208"/>
      <c r="I1022" s="234"/>
    </row>
    <row r="1023" customFormat="false" ht="13.8" hidden="false" customHeight="false" outlineLevel="0" collapsed="false">
      <c r="A1023" s="208"/>
      <c r="B1023" s="208"/>
      <c r="C1023" s="208"/>
      <c r="D1023" s="208"/>
      <c r="E1023" s="208"/>
      <c r="F1023" s="208"/>
      <c r="G1023" s="208"/>
      <c r="H1023" s="208"/>
      <c r="I1023" s="234"/>
    </row>
    <row r="1024" customFormat="false" ht="13.8" hidden="false" customHeight="false" outlineLevel="0" collapsed="false">
      <c r="A1024" s="208"/>
      <c r="B1024" s="208"/>
      <c r="C1024" s="208"/>
      <c r="D1024" s="208"/>
      <c r="E1024" s="208"/>
      <c r="F1024" s="208"/>
      <c r="G1024" s="208"/>
      <c r="H1024" s="208"/>
      <c r="I1024" s="234"/>
    </row>
    <row r="1025" customFormat="false" ht="13.8" hidden="false" customHeight="false" outlineLevel="0" collapsed="false">
      <c r="A1025" s="208"/>
      <c r="B1025" s="208"/>
      <c r="C1025" s="208"/>
      <c r="D1025" s="208"/>
      <c r="E1025" s="208"/>
      <c r="F1025" s="208"/>
      <c r="G1025" s="208"/>
      <c r="H1025" s="208"/>
      <c r="I1025" s="234"/>
    </row>
    <row r="1026" customFormat="false" ht="13.8" hidden="false" customHeight="false" outlineLevel="0" collapsed="false">
      <c r="A1026" s="208"/>
      <c r="B1026" s="208"/>
      <c r="C1026" s="208"/>
      <c r="D1026" s="208"/>
      <c r="E1026" s="208"/>
      <c r="F1026" s="208"/>
      <c r="G1026" s="208"/>
      <c r="H1026" s="208"/>
      <c r="I1026" s="234"/>
    </row>
    <row r="1027" customFormat="false" ht="13.8" hidden="false" customHeight="false" outlineLevel="0" collapsed="false">
      <c r="A1027" s="208"/>
      <c r="B1027" s="208"/>
      <c r="C1027" s="208"/>
      <c r="D1027" s="208"/>
      <c r="E1027" s="208"/>
      <c r="F1027" s="208"/>
      <c r="G1027" s="208"/>
      <c r="H1027" s="208"/>
      <c r="I1027" s="234"/>
    </row>
    <row r="1028" customFormat="false" ht="13.8" hidden="false" customHeight="false" outlineLevel="0" collapsed="false">
      <c r="A1028" s="208"/>
      <c r="B1028" s="208"/>
      <c r="C1028" s="208"/>
      <c r="D1028" s="208"/>
      <c r="E1028" s="208"/>
      <c r="F1028" s="208"/>
      <c r="G1028" s="208"/>
      <c r="H1028" s="208"/>
      <c r="I1028" s="234"/>
    </row>
    <row r="1029" customFormat="false" ht="13.8" hidden="false" customHeight="false" outlineLevel="0" collapsed="false">
      <c r="A1029" s="208"/>
      <c r="B1029" s="208"/>
      <c r="C1029" s="208"/>
      <c r="D1029" s="208"/>
      <c r="E1029" s="208"/>
      <c r="F1029" s="208"/>
      <c r="G1029" s="208"/>
      <c r="H1029" s="208"/>
      <c r="I1029" s="234"/>
    </row>
    <row r="1030" customFormat="false" ht="13.8" hidden="false" customHeight="false" outlineLevel="0" collapsed="false">
      <c r="A1030" s="208"/>
      <c r="B1030" s="208"/>
      <c r="C1030" s="208"/>
      <c r="D1030" s="208"/>
      <c r="E1030" s="208"/>
      <c r="F1030" s="208"/>
      <c r="G1030" s="208"/>
      <c r="H1030" s="208"/>
      <c r="I1030" s="234"/>
    </row>
    <row r="1031" customFormat="false" ht="13.8" hidden="false" customHeight="false" outlineLevel="0" collapsed="false">
      <c r="A1031" s="208"/>
      <c r="B1031" s="208"/>
      <c r="C1031" s="208"/>
      <c r="D1031" s="208"/>
      <c r="E1031" s="208"/>
      <c r="F1031" s="208"/>
      <c r="G1031" s="208"/>
      <c r="H1031" s="208"/>
      <c r="I1031" s="234"/>
    </row>
    <row r="1032" customFormat="false" ht="13.8" hidden="false" customHeight="false" outlineLevel="0" collapsed="false">
      <c r="A1032" s="208"/>
      <c r="B1032" s="208"/>
      <c r="C1032" s="208"/>
      <c r="D1032" s="208"/>
      <c r="E1032" s="208"/>
      <c r="F1032" s="208"/>
      <c r="G1032" s="208"/>
      <c r="H1032" s="208"/>
      <c r="I1032" s="234"/>
    </row>
    <row r="1033" customFormat="false" ht="13.8" hidden="false" customHeight="false" outlineLevel="0" collapsed="false">
      <c r="A1033" s="208"/>
      <c r="B1033" s="208"/>
      <c r="C1033" s="208"/>
      <c r="D1033" s="208"/>
      <c r="E1033" s="208"/>
      <c r="F1033" s="208"/>
      <c r="G1033" s="208"/>
      <c r="H1033" s="208"/>
      <c r="I1033" s="234"/>
    </row>
    <row r="1034" customFormat="false" ht="13.8" hidden="false" customHeight="false" outlineLevel="0" collapsed="false">
      <c r="A1034" s="208"/>
      <c r="B1034" s="208"/>
      <c r="C1034" s="208"/>
      <c r="D1034" s="208"/>
      <c r="E1034" s="208"/>
      <c r="F1034" s="208"/>
      <c r="G1034" s="208"/>
      <c r="H1034" s="208"/>
      <c r="I1034" s="234"/>
    </row>
    <row r="1035" customFormat="false" ht="13.8" hidden="false" customHeight="false" outlineLevel="0" collapsed="false">
      <c r="A1035" s="208"/>
      <c r="B1035" s="208"/>
      <c r="C1035" s="208"/>
      <c r="D1035" s="208"/>
      <c r="E1035" s="208"/>
      <c r="F1035" s="208"/>
      <c r="G1035" s="208"/>
      <c r="H1035" s="208"/>
      <c r="I1035" s="234"/>
    </row>
    <row r="1036" customFormat="false" ht="13.8" hidden="false" customHeight="false" outlineLevel="0" collapsed="false">
      <c r="A1036" s="208"/>
      <c r="B1036" s="208"/>
      <c r="C1036" s="208"/>
      <c r="D1036" s="208"/>
      <c r="E1036" s="208"/>
      <c r="F1036" s="208"/>
      <c r="G1036" s="208"/>
      <c r="H1036" s="208"/>
      <c r="I1036" s="234"/>
    </row>
    <row r="1037" customFormat="false" ht="13.8" hidden="false" customHeight="false" outlineLevel="0" collapsed="false">
      <c r="A1037" s="208"/>
      <c r="B1037" s="208"/>
      <c r="C1037" s="208"/>
      <c r="D1037" s="208"/>
      <c r="E1037" s="208"/>
      <c r="F1037" s="208"/>
      <c r="G1037" s="208"/>
      <c r="H1037" s="208"/>
      <c r="I1037" s="234"/>
    </row>
    <row r="1038" customFormat="false" ht="13.8" hidden="false" customHeight="false" outlineLevel="0" collapsed="false">
      <c r="A1038" s="208"/>
      <c r="B1038" s="208"/>
      <c r="C1038" s="208"/>
      <c r="D1038" s="208"/>
      <c r="E1038" s="208"/>
      <c r="F1038" s="208"/>
      <c r="G1038" s="208"/>
      <c r="H1038" s="208"/>
      <c r="I1038" s="234"/>
    </row>
    <row r="1039" customFormat="false" ht="13.8" hidden="false" customHeight="false" outlineLevel="0" collapsed="false">
      <c r="A1039" s="208"/>
      <c r="B1039" s="208"/>
      <c r="C1039" s="208"/>
      <c r="D1039" s="208"/>
      <c r="E1039" s="208"/>
      <c r="F1039" s="208"/>
      <c r="G1039" s="208"/>
      <c r="H1039" s="208"/>
      <c r="I1039" s="234"/>
    </row>
    <row r="1040" customFormat="false" ht="13.8" hidden="false" customHeight="false" outlineLevel="0" collapsed="false">
      <c r="A1040" s="208"/>
      <c r="B1040" s="208"/>
      <c r="C1040" s="208"/>
      <c r="D1040" s="208"/>
      <c r="E1040" s="208"/>
      <c r="F1040" s="208"/>
      <c r="G1040" s="208"/>
      <c r="H1040" s="208"/>
      <c r="I1040" s="234"/>
    </row>
    <row r="1041" customFormat="false" ht="13.8" hidden="false" customHeight="false" outlineLevel="0" collapsed="false">
      <c r="A1041" s="208"/>
      <c r="B1041" s="208"/>
      <c r="C1041" s="208"/>
      <c r="D1041" s="208"/>
      <c r="E1041" s="208"/>
      <c r="F1041" s="208"/>
      <c r="G1041" s="208"/>
      <c r="H1041" s="208"/>
      <c r="I1041" s="234"/>
    </row>
    <row r="1042" customFormat="false" ht="13.8" hidden="false" customHeight="false" outlineLevel="0" collapsed="false">
      <c r="A1042" s="208"/>
      <c r="B1042" s="208"/>
      <c r="C1042" s="208"/>
      <c r="D1042" s="208"/>
      <c r="E1042" s="208"/>
      <c r="F1042" s="208"/>
      <c r="G1042" s="208"/>
      <c r="H1042" s="208"/>
      <c r="I1042" s="234"/>
    </row>
    <row r="1043" customFormat="false" ht="13.8" hidden="false" customHeight="false" outlineLevel="0" collapsed="false">
      <c r="A1043" s="208"/>
      <c r="B1043" s="208"/>
      <c r="C1043" s="208"/>
      <c r="D1043" s="208"/>
      <c r="E1043" s="208"/>
      <c r="F1043" s="208"/>
      <c r="G1043" s="208"/>
      <c r="H1043" s="208"/>
      <c r="I1043" s="234"/>
    </row>
    <row r="1044" customFormat="false" ht="13.8" hidden="false" customHeight="false" outlineLevel="0" collapsed="false">
      <c r="A1044" s="208"/>
      <c r="B1044" s="208"/>
      <c r="C1044" s="208"/>
      <c r="D1044" s="208"/>
      <c r="E1044" s="208"/>
      <c r="F1044" s="208"/>
      <c r="G1044" s="208"/>
      <c r="H1044" s="208"/>
      <c r="I1044" s="234"/>
    </row>
    <row r="1045" customFormat="false" ht="13.8" hidden="false" customHeight="false" outlineLevel="0" collapsed="false">
      <c r="A1045" s="208"/>
      <c r="B1045" s="208"/>
      <c r="C1045" s="208"/>
      <c r="D1045" s="208"/>
      <c r="E1045" s="208"/>
      <c r="F1045" s="208"/>
      <c r="G1045" s="208"/>
      <c r="H1045" s="208"/>
      <c r="I1045" s="234"/>
    </row>
    <row r="1046" customFormat="false" ht="13.8" hidden="false" customHeight="false" outlineLevel="0" collapsed="false">
      <c r="A1046" s="208"/>
      <c r="B1046" s="208"/>
      <c r="C1046" s="208"/>
      <c r="D1046" s="208"/>
      <c r="E1046" s="208"/>
      <c r="F1046" s="208"/>
      <c r="G1046" s="208"/>
      <c r="H1046" s="208"/>
      <c r="I1046" s="234"/>
    </row>
    <row r="1047" customFormat="false" ht="13.8" hidden="false" customHeight="false" outlineLevel="0" collapsed="false">
      <c r="A1047" s="208"/>
      <c r="B1047" s="208"/>
      <c r="C1047" s="208"/>
      <c r="D1047" s="208"/>
      <c r="E1047" s="208"/>
      <c r="F1047" s="208"/>
      <c r="G1047" s="208"/>
      <c r="H1047" s="208"/>
      <c r="I1047" s="234"/>
    </row>
    <row r="1048" customFormat="false" ht="13.8" hidden="false" customHeight="false" outlineLevel="0" collapsed="false">
      <c r="A1048" s="208"/>
      <c r="B1048" s="208"/>
      <c r="C1048" s="208"/>
      <c r="D1048" s="208"/>
      <c r="E1048" s="208"/>
      <c r="F1048" s="208"/>
      <c r="G1048" s="208"/>
      <c r="H1048" s="208"/>
      <c r="I1048" s="234"/>
    </row>
    <row r="1049" customFormat="false" ht="13.8" hidden="false" customHeight="false" outlineLevel="0" collapsed="false">
      <c r="A1049" s="208"/>
      <c r="B1049" s="208"/>
      <c r="C1049" s="208"/>
      <c r="D1049" s="208"/>
      <c r="E1049" s="208"/>
      <c r="F1049" s="208"/>
      <c r="G1049" s="208"/>
      <c r="H1049" s="208"/>
      <c r="I1049" s="234"/>
    </row>
    <row r="1050" customFormat="false" ht="13.8" hidden="false" customHeight="false" outlineLevel="0" collapsed="false">
      <c r="A1050" s="208"/>
      <c r="B1050" s="208"/>
      <c r="C1050" s="208"/>
      <c r="D1050" s="208"/>
      <c r="E1050" s="208"/>
      <c r="F1050" s="208"/>
      <c r="G1050" s="208"/>
      <c r="H1050" s="208"/>
      <c r="I1050" s="234"/>
    </row>
    <row r="1051" customFormat="false" ht="13.8" hidden="false" customHeight="false" outlineLevel="0" collapsed="false">
      <c r="A1051" s="208"/>
      <c r="B1051" s="208"/>
      <c r="C1051" s="208"/>
      <c r="D1051" s="208"/>
      <c r="E1051" s="208"/>
      <c r="F1051" s="208"/>
      <c r="G1051" s="208"/>
      <c r="H1051" s="208"/>
      <c r="I1051" s="234"/>
    </row>
    <row r="1052" customFormat="false" ht="13.8" hidden="false" customHeight="false" outlineLevel="0" collapsed="false">
      <c r="A1052" s="208"/>
      <c r="B1052" s="208"/>
      <c r="C1052" s="208"/>
      <c r="D1052" s="208"/>
      <c r="E1052" s="208"/>
      <c r="F1052" s="208"/>
      <c r="G1052" s="208"/>
      <c r="H1052" s="208"/>
      <c r="I1052" s="234"/>
    </row>
    <row r="1053" customFormat="false" ht="13.8" hidden="false" customHeight="false" outlineLevel="0" collapsed="false">
      <c r="A1053" s="208"/>
      <c r="B1053" s="208"/>
      <c r="C1053" s="208"/>
      <c r="D1053" s="208"/>
      <c r="E1053" s="208"/>
      <c r="F1053" s="208"/>
      <c r="G1053" s="208"/>
      <c r="H1053" s="208"/>
      <c r="I1053" s="234"/>
    </row>
    <row r="1054" customFormat="false" ht="13.8" hidden="false" customHeight="false" outlineLevel="0" collapsed="false">
      <c r="A1054" s="208"/>
      <c r="B1054" s="208"/>
      <c r="C1054" s="208"/>
      <c r="D1054" s="208"/>
      <c r="E1054" s="208"/>
      <c r="F1054" s="208"/>
      <c r="G1054" s="208"/>
      <c r="H1054" s="208"/>
      <c r="I1054" s="234"/>
    </row>
    <row r="1055" customFormat="false" ht="13.8" hidden="false" customHeight="false" outlineLevel="0" collapsed="false">
      <c r="A1055" s="208"/>
      <c r="B1055" s="208"/>
      <c r="C1055" s="208"/>
      <c r="D1055" s="208"/>
      <c r="E1055" s="208"/>
      <c r="F1055" s="208"/>
      <c r="G1055" s="208"/>
      <c r="H1055" s="208"/>
      <c r="I1055" s="234"/>
    </row>
    <row r="1056" customFormat="false" ht="13.8" hidden="false" customHeight="false" outlineLevel="0" collapsed="false">
      <c r="A1056" s="208"/>
      <c r="B1056" s="208"/>
      <c r="C1056" s="208"/>
      <c r="D1056" s="208"/>
      <c r="E1056" s="208"/>
      <c r="F1056" s="208"/>
      <c r="G1056" s="208"/>
      <c r="H1056" s="208"/>
      <c r="I1056" s="234"/>
    </row>
    <row r="1057" customFormat="false" ht="13.8" hidden="false" customHeight="false" outlineLevel="0" collapsed="false">
      <c r="A1057" s="208"/>
      <c r="B1057" s="208"/>
      <c r="C1057" s="208"/>
      <c r="D1057" s="208"/>
      <c r="E1057" s="208"/>
      <c r="F1057" s="208"/>
      <c r="G1057" s="208"/>
      <c r="H1057" s="208"/>
      <c r="I1057" s="234"/>
    </row>
    <row r="1058" customFormat="false" ht="13.8" hidden="false" customHeight="false" outlineLevel="0" collapsed="false">
      <c r="A1058" s="208"/>
      <c r="B1058" s="208"/>
      <c r="C1058" s="208"/>
      <c r="D1058" s="208"/>
      <c r="E1058" s="208"/>
      <c r="F1058" s="208"/>
      <c r="G1058" s="208"/>
      <c r="H1058" s="208"/>
      <c r="I1058" s="234"/>
    </row>
    <row r="1059" customFormat="false" ht="13.8" hidden="false" customHeight="false" outlineLevel="0" collapsed="false">
      <c r="A1059" s="208"/>
      <c r="B1059" s="208"/>
      <c r="C1059" s="208"/>
      <c r="D1059" s="208"/>
      <c r="E1059" s="208"/>
      <c r="F1059" s="208"/>
      <c r="G1059" s="208"/>
      <c r="H1059" s="208"/>
      <c r="I1059" s="234"/>
    </row>
    <row r="1060" customFormat="false" ht="13.8" hidden="false" customHeight="false" outlineLevel="0" collapsed="false">
      <c r="A1060" s="208"/>
      <c r="B1060" s="208"/>
      <c r="C1060" s="208"/>
      <c r="D1060" s="208"/>
      <c r="E1060" s="208"/>
      <c r="F1060" s="208"/>
      <c r="G1060" s="208"/>
      <c r="H1060" s="208"/>
      <c r="I1060" s="234"/>
    </row>
    <row r="1061" customFormat="false" ht="13.8" hidden="false" customHeight="false" outlineLevel="0" collapsed="false">
      <c r="A1061" s="208"/>
      <c r="B1061" s="208"/>
      <c r="C1061" s="208"/>
      <c r="D1061" s="208"/>
      <c r="E1061" s="208"/>
      <c r="F1061" s="208"/>
      <c r="G1061" s="208"/>
      <c r="H1061" s="208"/>
      <c r="I1061" s="234"/>
    </row>
    <row r="1062" customFormat="false" ht="13.8" hidden="false" customHeight="false" outlineLevel="0" collapsed="false">
      <c r="A1062" s="208"/>
      <c r="B1062" s="208"/>
      <c r="C1062" s="208"/>
      <c r="D1062" s="208"/>
      <c r="E1062" s="208"/>
      <c r="F1062" s="208"/>
      <c r="G1062" s="208"/>
      <c r="H1062" s="208"/>
      <c r="I1062" s="234"/>
    </row>
    <row r="1063" customFormat="false" ht="13.8" hidden="false" customHeight="false" outlineLevel="0" collapsed="false">
      <c r="A1063" s="208"/>
      <c r="B1063" s="208"/>
      <c r="C1063" s="208"/>
      <c r="D1063" s="208"/>
      <c r="E1063" s="208"/>
      <c r="F1063" s="208"/>
      <c r="G1063" s="208"/>
      <c r="H1063" s="208"/>
      <c r="I1063" s="234"/>
    </row>
    <row r="1064" customFormat="false" ht="13.8" hidden="false" customHeight="false" outlineLevel="0" collapsed="false">
      <c r="A1064" s="208"/>
      <c r="B1064" s="208"/>
      <c r="C1064" s="208"/>
      <c r="D1064" s="208"/>
      <c r="E1064" s="208"/>
      <c r="F1064" s="208"/>
      <c r="G1064" s="208"/>
      <c r="H1064" s="208"/>
      <c r="I1064" s="234"/>
    </row>
    <row r="1065" customFormat="false" ht="13.8" hidden="false" customHeight="false" outlineLevel="0" collapsed="false">
      <c r="A1065" s="208"/>
      <c r="B1065" s="208"/>
      <c r="C1065" s="208"/>
      <c r="D1065" s="208"/>
      <c r="E1065" s="208"/>
      <c r="F1065" s="208"/>
      <c r="G1065" s="208"/>
      <c r="H1065" s="208"/>
      <c r="I1065" s="234"/>
    </row>
    <row r="1066" customFormat="false" ht="13.8" hidden="false" customHeight="false" outlineLevel="0" collapsed="false">
      <c r="A1066" s="208"/>
      <c r="B1066" s="208"/>
      <c r="C1066" s="208"/>
      <c r="D1066" s="208"/>
      <c r="E1066" s="208"/>
      <c r="F1066" s="208"/>
      <c r="G1066" s="208"/>
      <c r="H1066" s="208"/>
      <c r="I1066" s="234"/>
    </row>
    <row r="1067" customFormat="false" ht="13.8" hidden="false" customHeight="false" outlineLevel="0" collapsed="false">
      <c r="A1067" s="208"/>
      <c r="B1067" s="208"/>
      <c r="C1067" s="208"/>
      <c r="D1067" s="208"/>
      <c r="E1067" s="208"/>
      <c r="F1067" s="208"/>
      <c r="G1067" s="208"/>
      <c r="H1067" s="208"/>
      <c r="I1067" s="234"/>
    </row>
    <row r="1068" customFormat="false" ht="13.8" hidden="false" customHeight="false" outlineLevel="0" collapsed="false">
      <c r="A1068" s="208"/>
      <c r="B1068" s="208"/>
      <c r="C1068" s="208"/>
      <c r="D1068" s="208"/>
      <c r="E1068" s="208"/>
      <c r="F1068" s="208"/>
      <c r="G1068" s="208"/>
      <c r="H1068" s="208"/>
      <c r="I1068" s="234"/>
    </row>
    <row r="1069" customFormat="false" ht="13.8" hidden="false" customHeight="false" outlineLevel="0" collapsed="false">
      <c r="A1069" s="208"/>
      <c r="B1069" s="208"/>
      <c r="C1069" s="208"/>
      <c r="D1069" s="208"/>
      <c r="E1069" s="208"/>
      <c r="F1069" s="208"/>
      <c r="G1069" s="208"/>
      <c r="H1069" s="208"/>
      <c r="I1069" s="234"/>
    </row>
    <row r="1070" customFormat="false" ht="13.8" hidden="false" customHeight="false" outlineLevel="0" collapsed="false">
      <c r="A1070" s="208"/>
      <c r="B1070" s="208"/>
      <c r="C1070" s="208"/>
      <c r="D1070" s="208"/>
      <c r="E1070" s="208"/>
      <c r="F1070" s="208"/>
      <c r="G1070" s="208"/>
      <c r="H1070" s="208"/>
      <c r="I1070" s="234"/>
    </row>
    <row r="1071" customFormat="false" ht="13.8" hidden="false" customHeight="false" outlineLevel="0" collapsed="false">
      <c r="A1071" s="208"/>
      <c r="B1071" s="208"/>
      <c r="C1071" s="208"/>
      <c r="D1071" s="208"/>
      <c r="E1071" s="208"/>
      <c r="F1071" s="208"/>
      <c r="G1071" s="208"/>
      <c r="H1071" s="208"/>
      <c r="I1071" s="234"/>
    </row>
    <row r="1072" customFormat="false" ht="13.8" hidden="false" customHeight="false" outlineLevel="0" collapsed="false">
      <c r="A1072" s="208"/>
      <c r="B1072" s="208"/>
      <c r="C1072" s="208"/>
      <c r="D1072" s="208"/>
      <c r="E1072" s="208"/>
      <c r="F1072" s="208"/>
      <c r="G1072" s="208"/>
      <c r="H1072" s="208"/>
      <c r="I1072" s="234"/>
    </row>
    <row r="1073" customFormat="false" ht="13.8" hidden="false" customHeight="false" outlineLevel="0" collapsed="false">
      <c r="A1073" s="208"/>
      <c r="B1073" s="208"/>
      <c r="C1073" s="208"/>
      <c r="D1073" s="208"/>
      <c r="E1073" s="208"/>
      <c r="F1073" s="208"/>
      <c r="G1073" s="208"/>
      <c r="H1073" s="208"/>
      <c r="I1073" s="234"/>
    </row>
    <row r="1074" customFormat="false" ht="13.8" hidden="false" customHeight="false" outlineLevel="0" collapsed="false">
      <c r="A1074" s="208"/>
      <c r="B1074" s="208"/>
      <c r="C1074" s="208"/>
      <c r="D1074" s="208"/>
      <c r="E1074" s="208"/>
      <c r="F1074" s="208"/>
      <c r="G1074" s="208"/>
      <c r="H1074" s="208"/>
      <c r="I1074" s="234"/>
    </row>
    <row r="1075" customFormat="false" ht="13.8" hidden="false" customHeight="false" outlineLevel="0" collapsed="false">
      <c r="A1075" s="208"/>
      <c r="B1075" s="208"/>
      <c r="C1075" s="208"/>
      <c r="D1075" s="208"/>
      <c r="E1075" s="208"/>
      <c r="F1075" s="208"/>
      <c r="G1075" s="208"/>
      <c r="H1075" s="208"/>
      <c r="I1075" s="234"/>
    </row>
    <row r="1076" customFormat="false" ht="13.8" hidden="false" customHeight="false" outlineLevel="0" collapsed="false">
      <c r="A1076" s="208"/>
      <c r="B1076" s="208"/>
      <c r="C1076" s="208"/>
      <c r="D1076" s="208"/>
      <c r="E1076" s="208"/>
      <c r="F1076" s="208"/>
      <c r="G1076" s="208"/>
      <c r="H1076" s="208"/>
      <c r="I1076" s="234"/>
    </row>
    <row r="1077" customFormat="false" ht="13.8" hidden="false" customHeight="false" outlineLevel="0" collapsed="false">
      <c r="A1077" s="208"/>
      <c r="B1077" s="208"/>
      <c r="C1077" s="208"/>
      <c r="D1077" s="208"/>
      <c r="E1077" s="208"/>
      <c r="F1077" s="208"/>
      <c r="G1077" s="208"/>
      <c r="H1077" s="208"/>
      <c r="I1077" s="234"/>
    </row>
    <row r="1078" customFormat="false" ht="13.8" hidden="false" customHeight="false" outlineLevel="0" collapsed="false">
      <c r="A1078" s="208"/>
      <c r="B1078" s="208"/>
      <c r="C1078" s="208"/>
      <c r="D1078" s="208"/>
      <c r="E1078" s="208"/>
      <c r="F1078" s="208"/>
      <c r="G1078" s="208"/>
      <c r="H1078" s="208"/>
      <c r="I1078" s="234"/>
    </row>
    <row r="1079" customFormat="false" ht="13.8" hidden="false" customHeight="false" outlineLevel="0" collapsed="false">
      <c r="A1079" s="208"/>
      <c r="B1079" s="208"/>
      <c r="C1079" s="208"/>
      <c r="D1079" s="208"/>
      <c r="E1079" s="208"/>
      <c r="F1079" s="208"/>
      <c r="G1079" s="208"/>
      <c r="H1079" s="208"/>
      <c r="I1079" s="234"/>
    </row>
    <row r="1080" customFormat="false" ht="13.8" hidden="false" customHeight="false" outlineLevel="0" collapsed="false">
      <c r="A1080" s="208"/>
      <c r="B1080" s="208"/>
      <c r="C1080" s="208"/>
      <c r="D1080" s="208"/>
      <c r="E1080" s="208"/>
      <c r="F1080" s="208"/>
      <c r="G1080" s="208"/>
      <c r="H1080" s="208"/>
      <c r="I1080" s="234"/>
    </row>
    <row r="1081" customFormat="false" ht="13.8" hidden="false" customHeight="false" outlineLevel="0" collapsed="false">
      <c r="A1081" s="208"/>
      <c r="B1081" s="208"/>
      <c r="C1081" s="208"/>
      <c r="D1081" s="208"/>
      <c r="E1081" s="208"/>
      <c r="F1081" s="208"/>
      <c r="G1081" s="208"/>
      <c r="H1081" s="208"/>
      <c r="I1081" s="234"/>
    </row>
    <row r="1082" customFormat="false" ht="13.8" hidden="false" customHeight="false" outlineLevel="0" collapsed="false">
      <c r="A1082" s="208"/>
      <c r="B1082" s="208"/>
      <c r="C1082" s="208"/>
      <c r="D1082" s="208"/>
      <c r="E1082" s="208"/>
      <c r="F1082" s="208"/>
      <c r="G1082" s="208"/>
      <c r="H1082" s="208"/>
      <c r="I1082" s="234"/>
    </row>
    <row r="1083" customFormat="false" ht="13.8" hidden="false" customHeight="false" outlineLevel="0" collapsed="false">
      <c r="A1083" s="208"/>
      <c r="B1083" s="208"/>
      <c r="C1083" s="208"/>
      <c r="D1083" s="208"/>
      <c r="E1083" s="208"/>
      <c r="F1083" s="208"/>
      <c r="G1083" s="208"/>
      <c r="H1083" s="208"/>
      <c r="I1083" s="234"/>
    </row>
    <row r="1084" customFormat="false" ht="13.8" hidden="false" customHeight="false" outlineLevel="0" collapsed="false">
      <c r="A1084" s="208"/>
      <c r="B1084" s="208"/>
      <c r="C1084" s="208"/>
      <c r="D1084" s="208"/>
      <c r="E1084" s="208"/>
      <c r="F1084" s="208"/>
      <c r="G1084" s="208"/>
      <c r="H1084" s="208"/>
      <c r="I1084" s="234"/>
    </row>
    <row r="1085" customFormat="false" ht="13.8" hidden="false" customHeight="false" outlineLevel="0" collapsed="false">
      <c r="A1085" s="208"/>
      <c r="B1085" s="208"/>
      <c r="C1085" s="208"/>
      <c r="D1085" s="208"/>
      <c r="E1085" s="208"/>
      <c r="F1085" s="208"/>
      <c r="G1085" s="208"/>
      <c r="H1085" s="208"/>
      <c r="I1085" s="234"/>
    </row>
    <row r="1086" customFormat="false" ht="13.8" hidden="false" customHeight="false" outlineLevel="0" collapsed="false">
      <c r="A1086" s="208"/>
      <c r="B1086" s="208"/>
      <c r="C1086" s="208"/>
      <c r="D1086" s="208"/>
      <c r="E1086" s="208"/>
      <c r="F1086" s="208"/>
      <c r="G1086" s="208"/>
      <c r="H1086" s="208"/>
      <c r="I1086" s="234"/>
    </row>
    <row r="1087" customFormat="false" ht="13.8" hidden="false" customHeight="false" outlineLevel="0" collapsed="false">
      <c r="A1087" s="208"/>
      <c r="B1087" s="208"/>
      <c r="C1087" s="208"/>
      <c r="D1087" s="208"/>
      <c r="E1087" s="208"/>
      <c r="F1087" s="208"/>
      <c r="G1087" s="208"/>
      <c r="H1087" s="208"/>
      <c r="I1087" s="234"/>
    </row>
    <row r="1088" customFormat="false" ht="13.8" hidden="false" customHeight="false" outlineLevel="0" collapsed="false">
      <c r="A1088" s="208"/>
      <c r="B1088" s="208"/>
      <c r="C1088" s="208"/>
      <c r="D1088" s="208"/>
      <c r="E1088" s="208"/>
      <c r="F1088" s="208"/>
      <c r="G1088" s="208"/>
      <c r="H1088" s="208"/>
      <c r="I1088" s="234"/>
    </row>
    <row r="1089" customFormat="false" ht="13.8" hidden="false" customHeight="false" outlineLevel="0" collapsed="false">
      <c r="A1089" s="208"/>
      <c r="B1089" s="208"/>
      <c r="C1089" s="208"/>
      <c r="D1089" s="208"/>
      <c r="E1089" s="208"/>
      <c r="F1089" s="208"/>
      <c r="G1089" s="208"/>
      <c r="H1089" s="208"/>
      <c r="I1089" s="234"/>
    </row>
    <row r="1090" customFormat="false" ht="13.8" hidden="false" customHeight="false" outlineLevel="0" collapsed="false">
      <c r="A1090" s="208"/>
      <c r="B1090" s="208"/>
      <c r="C1090" s="208"/>
      <c r="D1090" s="208"/>
      <c r="E1090" s="208"/>
      <c r="F1090" s="208"/>
      <c r="G1090" s="208"/>
      <c r="H1090" s="208"/>
      <c r="I1090" s="234"/>
    </row>
    <row r="1091" customFormat="false" ht="13.8" hidden="false" customHeight="false" outlineLevel="0" collapsed="false">
      <c r="A1091" s="208"/>
      <c r="B1091" s="208"/>
      <c r="C1091" s="208"/>
      <c r="D1091" s="208"/>
      <c r="E1091" s="208"/>
      <c r="F1091" s="208"/>
      <c r="G1091" s="208"/>
      <c r="H1091" s="208"/>
      <c r="I1091" s="234"/>
    </row>
    <row r="1092" customFormat="false" ht="13.8" hidden="false" customHeight="false" outlineLevel="0" collapsed="false">
      <c r="A1092" s="208"/>
      <c r="B1092" s="208"/>
      <c r="C1092" s="208"/>
      <c r="D1092" s="208"/>
      <c r="E1092" s="208"/>
      <c r="F1092" s="208"/>
      <c r="G1092" s="208"/>
      <c r="H1092" s="208"/>
      <c r="I1092" s="234"/>
    </row>
    <row r="1093" customFormat="false" ht="13.8" hidden="false" customHeight="false" outlineLevel="0" collapsed="false">
      <c r="A1093" s="208"/>
      <c r="B1093" s="208"/>
      <c r="C1093" s="208"/>
      <c r="D1093" s="208"/>
      <c r="E1093" s="208"/>
      <c r="F1093" s="208"/>
      <c r="G1093" s="208"/>
      <c r="H1093" s="208"/>
      <c r="I1093" s="234"/>
    </row>
    <row r="1094" customFormat="false" ht="13.8" hidden="false" customHeight="false" outlineLevel="0" collapsed="false">
      <c r="A1094" s="208"/>
      <c r="B1094" s="208"/>
      <c r="C1094" s="208"/>
      <c r="D1094" s="208"/>
      <c r="E1094" s="208"/>
      <c r="F1094" s="208"/>
      <c r="G1094" s="208"/>
      <c r="H1094" s="208"/>
      <c r="I1094" s="234"/>
    </row>
    <row r="1095" customFormat="false" ht="13.8" hidden="false" customHeight="false" outlineLevel="0" collapsed="false">
      <c r="A1095" s="208"/>
      <c r="B1095" s="208"/>
      <c r="C1095" s="208"/>
      <c r="D1095" s="208"/>
      <c r="E1095" s="208"/>
      <c r="F1095" s="208"/>
      <c r="G1095" s="208"/>
      <c r="H1095" s="208"/>
      <c r="I1095" s="234"/>
    </row>
    <row r="1096" customFormat="false" ht="13.8" hidden="false" customHeight="false" outlineLevel="0" collapsed="false">
      <c r="A1096" s="208"/>
      <c r="B1096" s="208"/>
      <c r="C1096" s="208"/>
      <c r="D1096" s="208"/>
      <c r="E1096" s="208"/>
      <c r="F1096" s="208"/>
      <c r="G1096" s="208"/>
      <c r="H1096" s="208"/>
      <c r="I1096" s="234"/>
    </row>
    <row r="1097" customFormat="false" ht="13.8" hidden="false" customHeight="false" outlineLevel="0" collapsed="false">
      <c r="A1097" s="208"/>
      <c r="B1097" s="208"/>
      <c r="C1097" s="208"/>
      <c r="D1097" s="208"/>
      <c r="E1097" s="208"/>
      <c r="F1097" s="208"/>
      <c r="G1097" s="208"/>
      <c r="H1097" s="208"/>
      <c r="I1097" s="234"/>
    </row>
    <row r="1098" customFormat="false" ht="13.8" hidden="false" customHeight="false" outlineLevel="0" collapsed="false">
      <c r="A1098" s="208"/>
      <c r="B1098" s="208"/>
      <c r="C1098" s="208"/>
      <c r="D1098" s="208"/>
      <c r="E1098" s="208"/>
      <c r="F1098" s="208"/>
      <c r="G1098" s="208"/>
      <c r="H1098" s="208"/>
      <c r="I1098" s="234"/>
    </row>
    <row r="1099" customFormat="false" ht="13.8" hidden="false" customHeight="false" outlineLevel="0" collapsed="false">
      <c r="A1099" s="208"/>
      <c r="B1099" s="208"/>
      <c r="C1099" s="208"/>
      <c r="D1099" s="208"/>
      <c r="E1099" s="208"/>
      <c r="F1099" s="208"/>
      <c r="G1099" s="208"/>
      <c r="H1099" s="208"/>
      <c r="I1099" s="234"/>
    </row>
    <row r="1100" customFormat="false" ht="13.8" hidden="false" customHeight="false" outlineLevel="0" collapsed="false">
      <c r="A1100" s="208"/>
      <c r="B1100" s="208"/>
      <c r="C1100" s="208"/>
      <c r="D1100" s="208"/>
      <c r="E1100" s="208"/>
      <c r="F1100" s="208"/>
      <c r="G1100" s="208"/>
      <c r="H1100" s="208"/>
      <c r="I1100" s="234"/>
    </row>
    <row r="1101" customFormat="false" ht="13.8" hidden="false" customHeight="false" outlineLevel="0" collapsed="false">
      <c r="A1101" s="208"/>
      <c r="B1101" s="208"/>
      <c r="C1101" s="208"/>
      <c r="D1101" s="208"/>
      <c r="E1101" s="208"/>
      <c r="F1101" s="208"/>
      <c r="G1101" s="208"/>
      <c r="H1101" s="208"/>
      <c r="I1101" s="234"/>
    </row>
    <row r="1102" customFormat="false" ht="13.8" hidden="false" customHeight="false" outlineLevel="0" collapsed="false">
      <c r="A1102" s="208"/>
      <c r="B1102" s="208"/>
      <c r="C1102" s="208"/>
      <c r="D1102" s="208"/>
      <c r="E1102" s="208"/>
      <c r="F1102" s="208"/>
      <c r="G1102" s="208"/>
      <c r="H1102" s="208"/>
      <c r="I1102" s="234"/>
    </row>
    <row r="1103" customFormat="false" ht="13.8" hidden="false" customHeight="false" outlineLevel="0" collapsed="false">
      <c r="A1103" s="208"/>
      <c r="B1103" s="208"/>
      <c r="C1103" s="208"/>
      <c r="D1103" s="208"/>
      <c r="E1103" s="208"/>
      <c r="F1103" s="208"/>
      <c r="G1103" s="208"/>
      <c r="H1103" s="208"/>
      <c r="I1103" s="234"/>
    </row>
    <row r="1104" customFormat="false" ht="13.8" hidden="false" customHeight="false" outlineLevel="0" collapsed="false">
      <c r="A1104" s="208"/>
      <c r="B1104" s="208"/>
      <c r="C1104" s="208"/>
      <c r="D1104" s="208"/>
      <c r="E1104" s="208"/>
      <c r="F1104" s="208"/>
      <c r="G1104" s="208"/>
      <c r="H1104" s="208"/>
      <c r="I1104" s="234"/>
    </row>
    <row r="1105" customFormat="false" ht="13.8" hidden="false" customHeight="false" outlineLevel="0" collapsed="false">
      <c r="A1105" s="208"/>
      <c r="B1105" s="208"/>
      <c r="C1105" s="208"/>
      <c r="D1105" s="208"/>
      <c r="E1105" s="208"/>
      <c r="F1105" s="208"/>
      <c r="G1105" s="208"/>
      <c r="H1105" s="208"/>
      <c r="I1105" s="234"/>
    </row>
    <row r="1106" customFormat="false" ht="13.8" hidden="false" customHeight="false" outlineLevel="0" collapsed="false">
      <c r="A1106" s="208"/>
      <c r="B1106" s="208"/>
      <c r="C1106" s="208"/>
      <c r="D1106" s="208"/>
      <c r="E1106" s="208"/>
      <c r="F1106" s="208"/>
      <c r="G1106" s="208"/>
      <c r="H1106" s="208"/>
      <c r="I1106" s="234"/>
    </row>
    <row r="1107" customFormat="false" ht="13.8" hidden="false" customHeight="false" outlineLevel="0" collapsed="false">
      <c r="A1107" s="208"/>
      <c r="B1107" s="208"/>
      <c r="C1107" s="208"/>
      <c r="D1107" s="208"/>
      <c r="E1107" s="208"/>
      <c r="F1107" s="208"/>
      <c r="G1107" s="208"/>
      <c r="H1107" s="208"/>
      <c r="I1107" s="234"/>
    </row>
    <row r="1108" customFormat="false" ht="13.8" hidden="false" customHeight="false" outlineLevel="0" collapsed="false">
      <c r="A1108" s="208"/>
      <c r="B1108" s="208"/>
      <c r="C1108" s="208"/>
      <c r="D1108" s="208"/>
      <c r="E1108" s="208"/>
      <c r="F1108" s="208"/>
      <c r="G1108" s="208"/>
      <c r="H1108" s="208"/>
      <c r="I1108" s="234"/>
    </row>
    <row r="1109" customFormat="false" ht="13.8" hidden="false" customHeight="false" outlineLevel="0" collapsed="false">
      <c r="A1109" s="208"/>
      <c r="B1109" s="208"/>
      <c r="C1109" s="208"/>
      <c r="D1109" s="208"/>
      <c r="E1109" s="208"/>
      <c r="F1109" s="208"/>
      <c r="G1109" s="208"/>
      <c r="H1109" s="208"/>
      <c r="I1109" s="234"/>
    </row>
    <row r="1110" customFormat="false" ht="13.8" hidden="false" customHeight="false" outlineLevel="0" collapsed="false">
      <c r="A1110" s="208"/>
      <c r="B1110" s="208"/>
      <c r="C1110" s="208"/>
      <c r="D1110" s="208"/>
      <c r="E1110" s="208"/>
      <c r="F1110" s="208"/>
      <c r="G1110" s="208"/>
      <c r="H1110" s="208"/>
      <c r="I1110" s="234"/>
    </row>
    <row r="1111" customFormat="false" ht="13.8" hidden="false" customHeight="false" outlineLevel="0" collapsed="false">
      <c r="A1111" s="208"/>
      <c r="B1111" s="208"/>
      <c r="C1111" s="208"/>
      <c r="D1111" s="208"/>
      <c r="E1111" s="208"/>
      <c r="F1111" s="208"/>
      <c r="G1111" s="208"/>
      <c r="H1111" s="208"/>
      <c r="I1111" s="234"/>
    </row>
    <row r="1112" customFormat="false" ht="13.8" hidden="false" customHeight="false" outlineLevel="0" collapsed="false">
      <c r="A1112" s="208"/>
      <c r="B1112" s="208"/>
      <c r="C1112" s="208"/>
      <c r="D1112" s="208"/>
      <c r="E1112" s="208"/>
      <c r="F1112" s="208"/>
      <c r="G1112" s="208"/>
      <c r="H1112" s="208"/>
      <c r="I1112" s="234"/>
    </row>
    <row r="1113" customFormat="false" ht="13.8" hidden="false" customHeight="false" outlineLevel="0" collapsed="false">
      <c r="A1113" s="208"/>
      <c r="B1113" s="208"/>
      <c r="C1113" s="208"/>
      <c r="D1113" s="208"/>
      <c r="E1113" s="208"/>
      <c r="F1113" s="208"/>
      <c r="G1113" s="208"/>
      <c r="H1113" s="208"/>
      <c r="I1113" s="234"/>
    </row>
    <row r="1114" customFormat="false" ht="13.8" hidden="false" customHeight="false" outlineLevel="0" collapsed="false">
      <c r="A1114" s="208"/>
      <c r="B1114" s="208"/>
      <c r="C1114" s="208"/>
      <c r="D1114" s="208"/>
      <c r="E1114" s="208"/>
      <c r="F1114" s="208"/>
      <c r="G1114" s="208"/>
      <c r="H1114" s="208"/>
      <c r="I1114" s="234"/>
    </row>
    <row r="1115" customFormat="false" ht="13.8" hidden="false" customHeight="false" outlineLevel="0" collapsed="false">
      <c r="A1115" s="208"/>
      <c r="B1115" s="208"/>
      <c r="C1115" s="208"/>
      <c r="D1115" s="208"/>
      <c r="E1115" s="208"/>
      <c r="F1115" s="208"/>
      <c r="G1115" s="208"/>
      <c r="H1115" s="208"/>
      <c r="I1115" s="234"/>
    </row>
    <row r="1116" customFormat="false" ht="13.8" hidden="false" customHeight="false" outlineLevel="0" collapsed="false">
      <c r="A1116" s="208"/>
      <c r="B1116" s="208"/>
      <c r="C1116" s="208"/>
      <c r="D1116" s="208"/>
      <c r="E1116" s="208"/>
      <c r="F1116" s="208"/>
      <c r="G1116" s="208"/>
      <c r="H1116" s="208"/>
      <c r="I1116" s="234"/>
    </row>
    <row r="1117" customFormat="false" ht="13.8" hidden="false" customHeight="false" outlineLevel="0" collapsed="false">
      <c r="A1117" s="208"/>
      <c r="B1117" s="208"/>
      <c r="C1117" s="208"/>
      <c r="D1117" s="208"/>
      <c r="E1117" s="208"/>
      <c r="F1117" s="208"/>
      <c r="G1117" s="208"/>
      <c r="H1117" s="208"/>
      <c r="I1117" s="234"/>
    </row>
    <row r="1118" customFormat="false" ht="13.8" hidden="false" customHeight="false" outlineLevel="0" collapsed="false">
      <c r="A1118" s="208"/>
      <c r="B1118" s="208"/>
      <c r="C1118" s="208"/>
      <c r="D1118" s="208"/>
      <c r="E1118" s="208"/>
      <c r="F1118" s="208"/>
      <c r="G1118" s="208"/>
      <c r="H1118" s="208"/>
      <c r="I1118" s="234"/>
    </row>
    <row r="1119" customFormat="false" ht="13.8" hidden="false" customHeight="false" outlineLevel="0" collapsed="false">
      <c r="A1119" s="208"/>
      <c r="B1119" s="208"/>
      <c r="C1119" s="208"/>
      <c r="D1119" s="208"/>
      <c r="E1119" s="208"/>
      <c r="F1119" s="208"/>
      <c r="G1119" s="208"/>
      <c r="H1119" s="208"/>
      <c r="I1119" s="234"/>
    </row>
    <row r="1120" customFormat="false" ht="13.8" hidden="false" customHeight="false" outlineLevel="0" collapsed="false">
      <c r="A1120" s="208"/>
      <c r="B1120" s="208"/>
      <c r="C1120" s="208"/>
      <c r="D1120" s="208"/>
      <c r="E1120" s="208"/>
      <c r="F1120" s="208"/>
      <c r="G1120" s="208"/>
      <c r="H1120" s="208"/>
      <c r="I1120" s="234"/>
    </row>
    <row r="1121" customFormat="false" ht="13.8" hidden="false" customHeight="false" outlineLevel="0" collapsed="false">
      <c r="A1121" s="208"/>
      <c r="B1121" s="208"/>
      <c r="C1121" s="208"/>
      <c r="D1121" s="208"/>
      <c r="E1121" s="208"/>
      <c r="F1121" s="208"/>
      <c r="G1121" s="208"/>
      <c r="H1121" s="208"/>
      <c r="I1121" s="234"/>
    </row>
    <row r="1122" customFormat="false" ht="13.8" hidden="false" customHeight="false" outlineLevel="0" collapsed="false">
      <c r="A1122" s="208"/>
      <c r="B1122" s="208"/>
      <c r="C1122" s="208"/>
      <c r="D1122" s="208"/>
      <c r="E1122" s="208"/>
      <c r="F1122" s="208"/>
      <c r="G1122" s="208"/>
      <c r="H1122" s="208"/>
      <c r="I1122" s="234"/>
    </row>
    <row r="1123" customFormat="false" ht="13.8" hidden="false" customHeight="false" outlineLevel="0" collapsed="false">
      <c r="A1123" s="208"/>
      <c r="B1123" s="208"/>
      <c r="C1123" s="208"/>
      <c r="D1123" s="208"/>
      <c r="E1123" s="208"/>
      <c r="F1123" s="208"/>
      <c r="G1123" s="208"/>
      <c r="H1123" s="208"/>
      <c r="I1123" s="234"/>
    </row>
    <row r="1124" customFormat="false" ht="13.8" hidden="false" customHeight="false" outlineLevel="0" collapsed="false">
      <c r="A1124" s="208"/>
      <c r="B1124" s="208"/>
      <c r="C1124" s="208"/>
      <c r="D1124" s="208"/>
      <c r="E1124" s="208"/>
      <c r="F1124" s="208"/>
      <c r="G1124" s="208"/>
      <c r="H1124" s="208"/>
      <c r="I1124" s="234"/>
    </row>
    <row r="1125" customFormat="false" ht="13.8" hidden="false" customHeight="false" outlineLevel="0" collapsed="false">
      <c r="A1125" s="208"/>
      <c r="B1125" s="208"/>
      <c r="C1125" s="208"/>
      <c r="D1125" s="208"/>
      <c r="E1125" s="208"/>
      <c r="F1125" s="208"/>
      <c r="G1125" s="208"/>
      <c r="H1125" s="208"/>
      <c r="I1125" s="234"/>
    </row>
    <row r="1126" customFormat="false" ht="13.8" hidden="false" customHeight="false" outlineLevel="0" collapsed="false">
      <c r="A1126" s="208"/>
      <c r="B1126" s="208"/>
      <c r="C1126" s="208"/>
      <c r="D1126" s="208"/>
      <c r="E1126" s="208"/>
      <c r="F1126" s="208"/>
      <c r="G1126" s="208"/>
      <c r="H1126" s="208"/>
      <c r="I1126" s="234"/>
    </row>
    <row r="1127" customFormat="false" ht="13.8" hidden="false" customHeight="false" outlineLevel="0" collapsed="false">
      <c r="A1127" s="208"/>
      <c r="B1127" s="208"/>
      <c r="C1127" s="208"/>
      <c r="D1127" s="208"/>
      <c r="E1127" s="208"/>
      <c r="F1127" s="208"/>
      <c r="G1127" s="208"/>
      <c r="H1127" s="208"/>
      <c r="I1127" s="234"/>
    </row>
    <row r="1128" customFormat="false" ht="13.8" hidden="false" customHeight="false" outlineLevel="0" collapsed="false">
      <c r="A1128" s="208"/>
      <c r="B1128" s="208"/>
      <c r="C1128" s="208"/>
      <c r="D1128" s="208"/>
      <c r="E1128" s="208"/>
      <c r="F1128" s="208"/>
      <c r="G1128" s="208"/>
      <c r="H1128" s="208"/>
      <c r="I1128" s="234"/>
    </row>
    <row r="1129" customFormat="false" ht="13.8" hidden="false" customHeight="false" outlineLevel="0" collapsed="false">
      <c r="A1129" s="208"/>
      <c r="B1129" s="208"/>
      <c r="C1129" s="208"/>
      <c r="D1129" s="208"/>
      <c r="E1129" s="208"/>
      <c r="F1129" s="208"/>
      <c r="G1129" s="208"/>
      <c r="H1129" s="208"/>
      <c r="I1129" s="234"/>
    </row>
    <row r="1130" customFormat="false" ht="13.8" hidden="false" customHeight="false" outlineLevel="0" collapsed="false">
      <c r="A1130" s="208"/>
      <c r="B1130" s="208"/>
      <c r="C1130" s="208"/>
      <c r="D1130" s="208"/>
      <c r="E1130" s="208"/>
      <c r="F1130" s="208"/>
      <c r="G1130" s="208"/>
      <c r="H1130" s="208"/>
      <c r="I1130" s="234"/>
    </row>
    <row r="1131" customFormat="false" ht="13.8" hidden="false" customHeight="false" outlineLevel="0" collapsed="false">
      <c r="A1131" s="208"/>
      <c r="B1131" s="208"/>
      <c r="C1131" s="208"/>
      <c r="D1131" s="208"/>
      <c r="E1131" s="208"/>
      <c r="F1131" s="208"/>
      <c r="G1131" s="208"/>
      <c r="H1131" s="208"/>
      <c r="I1131" s="234"/>
    </row>
    <row r="1132" customFormat="false" ht="13.8" hidden="false" customHeight="false" outlineLevel="0" collapsed="false">
      <c r="A1132" s="208"/>
      <c r="B1132" s="208"/>
      <c r="C1132" s="208"/>
      <c r="D1132" s="208"/>
      <c r="E1132" s="208"/>
      <c r="F1132" s="208"/>
      <c r="G1132" s="208"/>
      <c r="H1132" s="208"/>
      <c r="I1132" s="234"/>
    </row>
    <row r="1133" customFormat="false" ht="13.8" hidden="false" customHeight="false" outlineLevel="0" collapsed="false">
      <c r="A1133" s="208"/>
      <c r="B1133" s="208"/>
      <c r="C1133" s="208"/>
      <c r="D1133" s="208"/>
      <c r="E1133" s="208"/>
      <c r="F1133" s="208"/>
      <c r="G1133" s="208"/>
      <c r="H1133" s="208"/>
      <c r="I1133" s="234"/>
    </row>
    <row r="1134" customFormat="false" ht="13.8" hidden="false" customHeight="false" outlineLevel="0" collapsed="false">
      <c r="A1134" s="208"/>
      <c r="B1134" s="208"/>
      <c r="C1134" s="208"/>
      <c r="D1134" s="208"/>
      <c r="E1134" s="208"/>
      <c r="F1134" s="208"/>
      <c r="G1134" s="208"/>
      <c r="H1134" s="208"/>
      <c r="I1134" s="234"/>
    </row>
    <row r="1135" customFormat="false" ht="13.8" hidden="false" customHeight="false" outlineLevel="0" collapsed="false">
      <c r="A1135" s="208"/>
      <c r="B1135" s="208"/>
      <c r="C1135" s="208"/>
      <c r="D1135" s="208"/>
      <c r="E1135" s="208"/>
      <c r="F1135" s="208"/>
      <c r="G1135" s="208"/>
      <c r="H1135" s="208"/>
      <c r="I1135" s="234"/>
    </row>
    <row r="1136" customFormat="false" ht="13.8" hidden="false" customHeight="false" outlineLevel="0" collapsed="false">
      <c r="A1136" s="208"/>
      <c r="B1136" s="208"/>
      <c r="C1136" s="208"/>
      <c r="D1136" s="208"/>
      <c r="E1136" s="208"/>
      <c r="F1136" s="208"/>
      <c r="G1136" s="208"/>
      <c r="H1136" s="208"/>
      <c r="I1136" s="234"/>
    </row>
    <row r="1137" customFormat="false" ht="13.8" hidden="false" customHeight="false" outlineLevel="0" collapsed="false">
      <c r="A1137" s="208"/>
      <c r="B1137" s="208"/>
      <c r="C1137" s="208"/>
      <c r="D1137" s="208"/>
      <c r="E1137" s="208"/>
      <c r="F1137" s="208"/>
      <c r="G1137" s="208"/>
      <c r="H1137" s="208"/>
      <c r="I1137" s="234"/>
    </row>
    <row r="1138" customFormat="false" ht="13.8" hidden="false" customHeight="false" outlineLevel="0" collapsed="false">
      <c r="A1138" s="208"/>
      <c r="B1138" s="208"/>
      <c r="C1138" s="208"/>
      <c r="D1138" s="208"/>
      <c r="E1138" s="208"/>
      <c r="F1138" s="208"/>
      <c r="G1138" s="208"/>
      <c r="H1138" s="208"/>
      <c r="I1138" s="234"/>
    </row>
    <row r="1139" customFormat="false" ht="13.8" hidden="false" customHeight="false" outlineLevel="0" collapsed="false">
      <c r="A1139" s="208"/>
      <c r="B1139" s="208"/>
      <c r="C1139" s="208"/>
      <c r="D1139" s="208"/>
      <c r="E1139" s="208"/>
      <c r="F1139" s="208"/>
      <c r="G1139" s="208"/>
      <c r="H1139" s="208"/>
      <c r="I1139" s="234"/>
    </row>
    <row r="1140" customFormat="false" ht="13.8" hidden="false" customHeight="false" outlineLevel="0" collapsed="false">
      <c r="A1140" s="208"/>
      <c r="B1140" s="208"/>
      <c r="C1140" s="208"/>
      <c r="D1140" s="208"/>
      <c r="E1140" s="208"/>
      <c r="F1140" s="208"/>
      <c r="G1140" s="208"/>
      <c r="H1140" s="208"/>
      <c r="I1140" s="234"/>
    </row>
    <row r="1141" customFormat="false" ht="13.8" hidden="false" customHeight="false" outlineLevel="0" collapsed="false">
      <c r="A1141" s="208"/>
      <c r="B1141" s="208"/>
      <c r="C1141" s="208"/>
      <c r="D1141" s="208"/>
      <c r="E1141" s="208"/>
      <c r="F1141" s="208"/>
      <c r="G1141" s="208"/>
      <c r="H1141" s="208"/>
      <c r="I1141" s="234"/>
    </row>
    <row r="1142" customFormat="false" ht="13.8" hidden="false" customHeight="false" outlineLevel="0" collapsed="false">
      <c r="A1142" s="208"/>
      <c r="B1142" s="208"/>
      <c r="C1142" s="208"/>
      <c r="D1142" s="208"/>
      <c r="E1142" s="208"/>
      <c r="F1142" s="208"/>
      <c r="G1142" s="208"/>
      <c r="H1142" s="208"/>
      <c r="I1142" s="234"/>
    </row>
    <row r="1143" customFormat="false" ht="13.8" hidden="false" customHeight="false" outlineLevel="0" collapsed="false">
      <c r="A1143" s="208"/>
      <c r="B1143" s="208"/>
      <c r="C1143" s="208"/>
      <c r="D1143" s="208"/>
      <c r="E1143" s="208"/>
      <c r="F1143" s="208"/>
      <c r="G1143" s="208"/>
      <c r="H1143" s="208"/>
      <c r="I1143" s="234"/>
    </row>
    <row r="1144" customFormat="false" ht="13.8" hidden="false" customHeight="false" outlineLevel="0" collapsed="false">
      <c r="A1144" s="208"/>
      <c r="B1144" s="208"/>
      <c r="C1144" s="208"/>
      <c r="D1144" s="208"/>
      <c r="E1144" s="208"/>
      <c r="F1144" s="208"/>
      <c r="G1144" s="208"/>
      <c r="H1144" s="208"/>
      <c r="I1144" s="234"/>
    </row>
    <row r="1145" customFormat="false" ht="13.8" hidden="false" customHeight="false" outlineLevel="0" collapsed="false">
      <c r="A1145" s="208"/>
      <c r="B1145" s="208"/>
      <c r="C1145" s="208"/>
      <c r="D1145" s="208"/>
      <c r="E1145" s="208"/>
      <c r="F1145" s="208"/>
      <c r="G1145" s="208"/>
      <c r="H1145" s="208"/>
      <c r="I1145" s="234"/>
    </row>
    <row r="1146" customFormat="false" ht="13.8" hidden="false" customHeight="false" outlineLevel="0" collapsed="false">
      <c r="A1146" s="208"/>
      <c r="B1146" s="208"/>
      <c r="C1146" s="208"/>
      <c r="D1146" s="208"/>
      <c r="E1146" s="208"/>
      <c r="F1146" s="208"/>
      <c r="G1146" s="208"/>
      <c r="H1146" s="208"/>
      <c r="I1146" s="234"/>
    </row>
    <row r="1147" customFormat="false" ht="13.8" hidden="false" customHeight="false" outlineLevel="0" collapsed="false">
      <c r="A1147" s="208"/>
      <c r="B1147" s="208"/>
      <c r="C1147" s="208"/>
      <c r="D1147" s="208"/>
      <c r="E1147" s="208"/>
      <c r="F1147" s="208"/>
      <c r="G1147" s="208"/>
      <c r="H1147" s="208"/>
      <c r="I1147" s="234"/>
    </row>
    <row r="1148" customFormat="false" ht="13.8" hidden="false" customHeight="false" outlineLevel="0" collapsed="false">
      <c r="A1148" s="208"/>
      <c r="B1148" s="208"/>
      <c r="C1148" s="208"/>
      <c r="D1148" s="208"/>
      <c r="E1148" s="208"/>
      <c r="F1148" s="208"/>
      <c r="G1148" s="208"/>
      <c r="H1148" s="208"/>
      <c r="I1148" s="234"/>
    </row>
    <row r="1149" customFormat="false" ht="13.8" hidden="false" customHeight="false" outlineLevel="0" collapsed="false">
      <c r="A1149" s="208"/>
      <c r="B1149" s="208"/>
      <c r="C1149" s="208"/>
      <c r="D1149" s="208"/>
      <c r="E1149" s="208"/>
      <c r="F1149" s="208"/>
      <c r="G1149" s="208"/>
      <c r="H1149" s="208"/>
      <c r="I1149" s="234"/>
    </row>
    <row r="1150" customFormat="false" ht="13.8" hidden="false" customHeight="false" outlineLevel="0" collapsed="false">
      <c r="A1150" s="208"/>
      <c r="B1150" s="208"/>
      <c r="C1150" s="208"/>
      <c r="D1150" s="208"/>
      <c r="E1150" s="208"/>
      <c r="F1150" s="208"/>
      <c r="G1150" s="208"/>
      <c r="H1150" s="208"/>
      <c r="I1150" s="234"/>
    </row>
    <row r="1151" customFormat="false" ht="13.8" hidden="false" customHeight="false" outlineLevel="0" collapsed="false">
      <c r="A1151" s="208"/>
      <c r="B1151" s="208"/>
      <c r="C1151" s="208"/>
      <c r="D1151" s="208"/>
      <c r="E1151" s="208"/>
      <c r="F1151" s="208"/>
      <c r="G1151" s="208"/>
      <c r="H1151" s="208"/>
      <c r="I1151" s="234"/>
    </row>
    <row r="1152" customFormat="false" ht="13.8" hidden="false" customHeight="false" outlineLevel="0" collapsed="false">
      <c r="A1152" s="208"/>
      <c r="B1152" s="208"/>
      <c r="C1152" s="208"/>
      <c r="D1152" s="208"/>
      <c r="E1152" s="208"/>
      <c r="F1152" s="208"/>
      <c r="G1152" s="208"/>
      <c r="H1152" s="208"/>
      <c r="I1152" s="234"/>
    </row>
    <row r="1153" customFormat="false" ht="13.8" hidden="false" customHeight="false" outlineLevel="0" collapsed="false">
      <c r="A1153" s="208"/>
      <c r="B1153" s="208"/>
      <c r="C1153" s="208"/>
      <c r="D1153" s="208"/>
      <c r="E1153" s="208"/>
      <c r="F1153" s="208"/>
      <c r="G1153" s="208"/>
      <c r="H1153" s="208"/>
      <c r="I1153" s="234"/>
    </row>
    <row r="1154" customFormat="false" ht="13.8" hidden="false" customHeight="false" outlineLevel="0" collapsed="false">
      <c r="A1154" s="208"/>
      <c r="B1154" s="208"/>
      <c r="C1154" s="208"/>
      <c r="D1154" s="208"/>
      <c r="E1154" s="208"/>
      <c r="F1154" s="208"/>
      <c r="G1154" s="208"/>
      <c r="H1154" s="208"/>
      <c r="I1154" s="234"/>
    </row>
    <row r="1155" customFormat="false" ht="13.8" hidden="false" customHeight="false" outlineLevel="0" collapsed="false">
      <c r="A1155" s="208"/>
      <c r="B1155" s="208"/>
      <c r="C1155" s="208"/>
      <c r="D1155" s="208"/>
      <c r="E1155" s="208"/>
      <c r="F1155" s="208"/>
      <c r="G1155" s="208"/>
      <c r="H1155" s="208"/>
      <c r="I1155" s="234"/>
    </row>
    <row r="1156" customFormat="false" ht="13.8" hidden="false" customHeight="false" outlineLevel="0" collapsed="false">
      <c r="A1156" s="208"/>
      <c r="B1156" s="208"/>
      <c r="C1156" s="208"/>
      <c r="D1156" s="208"/>
      <c r="E1156" s="208"/>
      <c r="F1156" s="208"/>
      <c r="G1156" s="208"/>
      <c r="H1156" s="208"/>
      <c r="I1156" s="234"/>
    </row>
    <row r="1157" customFormat="false" ht="13.8" hidden="false" customHeight="false" outlineLevel="0" collapsed="false">
      <c r="A1157" s="208"/>
      <c r="B1157" s="208"/>
      <c r="C1157" s="208"/>
      <c r="D1157" s="208"/>
      <c r="E1157" s="208"/>
      <c r="F1157" s="208"/>
      <c r="G1157" s="208"/>
      <c r="H1157" s="208"/>
      <c r="I1157" s="234"/>
    </row>
    <row r="1158" customFormat="false" ht="13.8" hidden="false" customHeight="false" outlineLevel="0" collapsed="false">
      <c r="A1158" s="208"/>
      <c r="B1158" s="208"/>
      <c r="C1158" s="208"/>
      <c r="D1158" s="208"/>
      <c r="E1158" s="208"/>
      <c r="F1158" s="208"/>
      <c r="G1158" s="208"/>
      <c r="H1158" s="208"/>
      <c r="I1158" s="234"/>
    </row>
    <row r="1159" customFormat="false" ht="13.8" hidden="false" customHeight="false" outlineLevel="0" collapsed="false">
      <c r="A1159" s="208"/>
      <c r="B1159" s="208"/>
      <c r="C1159" s="208"/>
      <c r="D1159" s="208"/>
      <c r="E1159" s="208"/>
      <c r="F1159" s="208"/>
      <c r="G1159" s="208"/>
      <c r="H1159" s="208"/>
      <c r="I1159" s="234"/>
    </row>
    <row r="1160" customFormat="false" ht="13.8" hidden="false" customHeight="false" outlineLevel="0" collapsed="false">
      <c r="A1160" s="208"/>
      <c r="B1160" s="208"/>
      <c r="C1160" s="208"/>
      <c r="D1160" s="208"/>
      <c r="E1160" s="208"/>
      <c r="F1160" s="208"/>
      <c r="G1160" s="208"/>
      <c r="H1160" s="208"/>
      <c r="I1160" s="234"/>
    </row>
    <row r="1161" customFormat="false" ht="13.8" hidden="false" customHeight="false" outlineLevel="0" collapsed="false">
      <c r="A1161" s="208"/>
      <c r="B1161" s="208"/>
      <c r="C1161" s="208"/>
      <c r="D1161" s="208"/>
      <c r="E1161" s="208"/>
      <c r="F1161" s="208"/>
      <c r="G1161" s="208"/>
      <c r="H1161" s="208"/>
      <c r="I1161" s="234"/>
    </row>
    <row r="1162" customFormat="false" ht="13.8" hidden="false" customHeight="false" outlineLevel="0" collapsed="false">
      <c r="A1162" s="208"/>
      <c r="B1162" s="208"/>
      <c r="C1162" s="208"/>
      <c r="D1162" s="208"/>
      <c r="E1162" s="208"/>
      <c r="F1162" s="208"/>
      <c r="G1162" s="208"/>
      <c r="H1162" s="208"/>
      <c r="I1162" s="234"/>
    </row>
    <row r="1163" customFormat="false" ht="13.8" hidden="false" customHeight="false" outlineLevel="0" collapsed="false">
      <c r="A1163" s="208"/>
      <c r="B1163" s="208"/>
      <c r="C1163" s="208"/>
      <c r="D1163" s="208"/>
      <c r="E1163" s="208"/>
      <c r="F1163" s="208"/>
      <c r="G1163" s="208"/>
      <c r="H1163" s="208"/>
      <c r="I1163" s="234"/>
    </row>
    <row r="1164" customFormat="false" ht="13.8" hidden="false" customHeight="false" outlineLevel="0" collapsed="false">
      <c r="A1164" s="208"/>
      <c r="B1164" s="208"/>
      <c r="C1164" s="208"/>
      <c r="D1164" s="208"/>
      <c r="E1164" s="208"/>
      <c r="F1164" s="208"/>
      <c r="G1164" s="208"/>
      <c r="H1164" s="208"/>
      <c r="I1164" s="234"/>
    </row>
    <row r="1165" customFormat="false" ht="13.8" hidden="false" customHeight="false" outlineLevel="0" collapsed="false">
      <c r="A1165" s="208"/>
      <c r="B1165" s="208"/>
      <c r="C1165" s="208"/>
      <c r="D1165" s="208"/>
      <c r="E1165" s="208"/>
      <c r="F1165" s="208"/>
      <c r="G1165" s="208"/>
      <c r="H1165" s="208"/>
      <c r="I1165" s="234"/>
    </row>
    <row r="1166" customFormat="false" ht="13.8" hidden="false" customHeight="false" outlineLevel="0" collapsed="false">
      <c r="A1166" s="208"/>
      <c r="B1166" s="208"/>
      <c r="C1166" s="208"/>
      <c r="D1166" s="208"/>
      <c r="E1166" s="208"/>
      <c r="F1166" s="208"/>
      <c r="G1166" s="208"/>
      <c r="H1166" s="208"/>
      <c r="I1166" s="234"/>
    </row>
    <row r="1167" customFormat="false" ht="13.8" hidden="false" customHeight="false" outlineLevel="0" collapsed="false">
      <c r="A1167" s="208"/>
      <c r="B1167" s="208"/>
      <c r="C1167" s="208"/>
      <c r="D1167" s="208"/>
      <c r="E1167" s="208"/>
      <c r="F1167" s="208"/>
      <c r="G1167" s="208"/>
      <c r="H1167" s="208"/>
      <c r="I1167" s="234"/>
    </row>
  </sheetData>
  <mergeCells count="184">
    <mergeCell ref="A1:I1"/>
    <mergeCell ref="A2:E2"/>
    <mergeCell ref="F2:I2"/>
    <mergeCell ref="A3:I3"/>
    <mergeCell ref="A4:I4"/>
    <mergeCell ref="B5:G5"/>
    <mergeCell ref="H5:I5"/>
    <mergeCell ref="B6:G6"/>
    <mergeCell ref="H6:I6"/>
    <mergeCell ref="B7:G7"/>
    <mergeCell ref="H7:I7"/>
    <mergeCell ref="B8:G8"/>
    <mergeCell ref="H8:I8"/>
    <mergeCell ref="A9:I9"/>
    <mergeCell ref="A10:I10"/>
    <mergeCell ref="B11:G11"/>
    <mergeCell ref="H11:I11"/>
    <mergeCell ref="B12:G12"/>
    <mergeCell ref="H12:I12"/>
    <mergeCell ref="B13:G13"/>
    <mergeCell ref="H13:I13"/>
    <mergeCell ref="B14:G14"/>
    <mergeCell ref="H14:I14"/>
    <mergeCell ref="B15:G15"/>
    <mergeCell ref="H15:I15"/>
    <mergeCell ref="B16:G16"/>
    <mergeCell ref="H16:I16"/>
    <mergeCell ref="B17:G17"/>
    <mergeCell ref="H17:I17"/>
    <mergeCell ref="B18:G18"/>
    <mergeCell ref="H18:I18"/>
    <mergeCell ref="B19:G19"/>
    <mergeCell ref="H19:I19"/>
    <mergeCell ref="A20:I20"/>
    <mergeCell ref="A21:I21"/>
    <mergeCell ref="B22:D22"/>
    <mergeCell ref="B23:D23"/>
    <mergeCell ref="B24:G24"/>
    <mergeCell ref="B25:G25"/>
    <mergeCell ref="B26:G26"/>
    <mergeCell ref="B27:G27"/>
    <mergeCell ref="B28:G28"/>
    <mergeCell ref="A29:H29"/>
    <mergeCell ref="A30:I30"/>
    <mergeCell ref="A31:I31"/>
    <mergeCell ref="A32:E32"/>
    <mergeCell ref="A33:I33"/>
    <mergeCell ref="A34:I34"/>
    <mergeCell ref="B35:G35"/>
    <mergeCell ref="B36:G36"/>
    <mergeCell ref="B37:G37"/>
    <mergeCell ref="A38:G38"/>
    <mergeCell ref="A39:I39"/>
    <mergeCell ref="A40:I40"/>
    <mergeCell ref="A41:I41"/>
    <mergeCell ref="B42:G42"/>
    <mergeCell ref="B43:G43"/>
    <mergeCell ref="B44:G44"/>
    <mergeCell ref="B45:G45"/>
    <mergeCell ref="B46:G46"/>
    <mergeCell ref="B47:G47"/>
    <mergeCell ref="B48:G48"/>
    <mergeCell ref="B49:C49"/>
    <mergeCell ref="B50:G50"/>
    <mergeCell ref="A51:G51"/>
    <mergeCell ref="A52:I52"/>
    <mergeCell ref="A53:I53"/>
    <mergeCell ref="A54:I54"/>
    <mergeCell ref="A55:I55"/>
    <mergeCell ref="A56:I56"/>
    <mergeCell ref="A57:I57"/>
    <mergeCell ref="B58:G58"/>
    <mergeCell ref="B59:G59"/>
    <mergeCell ref="B60:G60"/>
    <mergeCell ref="B61:G61"/>
    <mergeCell ref="B62:G62"/>
    <mergeCell ref="B63:G63"/>
    <mergeCell ref="B64:G64"/>
    <mergeCell ref="B65:G65"/>
    <mergeCell ref="B66:G66"/>
    <mergeCell ref="B67:G67"/>
    <mergeCell ref="A68:G68"/>
    <mergeCell ref="A69:I69"/>
    <mergeCell ref="A70:I70"/>
    <mergeCell ref="A71:G71"/>
    <mergeCell ref="A72:G72"/>
    <mergeCell ref="A73:I73"/>
    <mergeCell ref="A74:I74"/>
    <mergeCell ref="B75:G75"/>
    <mergeCell ref="B76:G76"/>
    <mergeCell ref="B77:G77"/>
    <mergeCell ref="B78:G78"/>
    <mergeCell ref="A79:G79"/>
    <mergeCell ref="A80:I80"/>
    <mergeCell ref="B81:G81"/>
    <mergeCell ref="B82:G82"/>
    <mergeCell ref="B83:H83"/>
    <mergeCell ref="B84:H84"/>
    <mergeCell ref="B85:H85"/>
    <mergeCell ref="B86:H86"/>
    <mergeCell ref="B87:H87"/>
    <mergeCell ref="A88:G88"/>
    <mergeCell ref="A89:G89"/>
    <mergeCell ref="A90:I90"/>
    <mergeCell ref="A91:I91"/>
    <mergeCell ref="B92:G92"/>
    <mergeCell ref="B93:H93"/>
    <mergeCell ref="B94:H94"/>
    <mergeCell ref="B95:H95"/>
    <mergeCell ref="B96:H96"/>
    <mergeCell ref="B97:H97"/>
    <mergeCell ref="B98:H98"/>
    <mergeCell ref="A99:G99"/>
    <mergeCell ref="B100:H100"/>
    <mergeCell ref="A101:G101"/>
    <mergeCell ref="A102:I102"/>
    <mergeCell ref="A103:G103"/>
    <mergeCell ref="A104:G104"/>
    <mergeCell ref="A105:G105"/>
    <mergeCell ref="A106:G106"/>
    <mergeCell ref="A107:I107"/>
    <mergeCell ref="B108:G108"/>
    <mergeCell ref="B109:H109"/>
    <mergeCell ref="B110:H110"/>
    <mergeCell ref="B111:H111"/>
    <mergeCell ref="B112:H112"/>
    <mergeCell ref="A113:G113"/>
    <mergeCell ref="A114:G114"/>
    <mergeCell ref="A115:I115"/>
    <mergeCell ref="B116:G116"/>
    <mergeCell ref="B117:H117"/>
    <mergeCell ref="A118:G118"/>
    <mergeCell ref="A119:I119"/>
    <mergeCell ref="A120:I120"/>
    <mergeCell ref="B121:G121"/>
    <mergeCell ref="B122:H122"/>
    <mergeCell ref="B123:H123"/>
    <mergeCell ref="B124:H124"/>
    <mergeCell ref="A125:G125"/>
    <mergeCell ref="B126:H126"/>
    <mergeCell ref="A127:G127"/>
    <mergeCell ref="A128:I128"/>
    <mergeCell ref="B129:G129"/>
    <mergeCell ref="B130:G130"/>
    <mergeCell ref="B131:G131"/>
    <mergeCell ref="B132:G132"/>
    <mergeCell ref="A133:H133"/>
    <mergeCell ref="A134:I134"/>
    <mergeCell ref="B135:G135"/>
    <mergeCell ref="A136:G136"/>
    <mergeCell ref="B137:G137"/>
    <mergeCell ref="A138:G138"/>
    <mergeCell ref="B139:G139"/>
    <mergeCell ref="A140:G140"/>
    <mergeCell ref="B141:G141"/>
    <mergeCell ref="B142:G142"/>
    <mergeCell ref="B143:G143"/>
    <mergeCell ref="B144:G144"/>
    <mergeCell ref="B147:G147"/>
    <mergeCell ref="B148:G148"/>
    <mergeCell ref="B149:G149"/>
    <mergeCell ref="A150:G150"/>
    <mergeCell ref="A152:G152"/>
    <mergeCell ref="A153:I153"/>
    <mergeCell ref="A154:H154"/>
    <mergeCell ref="B155:H155"/>
    <mergeCell ref="B156:H156"/>
    <mergeCell ref="B157:H157"/>
    <mergeCell ref="B158:H158"/>
    <mergeCell ref="B159:H159"/>
    <mergeCell ref="A160:G160"/>
    <mergeCell ref="B161:H161"/>
    <mergeCell ref="A162:G162"/>
    <mergeCell ref="A163:I163"/>
    <mergeCell ref="A164:I164"/>
    <mergeCell ref="A165:B165"/>
    <mergeCell ref="E165:F165"/>
    <mergeCell ref="H165:I165"/>
    <mergeCell ref="A166:B166"/>
    <mergeCell ref="E166:F166"/>
    <mergeCell ref="H166:I166"/>
    <mergeCell ref="A167:B167"/>
    <mergeCell ref="E167:F167"/>
    <mergeCell ref="H167:I167"/>
  </mergeCells>
  <dataValidations count="10">
    <dataValidation allowBlank="false" errorStyle="stop" operator="equal" showDropDown="false" showErrorMessage="true" showInputMessage="false" sqref="D49 F49" type="none">
      <formula1>0</formula1>
      <formula2>0</formula2>
    </dataValidation>
    <dataValidation allowBlank="false" errorStyle="stop" operator="equal" showDropDown="false" showErrorMessage="true" showInputMessage="false" sqref="H13 H25:H26" type="none">
      <formula1>0</formula1>
      <formula2>0</formula2>
    </dataValidation>
    <dataValidation allowBlank="false" errorStyle="stop" operator="equal" showDropDown="false" showErrorMessage="true" showInputMessage="false" sqref="F2" type="list">
      <formula1>"LUCRO REAL,LUCRO PRESUMIDO,SIMPLES NACIONAL"</formula1>
      <formula2>0</formula2>
    </dataValidation>
    <dataValidation allowBlank="false" errorStyle="stop" operator="equal" showDropDown="false" showErrorMessage="true" showInputMessage="false" sqref="E49" type="list">
      <mc:AlternateContent xmlns:x12ac="http://schemas.microsoft.com/office/spreadsheetml/2011/1/ac" xmlns:mc="http://schemas.openxmlformats.org/markup-compatibility/2006">
        <mc:Choice Requires="x12ac">
          <x12ac:list>"0,01","0,02","0,03"</x12ac:list>
        </mc:Choice>
        <mc:Fallback>
          <formula1>"0,01,0,02,0,03"</formula1>
        </mc:Fallback>
      </mc:AlternateContent>
      <formula2>0</formula2>
    </dataValidation>
    <dataValidation allowBlank="false" errorStyle="stop" operator="equal" showDropDown="false" showErrorMessage="true" showInputMessage="false" sqref="G49" type="none">
      <formula1>0</formula1>
      <formula2>0</formula2>
    </dataValidation>
    <dataValidation allowBlank="false" errorStyle="stop" operator="equal" showDropDown="false" showErrorMessage="true" showInputMessage="false" sqref="H24" type="list">
      <mc:AlternateContent xmlns:x12ac="http://schemas.microsoft.com/office/spreadsheetml/2011/1/ac" xmlns:mc="http://schemas.openxmlformats.org/markup-compatibility/2006">
        <mc:Choice Requires="x12ac">
          <x12ac:list>0,"0,1","0,2","0,4"</x12ac:list>
        </mc:Choice>
        <mc:Fallback>
          <formula1>"0,0,1,0,2,0,4"</formula1>
        </mc:Fallback>
      </mc:AlternateContent>
      <formula2>0</formula2>
    </dataValidation>
    <dataValidation allowBlank="false" errorStyle="stop" operator="equal" showDropDown="false" showErrorMessage="true" showInputMessage="false" sqref="H11" type="list">
      <mc:AlternateContent xmlns:x12ac="http://schemas.microsoft.com/office/spreadsheetml/2011/1/ac" xmlns:mc="http://schemas.openxmlformats.org/markup-compatibility/2006">
        <mc:Choice Requires="x12ac">
          <x12ac:list>"Item 03 - Médico-Veterinário, Tipo II, RT",Item 04 - Encarregado Operacional,Item 05 - Auxiliar de Veterinária,Item 06 - Auxiliar de Farmácia,Item 07 - Tratador de Animais,Item 08 - Recepcionista,Item 09 - Assistente Administrativo,Item 10 - Auxiliar de Limpeza,Item 11 - Auxiliar de Manutenção</x12ac:list>
        </mc:Choice>
        <mc:Fallback>
          <formula1>"Item 03 - Médico-Veterinário, Tipo II, RT,Item 04 - Encarregado Operacional,Item 05 - Auxiliar de Veterinária,Item 06 - Auxiliar de Farmácia,Item 07 - Tratador de Animais,Item 08 - Recepcionista,Item 09 - Assistente Administrativo,Item 10 - Auxiliar de Li"</formula1>
        </mc:Fallback>
      </mc:AlternateContent>
      <formula2>0</formula2>
    </dataValidation>
    <dataValidation allowBlank="false" errorStyle="stop" operator="equal" showDropDown="false" showErrorMessage="true" showInputMessage="false" sqref="H15" type="list">
      <formula1>"Sim,Não"</formula1>
      <formula2>0</formula2>
    </dataValidation>
    <dataValidation allowBlank="false" errorStyle="stop" operator="equal" showDropDown="false" showErrorMessage="true" showInputMessage="false" sqref="H16" type="none">
      <formula1>0</formula1>
      <formula2>0</formula2>
    </dataValidation>
    <dataValidation allowBlank="false" errorStyle="stop" operator="equal" showDropDown="false" showErrorMessage="true" showInputMessage="false" sqref="H12" type="list">
      <formula1>"2233-05,1412-05,5193-05,5211-30,6230-20,4221-05,4110-10,5143-20,5143-10"</formula1>
      <formula2>0</formula2>
    </dataValidation>
  </dataValidations>
  <printOptions headings="false" gridLines="false" gridLinesSet="true" horizontalCentered="true" verticalCentered="true"/>
  <pageMargins left="0.39375" right="0.39375" top="0.39375" bottom="0.865972222222222" header="0.511811023622047" footer="0.39375"/>
  <pageSetup paperSize="9" scale="100" fitToWidth="1" fitToHeight="0" pageOrder="downThenOver" orientation="portrait" blackAndWhite="false" draft="false" cellComments="none" horizontalDpi="300" verticalDpi="300" copies="1"/>
  <headerFooter differentFirst="false" differentOddEven="false">
    <oddHeader/>
    <oddFooter>&amp;L&amp;A&amp;CPág. &amp;P de &amp;N&amp;RSMBEA</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BF1DE"/>
    <pageSetUpPr fitToPage="true"/>
  </sheetPr>
  <dimension ref="A1:AMD1167"/>
  <sheetViews>
    <sheetView showFormulas="false" showGridLines="true" showRowColHeaders="true" showZeros="true" rightToLeft="false" tabSelected="false" showOutlineSymbols="true" defaultGridColor="true" view="normal" topLeftCell="A124" colorId="64" zoomScale="100" zoomScaleNormal="100" zoomScalePageLayoutView="100" workbookViewId="0">
      <selection pane="topLeft" activeCell="A68" activeCellId="0" sqref="A68"/>
    </sheetView>
  </sheetViews>
  <sheetFormatPr defaultColWidth="9.13671875" defaultRowHeight="13.8" customHeight="true" zeroHeight="false" outlineLevelRow="0" outlineLevelCol="0"/>
  <cols>
    <col collapsed="false" customWidth="true" hidden="false" outlineLevel="0" max="1" min="1" style="234" width="5.57"/>
    <col collapsed="false" customWidth="true" hidden="false" outlineLevel="0" max="2" min="2" style="234" width="17.13"/>
    <col collapsed="false" customWidth="true" hidden="false" outlineLevel="0" max="3" min="3" style="234" width="13.29"/>
    <col collapsed="false" customWidth="true" hidden="false" outlineLevel="0" max="4" min="4" style="234" width="14.15"/>
    <col collapsed="false" customWidth="true" hidden="false" outlineLevel="0" max="5" min="5" style="234" width="12.42"/>
    <col collapsed="false" customWidth="true" hidden="false" outlineLevel="0" max="6" min="6" style="234" width="11.3"/>
    <col collapsed="false" customWidth="true" hidden="false" outlineLevel="0" max="7" min="7" style="234" width="9.85"/>
    <col collapsed="false" customWidth="true" hidden="false" outlineLevel="0" max="8" min="8" style="234" width="14.28"/>
    <col collapsed="false" customWidth="true" hidden="false" outlineLevel="0" max="9" min="9" style="235" width="12.55"/>
    <col collapsed="false" customWidth="false" hidden="false" outlineLevel="0" max="1018" min="10" style="208" width="9.13"/>
    <col collapsed="false" customWidth="true" hidden="false" outlineLevel="0" max="1024" min="1019" style="162" width="11.52"/>
  </cols>
  <sheetData>
    <row r="1" customFormat="false" ht="46.6" hidden="false" customHeight="true" outlineLevel="0" collapsed="false">
      <c r="A1" s="236" t="s">
        <v>1184</v>
      </c>
      <c r="B1" s="236"/>
      <c r="C1" s="236"/>
      <c r="D1" s="236"/>
      <c r="E1" s="236"/>
      <c r="F1" s="236"/>
      <c r="G1" s="236"/>
      <c r="H1" s="236"/>
      <c r="I1" s="236"/>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2"/>
      <c r="IK1" s="162"/>
      <c r="IL1" s="162"/>
      <c r="IM1" s="162"/>
      <c r="IN1" s="162"/>
      <c r="IO1" s="162"/>
      <c r="IP1" s="162"/>
      <c r="IQ1" s="162"/>
      <c r="IR1" s="162"/>
      <c r="IS1" s="162"/>
      <c r="IT1" s="162"/>
      <c r="IU1" s="162"/>
      <c r="IV1" s="162"/>
      <c r="IW1" s="162"/>
      <c r="IX1" s="162"/>
      <c r="IY1" s="162"/>
      <c r="IZ1" s="162"/>
      <c r="JA1" s="162"/>
      <c r="JB1" s="162"/>
      <c r="JC1" s="162"/>
      <c r="JD1" s="162"/>
      <c r="JE1" s="162"/>
      <c r="JF1" s="162"/>
      <c r="JG1" s="162"/>
      <c r="JH1" s="162"/>
      <c r="JI1" s="162"/>
      <c r="JJ1" s="162"/>
      <c r="JK1" s="162"/>
      <c r="JL1" s="162"/>
      <c r="JM1" s="162"/>
      <c r="JN1" s="162"/>
      <c r="JO1" s="162"/>
      <c r="JP1" s="162"/>
      <c r="JQ1" s="162"/>
      <c r="JR1" s="162"/>
      <c r="JS1" s="162"/>
      <c r="JT1" s="162"/>
      <c r="JU1" s="162"/>
      <c r="JV1" s="162"/>
      <c r="JW1" s="162"/>
      <c r="JX1" s="162"/>
      <c r="JY1" s="162"/>
      <c r="JZ1" s="162"/>
      <c r="KA1" s="162"/>
      <c r="KB1" s="162"/>
      <c r="KC1" s="162"/>
      <c r="KD1" s="162"/>
      <c r="KE1" s="162"/>
      <c r="KF1" s="162"/>
      <c r="KG1" s="162"/>
      <c r="KH1" s="162"/>
      <c r="KI1" s="162"/>
      <c r="KJ1" s="162"/>
      <c r="KK1" s="162"/>
      <c r="KL1" s="162"/>
      <c r="KM1" s="162"/>
      <c r="KN1" s="162"/>
      <c r="KO1" s="162"/>
      <c r="KP1" s="162"/>
      <c r="KQ1" s="162"/>
      <c r="KR1" s="162"/>
      <c r="KS1" s="162"/>
      <c r="KT1" s="162"/>
      <c r="KU1" s="162"/>
      <c r="KV1" s="162"/>
      <c r="KW1" s="162"/>
      <c r="KX1" s="162"/>
      <c r="KY1" s="162"/>
      <c r="KZ1" s="162"/>
      <c r="LA1" s="162"/>
      <c r="LB1" s="162"/>
      <c r="LC1" s="162"/>
      <c r="LD1" s="162"/>
      <c r="LE1" s="162"/>
      <c r="LF1" s="162"/>
      <c r="LG1" s="162"/>
      <c r="LH1" s="162"/>
      <c r="LI1" s="162"/>
      <c r="LJ1" s="162"/>
      <c r="LK1" s="162"/>
      <c r="LL1" s="162"/>
      <c r="LM1" s="162"/>
      <c r="LN1" s="162"/>
      <c r="LO1" s="162"/>
      <c r="LP1" s="162"/>
      <c r="LQ1" s="162"/>
      <c r="LR1" s="162"/>
      <c r="LS1" s="162"/>
      <c r="LT1" s="162"/>
      <c r="LU1" s="162"/>
      <c r="LV1" s="162"/>
      <c r="LW1" s="162"/>
      <c r="LX1" s="162"/>
      <c r="LY1" s="162"/>
      <c r="LZ1" s="162"/>
      <c r="MA1" s="162"/>
      <c r="MB1" s="162"/>
      <c r="MC1" s="162"/>
      <c r="MD1" s="162"/>
      <c r="ME1" s="162"/>
      <c r="MF1" s="162"/>
      <c r="MG1" s="162"/>
      <c r="MH1" s="162"/>
      <c r="MI1" s="162"/>
      <c r="MJ1" s="162"/>
      <c r="MK1" s="162"/>
      <c r="ML1" s="162"/>
      <c r="MM1" s="162"/>
      <c r="MN1" s="162"/>
      <c r="MO1" s="162"/>
      <c r="MP1" s="162"/>
      <c r="MQ1" s="162"/>
      <c r="MR1" s="162"/>
      <c r="MS1" s="162"/>
      <c r="MT1" s="162"/>
      <c r="MU1" s="162"/>
      <c r="MV1" s="162"/>
      <c r="MW1" s="162"/>
      <c r="MX1" s="162"/>
      <c r="MY1" s="162"/>
      <c r="MZ1" s="162"/>
      <c r="NA1" s="162"/>
      <c r="NB1" s="162"/>
      <c r="NC1" s="162"/>
      <c r="ND1" s="162"/>
      <c r="NE1" s="162"/>
      <c r="NF1" s="162"/>
      <c r="NG1" s="162"/>
      <c r="NH1" s="162"/>
      <c r="NI1" s="162"/>
      <c r="NJ1" s="162"/>
      <c r="NK1" s="162"/>
      <c r="NL1" s="162"/>
      <c r="NM1" s="162"/>
      <c r="NN1" s="162"/>
      <c r="NO1" s="162"/>
      <c r="NP1" s="162"/>
      <c r="NQ1" s="162"/>
      <c r="NR1" s="162"/>
      <c r="NS1" s="162"/>
      <c r="NT1" s="162"/>
      <c r="NU1" s="162"/>
      <c r="NV1" s="162"/>
      <c r="NW1" s="162"/>
      <c r="NX1" s="162"/>
      <c r="NY1" s="162"/>
      <c r="NZ1" s="162"/>
      <c r="OA1" s="162"/>
      <c r="OB1" s="162"/>
      <c r="OC1" s="162"/>
      <c r="OD1" s="162"/>
      <c r="OE1" s="162"/>
      <c r="OF1" s="162"/>
      <c r="OG1" s="162"/>
      <c r="OH1" s="162"/>
      <c r="OI1" s="162"/>
      <c r="OJ1" s="162"/>
      <c r="OK1" s="162"/>
      <c r="OL1" s="162"/>
      <c r="OM1" s="162"/>
      <c r="ON1" s="162"/>
      <c r="OO1" s="162"/>
      <c r="OP1" s="162"/>
      <c r="OQ1" s="162"/>
      <c r="OR1" s="162"/>
      <c r="OS1" s="162"/>
      <c r="OT1" s="162"/>
      <c r="OU1" s="162"/>
      <c r="OV1" s="162"/>
      <c r="OW1" s="162"/>
      <c r="OX1" s="162"/>
      <c r="OY1" s="162"/>
      <c r="OZ1" s="162"/>
      <c r="PA1" s="162"/>
      <c r="PB1" s="162"/>
      <c r="PC1" s="162"/>
      <c r="PD1" s="162"/>
      <c r="PE1" s="162"/>
      <c r="PF1" s="162"/>
      <c r="PG1" s="162"/>
      <c r="PH1" s="162"/>
      <c r="PI1" s="162"/>
      <c r="PJ1" s="162"/>
      <c r="PK1" s="162"/>
      <c r="PL1" s="162"/>
      <c r="PM1" s="162"/>
      <c r="PN1" s="162"/>
      <c r="PO1" s="162"/>
      <c r="PP1" s="162"/>
      <c r="PQ1" s="162"/>
      <c r="PR1" s="162"/>
      <c r="PS1" s="162"/>
      <c r="PT1" s="162"/>
      <c r="PU1" s="162"/>
      <c r="PV1" s="162"/>
      <c r="PW1" s="162"/>
      <c r="PX1" s="162"/>
      <c r="PY1" s="162"/>
      <c r="PZ1" s="162"/>
      <c r="QA1" s="162"/>
      <c r="QB1" s="162"/>
      <c r="QC1" s="162"/>
      <c r="QD1" s="162"/>
      <c r="QE1" s="162"/>
      <c r="QF1" s="162"/>
      <c r="QG1" s="162"/>
      <c r="QH1" s="162"/>
      <c r="QI1" s="162"/>
      <c r="QJ1" s="162"/>
      <c r="QK1" s="162"/>
      <c r="QL1" s="162"/>
      <c r="QM1" s="162"/>
      <c r="QN1" s="162"/>
      <c r="QO1" s="162"/>
      <c r="QP1" s="162"/>
      <c r="QQ1" s="162"/>
      <c r="QR1" s="162"/>
      <c r="QS1" s="162"/>
      <c r="QT1" s="162"/>
      <c r="QU1" s="162"/>
      <c r="QV1" s="162"/>
      <c r="QW1" s="162"/>
      <c r="QX1" s="162"/>
      <c r="QY1" s="162"/>
      <c r="QZ1" s="162"/>
      <c r="RA1" s="162"/>
      <c r="RB1" s="162"/>
      <c r="RC1" s="162"/>
      <c r="RD1" s="162"/>
      <c r="RE1" s="162"/>
      <c r="RF1" s="162"/>
      <c r="RG1" s="162"/>
      <c r="RH1" s="162"/>
      <c r="RI1" s="162"/>
      <c r="RJ1" s="162"/>
      <c r="RK1" s="162"/>
      <c r="RL1" s="162"/>
      <c r="RM1" s="162"/>
      <c r="RN1" s="162"/>
      <c r="RO1" s="162"/>
      <c r="RP1" s="162"/>
      <c r="RQ1" s="162"/>
      <c r="RR1" s="162"/>
      <c r="RS1" s="162"/>
      <c r="RT1" s="162"/>
      <c r="RU1" s="162"/>
      <c r="RV1" s="162"/>
      <c r="RW1" s="162"/>
      <c r="RX1" s="162"/>
      <c r="RY1" s="162"/>
      <c r="RZ1" s="162"/>
      <c r="SA1" s="162"/>
      <c r="SB1" s="162"/>
      <c r="SC1" s="162"/>
      <c r="SD1" s="162"/>
      <c r="SE1" s="162"/>
      <c r="SF1" s="162"/>
      <c r="SG1" s="162"/>
      <c r="SH1" s="162"/>
      <c r="SI1" s="162"/>
      <c r="SJ1" s="162"/>
      <c r="SK1" s="162"/>
      <c r="SL1" s="162"/>
      <c r="SM1" s="162"/>
      <c r="SN1" s="162"/>
      <c r="SO1" s="162"/>
      <c r="SP1" s="162"/>
      <c r="SQ1" s="162"/>
      <c r="SR1" s="162"/>
      <c r="SS1" s="162"/>
      <c r="ST1" s="162"/>
      <c r="SU1" s="162"/>
      <c r="SV1" s="162"/>
      <c r="SW1" s="162"/>
      <c r="SX1" s="162"/>
      <c r="SY1" s="162"/>
      <c r="SZ1" s="162"/>
      <c r="TA1" s="162"/>
      <c r="TB1" s="162"/>
      <c r="TC1" s="162"/>
      <c r="TD1" s="162"/>
      <c r="TE1" s="162"/>
      <c r="TF1" s="162"/>
      <c r="TG1" s="162"/>
      <c r="TH1" s="162"/>
      <c r="TI1" s="162"/>
      <c r="TJ1" s="162"/>
      <c r="TK1" s="162"/>
      <c r="TL1" s="162"/>
      <c r="TM1" s="162"/>
      <c r="TN1" s="162"/>
      <c r="TO1" s="162"/>
      <c r="TP1" s="162"/>
      <c r="TQ1" s="162"/>
      <c r="TR1" s="162"/>
      <c r="TS1" s="162"/>
      <c r="TT1" s="162"/>
      <c r="TU1" s="162"/>
      <c r="TV1" s="162"/>
      <c r="TW1" s="162"/>
      <c r="TX1" s="162"/>
      <c r="TY1" s="162"/>
      <c r="TZ1" s="162"/>
      <c r="UA1" s="162"/>
      <c r="UB1" s="162"/>
      <c r="UC1" s="162"/>
      <c r="UD1" s="162"/>
      <c r="UE1" s="162"/>
      <c r="UF1" s="162"/>
      <c r="UG1" s="162"/>
      <c r="UH1" s="162"/>
      <c r="UI1" s="162"/>
      <c r="UJ1" s="162"/>
      <c r="UK1" s="162"/>
      <c r="UL1" s="162"/>
      <c r="UM1" s="162"/>
      <c r="UN1" s="162"/>
      <c r="UO1" s="162"/>
      <c r="UP1" s="162"/>
      <c r="UQ1" s="162"/>
      <c r="UR1" s="162"/>
      <c r="US1" s="162"/>
      <c r="UT1" s="162"/>
      <c r="UU1" s="162"/>
      <c r="UV1" s="162"/>
      <c r="UW1" s="162"/>
      <c r="UX1" s="162"/>
      <c r="UY1" s="162"/>
      <c r="UZ1" s="162"/>
      <c r="VA1" s="162"/>
      <c r="VB1" s="162"/>
      <c r="VC1" s="162"/>
      <c r="VD1" s="162"/>
      <c r="VE1" s="162"/>
      <c r="VF1" s="162"/>
      <c r="VG1" s="162"/>
      <c r="VH1" s="162"/>
      <c r="VI1" s="162"/>
      <c r="VJ1" s="162"/>
      <c r="VK1" s="162"/>
      <c r="VL1" s="162"/>
      <c r="VM1" s="162"/>
      <c r="VN1" s="162"/>
      <c r="VO1" s="162"/>
      <c r="VP1" s="162"/>
      <c r="VQ1" s="162"/>
      <c r="VR1" s="162"/>
      <c r="VS1" s="162"/>
      <c r="VT1" s="162"/>
      <c r="VU1" s="162"/>
      <c r="VV1" s="162"/>
      <c r="VW1" s="162"/>
      <c r="VX1" s="162"/>
      <c r="VY1" s="162"/>
      <c r="VZ1" s="162"/>
      <c r="WA1" s="162"/>
      <c r="WB1" s="162"/>
      <c r="WC1" s="162"/>
      <c r="WD1" s="162"/>
      <c r="WE1" s="162"/>
      <c r="WF1" s="162"/>
      <c r="WG1" s="162"/>
      <c r="WH1" s="162"/>
      <c r="WI1" s="162"/>
      <c r="WJ1" s="162"/>
      <c r="WK1" s="162"/>
      <c r="WL1" s="162"/>
      <c r="WM1" s="162"/>
      <c r="WN1" s="162"/>
      <c r="WO1" s="162"/>
      <c r="WP1" s="162"/>
      <c r="WQ1" s="162"/>
      <c r="WR1" s="162"/>
      <c r="WS1" s="162"/>
      <c r="WT1" s="162"/>
      <c r="WU1" s="162"/>
      <c r="WV1" s="162"/>
      <c r="WW1" s="162"/>
      <c r="WX1" s="162"/>
      <c r="WY1" s="162"/>
      <c r="WZ1" s="162"/>
      <c r="XA1" s="162"/>
      <c r="XB1" s="162"/>
      <c r="XC1" s="162"/>
      <c r="XD1" s="162"/>
      <c r="XE1" s="162"/>
      <c r="XF1" s="162"/>
      <c r="XG1" s="162"/>
      <c r="XH1" s="162"/>
      <c r="XI1" s="162"/>
      <c r="XJ1" s="162"/>
      <c r="XK1" s="162"/>
      <c r="XL1" s="162"/>
      <c r="XM1" s="162"/>
      <c r="XN1" s="162"/>
      <c r="XO1" s="162"/>
      <c r="XP1" s="162"/>
      <c r="XQ1" s="162"/>
      <c r="XR1" s="162"/>
      <c r="XS1" s="162"/>
      <c r="XT1" s="162"/>
      <c r="XU1" s="162"/>
      <c r="XV1" s="162"/>
      <c r="XW1" s="162"/>
      <c r="XX1" s="162"/>
      <c r="XY1" s="162"/>
      <c r="XZ1" s="162"/>
      <c r="YA1" s="162"/>
      <c r="YB1" s="162"/>
      <c r="YC1" s="162"/>
      <c r="YD1" s="162"/>
      <c r="YE1" s="162"/>
      <c r="YF1" s="162"/>
      <c r="YG1" s="162"/>
      <c r="YH1" s="162"/>
      <c r="YI1" s="162"/>
      <c r="YJ1" s="162"/>
      <c r="YK1" s="162"/>
      <c r="YL1" s="162"/>
      <c r="YM1" s="162"/>
      <c r="YN1" s="162"/>
      <c r="YO1" s="162"/>
      <c r="YP1" s="162"/>
      <c r="YQ1" s="162"/>
      <c r="YR1" s="162"/>
      <c r="YS1" s="162"/>
      <c r="YT1" s="162"/>
      <c r="YU1" s="162"/>
      <c r="YV1" s="162"/>
      <c r="YW1" s="162"/>
      <c r="YX1" s="162"/>
      <c r="YY1" s="162"/>
      <c r="YZ1" s="162"/>
      <c r="ZA1" s="162"/>
      <c r="ZB1" s="162"/>
      <c r="ZC1" s="162"/>
      <c r="ZD1" s="162"/>
      <c r="ZE1" s="162"/>
      <c r="ZF1" s="162"/>
      <c r="ZG1" s="162"/>
      <c r="ZH1" s="162"/>
      <c r="ZI1" s="162"/>
      <c r="ZJ1" s="162"/>
      <c r="ZK1" s="162"/>
      <c r="ZL1" s="162"/>
      <c r="ZM1" s="162"/>
      <c r="ZN1" s="162"/>
      <c r="ZO1" s="162"/>
      <c r="ZP1" s="162"/>
      <c r="ZQ1" s="162"/>
      <c r="ZR1" s="162"/>
      <c r="ZS1" s="162"/>
      <c r="ZT1" s="162"/>
      <c r="ZU1" s="162"/>
      <c r="ZV1" s="162"/>
      <c r="ZW1" s="162"/>
      <c r="ZX1" s="162"/>
      <c r="ZY1" s="162"/>
      <c r="ZZ1" s="162"/>
      <c r="AAA1" s="162"/>
      <c r="AAB1" s="162"/>
      <c r="AAC1" s="162"/>
      <c r="AAD1" s="162"/>
      <c r="AAE1" s="162"/>
      <c r="AAF1" s="162"/>
      <c r="AAG1" s="162"/>
      <c r="AAH1" s="162"/>
      <c r="AAI1" s="162"/>
      <c r="AAJ1" s="162"/>
      <c r="AAK1" s="162"/>
      <c r="AAL1" s="162"/>
      <c r="AAM1" s="162"/>
      <c r="AAN1" s="162"/>
      <c r="AAO1" s="162"/>
      <c r="AAP1" s="162"/>
      <c r="AAQ1" s="162"/>
      <c r="AAR1" s="162"/>
      <c r="AAS1" s="162"/>
      <c r="AAT1" s="162"/>
      <c r="AAU1" s="162"/>
      <c r="AAV1" s="162"/>
      <c r="AAW1" s="162"/>
      <c r="AAX1" s="162"/>
      <c r="AAY1" s="162"/>
      <c r="AAZ1" s="162"/>
      <c r="ABA1" s="162"/>
      <c r="ABB1" s="162"/>
      <c r="ABC1" s="162"/>
      <c r="ABD1" s="162"/>
      <c r="ABE1" s="162"/>
      <c r="ABF1" s="162"/>
      <c r="ABG1" s="162"/>
      <c r="ABH1" s="162"/>
      <c r="ABI1" s="162"/>
      <c r="ABJ1" s="162"/>
      <c r="ABK1" s="162"/>
      <c r="ABL1" s="162"/>
      <c r="ABM1" s="162"/>
      <c r="ABN1" s="162"/>
      <c r="ABO1" s="162"/>
      <c r="ABP1" s="162"/>
      <c r="ABQ1" s="162"/>
      <c r="ABR1" s="162"/>
      <c r="ABS1" s="162"/>
      <c r="ABT1" s="162"/>
      <c r="ABU1" s="162"/>
      <c r="ABV1" s="162"/>
      <c r="ABW1" s="162"/>
      <c r="ABX1" s="162"/>
      <c r="ABY1" s="162"/>
      <c r="ABZ1" s="162"/>
      <c r="ACA1" s="162"/>
      <c r="ACB1" s="162"/>
      <c r="ACC1" s="162"/>
      <c r="ACD1" s="162"/>
      <c r="ACE1" s="162"/>
      <c r="ACF1" s="162"/>
      <c r="ACG1" s="162"/>
      <c r="ACH1" s="162"/>
      <c r="ACI1" s="162"/>
      <c r="ACJ1" s="162"/>
      <c r="ACK1" s="162"/>
      <c r="ACL1" s="162"/>
      <c r="ACM1" s="162"/>
      <c r="ACN1" s="162"/>
      <c r="ACO1" s="162"/>
      <c r="ACP1" s="162"/>
      <c r="ACQ1" s="162"/>
      <c r="ACR1" s="162"/>
      <c r="ACS1" s="162"/>
      <c r="ACT1" s="162"/>
      <c r="ACU1" s="162"/>
      <c r="ACV1" s="162"/>
      <c r="ACW1" s="162"/>
      <c r="ACX1" s="162"/>
      <c r="ACY1" s="162"/>
      <c r="ACZ1" s="162"/>
      <c r="ADA1" s="162"/>
      <c r="ADB1" s="162"/>
      <c r="ADC1" s="162"/>
      <c r="ADD1" s="162"/>
      <c r="ADE1" s="162"/>
      <c r="ADF1" s="162"/>
      <c r="ADG1" s="162"/>
      <c r="ADH1" s="162"/>
      <c r="ADI1" s="162"/>
      <c r="ADJ1" s="162"/>
      <c r="ADK1" s="162"/>
      <c r="ADL1" s="162"/>
      <c r="ADM1" s="162"/>
      <c r="ADN1" s="162"/>
      <c r="ADO1" s="162"/>
      <c r="ADP1" s="162"/>
      <c r="ADQ1" s="162"/>
      <c r="ADR1" s="162"/>
      <c r="ADS1" s="162"/>
      <c r="ADT1" s="162"/>
      <c r="ADU1" s="162"/>
      <c r="ADV1" s="162"/>
      <c r="ADW1" s="162"/>
      <c r="ADX1" s="162"/>
      <c r="ADY1" s="162"/>
      <c r="ADZ1" s="162"/>
      <c r="AEA1" s="162"/>
      <c r="AEB1" s="162"/>
      <c r="AEC1" s="162"/>
      <c r="AED1" s="162"/>
      <c r="AEE1" s="162"/>
      <c r="AEF1" s="162"/>
      <c r="AEG1" s="162"/>
      <c r="AEH1" s="162"/>
      <c r="AEI1" s="162"/>
      <c r="AEJ1" s="162"/>
      <c r="AEK1" s="162"/>
      <c r="AEL1" s="162"/>
      <c r="AEM1" s="162"/>
      <c r="AEN1" s="162"/>
      <c r="AEO1" s="162"/>
      <c r="AEP1" s="162"/>
      <c r="AEQ1" s="162"/>
      <c r="AER1" s="162"/>
      <c r="AES1" s="162"/>
      <c r="AET1" s="162"/>
      <c r="AEU1" s="162"/>
      <c r="AEV1" s="162"/>
      <c r="AEW1" s="162"/>
      <c r="AEX1" s="162"/>
      <c r="AEY1" s="162"/>
      <c r="AEZ1" s="162"/>
      <c r="AFA1" s="162"/>
      <c r="AFB1" s="162"/>
      <c r="AFC1" s="162"/>
      <c r="AFD1" s="162"/>
      <c r="AFE1" s="162"/>
      <c r="AFF1" s="162"/>
      <c r="AFG1" s="162"/>
      <c r="AFH1" s="162"/>
      <c r="AFI1" s="162"/>
      <c r="AFJ1" s="162"/>
      <c r="AFK1" s="162"/>
      <c r="AFL1" s="162"/>
      <c r="AFM1" s="162"/>
      <c r="AFN1" s="162"/>
      <c r="AFO1" s="162"/>
      <c r="AFP1" s="162"/>
      <c r="AFQ1" s="162"/>
      <c r="AFR1" s="162"/>
      <c r="AFS1" s="162"/>
      <c r="AFT1" s="162"/>
      <c r="AFU1" s="162"/>
      <c r="AFV1" s="162"/>
      <c r="AFW1" s="162"/>
      <c r="AFX1" s="162"/>
      <c r="AFY1" s="162"/>
      <c r="AFZ1" s="162"/>
      <c r="AGA1" s="162"/>
      <c r="AGB1" s="162"/>
      <c r="AGC1" s="162"/>
      <c r="AGD1" s="162"/>
      <c r="AGE1" s="162"/>
      <c r="AGF1" s="162"/>
      <c r="AGG1" s="162"/>
      <c r="AGH1" s="162"/>
      <c r="AGI1" s="162"/>
      <c r="AGJ1" s="162"/>
      <c r="AGK1" s="162"/>
      <c r="AGL1" s="162"/>
      <c r="AGM1" s="162"/>
      <c r="AGN1" s="162"/>
      <c r="AGO1" s="162"/>
      <c r="AGP1" s="162"/>
      <c r="AGQ1" s="162"/>
      <c r="AGR1" s="162"/>
      <c r="AGS1" s="162"/>
      <c r="AGT1" s="162"/>
      <c r="AGU1" s="162"/>
      <c r="AGV1" s="162"/>
      <c r="AGW1" s="162"/>
      <c r="AGX1" s="162"/>
      <c r="AGY1" s="162"/>
      <c r="AGZ1" s="162"/>
      <c r="AHA1" s="162"/>
      <c r="AHB1" s="162"/>
      <c r="AHC1" s="162"/>
      <c r="AHD1" s="162"/>
      <c r="AHE1" s="162"/>
      <c r="AHF1" s="162"/>
      <c r="AHG1" s="162"/>
      <c r="AHH1" s="162"/>
      <c r="AHI1" s="162"/>
      <c r="AHJ1" s="162"/>
      <c r="AHK1" s="162"/>
      <c r="AHL1" s="162"/>
      <c r="AHM1" s="162"/>
      <c r="AHN1" s="162"/>
      <c r="AHO1" s="162"/>
      <c r="AHP1" s="162"/>
      <c r="AHQ1" s="162"/>
      <c r="AHR1" s="162"/>
      <c r="AHS1" s="162"/>
      <c r="AHT1" s="162"/>
      <c r="AHU1" s="162"/>
      <c r="AHV1" s="162"/>
      <c r="AHW1" s="162"/>
      <c r="AHX1" s="162"/>
      <c r="AHY1" s="162"/>
      <c r="AHZ1" s="162"/>
      <c r="AIA1" s="162"/>
      <c r="AIB1" s="162"/>
      <c r="AIC1" s="162"/>
      <c r="AID1" s="162"/>
      <c r="AIE1" s="162"/>
      <c r="AIF1" s="162"/>
      <c r="AIG1" s="162"/>
      <c r="AIH1" s="162"/>
      <c r="AII1" s="162"/>
      <c r="AIJ1" s="162"/>
      <c r="AIK1" s="162"/>
      <c r="AIL1" s="162"/>
      <c r="AIM1" s="162"/>
      <c r="AIN1" s="162"/>
      <c r="AIO1" s="162"/>
      <c r="AIP1" s="162"/>
      <c r="AIQ1" s="162"/>
      <c r="AIR1" s="162"/>
      <c r="AIS1" s="162"/>
      <c r="AIT1" s="162"/>
      <c r="AIU1" s="162"/>
      <c r="AIV1" s="162"/>
      <c r="AIW1" s="162"/>
      <c r="AIX1" s="162"/>
      <c r="AIY1" s="162"/>
      <c r="AIZ1" s="162"/>
      <c r="AJA1" s="162"/>
      <c r="AJB1" s="162"/>
      <c r="AJC1" s="162"/>
      <c r="AJD1" s="162"/>
      <c r="AJE1" s="162"/>
      <c r="AJF1" s="162"/>
      <c r="AJG1" s="162"/>
      <c r="AJH1" s="162"/>
      <c r="AJI1" s="162"/>
      <c r="AJJ1" s="162"/>
      <c r="AJK1" s="162"/>
      <c r="AJL1" s="162"/>
      <c r="AJM1" s="162"/>
      <c r="AJN1" s="162"/>
      <c r="AJO1" s="162"/>
      <c r="AJP1" s="162"/>
      <c r="AJQ1" s="162"/>
      <c r="AJR1" s="162"/>
      <c r="AJS1" s="162"/>
      <c r="AJT1" s="162"/>
      <c r="AJU1" s="162"/>
      <c r="AJV1" s="162"/>
      <c r="AJW1" s="162"/>
      <c r="AJX1" s="162"/>
      <c r="AJY1" s="162"/>
      <c r="AJZ1" s="162"/>
      <c r="AKA1" s="162"/>
      <c r="AKB1" s="162"/>
      <c r="AKC1" s="162"/>
      <c r="AKD1" s="162"/>
      <c r="AKE1" s="162"/>
      <c r="AKF1" s="162"/>
      <c r="AKG1" s="162"/>
      <c r="AKH1" s="162"/>
      <c r="AKI1" s="162"/>
      <c r="AKJ1" s="162"/>
      <c r="AKK1" s="162"/>
      <c r="AKL1" s="162"/>
      <c r="AKM1" s="162"/>
      <c r="AKN1" s="162"/>
      <c r="AKO1" s="162"/>
      <c r="AKP1" s="162"/>
      <c r="AKQ1" s="162"/>
      <c r="AKR1" s="162"/>
      <c r="AKS1" s="162"/>
      <c r="AKT1" s="162"/>
      <c r="AKU1" s="162"/>
      <c r="AKV1" s="162"/>
      <c r="AKW1" s="162"/>
      <c r="AKX1" s="162"/>
      <c r="AKY1" s="162"/>
      <c r="AKZ1" s="162"/>
      <c r="ALA1" s="162"/>
      <c r="ALB1" s="162"/>
      <c r="ALC1" s="162"/>
      <c r="ALD1" s="162"/>
      <c r="ALE1" s="162"/>
      <c r="ALF1" s="162"/>
      <c r="ALG1" s="162"/>
      <c r="ALH1" s="162"/>
      <c r="ALI1" s="162"/>
      <c r="ALJ1" s="162"/>
      <c r="ALK1" s="162"/>
      <c r="ALL1" s="162"/>
      <c r="ALM1" s="162"/>
      <c r="ALN1" s="162"/>
      <c r="ALO1" s="162"/>
      <c r="ALP1" s="162"/>
      <c r="ALQ1" s="162"/>
      <c r="ALR1" s="162"/>
      <c r="ALS1" s="162"/>
      <c r="ALT1" s="162"/>
      <c r="ALU1" s="162"/>
      <c r="ALV1" s="162"/>
      <c r="ALW1" s="162"/>
      <c r="ALX1" s="162"/>
      <c r="ALY1" s="162"/>
      <c r="ALZ1" s="162"/>
      <c r="AMA1" s="162"/>
      <c r="AMB1" s="162"/>
      <c r="AMC1" s="162"/>
      <c r="AMD1" s="162"/>
    </row>
    <row r="2" customFormat="false" ht="22.05" hidden="false" customHeight="true" outlineLevel="0" collapsed="false">
      <c r="A2" s="237" t="s">
        <v>1277</v>
      </c>
      <c r="B2" s="237"/>
      <c r="C2" s="237"/>
      <c r="D2" s="237"/>
      <c r="E2" s="237"/>
      <c r="F2" s="238"/>
      <c r="G2" s="238"/>
      <c r="H2" s="238"/>
      <c r="I2" s="238"/>
    </row>
    <row r="3" customFormat="false" ht="75.55" hidden="false" customHeight="true" outlineLevel="0" collapsed="false">
      <c r="A3" s="239" t="s">
        <v>1278</v>
      </c>
      <c r="B3" s="239"/>
      <c r="C3" s="239"/>
      <c r="D3" s="239"/>
      <c r="E3" s="239"/>
      <c r="F3" s="239"/>
      <c r="G3" s="239"/>
      <c r="H3" s="239"/>
      <c r="I3" s="239"/>
    </row>
    <row r="4" customFormat="false" ht="13.8" hidden="false" customHeight="true" outlineLevel="0" collapsed="false">
      <c r="A4" s="240" t="s">
        <v>919</v>
      </c>
      <c r="B4" s="240"/>
      <c r="C4" s="240"/>
      <c r="D4" s="240"/>
      <c r="E4" s="240"/>
      <c r="F4" s="240"/>
      <c r="G4" s="240"/>
      <c r="H4" s="240"/>
      <c r="I4" s="240"/>
    </row>
    <row r="5" customFormat="false" ht="13.8" hidden="false" customHeight="true" outlineLevel="0" collapsed="false">
      <c r="A5" s="241" t="s">
        <v>887</v>
      </c>
      <c r="B5" s="242" t="s">
        <v>920</v>
      </c>
      <c r="C5" s="242"/>
      <c r="D5" s="242"/>
      <c r="E5" s="242"/>
      <c r="F5" s="242"/>
      <c r="G5" s="242"/>
      <c r="H5" s="243" t="s">
        <v>1279</v>
      </c>
      <c r="I5" s="243"/>
    </row>
    <row r="6" customFormat="false" ht="13.8" hidden="false" customHeight="true" outlineLevel="0" collapsed="false">
      <c r="A6" s="241" t="s">
        <v>890</v>
      </c>
      <c r="B6" s="242" t="s">
        <v>1280</v>
      </c>
      <c r="C6" s="242"/>
      <c r="D6" s="242"/>
      <c r="E6" s="242"/>
      <c r="F6" s="242"/>
      <c r="G6" s="242"/>
      <c r="H6" s="244" t="s">
        <v>1281</v>
      </c>
      <c r="I6" s="244"/>
    </row>
    <row r="7" customFormat="false" ht="13.8" hidden="false" customHeight="true" outlineLevel="0" collapsed="false">
      <c r="A7" s="241" t="s">
        <v>893</v>
      </c>
      <c r="B7" s="242" t="s">
        <v>1282</v>
      </c>
      <c r="C7" s="242"/>
      <c r="D7" s="242"/>
      <c r="E7" s="242"/>
      <c r="F7" s="242"/>
      <c r="G7" s="242"/>
      <c r="H7" s="245" t="s">
        <v>1283</v>
      </c>
      <c r="I7" s="245"/>
    </row>
    <row r="8" customFormat="false" ht="13.8" hidden="false" customHeight="true" outlineLevel="0" collapsed="false">
      <c r="A8" s="241" t="s">
        <v>926</v>
      </c>
      <c r="B8" s="242" t="s">
        <v>927</v>
      </c>
      <c r="C8" s="242"/>
      <c r="D8" s="242"/>
      <c r="E8" s="242"/>
      <c r="F8" s="242"/>
      <c r="G8" s="242"/>
      <c r="H8" s="244" t="n">
        <v>12</v>
      </c>
      <c r="I8" s="244"/>
    </row>
    <row r="9" customFormat="false" ht="13.8" hidden="false" customHeight="false" outlineLevel="0" collapsed="false">
      <c r="A9" s="246"/>
      <c r="B9" s="246"/>
      <c r="C9" s="246"/>
      <c r="D9" s="246"/>
      <c r="E9" s="246"/>
      <c r="F9" s="246"/>
      <c r="G9" s="246"/>
      <c r="H9" s="246"/>
      <c r="I9" s="246"/>
    </row>
    <row r="10" customFormat="false" ht="13.8" hidden="false" customHeight="true" outlineLevel="0" collapsed="false">
      <c r="A10" s="240" t="s">
        <v>929</v>
      </c>
      <c r="B10" s="240"/>
      <c r="C10" s="240"/>
      <c r="D10" s="240"/>
      <c r="E10" s="240"/>
      <c r="F10" s="240"/>
      <c r="G10" s="240"/>
      <c r="H10" s="240"/>
      <c r="I10" s="240"/>
    </row>
    <row r="11" customFormat="false" ht="13.8" hidden="false" customHeight="true" outlineLevel="0" collapsed="false">
      <c r="A11" s="241" t="s">
        <v>1284</v>
      </c>
      <c r="B11" s="242" t="s">
        <v>1285</v>
      </c>
      <c r="C11" s="242"/>
      <c r="D11" s="242"/>
      <c r="E11" s="242"/>
      <c r="F11" s="242"/>
      <c r="G11" s="242"/>
      <c r="H11" s="247" t="s">
        <v>1399</v>
      </c>
      <c r="I11" s="247"/>
    </row>
    <row r="12" customFormat="false" ht="13.8" hidden="false" customHeight="true" outlineLevel="0" collapsed="false">
      <c r="A12" s="241" t="s">
        <v>1287</v>
      </c>
      <c r="B12" s="242" t="s">
        <v>1288</v>
      </c>
      <c r="C12" s="242"/>
      <c r="D12" s="242"/>
      <c r="E12" s="242"/>
      <c r="F12" s="242"/>
      <c r="G12" s="242"/>
      <c r="H12" s="248" t="s">
        <v>1400</v>
      </c>
      <c r="I12" s="248"/>
    </row>
    <row r="13" customFormat="false" ht="13.8" hidden="false" customHeight="true" outlineLevel="0" collapsed="false">
      <c r="A13" s="241" t="s">
        <v>1290</v>
      </c>
      <c r="B13" s="242" t="s">
        <v>1386</v>
      </c>
      <c r="C13" s="242"/>
      <c r="D13" s="242"/>
      <c r="E13" s="242"/>
      <c r="F13" s="242"/>
      <c r="G13" s="242"/>
      <c r="H13" s="249"/>
      <c r="I13" s="249"/>
    </row>
    <row r="14" customFormat="false" ht="38.2" hidden="false" customHeight="true" outlineLevel="0" collapsed="false">
      <c r="A14" s="241" t="s">
        <v>1292</v>
      </c>
      <c r="B14" s="242" t="s">
        <v>1293</v>
      </c>
      <c r="C14" s="242"/>
      <c r="D14" s="242"/>
      <c r="E14" s="242"/>
      <c r="F14" s="242"/>
      <c r="G14" s="242"/>
      <c r="H14" s="250"/>
      <c r="I14" s="250"/>
    </row>
    <row r="15" customFormat="false" ht="13.8" hidden="false" customHeight="true" outlineLevel="0" collapsed="false">
      <c r="A15" s="241" t="s">
        <v>1294</v>
      </c>
      <c r="B15" s="242" t="s">
        <v>1295</v>
      </c>
      <c r="C15" s="242"/>
      <c r="D15" s="242"/>
      <c r="E15" s="242"/>
      <c r="F15" s="242"/>
      <c r="G15" s="242"/>
      <c r="H15" s="249"/>
      <c r="I15" s="249"/>
    </row>
    <row r="16" customFormat="false" ht="39.15" hidden="false" customHeight="true" outlineLevel="0" collapsed="false">
      <c r="A16" s="241" t="s">
        <v>1296</v>
      </c>
      <c r="B16" s="242" t="s">
        <v>1297</v>
      </c>
      <c r="C16" s="242"/>
      <c r="D16" s="242"/>
      <c r="E16" s="242"/>
      <c r="F16" s="242"/>
      <c r="G16" s="242"/>
      <c r="H16" s="251"/>
      <c r="I16" s="251"/>
    </row>
    <row r="17" customFormat="false" ht="13.8" hidden="false" customHeight="true" outlineLevel="0" collapsed="false">
      <c r="A17" s="241" t="s">
        <v>1298</v>
      </c>
      <c r="B17" s="242" t="s">
        <v>1387</v>
      </c>
      <c r="C17" s="242"/>
      <c r="D17" s="242"/>
      <c r="E17" s="242"/>
      <c r="F17" s="242"/>
      <c r="G17" s="242"/>
      <c r="H17" s="250"/>
      <c r="I17" s="250"/>
    </row>
    <row r="18" customFormat="false" ht="13.8" hidden="false" customHeight="true" outlineLevel="0" collapsed="false">
      <c r="A18" s="241" t="s">
        <v>1300</v>
      </c>
      <c r="B18" s="242" t="s">
        <v>1301</v>
      </c>
      <c r="C18" s="242"/>
      <c r="D18" s="242"/>
      <c r="E18" s="242"/>
      <c r="F18" s="242"/>
      <c r="G18" s="242"/>
      <c r="H18" s="252" t="s">
        <v>23</v>
      </c>
      <c r="I18" s="252"/>
    </row>
    <row r="19" customFormat="false" ht="13.8" hidden="false" customHeight="true" outlineLevel="0" collapsed="false">
      <c r="A19" s="241" t="s">
        <v>1302</v>
      </c>
      <c r="B19" s="242" t="s">
        <v>1303</v>
      </c>
      <c r="C19" s="242"/>
      <c r="D19" s="242"/>
      <c r="E19" s="242"/>
      <c r="F19" s="242"/>
      <c r="G19" s="242"/>
      <c r="H19" s="253" t="n">
        <v>2</v>
      </c>
      <c r="I19" s="253"/>
    </row>
    <row r="20" customFormat="false" ht="13.8" hidden="false" customHeight="false" outlineLevel="0" collapsed="false">
      <c r="A20" s="254"/>
      <c r="B20" s="254"/>
      <c r="C20" s="254"/>
      <c r="D20" s="254"/>
      <c r="E20" s="254"/>
      <c r="F20" s="254"/>
      <c r="G20" s="254"/>
      <c r="H20" s="254"/>
      <c r="I20" s="254"/>
    </row>
    <row r="21" customFormat="false" ht="13.8" hidden="false" customHeight="true" outlineLevel="0" collapsed="false">
      <c r="A21" s="255" t="s">
        <v>1304</v>
      </c>
      <c r="B21" s="255"/>
      <c r="C21" s="255"/>
      <c r="D21" s="255"/>
      <c r="E21" s="255"/>
      <c r="F21" s="255"/>
      <c r="G21" s="255"/>
      <c r="H21" s="255"/>
      <c r="I21" s="255"/>
    </row>
    <row r="22" customFormat="false" ht="22.35" hidden="false" customHeight="true" outlineLevel="0" collapsed="false">
      <c r="A22" s="256" t="n">
        <v>1</v>
      </c>
      <c r="B22" s="257" t="s">
        <v>938</v>
      </c>
      <c r="C22" s="257"/>
      <c r="D22" s="257"/>
      <c r="E22" s="258" t="s">
        <v>939</v>
      </c>
      <c r="F22" s="258"/>
      <c r="G22" s="258" t="s">
        <v>941</v>
      </c>
      <c r="H22" s="259" t="s">
        <v>942</v>
      </c>
      <c r="I22" s="260" t="s">
        <v>943</v>
      </c>
    </row>
    <row r="23" customFormat="false" ht="13.8" hidden="false" customHeight="true" outlineLevel="0" collapsed="false">
      <c r="A23" s="261" t="s">
        <v>887</v>
      </c>
      <c r="B23" s="262" t="s">
        <v>1305</v>
      </c>
      <c r="C23" s="262"/>
      <c r="D23" s="262"/>
      <c r="E23" s="263" t="n">
        <v>21</v>
      </c>
      <c r="F23" s="264"/>
      <c r="G23" s="263" t="n">
        <v>220</v>
      </c>
      <c r="H23" s="265"/>
      <c r="I23" s="266" t="n">
        <f aca="false">ROUND(H13/G23*G23,2)</f>
        <v>0</v>
      </c>
    </row>
    <row r="24" customFormat="false" ht="13.8" hidden="false" customHeight="true" outlineLevel="0" collapsed="false">
      <c r="A24" s="261" t="s">
        <v>890</v>
      </c>
      <c r="B24" s="267" t="s">
        <v>1306</v>
      </c>
      <c r="C24" s="267"/>
      <c r="D24" s="267"/>
      <c r="E24" s="267"/>
      <c r="F24" s="267"/>
      <c r="G24" s="267"/>
      <c r="H24" s="268"/>
      <c r="I24" s="266" t="n">
        <f aca="false">IF(H15="Sim",(I23*H24),(I32*H24))</f>
        <v>0</v>
      </c>
      <c r="J24" s="269"/>
      <c r="K24" s="269"/>
      <c r="L24" s="269"/>
      <c r="M24" s="269"/>
      <c r="N24" s="269"/>
      <c r="O24" s="269"/>
      <c r="P24" s="269"/>
      <c r="Q24" s="269"/>
      <c r="R24" s="269"/>
      <c r="S24" s="269"/>
      <c r="T24" s="269"/>
      <c r="U24" s="269"/>
      <c r="V24" s="269"/>
      <c r="W24" s="269"/>
      <c r="X24" s="269"/>
      <c r="Y24" s="269"/>
      <c r="Z24" s="269"/>
      <c r="AA24" s="269"/>
      <c r="AB24" s="269"/>
      <c r="AC24" s="269"/>
      <c r="AD24" s="269"/>
      <c r="AE24" s="269"/>
      <c r="AF24" s="269"/>
      <c r="AG24" s="269"/>
      <c r="AH24" s="269"/>
      <c r="AI24" s="269"/>
      <c r="AJ24" s="269"/>
      <c r="AK24" s="269"/>
      <c r="AL24" s="269"/>
      <c r="AM24" s="269"/>
      <c r="AN24" s="269"/>
      <c r="AO24" s="269"/>
      <c r="AP24" s="269"/>
      <c r="AQ24" s="269"/>
      <c r="AR24" s="269"/>
      <c r="AS24" s="269"/>
      <c r="AT24" s="269"/>
      <c r="AU24" s="269"/>
      <c r="AV24" s="269"/>
      <c r="AW24" s="269"/>
      <c r="AX24" s="269"/>
      <c r="AY24" s="269"/>
      <c r="AZ24" s="269"/>
      <c r="BA24" s="269"/>
      <c r="BB24" s="269"/>
      <c r="BC24" s="269"/>
      <c r="BD24" s="269"/>
      <c r="BE24" s="269"/>
      <c r="BF24" s="269"/>
      <c r="BG24" s="269"/>
      <c r="BH24" s="269"/>
      <c r="BI24" s="269"/>
      <c r="BJ24" s="269"/>
      <c r="BK24" s="269"/>
      <c r="BL24" s="269"/>
      <c r="BM24" s="269"/>
      <c r="BN24" s="269"/>
      <c r="BO24" s="269"/>
      <c r="BP24" s="269"/>
      <c r="BQ24" s="269"/>
      <c r="BR24" s="269"/>
      <c r="BS24" s="269"/>
      <c r="BT24" s="269"/>
      <c r="BU24" s="269"/>
      <c r="BV24" s="269"/>
      <c r="BW24" s="269"/>
      <c r="BX24" s="269"/>
      <c r="BY24" s="269"/>
      <c r="BZ24" s="269"/>
      <c r="CA24" s="269"/>
      <c r="CB24" s="269"/>
      <c r="CC24" s="269"/>
      <c r="CD24" s="269"/>
      <c r="CE24" s="269"/>
      <c r="CF24" s="269"/>
      <c r="CG24" s="269"/>
      <c r="CH24" s="269"/>
      <c r="CI24" s="269"/>
      <c r="CJ24" s="269"/>
      <c r="CK24" s="269"/>
      <c r="CL24" s="269"/>
      <c r="CM24" s="269"/>
      <c r="CN24" s="269"/>
      <c r="CO24" s="269"/>
      <c r="CP24" s="269"/>
      <c r="CQ24" s="269"/>
      <c r="CR24" s="269"/>
      <c r="CS24" s="269"/>
      <c r="CT24" s="269"/>
      <c r="CU24" s="269"/>
      <c r="CV24" s="269"/>
      <c r="CW24" s="269"/>
      <c r="CX24" s="269"/>
      <c r="CY24" s="269"/>
      <c r="CZ24" s="269"/>
      <c r="DA24" s="269"/>
      <c r="DB24" s="269"/>
      <c r="DC24" s="269"/>
      <c r="DD24" s="269"/>
      <c r="DE24" s="269"/>
      <c r="DF24" s="269"/>
      <c r="DG24" s="269"/>
      <c r="DH24" s="269"/>
      <c r="DI24" s="269"/>
      <c r="DJ24" s="269"/>
      <c r="DK24" s="269"/>
      <c r="DL24" s="269"/>
      <c r="DM24" s="269"/>
      <c r="DN24" s="269"/>
      <c r="DO24" s="269"/>
      <c r="DP24" s="269"/>
      <c r="DQ24" s="269"/>
      <c r="DR24" s="269"/>
      <c r="DS24" s="269"/>
      <c r="DT24" s="269"/>
      <c r="DU24" s="269"/>
      <c r="DV24" s="269"/>
      <c r="DW24" s="269"/>
      <c r="DX24" s="269"/>
      <c r="DY24" s="269"/>
      <c r="DZ24" s="269"/>
      <c r="EA24" s="269"/>
      <c r="EB24" s="269"/>
      <c r="EC24" s="269"/>
      <c r="ED24" s="269"/>
      <c r="EE24" s="269"/>
      <c r="EF24" s="269"/>
      <c r="EG24" s="269"/>
      <c r="EH24" s="269"/>
      <c r="EI24" s="269"/>
      <c r="EJ24" s="269"/>
      <c r="EK24" s="269"/>
      <c r="EL24" s="269"/>
      <c r="EM24" s="269"/>
      <c r="EN24" s="269"/>
      <c r="EO24" s="269"/>
      <c r="EP24" s="269"/>
      <c r="EQ24" s="269"/>
      <c r="ER24" s="269"/>
      <c r="ES24" s="269"/>
      <c r="ET24" s="269"/>
      <c r="EU24" s="269"/>
      <c r="EV24" s="269"/>
      <c r="EW24" s="269"/>
      <c r="EX24" s="269"/>
      <c r="EY24" s="269"/>
      <c r="EZ24" s="269"/>
      <c r="FA24" s="269"/>
      <c r="FB24" s="269"/>
      <c r="FC24" s="269"/>
      <c r="FD24" s="269"/>
      <c r="FE24" s="269"/>
      <c r="FF24" s="269"/>
      <c r="FG24" s="269"/>
      <c r="FH24" s="269"/>
      <c r="FI24" s="269"/>
      <c r="FJ24" s="269"/>
      <c r="FK24" s="269"/>
      <c r="FL24" s="269"/>
      <c r="FM24" s="269"/>
      <c r="FN24" s="269"/>
      <c r="FO24" s="269"/>
      <c r="FP24" s="269"/>
      <c r="FQ24" s="269"/>
      <c r="FR24" s="269"/>
      <c r="FS24" s="269"/>
      <c r="FT24" s="269"/>
      <c r="FU24" s="269"/>
      <c r="FV24" s="269"/>
      <c r="FW24" s="269"/>
      <c r="FX24" s="269"/>
      <c r="FY24" s="269"/>
      <c r="FZ24" s="269"/>
      <c r="GA24" s="269"/>
      <c r="GB24" s="269"/>
      <c r="GC24" s="269"/>
      <c r="GD24" s="269"/>
      <c r="GE24" s="269"/>
      <c r="GF24" s="269"/>
      <c r="GG24" s="269"/>
      <c r="GH24" s="269"/>
      <c r="GI24" s="269"/>
      <c r="GJ24" s="269"/>
      <c r="GK24" s="269"/>
      <c r="GL24" s="269"/>
      <c r="GM24" s="269"/>
      <c r="GN24" s="269"/>
      <c r="GO24" s="269"/>
      <c r="GP24" s="269"/>
      <c r="GQ24" s="269"/>
      <c r="GR24" s="269"/>
      <c r="GS24" s="269"/>
      <c r="GT24" s="269"/>
      <c r="GU24" s="269"/>
      <c r="GV24" s="269"/>
      <c r="GW24" s="269"/>
      <c r="GX24" s="269"/>
      <c r="GY24" s="269"/>
      <c r="GZ24" s="269"/>
      <c r="HA24" s="269"/>
      <c r="HB24" s="269"/>
      <c r="HC24" s="269"/>
      <c r="HD24" s="269"/>
      <c r="HE24" s="269"/>
      <c r="HF24" s="269"/>
      <c r="HG24" s="269"/>
      <c r="HH24" s="269"/>
      <c r="HI24" s="269"/>
      <c r="HJ24" s="269"/>
      <c r="HK24" s="269"/>
      <c r="HL24" s="269"/>
      <c r="HM24" s="269"/>
      <c r="HN24" s="269"/>
      <c r="HO24" s="269"/>
      <c r="HP24" s="269"/>
      <c r="HQ24" s="269"/>
      <c r="HR24" s="269"/>
      <c r="HS24" s="269"/>
      <c r="HT24" s="269"/>
      <c r="HU24" s="269"/>
      <c r="HV24" s="269"/>
      <c r="HW24" s="269"/>
      <c r="HX24" s="269"/>
      <c r="HY24" s="269"/>
      <c r="HZ24" s="269"/>
      <c r="IA24" s="269"/>
      <c r="IB24" s="269"/>
      <c r="IC24" s="269"/>
      <c r="ID24" s="269"/>
      <c r="IE24" s="269"/>
      <c r="IF24" s="269"/>
      <c r="IG24" s="269"/>
      <c r="IH24" s="269"/>
      <c r="II24" s="269"/>
      <c r="IJ24" s="269"/>
      <c r="IK24" s="269"/>
      <c r="IL24" s="269"/>
      <c r="IM24" s="269"/>
      <c r="IN24" s="269"/>
      <c r="IO24" s="269"/>
      <c r="IP24" s="269"/>
      <c r="IQ24" s="269"/>
      <c r="IR24" s="269"/>
      <c r="IS24" s="269"/>
      <c r="IT24" s="269"/>
      <c r="IU24" s="269"/>
      <c r="IV24" s="269"/>
      <c r="IW24" s="269"/>
      <c r="IX24" s="269"/>
      <c r="IY24" s="269"/>
      <c r="IZ24" s="269"/>
      <c r="JA24" s="269"/>
      <c r="JB24" s="269"/>
      <c r="JC24" s="269"/>
      <c r="JD24" s="269"/>
      <c r="JE24" s="269"/>
      <c r="JF24" s="269"/>
      <c r="JG24" s="269"/>
      <c r="JH24" s="269"/>
      <c r="JI24" s="269"/>
      <c r="JJ24" s="269"/>
      <c r="JK24" s="269"/>
      <c r="JL24" s="269"/>
      <c r="JM24" s="269"/>
      <c r="JN24" s="269"/>
      <c r="JO24" s="269"/>
      <c r="JP24" s="269"/>
      <c r="JQ24" s="269"/>
      <c r="JR24" s="269"/>
      <c r="JS24" s="269"/>
      <c r="JT24" s="269"/>
      <c r="JU24" s="269"/>
      <c r="JV24" s="269"/>
      <c r="JW24" s="269"/>
      <c r="JX24" s="269"/>
      <c r="JY24" s="269"/>
      <c r="JZ24" s="269"/>
      <c r="KA24" s="269"/>
      <c r="KB24" s="269"/>
      <c r="KC24" s="269"/>
      <c r="KD24" s="269"/>
      <c r="KE24" s="269"/>
      <c r="KF24" s="269"/>
      <c r="KG24" s="269"/>
      <c r="KH24" s="269"/>
      <c r="KI24" s="269"/>
      <c r="KJ24" s="269"/>
      <c r="KK24" s="269"/>
      <c r="KL24" s="269"/>
      <c r="KM24" s="269"/>
      <c r="KN24" s="269"/>
      <c r="KO24" s="269"/>
      <c r="KP24" s="269"/>
      <c r="KQ24" s="269"/>
      <c r="KR24" s="269"/>
      <c r="KS24" s="269"/>
      <c r="KT24" s="269"/>
      <c r="KU24" s="269"/>
      <c r="KV24" s="269"/>
      <c r="KW24" s="269"/>
      <c r="KX24" s="269"/>
      <c r="KY24" s="269"/>
      <c r="KZ24" s="269"/>
      <c r="LA24" s="269"/>
      <c r="LB24" s="269"/>
      <c r="LC24" s="269"/>
      <c r="LD24" s="269"/>
      <c r="LE24" s="269"/>
      <c r="LF24" s="269"/>
      <c r="LG24" s="269"/>
      <c r="LH24" s="269"/>
      <c r="LI24" s="269"/>
      <c r="LJ24" s="269"/>
      <c r="LK24" s="269"/>
      <c r="LL24" s="269"/>
      <c r="LM24" s="269"/>
      <c r="LN24" s="269"/>
      <c r="LO24" s="269"/>
      <c r="LP24" s="269"/>
      <c r="LQ24" s="269"/>
      <c r="LR24" s="269"/>
      <c r="LS24" s="269"/>
      <c r="LT24" s="269"/>
      <c r="LU24" s="269"/>
      <c r="LV24" s="269"/>
      <c r="LW24" s="269"/>
      <c r="LX24" s="269"/>
      <c r="LY24" s="269"/>
      <c r="LZ24" s="269"/>
      <c r="MA24" s="269"/>
      <c r="MB24" s="269"/>
      <c r="MC24" s="269"/>
      <c r="MD24" s="269"/>
      <c r="ME24" s="269"/>
      <c r="MF24" s="269"/>
      <c r="MG24" s="269"/>
      <c r="MH24" s="269"/>
      <c r="MI24" s="269"/>
      <c r="MJ24" s="269"/>
      <c r="MK24" s="269"/>
      <c r="ML24" s="269"/>
      <c r="MM24" s="269"/>
      <c r="MN24" s="269"/>
      <c r="MO24" s="269"/>
      <c r="MP24" s="269"/>
      <c r="MQ24" s="269"/>
      <c r="MR24" s="269"/>
      <c r="MS24" s="269"/>
      <c r="MT24" s="269"/>
      <c r="MU24" s="269"/>
      <c r="MV24" s="269"/>
      <c r="MW24" s="269"/>
      <c r="MX24" s="269"/>
      <c r="MY24" s="269"/>
      <c r="MZ24" s="269"/>
      <c r="NA24" s="269"/>
      <c r="NB24" s="269"/>
      <c r="NC24" s="269"/>
      <c r="ND24" s="269"/>
      <c r="NE24" s="269"/>
      <c r="NF24" s="269"/>
      <c r="NG24" s="269"/>
      <c r="NH24" s="269"/>
      <c r="NI24" s="269"/>
      <c r="NJ24" s="269"/>
      <c r="NK24" s="269"/>
      <c r="NL24" s="269"/>
      <c r="NM24" s="269"/>
      <c r="NN24" s="269"/>
      <c r="NO24" s="269"/>
      <c r="NP24" s="269"/>
      <c r="NQ24" s="269"/>
      <c r="NR24" s="269"/>
      <c r="NS24" s="269"/>
      <c r="NT24" s="269"/>
      <c r="NU24" s="269"/>
      <c r="NV24" s="269"/>
      <c r="NW24" s="269"/>
      <c r="NX24" s="269"/>
      <c r="NY24" s="269"/>
      <c r="NZ24" s="269"/>
      <c r="OA24" s="269"/>
      <c r="OB24" s="269"/>
      <c r="OC24" s="269"/>
      <c r="OD24" s="269"/>
      <c r="OE24" s="269"/>
      <c r="OF24" s="269"/>
      <c r="OG24" s="269"/>
      <c r="OH24" s="269"/>
      <c r="OI24" s="269"/>
      <c r="OJ24" s="269"/>
      <c r="OK24" s="269"/>
      <c r="OL24" s="269"/>
      <c r="OM24" s="269"/>
      <c r="ON24" s="269"/>
      <c r="OO24" s="269"/>
      <c r="OP24" s="269"/>
      <c r="OQ24" s="269"/>
      <c r="OR24" s="269"/>
      <c r="OS24" s="269"/>
      <c r="OT24" s="269"/>
      <c r="OU24" s="269"/>
      <c r="OV24" s="269"/>
      <c r="OW24" s="269"/>
      <c r="OX24" s="269"/>
      <c r="OY24" s="269"/>
      <c r="OZ24" s="269"/>
      <c r="PA24" s="269"/>
      <c r="PB24" s="269"/>
      <c r="PC24" s="269"/>
      <c r="PD24" s="269"/>
      <c r="PE24" s="269"/>
      <c r="PF24" s="269"/>
      <c r="PG24" s="269"/>
      <c r="PH24" s="269"/>
      <c r="PI24" s="269"/>
      <c r="PJ24" s="269"/>
      <c r="PK24" s="269"/>
      <c r="PL24" s="269"/>
      <c r="PM24" s="269"/>
      <c r="PN24" s="269"/>
      <c r="PO24" s="269"/>
      <c r="PP24" s="269"/>
      <c r="PQ24" s="269"/>
      <c r="PR24" s="269"/>
      <c r="PS24" s="269"/>
      <c r="PT24" s="269"/>
      <c r="PU24" s="269"/>
      <c r="PV24" s="269"/>
      <c r="PW24" s="269"/>
      <c r="PX24" s="269"/>
      <c r="PY24" s="269"/>
      <c r="PZ24" s="269"/>
      <c r="QA24" s="269"/>
      <c r="QB24" s="269"/>
      <c r="QC24" s="269"/>
      <c r="QD24" s="269"/>
      <c r="QE24" s="269"/>
      <c r="QF24" s="269"/>
      <c r="QG24" s="269"/>
      <c r="QH24" s="269"/>
      <c r="QI24" s="269"/>
      <c r="QJ24" s="269"/>
      <c r="QK24" s="269"/>
      <c r="QL24" s="269"/>
      <c r="QM24" s="269"/>
      <c r="QN24" s="269"/>
      <c r="QO24" s="269"/>
      <c r="QP24" s="269"/>
      <c r="QQ24" s="269"/>
      <c r="QR24" s="269"/>
      <c r="QS24" s="269"/>
      <c r="QT24" s="269"/>
      <c r="QU24" s="269"/>
      <c r="QV24" s="269"/>
      <c r="QW24" s="269"/>
      <c r="QX24" s="269"/>
      <c r="QY24" s="269"/>
      <c r="QZ24" s="269"/>
      <c r="RA24" s="269"/>
      <c r="RB24" s="269"/>
      <c r="RC24" s="269"/>
      <c r="RD24" s="269"/>
      <c r="RE24" s="269"/>
      <c r="RF24" s="269"/>
      <c r="RG24" s="269"/>
      <c r="RH24" s="269"/>
      <c r="RI24" s="269"/>
      <c r="RJ24" s="269"/>
      <c r="RK24" s="269"/>
      <c r="RL24" s="269"/>
      <c r="RM24" s="269"/>
      <c r="RN24" s="269"/>
      <c r="RO24" s="269"/>
      <c r="RP24" s="269"/>
      <c r="RQ24" s="269"/>
      <c r="RR24" s="269"/>
      <c r="RS24" s="269"/>
      <c r="RT24" s="269"/>
      <c r="RU24" s="269"/>
      <c r="RV24" s="269"/>
      <c r="RW24" s="269"/>
      <c r="RX24" s="269"/>
      <c r="RY24" s="269"/>
      <c r="RZ24" s="269"/>
      <c r="SA24" s="269"/>
      <c r="SB24" s="269"/>
      <c r="SC24" s="269"/>
      <c r="SD24" s="269"/>
      <c r="SE24" s="269"/>
      <c r="SF24" s="269"/>
      <c r="SG24" s="269"/>
      <c r="SH24" s="269"/>
      <c r="SI24" s="269"/>
      <c r="SJ24" s="269"/>
      <c r="SK24" s="269"/>
      <c r="SL24" s="269"/>
      <c r="SM24" s="269"/>
      <c r="SN24" s="269"/>
      <c r="SO24" s="269"/>
      <c r="SP24" s="269"/>
      <c r="SQ24" s="269"/>
      <c r="SR24" s="269"/>
      <c r="SS24" s="269"/>
      <c r="ST24" s="269"/>
      <c r="SU24" s="269"/>
      <c r="SV24" s="269"/>
      <c r="SW24" s="269"/>
      <c r="SX24" s="269"/>
      <c r="SY24" s="269"/>
      <c r="SZ24" s="269"/>
      <c r="TA24" s="269"/>
      <c r="TB24" s="269"/>
      <c r="TC24" s="269"/>
      <c r="TD24" s="269"/>
      <c r="TE24" s="269"/>
      <c r="TF24" s="269"/>
      <c r="TG24" s="269"/>
      <c r="TH24" s="269"/>
      <c r="TI24" s="269"/>
      <c r="TJ24" s="269"/>
      <c r="TK24" s="269"/>
      <c r="TL24" s="269"/>
      <c r="TM24" s="269"/>
      <c r="TN24" s="269"/>
      <c r="TO24" s="269"/>
      <c r="TP24" s="269"/>
      <c r="TQ24" s="269"/>
      <c r="TR24" s="269"/>
      <c r="TS24" s="269"/>
      <c r="TT24" s="269"/>
      <c r="TU24" s="269"/>
      <c r="TV24" s="269"/>
      <c r="TW24" s="269"/>
      <c r="TX24" s="269"/>
      <c r="TY24" s="269"/>
      <c r="TZ24" s="269"/>
      <c r="UA24" s="269"/>
      <c r="UB24" s="269"/>
      <c r="UC24" s="269"/>
      <c r="UD24" s="269"/>
      <c r="UE24" s="269"/>
      <c r="UF24" s="269"/>
      <c r="UG24" s="269"/>
      <c r="UH24" s="269"/>
      <c r="UI24" s="269"/>
      <c r="UJ24" s="269"/>
      <c r="UK24" s="269"/>
      <c r="UL24" s="269"/>
      <c r="UM24" s="269"/>
      <c r="UN24" s="269"/>
      <c r="UO24" s="269"/>
      <c r="UP24" s="269"/>
      <c r="UQ24" s="269"/>
      <c r="UR24" s="269"/>
      <c r="US24" s="269"/>
      <c r="UT24" s="269"/>
      <c r="UU24" s="269"/>
      <c r="UV24" s="269"/>
      <c r="UW24" s="269"/>
      <c r="UX24" s="269"/>
      <c r="UY24" s="269"/>
      <c r="UZ24" s="269"/>
      <c r="VA24" s="269"/>
      <c r="VB24" s="269"/>
      <c r="VC24" s="269"/>
      <c r="VD24" s="269"/>
      <c r="VE24" s="269"/>
      <c r="VF24" s="269"/>
      <c r="VG24" s="269"/>
      <c r="VH24" s="269"/>
      <c r="VI24" s="269"/>
      <c r="VJ24" s="269"/>
      <c r="VK24" s="269"/>
      <c r="VL24" s="269"/>
      <c r="VM24" s="269"/>
      <c r="VN24" s="269"/>
      <c r="VO24" s="269"/>
      <c r="VP24" s="269"/>
      <c r="VQ24" s="269"/>
      <c r="VR24" s="269"/>
      <c r="VS24" s="269"/>
      <c r="VT24" s="269"/>
      <c r="VU24" s="269"/>
      <c r="VV24" s="269"/>
      <c r="VW24" s="269"/>
      <c r="VX24" s="269"/>
      <c r="VY24" s="269"/>
      <c r="VZ24" s="269"/>
      <c r="WA24" s="269"/>
      <c r="WB24" s="269"/>
      <c r="WC24" s="269"/>
      <c r="WD24" s="269"/>
      <c r="WE24" s="269"/>
      <c r="WF24" s="269"/>
      <c r="WG24" s="269"/>
      <c r="WH24" s="269"/>
      <c r="WI24" s="269"/>
      <c r="WJ24" s="269"/>
      <c r="WK24" s="269"/>
      <c r="WL24" s="269"/>
      <c r="WM24" s="269"/>
      <c r="WN24" s="269"/>
      <c r="WO24" s="269"/>
      <c r="WP24" s="269"/>
      <c r="WQ24" s="269"/>
      <c r="WR24" s="269"/>
      <c r="WS24" s="269"/>
      <c r="WT24" s="269"/>
      <c r="WU24" s="269"/>
      <c r="WV24" s="269"/>
      <c r="WW24" s="269"/>
      <c r="WX24" s="269"/>
      <c r="WY24" s="269"/>
      <c r="WZ24" s="269"/>
      <c r="XA24" s="269"/>
      <c r="XB24" s="269"/>
      <c r="XC24" s="269"/>
      <c r="XD24" s="269"/>
      <c r="XE24" s="269"/>
      <c r="XF24" s="269"/>
      <c r="XG24" s="269"/>
      <c r="XH24" s="269"/>
      <c r="XI24" s="269"/>
      <c r="XJ24" s="269"/>
      <c r="XK24" s="269"/>
      <c r="XL24" s="269"/>
      <c r="XM24" s="269"/>
      <c r="XN24" s="269"/>
      <c r="XO24" s="269"/>
      <c r="XP24" s="269"/>
      <c r="XQ24" s="269"/>
      <c r="XR24" s="269"/>
      <c r="XS24" s="269"/>
      <c r="XT24" s="269"/>
      <c r="XU24" s="269"/>
      <c r="XV24" s="269"/>
      <c r="XW24" s="269"/>
      <c r="XX24" s="269"/>
      <c r="XY24" s="269"/>
      <c r="XZ24" s="269"/>
      <c r="YA24" s="269"/>
      <c r="YB24" s="269"/>
      <c r="YC24" s="269"/>
      <c r="YD24" s="269"/>
      <c r="YE24" s="269"/>
      <c r="YF24" s="269"/>
      <c r="YG24" s="269"/>
      <c r="YH24" s="269"/>
      <c r="YI24" s="269"/>
      <c r="YJ24" s="269"/>
      <c r="YK24" s="269"/>
      <c r="YL24" s="269"/>
      <c r="YM24" s="269"/>
      <c r="YN24" s="269"/>
      <c r="YO24" s="269"/>
      <c r="YP24" s="269"/>
      <c r="YQ24" s="269"/>
      <c r="YR24" s="269"/>
      <c r="YS24" s="269"/>
      <c r="YT24" s="269"/>
      <c r="YU24" s="269"/>
      <c r="YV24" s="269"/>
      <c r="YW24" s="269"/>
      <c r="YX24" s="269"/>
      <c r="YY24" s="269"/>
      <c r="YZ24" s="269"/>
      <c r="ZA24" s="269"/>
      <c r="ZB24" s="269"/>
      <c r="ZC24" s="269"/>
      <c r="ZD24" s="269"/>
      <c r="ZE24" s="269"/>
      <c r="ZF24" s="269"/>
      <c r="ZG24" s="269"/>
      <c r="ZH24" s="269"/>
      <c r="ZI24" s="269"/>
      <c r="ZJ24" s="269"/>
      <c r="ZK24" s="269"/>
      <c r="ZL24" s="269"/>
      <c r="ZM24" s="269"/>
      <c r="ZN24" s="269"/>
      <c r="ZO24" s="269"/>
      <c r="ZP24" s="269"/>
      <c r="ZQ24" s="269"/>
      <c r="ZR24" s="269"/>
      <c r="ZS24" s="269"/>
      <c r="ZT24" s="269"/>
      <c r="ZU24" s="269"/>
      <c r="ZV24" s="269"/>
      <c r="ZW24" s="269"/>
      <c r="ZX24" s="269"/>
      <c r="ZY24" s="269"/>
      <c r="ZZ24" s="269"/>
      <c r="AAA24" s="269"/>
      <c r="AAB24" s="269"/>
      <c r="AAC24" s="269"/>
      <c r="AAD24" s="269"/>
      <c r="AAE24" s="269"/>
      <c r="AAF24" s="269"/>
      <c r="AAG24" s="269"/>
      <c r="AAH24" s="269"/>
      <c r="AAI24" s="269"/>
      <c r="AAJ24" s="269"/>
      <c r="AAK24" s="269"/>
      <c r="AAL24" s="269"/>
      <c r="AAM24" s="269"/>
      <c r="AAN24" s="269"/>
      <c r="AAO24" s="269"/>
      <c r="AAP24" s="269"/>
      <c r="AAQ24" s="269"/>
      <c r="AAR24" s="269"/>
      <c r="AAS24" s="269"/>
      <c r="AAT24" s="269"/>
      <c r="AAU24" s="269"/>
      <c r="AAV24" s="269"/>
      <c r="AAW24" s="269"/>
      <c r="AAX24" s="269"/>
      <c r="AAY24" s="269"/>
      <c r="AAZ24" s="269"/>
      <c r="ABA24" s="269"/>
      <c r="ABB24" s="269"/>
      <c r="ABC24" s="269"/>
      <c r="ABD24" s="269"/>
      <c r="ABE24" s="269"/>
      <c r="ABF24" s="269"/>
      <c r="ABG24" s="269"/>
      <c r="ABH24" s="269"/>
      <c r="ABI24" s="269"/>
      <c r="ABJ24" s="269"/>
      <c r="ABK24" s="269"/>
      <c r="ABL24" s="269"/>
      <c r="ABM24" s="269"/>
      <c r="ABN24" s="269"/>
      <c r="ABO24" s="269"/>
      <c r="ABP24" s="269"/>
      <c r="ABQ24" s="269"/>
      <c r="ABR24" s="269"/>
      <c r="ABS24" s="269"/>
      <c r="ABT24" s="269"/>
      <c r="ABU24" s="269"/>
      <c r="ABV24" s="269"/>
      <c r="ABW24" s="269"/>
      <c r="ABX24" s="269"/>
      <c r="ABY24" s="269"/>
      <c r="ABZ24" s="269"/>
      <c r="ACA24" s="269"/>
      <c r="ACB24" s="269"/>
      <c r="ACC24" s="269"/>
      <c r="ACD24" s="269"/>
      <c r="ACE24" s="269"/>
      <c r="ACF24" s="269"/>
      <c r="ACG24" s="269"/>
      <c r="ACH24" s="269"/>
      <c r="ACI24" s="269"/>
      <c r="ACJ24" s="269"/>
      <c r="ACK24" s="269"/>
      <c r="ACL24" s="269"/>
      <c r="ACM24" s="269"/>
      <c r="ACN24" s="269"/>
      <c r="ACO24" s="269"/>
      <c r="ACP24" s="269"/>
      <c r="ACQ24" s="269"/>
      <c r="ACR24" s="269"/>
      <c r="ACS24" s="269"/>
      <c r="ACT24" s="269"/>
      <c r="ACU24" s="269"/>
      <c r="ACV24" s="269"/>
      <c r="ACW24" s="269"/>
      <c r="ACX24" s="269"/>
      <c r="ACY24" s="269"/>
      <c r="ACZ24" s="269"/>
      <c r="ADA24" s="269"/>
      <c r="ADB24" s="269"/>
      <c r="ADC24" s="269"/>
      <c r="ADD24" s="269"/>
      <c r="ADE24" s="269"/>
      <c r="ADF24" s="269"/>
      <c r="ADG24" s="269"/>
      <c r="ADH24" s="269"/>
      <c r="ADI24" s="269"/>
      <c r="ADJ24" s="269"/>
      <c r="ADK24" s="269"/>
      <c r="ADL24" s="269"/>
      <c r="ADM24" s="269"/>
      <c r="ADN24" s="269"/>
      <c r="ADO24" s="269"/>
      <c r="ADP24" s="269"/>
      <c r="ADQ24" s="269"/>
      <c r="ADR24" s="269"/>
      <c r="ADS24" s="269"/>
      <c r="ADT24" s="269"/>
      <c r="ADU24" s="269"/>
      <c r="ADV24" s="269"/>
      <c r="ADW24" s="269"/>
      <c r="ADX24" s="269"/>
      <c r="ADY24" s="269"/>
      <c r="ADZ24" s="269"/>
      <c r="AEA24" s="269"/>
      <c r="AEB24" s="269"/>
      <c r="AEC24" s="269"/>
      <c r="AED24" s="269"/>
      <c r="AEE24" s="269"/>
      <c r="AEF24" s="269"/>
      <c r="AEG24" s="269"/>
      <c r="AEH24" s="269"/>
      <c r="AEI24" s="269"/>
      <c r="AEJ24" s="269"/>
      <c r="AEK24" s="269"/>
      <c r="AEL24" s="269"/>
      <c r="AEM24" s="269"/>
      <c r="AEN24" s="269"/>
      <c r="AEO24" s="269"/>
      <c r="AEP24" s="269"/>
      <c r="AEQ24" s="269"/>
      <c r="AER24" s="269"/>
      <c r="AES24" s="269"/>
      <c r="AET24" s="269"/>
      <c r="AEU24" s="269"/>
      <c r="AEV24" s="269"/>
      <c r="AEW24" s="269"/>
      <c r="AEX24" s="269"/>
      <c r="AEY24" s="269"/>
      <c r="AEZ24" s="269"/>
      <c r="AFA24" s="269"/>
      <c r="AFB24" s="269"/>
      <c r="AFC24" s="269"/>
      <c r="AFD24" s="269"/>
      <c r="AFE24" s="269"/>
      <c r="AFF24" s="269"/>
      <c r="AFG24" s="269"/>
      <c r="AFH24" s="269"/>
      <c r="AFI24" s="269"/>
      <c r="AFJ24" s="269"/>
      <c r="AFK24" s="269"/>
      <c r="AFL24" s="269"/>
      <c r="AFM24" s="269"/>
      <c r="AFN24" s="269"/>
      <c r="AFO24" s="269"/>
      <c r="AFP24" s="269"/>
      <c r="AFQ24" s="269"/>
      <c r="AFR24" s="269"/>
      <c r="AFS24" s="269"/>
      <c r="AFT24" s="269"/>
      <c r="AFU24" s="269"/>
      <c r="AFV24" s="269"/>
      <c r="AFW24" s="269"/>
      <c r="AFX24" s="269"/>
      <c r="AFY24" s="269"/>
      <c r="AFZ24" s="269"/>
      <c r="AGA24" s="269"/>
      <c r="AGB24" s="269"/>
      <c r="AGC24" s="269"/>
      <c r="AGD24" s="269"/>
      <c r="AGE24" s="269"/>
      <c r="AGF24" s="269"/>
      <c r="AGG24" s="269"/>
      <c r="AGH24" s="269"/>
      <c r="AGI24" s="269"/>
      <c r="AGJ24" s="269"/>
      <c r="AGK24" s="269"/>
      <c r="AGL24" s="269"/>
      <c r="AGM24" s="269"/>
      <c r="AGN24" s="269"/>
      <c r="AGO24" s="269"/>
      <c r="AGP24" s="269"/>
      <c r="AGQ24" s="269"/>
      <c r="AGR24" s="269"/>
      <c r="AGS24" s="269"/>
      <c r="AGT24" s="269"/>
      <c r="AGU24" s="269"/>
      <c r="AGV24" s="269"/>
      <c r="AGW24" s="269"/>
      <c r="AGX24" s="269"/>
      <c r="AGY24" s="269"/>
      <c r="AGZ24" s="269"/>
      <c r="AHA24" s="269"/>
      <c r="AHB24" s="269"/>
      <c r="AHC24" s="269"/>
      <c r="AHD24" s="269"/>
      <c r="AHE24" s="269"/>
      <c r="AHF24" s="269"/>
      <c r="AHG24" s="269"/>
      <c r="AHH24" s="269"/>
      <c r="AHI24" s="269"/>
      <c r="AHJ24" s="269"/>
      <c r="AHK24" s="269"/>
      <c r="AHL24" s="269"/>
      <c r="AHM24" s="269"/>
      <c r="AHN24" s="269"/>
      <c r="AHO24" s="269"/>
      <c r="AHP24" s="269"/>
      <c r="AHQ24" s="269"/>
      <c r="AHR24" s="269"/>
      <c r="AHS24" s="269"/>
      <c r="AHT24" s="269"/>
      <c r="AHU24" s="269"/>
      <c r="AHV24" s="269"/>
      <c r="AHW24" s="269"/>
      <c r="AHX24" s="269"/>
      <c r="AHY24" s="269"/>
      <c r="AHZ24" s="269"/>
      <c r="AIA24" s="269"/>
      <c r="AIB24" s="269"/>
      <c r="AIC24" s="269"/>
      <c r="AID24" s="269"/>
      <c r="AIE24" s="269"/>
      <c r="AIF24" s="269"/>
      <c r="AIG24" s="269"/>
      <c r="AIH24" s="269"/>
      <c r="AII24" s="269"/>
      <c r="AIJ24" s="269"/>
      <c r="AIK24" s="269"/>
      <c r="AIL24" s="269"/>
      <c r="AIM24" s="269"/>
      <c r="AIN24" s="269"/>
      <c r="AIO24" s="269"/>
      <c r="AIP24" s="269"/>
      <c r="AIQ24" s="269"/>
      <c r="AIR24" s="269"/>
      <c r="AIS24" s="269"/>
      <c r="AIT24" s="269"/>
      <c r="AIU24" s="269"/>
      <c r="AIV24" s="269"/>
      <c r="AIW24" s="269"/>
      <c r="AIX24" s="269"/>
      <c r="AIY24" s="269"/>
      <c r="AIZ24" s="269"/>
      <c r="AJA24" s="269"/>
      <c r="AJB24" s="269"/>
      <c r="AJC24" s="269"/>
      <c r="AJD24" s="269"/>
      <c r="AJE24" s="269"/>
      <c r="AJF24" s="269"/>
      <c r="AJG24" s="269"/>
      <c r="AJH24" s="269"/>
      <c r="AJI24" s="269"/>
      <c r="AJJ24" s="269"/>
      <c r="AJK24" s="269"/>
      <c r="AJL24" s="269"/>
      <c r="AJM24" s="269"/>
      <c r="AJN24" s="269"/>
      <c r="AJO24" s="269"/>
      <c r="AJP24" s="269"/>
      <c r="AJQ24" s="269"/>
      <c r="AJR24" s="269"/>
      <c r="AJS24" s="269"/>
      <c r="AJT24" s="269"/>
      <c r="AJU24" s="269"/>
      <c r="AJV24" s="269"/>
      <c r="AJW24" s="269"/>
      <c r="AJX24" s="269"/>
      <c r="AJY24" s="269"/>
      <c r="AJZ24" s="269"/>
      <c r="AKA24" s="269"/>
      <c r="AKB24" s="269"/>
      <c r="AKC24" s="269"/>
      <c r="AKD24" s="269"/>
      <c r="AKE24" s="269"/>
      <c r="AKF24" s="269"/>
      <c r="AKG24" s="269"/>
      <c r="AKH24" s="269"/>
      <c r="AKI24" s="269"/>
      <c r="AKJ24" s="269"/>
      <c r="AKK24" s="269"/>
      <c r="AKL24" s="269"/>
      <c r="AKM24" s="269"/>
      <c r="AKN24" s="269"/>
      <c r="AKO24" s="269"/>
      <c r="AKP24" s="269"/>
      <c r="AKQ24" s="269"/>
      <c r="AKR24" s="269"/>
      <c r="AKS24" s="269"/>
      <c r="AKT24" s="269"/>
      <c r="AKU24" s="269"/>
      <c r="AKV24" s="269"/>
      <c r="AKW24" s="269"/>
      <c r="AKX24" s="269"/>
      <c r="AKY24" s="269"/>
      <c r="AKZ24" s="269"/>
      <c r="ALA24" s="269"/>
      <c r="ALB24" s="269"/>
      <c r="ALC24" s="269"/>
      <c r="ALD24" s="269"/>
      <c r="ALE24" s="269"/>
      <c r="ALF24" s="269"/>
      <c r="ALG24" s="269"/>
      <c r="ALH24" s="269"/>
      <c r="ALI24" s="269"/>
      <c r="ALJ24" s="269"/>
      <c r="ALK24" s="269"/>
      <c r="ALL24" s="269"/>
      <c r="ALM24" s="269"/>
      <c r="ALN24" s="269"/>
      <c r="ALO24" s="269"/>
      <c r="ALP24" s="269"/>
      <c r="ALQ24" s="269"/>
      <c r="ALR24" s="269"/>
      <c r="ALS24" s="269"/>
      <c r="ALT24" s="269"/>
      <c r="ALU24" s="269"/>
      <c r="ALV24" s="269"/>
      <c r="ALW24" s="269"/>
      <c r="ALX24" s="269"/>
      <c r="ALY24" s="269"/>
      <c r="ALZ24" s="269"/>
      <c r="AMA24" s="269"/>
      <c r="AMB24" s="269"/>
      <c r="AMC24" s="269"/>
      <c r="AMD24" s="269"/>
    </row>
    <row r="25" customFormat="false" ht="13.8" hidden="false" customHeight="true" outlineLevel="0" collapsed="false">
      <c r="A25" s="261" t="s">
        <v>893</v>
      </c>
      <c r="B25" s="267" t="s">
        <v>1307</v>
      </c>
      <c r="C25" s="267"/>
      <c r="D25" s="267"/>
      <c r="E25" s="267"/>
      <c r="F25" s="267"/>
      <c r="G25" s="267"/>
      <c r="H25" s="268"/>
      <c r="I25" s="266" t="n">
        <f aca="false">I23*H25</f>
        <v>0</v>
      </c>
      <c r="J25" s="269"/>
      <c r="K25" s="269"/>
      <c r="L25" s="269"/>
      <c r="M25" s="269"/>
      <c r="N25" s="269"/>
      <c r="O25" s="269"/>
      <c r="P25" s="269"/>
      <c r="Q25" s="269"/>
      <c r="R25" s="269"/>
      <c r="S25" s="269"/>
      <c r="T25" s="269"/>
      <c r="U25" s="269"/>
      <c r="V25" s="269"/>
      <c r="W25" s="269"/>
      <c r="X25" s="269"/>
      <c r="Y25" s="269"/>
      <c r="Z25" s="269"/>
      <c r="AA25" s="269"/>
      <c r="AB25" s="269"/>
      <c r="AC25" s="269"/>
      <c r="AD25" s="269"/>
      <c r="AE25" s="269"/>
      <c r="AF25" s="269"/>
      <c r="AG25" s="269"/>
      <c r="AH25" s="269"/>
      <c r="AI25" s="269"/>
      <c r="AJ25" s="269"/>
      <c r="AK25" s="269"/>
      <c r="AL25" s="269"/>
      <c r="AM25" s="269"/>
      <c r="AN25" s="269"/>
      <c r="AO25" s="269"/>
      <c r="AP25" s="269"/>
      <c r="AQ25" s="269"/>
      <c r="AR25" s="269"/>
      <c r="AS25" s="269"/>
      <c r="AT25" s="269"/>
      <c r="AU25" s="269"/>
      <c r="AV25" s="269"/>
      <c r="AW25" s="269"/>
      <c r="AX25" s="269"/>
      <c r="AY25" s="269"/>
      <c r="AZ25" s="269"/>
      <c r="BA25" s="269"/>
      <c r="BB25" s="269"/>
      <c r="BC25" s="269"/>
      <c r="BD25" s="269"/>
      <c r="BE25" s="269"/>
      <c r="BF25" s="269"/>
      <c r="BG25" s="269"/>
      <c r="BH25" s="269"/>
      <c r="BI25" s="269"/>
      <c r="BJ25" s="269"/>
      <c r="BK25" s="269"/>
      <c r="BL25" s="269"/>
      <c r="BM25" s="269"/>
      <c r="BN25" s="269"/>
      <c r="BO25" s="269"/>
      <c r="BP25" s="269"/>
      <c r="BQ25" s="269"/>
      <c r="BR25" s="269"/>
      <c r="BS25" s="269"/>
      <c r="BT25" s="269"/>
      <c r="BU25" s="269"/>
      <c r="BV25" s="269"/>
      <c r="BW25" s="269"/>
      <c r="BX25" s="269"/>
      <c r="BY25" s="269"/>
      <c r="BZ25" s="269"/>
      <c r="CA25" s="269"/>
      <c r="CB25" s="269"/>
      <c r="CC25" s="269"/>
      <c r="CD25" s="269"/>
      <c r="CE25" s="269"/>
      <c r="CF25" s="269"/>
      <c r="CG25" s="269"/>
      <c r="CH25" s="269"/>
      <c r="CI25" s="269"/>
      <c r="CJ25" s="269"/>
      <c r="CK25" s="269"/>
      <c r="CL25" s="269"/>
      <c r="CM25" s="269"/>
      <c r="CN25" s="269"/>
      <c r="CO25" s="269"/>
      <c r="CP25" s="269"/>
      <c r="CQ25" s="269"/>
      <c r="CR25" s="269"/>
      <c r="CS25" s="269"/>
      <c r="CT25" s="269"/>
      <c r="CU25" s="269"/>
      <c r="CV25" s="269"/>
      <c r="CW25" s="269"/>
      <c r="CX25" s="269"/>
      <c r="CY25" s="269"/>
      <c r="CZ25" s="269"/>
      <c r="DA25" s="269"/>
      <c r="DB25" s="269"/>
      <c r="DC25" s="269"/>
      <c r="DD25" s="269"/>
      <c r="DE25" s="269"/>
      <c r="DF25" s="269"/>
      <c r="DG25" s="269"/>
      <c r="DH25" s="269"/>
      <c r="DI25" s="269"/>
      <c r="DJ25" s="269"/>
      <c r="DK25" s="269"/>
      <c r="DL25" s="269"/>
      <c r="DM25" s="269"/>
      <c r="DN25" s="269"/>
      <c r="DO25" s="269"/>
      <c r="DP25" s="269"/>
      <c r="DQ25" s="269"/>
      <c r="DR25" s="269"/>
      <c r="DS25" s="269"/>
      <c r="DT25" s="269"/>
      <c r="DU25" s="269"/>
      <c r="DV25" s="269"/>
      <c r="DW25" s="269"/>
      <c r="DX25" s="269"/>
      <c r="DY25" s="269"/>
      <c r="DZ25" s="269"/>
      <c r="EA25" s="269"/>
      <c r="EB25" s="269"/>
      <c r="EC25" s="269"/>
      <c r="ED25" s="269"/>
      <c r="EE25" s="269"/>
      <c r="EF25" s="269"/>
      <c r="EG25" s="269"/>
      <c r="EH25" s="269"/>
      <c r="EI25" s="269"/>
      <c r="EJ25" s="269"/>
      <c r="EK25" s="269"/>
      <c r="EL25" s="269"/>
      <c r="EM25" s="269"/>
      <c r="EN25" s="269"/>
      <c r="EO25" s="269"/>
      <c r="EP25" s="269"/>
      <c r="EQ25" s="269"/>
      <c r="ER25" s="269"/>
      <c r="ES25" s="269"/>
      <c r="ET25" s="269"/>
      <c r="EU25" s="269"/>
      <c r="EV25" s="269"/>
      <c r="EW25" s="269"/>
      <c r="EX25" s="269"/>
      <c r="EY25" s="269"/>
      <c r="EZ25" s="269"/>
      <c r="FA25" s="269"/>
      <c r="FB25" s="269"/>
      <c r="FC25" s="269"/>
      <c r="FD25" s="269"/>
      <c r="FE25" s="269"/>
      <c r="FF25" s="269"/>
      <c r="FG25" s="269"/>
      <c r="FH25" s="269"/>
      <c r="FI25" s="269"/>
      <c r="FJ25" s="269"/>
      <c r="FK25" s="269"/>
      <c r="FL25" s="269"/>
      <c r="FM25" s="269"/>
      <c r="FN25" s="269"/>
      <c r="FO25" s="269"/>
      <c r="FP25" s="269"/>
      <c r="FQ25" s="269"/>
      <c r="FR25" s="269"/>
      <c r="FS25" s="269"/>
      <c r="FT25" s="269"/>
      <c r="FU25" s="269"/>
      <c r="FV25" s="269"/>
      <c r="FW25" s="269"/>
      <c r="FX25" s="269"/>
      <c r="FY25" s="269"/>
      <c r="FZ25" s="269"/>
      <c r="GA25" s="269"/>
      <c r="GB25" s="269"/>
      <c r="GC25" s="269"/>
      <c r="GD25" s="269"/>
      <c r="GE25" s="269"/>
      <c r="GF25" s="269"/>
      <c r="GG25" s="269"/>
      <c r="GH25" s="269"/>
      <c r="GI25" s="269"/>
      <c r="GJ25" s="269"/>
      <c r="GK25" s="269"/>
      <c r="GL25" s="269"/>
      <c r="GM25" s="269"/>
      <c r="GN25" s="269"/>
      <c r="GO25" s="269"/>
      <c r="GP25" s="269"/>
      <c r="GQ25" s="269"/>
      <c r="GR25" s="269"/>
      <c r="GS25" s="269"/>
      <c r="GT25" s="269"/>
      <c r="GU25" s="269"/>
      <c r="GV25" s="269"/>
      <c r="GW25" s="269"/>
      <c r="GX25" s="269"/>
      <c r="GY25" s="269"/>
      <c r="GZ25" s="269"/>
      <c r="HA25" s="269"/>
      <c r="HB25" s="269"/>
      <c r="HC25" s="269"/>
      <c r="HD25" s="269"/>
      <c r="HE25" s="269"/>
      <c r="HF25" s="269"/>
      <c r="HG25" s="269"/>
      <c r="HH25" s="269"/>
      <c r="HI25" s="269"/>
      <c r="HJ25" s="269"/>
      <c r="HK25" s="269"/>
      <c r="HL25" s="269"/>
      <c r="HM25" s="269"/>
      <c r="HN25" s="269"/>
      <c r="HO25" s="269"/>
      <c r="HP25" s="269"/>
      <c r="HQ25" s="269"/>
      <c r="HR25" s="269"/>
      <c r="HS25" s="269"/>
      <c r="HT25" s="269"/>
      <c r="HU25" s="269"/>
      <c r="HV25" s="269"/>
      <c r="HW25" s="269"/>
      <c r="HX25" s="269"/>
      <c r="HY25" s="269"/>
      <c r="HZ25" s="269"/>
      <c r="IA25" s="269"/>
      <c r="IB25" s="269"/>
      <c r="IC25" s="269"/>
      <c r="ID25" s="269"/>
      <c r="IE25" s="269"/>
      <c r="IF25" s="269"/>
      <c r="IG25" s="269"/>
      <c r="IH25" s="269"/>
      <c r="II25" s="269"/>
      <c r="IJ25" s="269"/>
      <c r="IK25" s="269"/>
      <c r="IL25" s="269"/>
      <c r="IM25" s="269"/>
      <c r="IN25" s="269"/>
      <c r="IO25" s="269"/>
      <c r="IP25" s="269"/>
      <c r="IQ25" s="269"/>
      <c r="IR25" s="269"/>
      <c r="IS25" s="269"/>
      <c r="IT25" s="269"/>
      <c r="IU25" s="269"/>
      <c r="IV25" s="269"/>
      <c r="IW25" s="269"/>
      <c r="IX25" s="269"/>
      <c r="IY25" s="269"/>
      <c r="IZ25" s="269"/>
      <c r="JA25" s="269"/>
      <c r="JB25" s="269"/>
      <c r="JC25" s="269"/>
      <c r="JD25" s="269"/>
      <c r="JE25" s="269"/>
      <c r="JF25" s="269"/>
      <c r="JG25" s="269"/>
      <c r="JH25" s="269"/>
      <c r="JI25" s="269"/>
      <c r="JJ25" s="269"/>
      <c r="JK25" s="269"/>
      <c r="JL25" s="269"/>
      <c r="JM25" s="269"/>
      <c r="JN25" s="269"/>
      <c r="JO25" s="269"/>
      <c r="JP25" s="269"/>
      <c r="JQ25" s="269"/>
      <c r="JR25" s="269"/>
      <c r="JS25" s="269"/>
      <c r="JT25" s="269"/>
      <c r="JU25" s="269"/>
      <c r="JV25" s="269"/>
      <c r="JW25" s="269"/>
      <c r="JX25" s="269"/>
      <c r="JY25" s="269"/>
      <c r="JZ25" s="269"/>
      <c r="KA25" s="269"/>
      <c r="KB25" s="269"/>
      <c r="KC25" s="269"/>
      <c r="KD25" s="269"/>
      <c r="KE25" s="269"/>
      <c r="KF25" s="269"/>
      <c r="KG25" s="269"/>
      <c r="KH25" s="269"/>
      <c r="KI25" s="269"/>
      <c r="KJ25" s="269"/>
      <c r="KK25" s="269"/>
      <c r="KL25" s="269"/>
      <c r="KM25" s="269"/>
      <c r="KN25" s="269"/>
      <c r="KO25" s="269"/>
      <c r="KP25" s="269"/>
      <c r="KQ25" s="269"/>
      <c r="KR25" s="269"/>
      <c r="KS25" s="269"/>
      <c r="KT25" s="269"/>
      <c r="KU25" s="269"/>
      <c r="KV25" s="269"/>
      <c r="KW25" s="269"/>
      <c r="KX25" s="269"/>
      <c r="KY25" s="269"/>
      <c r="KZ25" s="269"/>
      <c r="LA25" s="269"/>
      <c r="LB25" s="269"/>
      <c r="LC25" s="269"/>
      <c r="LD25" s="269"/>
      <c r="LE25" s="269"/>
      <c r="LF25" s="269"/>
      <c r="LG25" s="269"/>
      <c r="LH25" s="269"/>
      <c r="LI25" s="269"/>
      <c r="LJ25" s="269"/>
      <c r="LK25" s="269"/>
      <c r="LL25" s="269"/>
      <c r="LM25" s="269"/>
      <c r="LN25" s="269"/>
      <c r="LO25" s="269"/>
      <c r="LP25" s="269"/>
      <c r="LQ25" s="269"/>
      <c r="LR25" s="269"/>
      <c r="LS25" s="269"/>
      <c r="LT25" s="269"/>
      <c r="LU25" s="269"/>
      <c r="LV25" s="269"/>
      <c r="LW25" s="269"/>
      <c r="LX25" s="269"/>
      <c r="LY25" s="269"/>
      <c r="LZ25" s="269"/>
      <c r="MA25" s="269"/>
      <c r="MB25" s="269"/>
      <c r="MC25" s="269"/>
      <c r="MD25" s="269"/>
      <c r="ME25" s="269"/>
      <c r="MF25" s="269"/>
      <c r="MG25" s="269"/>
      <c r="MH25" s="269"/>
      <c r="MI25" s="269"/>
      <c r="MJ25" s="269"/>
      <c r="MK25" s="269"/>
      <c r="ML25" s="269"/>
      <c r="MM25" s="269"/>
      <c r="MN25" s="269"/>
      <c r="MO25" s="269"/>
      <c r="MP25" s="269"/>
      <c r="MQ25" s="269"/>
      <c r="MR25" s="269"/>
      <c r="MS25" s="269"/>
      <c r="MT25" s="269"/>
      <c r="MU25" s="269"/>
      <c r="MV25" s="269"/>
      <c r="MW25" s="269"/>
      <c r="MX25" s="269"/>
      <c r="MY25" s="269"/>
      <c r="MZ25" s="269"/>
      <c r="NA25" s="269"/>
      <c r="NB25" s="269"/>
      <c r="NC25" s="269"/>
      <c r="ND25" s="269"/>
      <c r="NE25" s="269"/>
      <c r="NF25" s="269"/>
      <c r="NG25" s="269"/>
      <c r="NH25" s="269"/>
      <c r="NI25" s="269"/>
      <c r="NJ25" s="269"/>
      <c r="NK25" s="269"/>
      <c r="NL25" s="269"/>
      <c r="NM25" s="269"/>
      <c r="NN25" s="269"/>
      <c r="NO25" s="269"/>
      <c r="NP25" s="269"/>
      <c r="NQ25" s="269"/>
      <c r="NR25" s="269"/>
      <c r="NS25" s="269"/>
      <c r="NT25" s="269"/>
      <c r="NU25" s="269"/>
      <c r="NV25" s="269"/>
      <c r="NW25" s="269"/>
      <c r="NX25" s="269"/>
      <c r="NY25" s="269"/>
      <c r="NZ25" s="269"/>
      <c r="OA25" s="269"/>
      <c r="OB25" s="269"/>
      <c r="OC25" s="269"/>
      <c r="OD25" s="269"/>
      <c r="OE25" s="269"/>
      <c r="OF25" s="269"/>
      <c r="OG25" s="269"/>
      <c r="OH25" s="269"/>
      <c r="OI25" s="269"/>
      <c r="OJ25" s="269"/>
      <c r="OK25" s="269"/>
      <c r="OL25" s="269"/>
      <c r="OM25" s="269"/>
      <c r="ON25" s="269"/>
      <c r="OO25" s="269"/>
      <c r="OP25" s="269"/>
      <c r="OQ25" s="269"/>
      <c r="OR25" s="269"/>
      <c r="OS25" s="269"/>
      <c r="OT25" s="269"/>
      <c r="OU25" s="269"/>
      <c r="OV25" s="269"/>
      <c r="OW25" s="269"/>
      <c r="OX25" s="269"/>
      <c r="OY25" s="269"/>
      <c r="OZ25" s="269"/>
      <c r="PA25" s="269"/>
      <c r="PB25" s="269"/>
      <c r="PC25" s="269"/>
      <c r="PD25" s="269"/>
      <c r="PE25" s="269"/>
      <c r="PF25" s="269"/>
      <c r="PG25" s="269"/>
      <c r="PH25" s="269"/>
      <c r="PI25" s="269"/>
      <c r="PJ25" s="269"/>
      <c r="PK25" s="269"/>
      <c r="PL25" s="269"/>
      <c r="PM25" s="269"/>
      <c r="PN25" s="269"/>
      <c r="PO25" s="269"/>
      <c r="PP25" s="269"/>
      <c r="PQ25" s="269"/>
      <c r="PR25" s="269"/>
      <c r="PS25" s="269"/>
      <c r="PT25" s="269"/>
      <c r="PU25" s="269"/>
      <c r="PV25" s="269"/>
      <c r="PW25" s="269"/>
      <c r="PX25" s="269"/>
      <c r="PY25" s="269"/>
      <c r="PZ25" s="269"/>
      <c r="QA25" s="269"/>
      <c r="QB25" s="269"/>
      <c r="QC25" s="269"/>
      <c r="QD25" s="269"/>
      <c r="QE25" s="269"/>
      <c r="QF25" s="269"/>
      <c r="QG25" s="269"/>
      <c r="QH25" s="269"/>
      <c r="QI25" s="269"/>
      <c r="QJ25" s="269"/>
      <c r="QK25" s="269"/>
      <c r="QL25" s="269"/>
      <c r="QM25" s="269"/>
      <c r="QN25" s="269"/>
      <c r="QO25" s="269"/>
      <c r="QP25" s="269"/>
      <c r="QQ25" s="269"/>
      <c r="QR25" s="269"/>
      <c r="QS25" s="269"/>
      <c r="QT25" s="269"/>
      <c r="QU25" s="269"/>
      <c r="QV25" s="269"/>
      <c r="QW25" s="269"/>
      <c r="QX25" s="269"/>
      <c r="QY25" s="269"/>
      <c r="QZ25" s="269"/>
      <c r="RA25" s="269"/>
      <c r="RB25" s="269"/>
      <c r="RC25" s="269"/>
      <c r="RD25" s="269"/>
      <c r="RE25" s="269"/>
      <c r="RF25" s="269"/>
      <c r="RG25" s="269"/>
      <c r="RH25" s="269"/>
      <c r="RI25" s="269"/>
      <c r="RJ25" s="269"/>
      <c r="RK25" s="269"/>
      <c r="RL25" s="269"/>
      <c r="RM25" s="269"/>
      <c r="RN25" s="269"/>
      <c r="RO25" s="269"/>
      <c r="RP25" s="269"/>
      <c r="RQ25" s="269"/>
      <c r="RR25" s="269"/>
      <c r="RS25" s="269"/>
      <c r="RT25" s="269"/>
      <c r="RU25" s="269"/>
      <c r="RV25" s="269"/>
      <c r="RW25" s="269"/>
      <c r="RX25" s="269"/>
      <c r="RY25" s="269"/>
      <c r="RZ25" s="269"/>
      <c r="SA25" s="269"/>
      <c r="SB25" s="269"/>
      <c r="SC25" s="269"/>
      <c r="SD25" s="269"/>
      <c r="SE25" s="269"/>
      <c r="SF25" s="269"/>
      <c r="SG25" s="269"/>
      <c r="SH25" s="269"/>
      <c r="SI25" s="269"/>
      <c r="SJ25" s="269"/>
      <c r="SK25" s="269"/>
      <c r="SL25" s="269"/>
      <c r="SM25" s="269"/>
      <c r="SN25" s="269"/>
      <c r="SO25" s="269"/>
      <c r="SP25" s="269"/>
      <c r="SQ25" s="269"/>
      <c r="SR25" s="269"/>
      <c r="SS25" s="269"/>
      <c r="ST25" s="269"/>
      <c r="SU25" s="269"/>
      <c r="SV25" s="269"/>
      <c r="SW25" s="269"/>
      <c r="SX25" s="269"/>
      <c r="SY25" s="269"/>
      <c r="SZ25" s="269"/>
      <c r="TA25" s="269"/>
      <c r="TB25" s="269"/>
      <c r="TC25" s="269"/>
      <c r="TD25" s="269"/>
      <c r="TE25" s="269"/>
      <c r="TF25" s="269"/>
      <c r="TG25" s="269"/>
      <c r="TH25" s="269"/>
      <c r="TI25" s="269"/>
      <c r="TJ25" s="269"/>
      <c r="TK25" s="269"/>
      <c r="TL25" s="269"/>
      <c r="TM25" s="269"/>
      <c r="TN25" s="269"/>
      <c r="TO25" s="269"/>
      <c r="TP25" s="269"/>
      <c r="TQ25" s="269"/>
      <c r="TR25" s="269"/>
      <c r="TS25" s="269"/>
      <c r="TT25" s="269"/>
      <c r="TU25" s="269"/>
      <c r="TV25" s="269"/>
      <c r="TW25" s="269"/>
      <c r="TX25" s="269"/>
      <c r="TY25" s="269"/>
      <c r="TZ25" s="269"/>
      <c r="UA25" s="269"/>
      <c r="UB25" s="269"/>
      <c r="UC25" s="269"/>
      <c r="UD25" s="269"/>
      <c r="UE25" s="269"/>
      <c r="UF25" s="269"/>
      <c r="UG25" s="269"/>
      <c r="UH25" s="269"/>
      <c r="UI25" s="269"/>
      <c r="UJ25" s="269"/>
      <c r="UK25" s="269"/>
      <c r="UL25" s="269"/>
      <c r="UM25" s="269"/>
      <c r="UN25" s="269"/>
      <c r="UO25" s="269"/>
      <c r="UP25" s="269"/>
      <c r="UQ25" s="269"/>
      <c r="UR25" s="269"/>
      <c r="US25" s="269"/>
      <c r="UT25" s="269"/>
      <c r="UU25" s="269"/>
      <c r="UV25" s="269"/>
      <c r="UW25" s="269"/>
      <c r="UX25" s="269"/>
      <c r="UY25" s="269"/>
      <c r="UZ25" s="269"/>
      <c r="VA25" s="269"/>
      <c r="VB25" s="269"/>
      <c r="VC25" s="269"/>
      <c r="VD25" s="269"/>
      <c r="VE25" s="269"/>
      <c r="VF25" s="269"/>
      <c r="VG25" s="269"/>
      <c r="VH25" s="269"/>
      <c r="VI25" s="269"/>
      <c r="VJ25" s="269"/>
      <c r="VK25" s="269"/>
      <c r="VL25" s="269"/>
      <c r="VM25" s="269"/>
      <c r="VN25" s="269"/>
      <c r="VO25" s="269"/>
      <c r="VP25" s="269"/>
      <c r="VQ25" s="269"/>
      <c r="VR25" s="269"/>
      <c r="VS25" s="269"/>
      <c r="VT25" s="269"/>
      <c r="VU25" s="269"/>
      <c r="VV25" s="269"/>
      <c r="VW25" s="269"/>
      <c r="VX25" s="269"/>
      <c r="VY25" s="269"/>
      <c r="VZ25" s="269"/>
      <c r="WA25" s="269"/>
      <c r="WB25" s="269"/>
      <c r="WC25" s="269"/>
      <c r="WD25" s="269"/>
      <c r="WE25" s="269"/>
      <c r="WF25" s="269"/>
      <c r="WG25" s="269"/>
      <c r="WH25" s="269"/>
      <c r="WI25" s="269"/>
      <c r="WJ25" s="269"/>
      <c r="WK25" s="269"/>
      <c r="WL25" s="269"/>
      <c r="WM25" s="269"/>
      <c r="WN25" s="269"/>
      <c r="WO25" s="269"/>
      <c r="WP25" s="269"/>
      <c r="WQ25" s="269"/>
      <c r="WR25" s="269"/>
      <c r="WS25" s="269"/>
      <c r="WT25" s="269"/>
      <c r="WU25" s="269"/>
      <c r="WV25" s="269"/>
      <c r="WW25" s="269"/>
      <c r="WX25" s="269"/>
      <c r="WY25" s="269"/>
      <c r="WZ25" s="269"/>
      <c r="XA25" s="269"/>
      <c r="XB25" s="269"/>
      <c r="XC25" s="269"/>
      <c r="XD25" s="269"/>
      <c r="XE25" s="269"/>
      <c r="XF25" s="269"/>
      <c r="XG25" s="269"/>
      <c r="XH25" s="269"/>
      <c r="XI25" s="269"/>
      <c r="XJ25" s="269"/>
      <c r="XK25" s="269"/>
      <c r="XL25" s="269"/>
      <c r="XM25" s="269"/>
      <c r="XN25" s="269"/>
      <c r="XO25" s="269"/>
      <c r="XP25" s="269"/>
      <c r="XQ25" s="269"/>
      <c r="XR25" s="269"/>
      <c r="XS25" s="269"/>
      <c r="XT25" s="269"/>
      <c r="XU25" s="269"/>
      <c r="XV25" s="269"/>
      <c r="XW25" s="269"/>
      <c r="XX25" s="269"/>
      <c r="XY25" s="269"/>
      <c r="XZ25" s="269"/>
      <c r="YA25" s="269"/>
      <c r="YB25" s="269"/>
      <c r="YC25" s="269"/>
      <c r="YD25" s="269"/>
      <c r="YE25" s="269"/>
      <c r="YF25" s="269"/>
      <c r="YG25" s="269"/>
      <c r="YH25" s="269"/>
      <c r="YI25" s="269"/>
      <c r="YJ25" s="269"/>
      <c r="YK25" s="269"/>
      <c r="YL25" s="269"/>
      <c r="YM25" s="269"/>
      <c r="YN25" s="269"/>
      <c r="YO25" s="269"/>
      <c r="YP25" s="269"/>
      <c r="YQ25" s="269"/>
      <c r="YR25" s="269"/>
      <c r="YS25" s="269"/>
      <c r="YT25" s="269"/>
      <c r="YU25" s="269"/>
      <c r="YV25" s="269"/>
      <c r="YW25" s="269"/>
      <c r="YX25" s="269"/>
      <c r="YY25" s="269"/>
      <c r="YZ25" s="269"/>
      <c r="ZA25" s="269"/>
      <c r="ZB25" s="269"/>
      <c r="ZC25" s="269"/>
      <c r="ZD25" s="269"/>
      <c r="ZE25" s="269"/>
      <c r="ZF25" s="269"/>
      <c r="ZG25" s="269"/>
      <c r="ZH25" s="269"/>
      <c r="ZI25" s="269"/>
      <c r="ZJ25" s="269"/>
      <c r="ZK25" s="269"/>
      <c r="ZL25" s="269"/>
      <c r="ZM25" s="269"/>
      <c r="ZN25" s="269"/>
      <c r="ZO25" s="269"/>
      <c r="ZP25" s="269"/>
      <c r="ZQ25" s="269"/>
      <c r="ZR25" s="269"/>
      <c r="ZS25" s="269"/>
      <c r="ZT25" s="269"/>
      <c r="ZU25" s="269"/>
      <c r="ZV25" s="269"/>
      <c r="ZW25" s="269"/>
      <c r="ZX25" s="269"/>
      <c r="ZY25" s="269"/>
      <c r="ZZ25" s="269"/>
      <c r="AAA25" s="269"/>
      <c r="AAB25" s="269"/>
      <c r="AAC25" s="269"/>
      <c r="AAD25" s="269"/>
      <c r="AAE25" s="269"/>
      <c r="AAF25" s="269"/>
      <c r="AAG25" s="269"/>
      <c r="AAH25" s="269"/>
      <c r="AAI25" s="269"/>
      <c r="AAJ25" s="269"/>
      <c r="AAK25" s="269"/>
      <c r="AAL25" s="269"/>
      <c r="AAM25" s="269"/>
      <c r="AAN25" s="269"/>
      <c r="AAO25" s="269"/>
      <c r="AAP25" s="269"/>
      <c r="AAQ25" s="269"/>
      <c r="AAR25" s="269"/>
      <c r="AAS25" s="269"/>
      <c r="AAT25" s="269"/>
      <c r="AAU25" s="269"/>
      <c r="AAV25" s="269"/>
      <c r="AAW25" s="269"/>
      <c r="AAX25" s="269"/>
      <c r="AAY25" s="269"/>
      <c r="AAZ25" s="269"/>
      <c r="ABA25" s="269"/>
      <c r="ABB25" s="269"/>
      <c r="ABC25" s="269"/>
      <c r="ABD25" s="269"/>
      <c r="ABE25" s="269"/>
      <c r="ABF25" s="269"/>
      <c r="ABG25" s="269"/>
      <c r="ABH25" s="269"/>
      <c r="ABI25" s="269"/>
      <c r="ABJ25" s="269"/>
      <c r="ABK25" s="269"/>
      <c r="ABL25" s="269"/>
      <c r="ABM25" s="269"/>
      <c r="ABN25" s="269"/>
      <c r="ABO25" s="269"/>
      <c r="ABP25" s="269"/>
      <c r="ABQ25" s="269"/>
      <c r="ABR25" s="269"/>
      <c r="ABS25" s="269"/>
      <c r="ABT25" s="269"/>
      <c r="ABU25" s="269"/>
      <c r="ABV25" s="269"/>
      <c r="ABW25" s="269"/>
      <c r="ABX25" s="269"/>
      <c r="ABY25" s="269"/>
      <c r="ABZ25" s="269"/>
      <c r="ACA25" s="269"/>
      <c r="ACB25" s="269"/>
      <c r="ACC25" s="269"/>
      <c r="ACD25" s="269"/>
      <c r="ACE25" s="269"/>
      <c r="ACF25" s="269"/>
      <c r="ACG25" s="269"/>
      <c r="ACH25" s="269"/>
      <c r="ACI25" s="269"/>
      <c r="ACJ25" s="269"/>
      <c r="ACK25" s="269"/>
      <c r="ACL25" s="269"/>
      <c r="ACM25" s="269"/>
      <c r="ACN25" s="269"/>
      <c r="ACO25" s="269"/>
      <c r="ACP25" s="269"/>
      <c r="ACQ25" s="269"/>
      <c r="ACR25" s="269"/>
      <c r="ACS25" s="269"/>
      <c r="ACT25" s="269"/>
      <c r="ACU25" s="269"/>
      <c r="ACV25" s="269"/>
      <c r="ACW25" s="269"/>
      <c r="ACX25" s="269"/>
      <c r="ACY25" s="269"/>
      <c r="ACZ25" s="269"/>
      <c r="ADA25" s="269"/>
      <c r="ADB25" s="269"/>
      <c r="ADC25" s="269"/>
      <c r="ADD25" s="269"/>
      <c r="ADE25" s="269"/>
      <c r="ADF25" s="269"/>
      <c r="ADG25" s="269"/>
      <c r="ADH25" s="269"/>
      <c r="ADI25" s="269"/>
      <c r="ADJ25" s="269"/>
      <c r="ADK25" s="269"/>
      <c r="ADL25" s="269"/>
      <c r="ADM25" s="269"/>
      <c r="ADN25" s="269"/>
      <c r="ADO25" s="269"/>
      <c r="ADP25" s="269"/>
      <c r="ADQ25" s="269"/>
      <c r="ADR25" s="269"/>
      <c r="ADS25" s="269"/>
      <c r="ADT25" s="269"/>
      <c r="ADU25" s="269"/>
      <c r="ADV25" s="269"/>
      <c r="ADW25" s="269"/>
      <c r="ADX25" s="269"/>
      <c r="ADY25" s="269"/>
      <c r="ADZ25" s="269"/>
      <c r="AEA25" s="269"/>
      <c r="AEB25" s="269"/>
      <c r="AEC25" s="269"/>
      <c r="AED25" s="269"/>
      <c r="AEE25" s="269"/>
      <c r="AEF25" s="269"/>
      <c r="AEG25" s="269"/>
      <c r="AEH25" s="269"/>
      <c r="AEI25" s="269"/>
      <c r="AEJ25" s="269"/>
      <c r="AEK25" s="269"/>
      <c r="AEL25" s="269"/>
      <c r="AEM25" s="269"/>
      <c r="AEN25" s="269"/>
      <c r="AEO25" s="269"/>
      <c r="AEP25" s="269"/>
      <c r="AEQ25" s="269"/>
      <c r="AER25" s="269"/>
      <c r="AES25" s="269"/>
      <c r="AET25" s="269"/>
      <c r="AEU25" s="269"/>
      <c r="AEV25" s="269"/>
      <c r="AEW25" s="269"/>
      <c r="AEX25" s="269"/>
      <c r="AEY25" s="269"/>
      <c r="AEZ25" s="269"/>
      <c r="AFA25" s="269"/>
      <c r="AFB25" s="269"/>
      <c r="AFC25" s="269"/>
      <c r="AFD25" s="269"/>
      <c r="AFE25" s="269"/>
      <c r="AFF25" s="269"/>
      <c r="AFG25" s="269"/>
      <c r="AFH25" s="269"/>
      <c r="AFI25" s="269"/>
      <c r="AFJ25" s="269"/>
      <c r="AFK25" s="269"/>
      <c r="AFL25" s="269"/>
      <c r="AFM25" s="269"/>
      <c r="AFN25" s="269"/>
      <c r="AFO25" s="269"/>
      <c r="AFP25" s="269"/>
      <c r="AFQ25" s="269"/>
      <c r="AFR25" s="269"/>
      <c r="AFS25" s="269"/>
      <c r="AFT25" s="269"/>
      <c r="AFU25" s="269"/>
      <c r="AFV25" s="269"/>
      <c r="AFW25" s="269"/>
      <c r="AFX25" s="269"/>
      <c r="AFY25" s="269"/>
      <c r="AFZ25" s="269"/>
      <c r="AGA25" s="269"/>
      <c r="AGB25" s="269"/>
      <c r="AGC25" s="269"/>
      <c r="AGD25" s="269"/>
      <c r="AGE25" s="269"/>
      <c r="AGF25" s="269"/>
      <c r="AGG25" s="269"/>
      <c r="AGH25" s="269"/>
      <c r="AGI25" s="269"/>
      <c r="AGJ25" s="269"/>
      <c r="AGK25" s="269"/>
      <c r="AGL25" s="269"/>
      <c r="AGM25" s="269"/>
      <c r="AGN25" s="269"/>
      <c r="AGO25" s="269"/>
      <c r="AGP25" s="269"/>
      <c r="AGQ25" s="269"/>
      <c r="AGR25" s="269"/>
      <c r="AGS25" s="269"/>
      <c r="AGT25" s="269"/>
      <c r="AGU25" s="269"/>
      <c r="AGV25" s="269"/>
      <c r="AGW25" s="269"/>
      <c r="AGX25" s="269"/>
      <c r="AGY25" s="269"/>
      <c r="AGZ25" s="269"/>
      <c r="AHA25" s="269"/>
      <c r="AHB25" s="269"/>
      <c r="AHC25" s="269"/>
      <c r="AHD25" s="269"/>
      <c r="AHE25" s="269"/>
      <c r="AHF25" s="269"/>
      <c r="AHG25" s="269"/>
      <c r="AHH25" s="269"/>
      <c r="AHI25" s="269"/>
      <c r="AHJ25" s="269"/>
      <c r="AHK25" s="269"/>
      <c r="AHL25" s="269"/>
      <c r="AHM25" s="269"/>
      <c r="AHN25" s="269"/>
      <c r="AHO25" s="269"/>
      <c r="AHP25" s="269"/>
      <c r="AHQ25" s="269"/>
      <c r="AHR25" s="269"/>
      <c r="AHS25" s="269"/>
      <c r="AHT25" s="269"/>
      <c r="AHU25" s="269"/>
      <c r="AHV25" s="269"/>
      <c r="AHW25" s="269"/>
      <c r="AHX25" s="269"/>
      <c r="AHY25" s="269"/>
      <c r="AHZ25" s="269"/>
      <c r="AIA25" s="269"/>
      <c r="AIB25" s="269"/>
      <c r="AIC25" s="269"/>
      <c r="AID25" s="269"/>
      <c r="AIE25" s="269"/>
      <c r="AIF25" s="269"/>
      <c r="AIG25" s="269"/>
      <c r="AIH25" s="269"/>
      <c r="AII25" s="269"/>
      <c r="AIJ25" s="269"/>
      <c r="AIK25" s="269"/>
      <c r="AIL25" s="269"/>
      <c r="AIM25" s="269"/>
      <c r="AIN25" s="269"/>
      <c r="AIO25" s="269"/>
      <c r="AIP25" s="269"/>
      <c r="AIQ25" s="269"/>
      <c r="AIR25" s="269"/>
      <c r="AIS25" s="269"/>
      <c r="AIT25" s="269"/>
      <c r="AIU25" s="269"/>
      <c r="AIV25" s="269"/>
      <c r="AIW25" s="269"/>
      <c r="AIX25" s="269"/>
      <c r="AIY25" s="269"/>
      <c r="AIZ25" s="269"/>
      <c r="AJA25" s="269"/>
      <c r="AJB25" s="269"/>
      <c r="AJC25" s="269"/>
      <c r="AJD25" s="269"/>
      <c r="AJE25" s="269"/>
      <c r="AJF25" s="269"/>
      <c r="AJG25" s="269"/>
      <c r="AJH25" s="269"/>
      <c r="AJI25" s="269"/>
      <c r="AJJ25" s="269"/>
      <c r="AJK25" s="269"/>
      <c r="AJL25" s="269"/>
      <c r="AJM25" s="269"/>
      <c r="AJN25" s="269"/>
      <c r="AJO25" s="269"/>
      <c r="AJP25" s="269"/>
      <c r="AJQ25" s="269"/>
      <c r="AJR25" s="269"/>
      <c r="AJS25" s="269"/>
      <c r="AJT25" s="269"/>
      <c r="AJU25" s="269"/>
      <c r="AJV25" s="269"/>
      <c r="AJW25" s="269"/>
      <c r="AJX25" s="269"/>
      <c r="AJY25" s="269"/>
      <c r="AJZ25" s="269"/>
      <c r="AKA25" s="269"/>
      <c r="AKB25" s="269"/>
      <c r="AKC25" s="269"/>
      <c r="AKD25" s="269"/>
      <c r="AKE25" s="269"/>
      <c r="AKF25" s="269"/>
      <c r="AKG25" s="269"/>
      <c r="AKH25" s="269"/>
      <c r="AKI25" s="269"/>
      <c r="AKJ25" s="269"/>
      <c r="AKK25" s="269"/>
      <c r="AKL25" s="269"/>
      <c r="AKM25" s="269"/>
      <c r="AKN25" s="269"/>
      <c r="AKO25" s="269"/>
      <c r="AKP25" s="269"/>
      <c r="AKQ25" s="269"/>
      <c r="AKR25" s="269"/>
      <c r="AKS25" s="269"/>
      <c r="AKT25" s="269"/>
      <c r="AKU25" s="269"/>
      <c r="AKV25" s="269"/>
      <c r="AKW25" s="269"/>
      <c r="AKX25" s="269"/>
      <c r="AKY25" s="269"/>
      <c r="AKZ25" s="269"/>
      <c r="ALA25" s="269"/>
      <c r="ALB25" s="269"/>
      <c r="ALC25" s="269"/>
      <c r="ALD25" s="269"/>
      <c r="ALE25" s="269"/>
      <c r="ALF25" s="269"/>
      <c r="ALG25" s="269"/>
      <c r="ALH25" s="269"/>
      <c r="ALI25" s="269"/>
      <c r="ALJ25" s="269"/>
      <c r="ALK25" s="269"/>
      <c r="ALL25" s="269"/>
      <c r="ALM25" s="269"/>
      <c r="ALN25" s="269"/>
      <c r="ALO25" s="269"/>
      <c r="ALP25" s="269"/>
      <c r="ALQ25" s="269"/>
      <c r="ALR25" s="269"/>
      <c r="ALS25" s="269"/>
      <c r="ALT25" s="269"/>
      <c r="ALU25" s="269"/>
      <c r="ALV25" s="269"/>
      <c r="ALW25" s="269"/>
      <c r="ALX25" s="269"/>
      <c r="ALY25" s="269"/>
      <c r="ALZ25" s="269"/>
      <c r="AMA25" s="269"/>
      <c r="AMB25" s="269"/>
      <c r="AMC25" s="269"/>
      <c r="AMD25" s="269"/>
    </row>
    <row r="26" customFormat="false" ht="13.8" hidden="false" customHeight="true" outlineLevel="0" collapsed="false">
      <c r="A26" s="261" t="s">
        <v>926</v>
      </c>
      <c r="B26" s="267" t="s">
        <v>1308</v>
      </c>
      <c r="C26" s="267"/>
      <c r="D26" s="267"/>
      <c r="E26" s="267"/>
      <c r="F26" s="267"/>
      <c r="G26" s="267"/>
      <c r="H26" s="268"/>
      <c r="I26" s="266" t="n">
        <f aca="false">I23*H26</f>
        <v>0</v>
      </c>
      <c r="J26" s="269"/>
      <c r="K26" s="269"/>
      <c r="L26" s="269"/>
      <c r="M26" s="269"/>
      <c r="N26" s="269"/>
      <c r="O26" s="269"/>
      <c r="P26" s="269"/>
      <c r="Q26" s="269"/>
      <c r="R26" s="269"/>
      <c r="S26" s="269"/>
      <c r="T26" s="269"/>
      <c r="U26" s="269"/>
      <c r="V26" s="269"/>
      <c r="W26" s="269"/>
      <c r="X26" s="269"/>
      <c r="Y26" s="269"/>
      <c r="Z26" s="269"/>
      <c r="AA26" s="269"/>
      <c r="AB26" s="269"/>
      <c r="AC26" s="269"/>
      <c r="AD26" s="269"/>
      <c r="AE26" s="269"/>
      <c r="AF26" s="269"/>
      <c r="AG26" s="269"/>
      <c r="AH26" s="269"/>
      <c r="AI26" s="269"/>
      <c r="AJ26" s="269"/>
      <c r="AK26" s="269"/>
      <c r="AL26" s="269"/>
      <c r="AM26" s="269"/>
      <c r="AN26" s="269"/>
      <c r="AO26" s="269"/>
      <c r="AP26" s="269"/>
      <c r="AQ26" s="269"/>
      <c r="AR26" s="269"/>
      <c r="AS26" s="269"/>
      <c r="AT26" s="269"/>
      <c r="AU26" s="269"/>
      <c r="AV26" s="269"/>
      <c r="AW26" s="269"/>
      <c r="AX26" s="269"/>
      <c r="AY26" s="269"/>
      <c r="AZ26" s="269"/>
      <c r="BA26" s="269"/>
      <c r="BB26" s="269"/>
      <c r="BC26" s="269"/>
      <c r="BD26" s="269"/>
      <c r="BE26" s="269"/>
      <c r="BF26" s="269"/>
      <c r="BG26" s="269"/>
      <c r="BH26" s="269"/>
      <c r="BI26" s="269"/>
      <c r="BJ26" s="269"/>
      <c r="BK26" s="269"/>
      <c r="BL26" s="269"/>
      <c r="BM26" s="269"/>
      <c r="BN26" s="269"/>
      <c r="BO26" s="269"/>
      <c r="BP26" s="269"/>
      <c r="BQ26" s="269"/>
      <c r="BR26" s="269"/>
      <c r="BS26" s="269"/>
      <c r="BT26" s="269"/>
      <c r="BU26" s="269"/>
      <c r="BV26" s="269"/>
      <c r="BW26" s="269"/>
      <c r="BX26" s="269"/>
      <c r="BY26" s="269"/>
      <c r="BZ26" s="269"/>
      <c r="CA26" s="269"/>
      <c r="CB26" s="269"/>
      <c r="CC26" s="269"/>
      <c r="CD26" s="269"/>
      <c r="CE26" s="269"/>
      <c r="CF26" s="269"/>
      <c r="CG26" s="269"/>
      <c r="CH26" s="269"/>
      <c r="CI26" s="269"/>
      <c r="CJ26" s="269"/>
      <c r="CK26" s="269"/>
      <c r="CL26" s="269"/>
      <c r="CM26" s="269"/>
      <c r="CN26" s="269"/>
      <c r="CO26" s="269"/>
      <c r="CP26" s="269"/>
      <c r="CQ26" s="269"/>
      <c r="CR26" s="269"/>
      <c r="CS26" s="269"/>
      <c r="CT26" s="269"/>
      <c r="CU26" s="269"/>
      <c r="CV26" s="269"/>
      <c r="CW26" s="269"/>
      <c r="CX26" s="269"/>
      <c r="CY26" s="269"/>
      <c r="CZ26" s="269"/>
      <c r="DA26" s="269"/>
      <c r="DB26" s="269"/>
      <c r="DC26" s="269"/>
      <c r="DD26" s="269"/>
      <c r="DE26" s="269"/>
      <c r="DF26" s="269"/>
      <c r="DG26" s="269"/>
      <c r="DH26" s="269"/>
      <c r="DI26" s="269"/>
      <c r="DJ26" s="269"/>
      <c r="DK26" s="269"/>
      <c r="DL26" s="269"/>
      <c r="DM26" s="269"/>
      <c r="DN26" s="269"/>
      <c r="DO26" s="269"/>
      <c r="DP26" s="269"/>
      <c r="DQ26" s="269"/>
      <c r="DR26" s="269"/>
      <c r="DS26" s="269"/>
      <c r="DT26" s="269"/>
      <c r="DU26" s="269"/>
      <c r="DV26" s="269"/>
      <c r="DW26" s="269"/>
      <c r="DX26" s="269"/>
      <c r="DY26" s="269"/>
      <c r="DZ26" s="269"/>
      <c r="EA26" s="269"/>
      <c r="EB26" s="269"/>
      <c r="EC26" s="269"/>
      <c r="ED26" s="269"/>
      <c r="EE26" s="269"/>
      <c r="EF26" s="269"/>
      <c r="EG26" s="269"/>
      <c r="EH26" s="269"/>
      <c r="EI26" s="269"/>
      <c r="EJ26" s="269"/>
      <c r="EK26" s="269"/>
      <c r="EL26" s="269"/>
      <c r="EM26" s="269"/>
      <c r="EN26" s="269"/>
      <c r="EO26" s="269"/>
      <c r="EP26" s="269"/>
      <c r="EQ26" s="269"/>
      <c r="ER26" s="269"/>
      <c r="ES26" s="269"/>
      <c r="ET26" s="269"/>
      <c r="EU26" s="269"/>
      <c r="EV26" s="269"/>
      <c r="EW26" s="269"/>
      <c r="EX26" s="269"/>
      <c r="EY26" s="269"/>
      <c r="EZ26" s="269"/>
      <c r="FA26" s="269"/>
      <c r="FB26" s="269"/>
      <c r="FC26" s="269"/>
      <c r="FD26" s="269"/>
      <c r="FE26" s="269"/>
      <c r="FF26" s="269"/>
      <c r="FG26" s="269"/>
      <c r="FH26" s="269"/>
      <c r="FI26" s="269"/>
      <c r="FJ26" s="269"/>
      <c r="FK26" s="269"/>
      <c r="FL26" s="269"/>
      <c r="FM26" s="269"/>
      <c r="FN26" s="269"/>
      <c r="FO26" s="269"/>
      <c r="FP26" s="269"/>
      <c r="FQ26" s="269"/>
      <c r="FR26" s="269"/>
      <c r="FS26" s="269"/>
      <c r="FT26" s="269"/>
      <c r="FU26" s="269"/>
      <c r="FV26" s="269"/>
      <c r="FW26" s="269"/>
      <c r="FX26" s="269"/>
      <c r="FY26" s="269"/>
      <c r="FZ26" s="269"/>
      <c r="GA26" s="269"/>
      <c r="GB26" s="269"/>
      <c r="GC26" s="269"/>
      <c r="GD26" s="269"/>
      <c r="GE26" s="269"/>
      <c r="GF26" s="269"/>
      <c r="GG26" s="269"/>
      <c r="GH26" s="269"/>
      <c r="GI26" s="269"/>
      <c r="GJ26" s="269"/>
      <c r="GK26" s="269"/>
      <c r="GL26" s="269"/>
      <c r="GM26" s="269"/>
      <c r="GN26" s="269"/>
      <c r="GO26" s="269"/>
      <c r="GP26" s="269"/>
      <c r="GQ26" s="269"/>
      <c r="GR26" s="269"/>
      <c r="GS26" s="269"/>
      <c r="GT26" s="269"/>
      <c r="GU26" s="269"/>
      <c r="GV26" s="269"/>
      <c r="GW26" s="269"/>
      <c r="GX26" s="269"/>
      <c r="GY26" s="269"/>
      <c r="GZ26" s="269"/>
      <c r="HA26" s="269"/>
      <c r="HB26" s="269"/>
      <c r="HC26" s="269"/>
      <c r="HD26" s="269"/>
      <c r="HE26" s="269"/>
      <c r="HF26" s="269"/>
      <c r="HG26" s="269"/>
      <c r="HH26" s="269"/>
      <c r="HI26" s="269"/>
      <c r="HJ26" s="269"/>
      <c r="HK26" s="269"/>
      <c r="HL26" s="269"/>
      <c r="HM26" s="269"/>
      <c r="HN26" s="269"/>
      <c r="HO26" s="269"/>
      <c r="HP26" s="269"/>
      <c r="HQ26" s="269"/>
      <c r="HR26" s="269"/>
      <c r="HS26" s="269"/>
      <c r="HT26" s="269"/>
      <c r="HU26" s="269"/>
      <c r="HV26" s="269"/>
      <c r="HW26" s="269"/>
      <c r="HX26" s="269"/>
      <c r="HY26" s="269"/>
      <c r="HZ26" s="269"/>
      <c r="IA26" s="269"/>
      <c r="IB26" s="269"/>
      <c r="IC26" s="269"/>
      <c r="ID26" s="269"/>
      <c r="IE26" s="269"/>
      <c r="IF26" s="269"/>
      <c r="IG26" s="269"/>
      <c r="IH26" s="269"/>
      <c r="II26" s="269"/>
      <c r="IJ26" s="269"/>
      <c r="IK26" s="269"/>
      <c r="IL26" s="269"/>
      <c r="IM26" s="269"/>
      <c r="IN26" s="269"/>
      <c r="IO26" s="269"/>
      <c r="IP26" s="269"/>
      <c r="IQ26" s="269"/>
      <c r="IR26" s="269"/>
      <c r="IS26" s="269"/>
      <c r="IT26" s="269"/>
      <c r="IU26" s="269"/>
      <c r="IV26" s="269"/>
      <c r="IW26" s="269"/>
      <c r="IX26" s="269"/>
      <c r="IY26" s="269"/>
      <c r="IZ26" s="269"/>
      <c r="JA26" s="269"/>
      <c r="JB26" s="269"/>
      <c r="JC26" s="269"/>
      <c r="JD26" s="269"/>
      <c r="JE26" s="269"/>
      <c r="JF26" s="269"/>
      <c r="JG26" s="269"/>
      <c r="JH26" s="269"/>
      <c r="JI26" s="269"/>
      <c r="JJ26" s="269"/>
      <c r="JK26" s="269"/>
      <c r="JL26" s="269"/>
      <c r="JM26" s="269"/>
      <c r="JN26" s="269"/>
      <c r="JO26" s="269"/>
      <c r="JP26" s="269"/>
      <c r="JQ26" s="269"/>
      <c r="JR26" s="269"/>
      <c r="JS26" s="269"/>
      <c r="JT26" s="269"/>
      <c r="JU26" s="269"/>
      <c r="JV26" s="269"/>
      <c r="JW26" s="269"/>
      <c r="JX26" s="269"/>
      <c r="JY26" s="269"/>
      <c r="JZ26" s="269"/>
      <c r="KA26" s="269"/>
      <c r="KB26" s="269"/>
      <c r="KC26" s="269"/>
      <c r="KD26" s="269"/>
      <c r="KE26" s="269"/>
      <c r="KF26" s="269"/>
      <c r="KG26" s="269"/>
      <c r="KH26" s="269"/>
      <c r="KI26" s="269"/>
      <c r="KJ26" s="269"/>
      <c r="KK26" s="269"/>
      <c r="KL26" s="269"/>
      <c r="KM26" s="269"/>
      <c r="KN26" s="269"/>
      <c r="KO26" s="269"/>
      <c r="KP26" s="269"/>
      <c r="KQ26" s="269"/>
      <c r="KR26" s="269"/>
      <c r="KS26" s="269"/>
      <c r="KT26" s="269"/>
      <c r="KU26" s="269"/>
      <c r="KV26" s="269"/>
      <c r="KW26" s="269"/>
      <c r="KX26" s="269"/>
      <c r="KY26" s="269"/>
      <c r="KZ26" s="269"/>
      <c r="LA26" s="269"/>
      <c r="LB26" s="269"/>
      <c r="LC26" s="269"/>
      <c r="LD26" s="269"/>
      <c r="LE26" s="269"/>
      <c r="LF26" s="269"/>
      <c r="LG26" s="269"/>
      <c r="LH26" s="269"/>
      <c r="LI26" s="269"/>
      <c r="LJ26" s="269"/>
      <c r="LK26" s="269"/>
      <c r="LL26" s="269"/>
      <c r="LM26" s="269"/>
      <c r="LN26" s="269"/>
      <c r="LO26" s="269"/>
      <c r="LP26" s="269"/>
      <c r="LQ26" s="269"/>
      <c r="LR26" s="269"/>
      <c r="LS26" s="269"/>
      <c r="LT26" s="269"/>
      <c r="LU26" s="269"/>
      <c r="LV26" s="269"/>
      <c r="LW26" s="269"/>
      <c r="LX26" s="269"/>
      <c r="LY26" s="269"/>
      <c r="LZ26" s="269"/>
      <c r="MA26" s="269"/>
      <c r="MB26" s="269"/>
      <c r="MC26" s="269"/>
      <c r="MD26" s="269"/>
      <c r="ME26" s="269"/>
      <c r="MF26" s="269"/>
      <c r="MG26" s="269"/>
      <c r="MH26" s="269"/>
      <c r="MI26" s="269"/>
      <c r="MJ26" s="269"/>
      <c r="MK26" s="269"/>
      <c r="ML26" s="269"/>
      <c r="MM26" s="269"/>
      <c r="MN26" s="269"/>
      <c r="MO26" s="269"/>
      <c r="MP26" s="269"/>
      <c r="MQ26" s="269"/>
      <c r="MR26" s="269"/>
      <c r="MS26" s="269"/>
      <c r="MT26" s="269"/>
      <c r="MU26" s="269"/>
      <c r="MV26" s="269"/>
      <c r="MW26" s="269"/>
      <c r="MX26" s="269"/>
      <c r="MY26" s="269"/>
      <c r="MZ26" s="269"/>
      <c r="NA26" s="269"/>
      <c r="NB26" s="269"/>
      <c r="NC26" s="269"/>
      <c r="ND26" s="269"/>
      <c r="NE26" s="269"/>
      <c r="NF26" s="269"/>
      <c r="NG26" s="269"/>
      <c r="NH26" s="269"/>
      <c r="NI26" s="269"/>
      <c r="NJ26" s="269"/>
      <c r="NK26" s="269"/>
      <c r="NL26" s="269"/>
      <c r="NM26" s="269"/>
      <c r="NN26" s="269"/>
      <c r="NO26" s="269"/>
      <c r="NP26" s="269"/>
      <c r="NQ26" s="269"/>
      <c r="NR26" s="269"/>
      <c r="NS26" s="269"/>
      <c r="NT26" s="269"/>
      <c r="NU26" s="269"/>
      <c r="NV26" s="269"/>
      <c r="NW26" s="269"/>
      <c r="NX26" s="269"/>
      <c r="NY26" s="269"/>
      <c r="NZ26" s="269"/>
      <c r="OA26" s="269"/>
      <c r="OB26" s="269"/>
      <c r="OC26" s="269"/>
      <c r="OD26" s="269"/>
      <c r="OE26" s="269"/>
      <c r="OF26" s="269"/>
      <c r="OG26" s="269"/>
      <c r="OH26" s="269"/>
      <c r="OI26" s="269"/>
      <c r="OJ26" s="269"/>
      <c r="OK26" s="269"/>
      <c r="OL26" s="269"/>
      <c r="OM26" s="269"/>
      <c r="ON26" s="269"/>
      <c r="OO26" s="269"/>
      <c r="OP26" s="269"/>
      <c r="OQ26" s="269"/>
      <c r="OR26" s="269"/>
      <c r="OS26" s="269"/>
      <c r="OT26" s="269"/>
      <c r="OU26" s="269"/>
      <c r="OV26" s="269"/>
      <c r="OW26" s="269"/>
      <c r="OX26" s="269"/>
      <c r="OY26" s="269"/>
      <c r="OZ26" s="269"/>
      <c r="PA26" s="269"/>
      <c r="PB26" s="269"/>
      <c r="PC26" s="269"/>
      <c r="PD26" s="269"/>
      <c r="PE26" s="269"/>
      <c r="PF26" s="269"/>
      <c r="PG26" s="269"/>
      <c r="PH26" s="269"/>
      <c r="PI26" s="269"/>
      <c r="PJ26" s="269"/>
      <c r="PK26" s="269"/>
      <c r="PL26" s="269"/>
      <c r="PM26" s="269"/>
      <c r="PN26" s="269"/>
      <c r="PO26" s="269"/>
      <c r="PP26" s="269"/>
      <c r="PQ26" s="269"/>
      <c r="PR26" s="269"/>
      <c r="PS26" s="269"/>
      <c r="PT26" s="269"/>
      <c r="PU26" s="269"/>
      <c r="PV26" s="269"/>
      <c r="PW26" s="269"/>
      <c r="PX26" s="269"/>
      <c r="PY26" s="269"/>
      <c r="PZ26" s="269"/>
      <c r="QA26" s="269"/>
      <c r="QB26" s="269"/>
      <c r="QC26" s="269"/>
      <c r="QD26" s="269"/>
      <c r="QE26" s="269"/>
      <c r="QF26" s="269"/>
      <c r="QG26" s="269"/>
      <c r="QH26" s="269"/>
      <c r="QI26" s="269"/>
      <c r="QJ26" s="269"/>
      <c r="QK26" s="269"/>
      <c r="QL26" s="269"/>
      <c r="QM26" s="269"/>
      <c r="QN26" s="269"/>
      <c r="QO26" s="269"/>
      <c r="QP26" s="269"/>
      <c r="QQ26" s="269"/>
      <c r="QR26" s="269"/>
      <c r="QS26" s="269"/>
      <c r="QT26" s="269"/>
      <c r="QU26" s="269"/>
      <c r="QV26" s="269"/>
      <c r="QW26" s="269"/>
      <c r="QX26" s="269"/>
      <c r="QY26" s="269"/>
      <c r="QZ26" s="269"/>
      <c r="RA26" s="269"/>
      <c r="RB26" s="269"/>
      <c r="RC26" s="269"/>
      <c r="RD26" s="269"/>
      <c r="RE26" s="269"/>
      <c r="RF26" s="269"/>
      <c r="RG26" s="269"/>
      <c r="RH26" s="269"/>
      <c r="RI26" s="269"/>
      <c r="RJ26" s="269"/>
      <c r="RK26" s="269"/>
      <c r="RL26" s="269"/>
      <c r="RM26" s="269"/>
      <c r="RN26" s="269"/>
      <c r="RO26" s="269"/>
      <c r="RP26" s="269"/>
      <c r="RQ26" s="269"/>
      <c r="RR26" s="269"/>
      <c r="RS26" s="269"/>
      <c r="RT26" s="269"/>
      <c r="RU26" s="269"/>
      <c r="RV26" s="269"/>
      <c r="RW26" s="269"/>
      <c r="RX26" s="269"/>
      <c r="RY26" s="269"/>
      <c r="RZ26" s="269"/>
      <c r="SA26" s="269"/>
      <c r="SB26" s="269"/>
      <c r="SC26" s="269"/>
      <c r="SD26" s="269"/>
      <c r="SE26" s="269"/>
      <c r="SF26" s="269"/>
      <c r="SG26" s="269"/>
      <c r="SH26" s="269"/>
      <c r="SI26" s="269"/>
      <c r="SJ26" s="269"/>
      <c r="SK26" s="269"/>
      <c r="SL26" s="269"/>
      <c r="SM26" s="269"/>
      <c r="SN26" s="269"/>
      <c r="SO26" s="269"/>
      <c r="SP26" s="269"/>
      <c r="SQ26" s="269"/>
      <c r="SR26" s="269"/>
      <c r="SS26" s="269"/>
      <c r="ST26" s="269"/>
      <c r="SU26" s="269"/>
      <c r="SV26" s="269"/>
      <c r="SW26" s="269"/>
      <c r="SX26" s="269"/>
      <c r="SY26" s="269"/>
      <c r="SZ26" s="269"/>
      <c r="TA26" s="269"/>
      <c r="TB26" s="269"/>
      <c r="TC26" s="269"/>
      <c r="TD26" s="269"/>
      <c r="TE26" s="269"/>
      <c r="TF26" s="269"/>
      <c r="TG26" s="269"/>
      <c r="TH26" s="269"/>
      <c r="TI26" s="269"/>
      <c r="TJ26" s="269"/>
      <c r="TK26" s="269"/>
      <c r="TL26" s="269"/>
      <c r="TM26" s="269"/>
      <c r="TN26" s="269"/>
      <c r="TO26" s="269"/>
      <c r="TP26" s="269"/>
      <c r="TQ26" s="269"/>
      <c r="TR26" s="269"/>
      <c r="TS26" s="269"/>
      <c r="TT26" s="269"/>
      <c r="TU26" s="269"/>
      <c r="TV26" s="269"/>
      <c r="TW26" s="269"/>
      <c r="TX26" s="269"/>
      <c r="TY26" s="269"/>
      <c r="TZ26" s="269"/>
      <c r="UA26" s="269"/>
      <c r="UB26" s="269"/>
      <c r="UC26" s="269"/>
      <c r="UD26" s="269"/>
      <c r="UE26" s="269"/>
      <c r="UF26" s="269"/>
      <c r="UG26" s="269"/>
      <c r="UH26" s="269"/>
      <c r="UI26" s="269"/>
      <c r="UJ26" s="269"/>
      <c r="UK26" s="269"/>
      <c r="UL26" s="269"/>
      <c r="UM26" s="269"/>
      <c r="UN26" s="269"/>
      <c r="UO26" s="269"/>
      <c r="UP26" s="269"/>
      <c r="UQ26" s="269"/>
      <c r="UR26" s="269"/>
      <c r="US26" s="269"/>
      <c r="UT26" s="269"/>
      <c r="UU26" s="269"/>
      <c r="UV26" s="269"/>
      <c r="UW26" s="269"/>
      <c r="UX26" s="269"/>
      <c r="UY26" s="269"/>
      <c r="UZ26" s="269"/>
      <c r="VA26" s="269"/>
      <c r="VB26" s="269"/>
      <c r="VC26" s="269"/>
      <c r="VD26" s="269"/>
      <c r="VE26" s="269"/>
      <c r="VF26" s="269"/>
      <c r="VG26" s="269"/>
      <c r="VH26" s="269"/>
      <c r="VI26" s="269"/>
      <c r="VJ26" s="269"/>
      <c r="VK26" s="269"/>
      <c r="VL26" s="269"/>
      <c r="VM26" s="269"/>
      <c r="VN26" s="269"/>
      <c r="VO26" s="269"/>
      <c r="VP26" s="269"/>
      <c r="VQ26" s="269"/>
      <c r="VR26" s="269"/>
      <c r="VS26" s="269"/>
      <c r="VT26" s="269"/>
      <c r="VU26" s="269"/>
      <c r="VV26" s="269"/>
      <c r="VW26" s="269"/>
      <c r="VX26" s="269"/>
      <c r="VY26" s="269"/>
      <c r="VZ26" s="269"/>
      <c r="WA26" s="269"/>
      <c r="WB26" s="269"/>
      <c r="WC26" s="269"/>
      <c r="WD26" s="269"/>
      <c r="WE26" s="269"/>
      <c r="WF26" s="269"/>
      <c r="WG26" s="269"/>
      <c r="WH26" s="269"/>
      <c r="WI26" s="269"/>
      <c r="WJ26" s="269"/>
      <c r="WK26" s="269"/>
      <c r="WL26" s="269"/>
      <c r="WM26" s="269"/>
      <c r="WN26" s="269"/>
      <c r="WO26" s="269"/>
      <c r="WP26" s="269"/>
      <c r="WQ26" s="269"/>
      <c r="WR26" s="269"/>
      <c r="WS26" s="269"/>
      <c r="WT26" s="269"/>
      <c r="WU26" s="269"/>
      <c r="WV26" s="269"/>
      <c r="WW26" s="269"/>
      <c r="WX26" s="269"/>
      <c r="WY26" s="269"/>
      <c r="WZ26" s="269"/>
      <c r="XA26" s="269"/>
      <c r="XB26" s="269"/>
      <c r="XC26" s="269"/>
      <c r="XD26" s="269"/>
      <c r="XE26" s="269"/>
      <c r="XF26" s="269"/>
      <c r="XG26" s="269"/>
      <c r="XH26" s="269"/>
      <c r="XI26" s="269"/>
      <c r="XJ26" s="269"/>
      <c r="XK26" s="269"/>
      <c r="XL26" s="269"/>
      <c r="XM26" s="269"/>
      <c r="XN26" s="269"/>
      <c r="XO26" s="269"/>
      <c r="XP26" s="269"/>
      <c r="XQ26" s="269"/>
      <c r="XR26" s="269"/>
      <c r="XS26" s="269"/>
      <c r="XT26" s="269"/>
      <c r="XU26" s="269"/>
      <c r="XV26" s="269"/>
      <c r="XW26" s="269"/>
      <c r="XX26" s="269"/>
      <c r="XY26" s="269"/>
      <c r="XZ26" s="269"/>
      <c r="YA26" s="269"/>
      <c r="YB26" s="269"/>
      <c r="YC26" s="269"/>
      <c r="YD26" s="269"/>
      <c r="YE26" s="269"/>
      <c r="YF26" s="269"/>
      <c r="YG26" s="269"/>
      <c r="YH26" s="269"/>
      <c r="YI26" s="269"/>
      <c r="YJ26" s="269"/>
      <c r="YK26" s="269"/>
      <c r="YL26" s="269"/>
      <c r="YM26" s="269"/>
      <c r="YN26" s="269"/>
      <c r="YO26" s="269"/>
      <c r="YP26" s="269"/>
      <c r="YQ26" s="269"/>
      <c r="YR26" s="269"/>
      <c r="YS26" s="269"/>
      <c r="YT26" s="269"/>
      <c r="YU26" s="269"/>
      <c r="YV26" s="269"/>
      <c r="YW26" s="269"/>
      <c r="YX26" s="269"/>
      <c r="YY26" s="269"/>
      <c r="YZ26" s="269"/>
      <c r="ZA26" s="269"/>
      <c r="ZB26" s="269"/>
      <c r="ZC26" s="269"/>
      <c r="ZD26" s="269"/>
      <c r="ZE26" s="269"/>
      <c r="ZF26" s="269"/>
      <c r="ZG26" s="269"/>
      <c r="ZH26" s="269"/>
      <c r="ZI26" s="269"/>
      <c r="ZJ26" s="269"/>
      <c r="ZK26" s="269"/>
      <c r="ZL26" s="269"/>
      <c r="ZM26" s="269"/>
      <c r="ZN26" s="269"/>
      <c r="ZO26" s="269"/>
      <c r="ZP26" s="269"/>
      <c r="ZQ26" s="269"/>
      <c r="ZR26" s="269"/>
      <c r="ZS26" s="269"/>
      <c r="ZT26" s="269"/>
      <c r="ZU26" s="269"/>
      <c r="ZV26" s="269"/>
      <c r="ZW26" s="269"/>
      <c r="ZX26" s="269"/>
      <c r="ZY26" s="269"/>
      <c r="ZZ26" s="269"/>
      <c r="AAA26" s="269"/>
      <c r="AAB26" s="269"/>
      <c r="AAC26" s="269"/>
      <c r="AAD26" s="269"/>
      <c r="AAE26" s="269"/>
      <c r="AAF26" s="269"/>
      <c r="AAG26" s="269"/>
      <c r="AAH26" s="269"/>
      <c r="AAI26" s="269"/>
      <c r="AAJ26" s="269"/>
      <c r="AAK26" s="269"/>
      <c r="AAL26" s="269"/>
      <c r="AAM26" s="269"/>
      <c r="AAN26" s="269"/>
      <c r="AAO26" s="269"/>
      <c r="AAP26" s="269"/>
      <c r="AAQ26" s="269"/>
      <c r="AAR26" s="269"/>
      <c r="AAS26" s="269"/>
      <c r="AAT26" s="269"/>
      <c r="AAU26" s="269"/>
      <c r="AAV26" s="269"/>
      <c r="AAW26" s="269"/>
      <c r="AAX26" s="269"/>
      <c r="AAY26" s="269"/>
      <c r="AAZ26" s="269"/>
      <c r="ABA26" s="269"/>
      <c r="ABB26" s="269"/>
      <c r="ABC26" s="269"/>
      <c r="ABD26" s="269"/>
      <c r="ABE26" s="269"/>
      <c r="ABF26" s="269"/>
      <c r="ABG26" s="269"/>
      <c r="ABH26" s="269"/>
      <c r="ABI26" s="269"/>
      <c r="ABJ26" s="269"/>
      <c r="ABK26" s="269"/>
      <c r="ABL26" s="269"/>
      <c r="ABM26" s="269"/>
      <c r="ABN26" s="269"/>
      <c r="ABO26" s="269"/>
      <c r="ABP26" s="269"/>
      <c r="ABQ26" s="269"/>
      <c r="ABR26" s="269"/>
      <c r="ABS26" s="269"/>
      <c r="ABT26" s="269"/>
      <c r="ABU26" s="269"/>
      <c r="ABV26" s="269"/>
      <c r="ABW26" s="269"/>
      <c r="ABX26" s="269"/>
      <c r="ABY26" s="269"/>
      <c r="ABZ26" s="269"/>
      <c r="ACA26" s="269"/>
      <c r="ACB26" s="269"/>
      <c r="ACC26" s="269"/>
      <c r="ACD26" s="269"/>
      <c r="ACE26" s="269"/>
      <c r="ACF26" s="269"/>
      <c r="ACG26" s="269"/>
      <c r="ACH26" s="269"/>
      <c r="ACI26" s="269"/>
      <c r="ACJ26" s="269"/>
      <c r="ACK26" s="269"/>
      <c r="ACL26" s="269"/>
      <c r="ACM26" s="269"/>
      <c r="ACN26" s="269"/>
      <c r="ACO26" s="269"/>
      <c r="ACP26" s="269"/>
      <c r="ACQ26" s="269"/>
      <c r="ACR26" s="269"/>
      <c r="ACS26" s="269"/>
      <c r="ACT26" s="269"/>
      <c r="ACU26" s="269"/>
      <c r="ACV26" s="269"/>
      <c r="ACW26" s="269"/>
      <c r="ACX26" s="269"/>
      <c r="ACY26" s="269"/>
      <c r="ACZ26" s="269"/>
      <c r="ADA26" s="269"/>
      <c r="ADB26" s="269"/>
      <c r="ADC26" s="269"/>
      <c r="ADD26" s="269"/>
      <c r="ADE26" s="269"/>
      <c r="ADF26" s="269"/>
      <c r="ADG26" s="269"/>
      <c r="ADH26" s="269"/>
      <c r="ADI26" s="269"/>
      <c r="ADJ26" s="269"/>
      <c r="ADK26" s="269"/>
      <c r="ADL26" s="269"/>
      <c r="ADM26" s="269"/>
      <c r="ADN26" s="269"/>
      <c r="ADO26" s="269"/>
      <c r="ADP26" s="269"/>
      <c r="ADQ26" s="269"/>
      <c r="ADR26" s="269"/>
      <c r="ADS26" s="269"/>
      <c r="ADT26" s="269"/>
      <c r="ADU26" s="269"/>
      <c r="ADV26" s="269"/>
      <c r="ADW26" s="269"/>
      <c r="ADX26" s="269"/>
      <c r="ADY26" s="269"/>
      <c r="ADZ26" s="269"/>
      <c r="AEA26" s="269"/>
      <c r="AEB26" s="269"/>
      <c r="AEC26" s="269"/>
      <c r="AED26" s="269"/>
      <c r="AEE26" s="269"/>
      <c r="AEF26" s="269"/>
      <c r="AEG26" s="269"/>
      <c r="AEH26" s="269"/>
      <c r="AEI26" s="269"/>
      <c r="AEJ26" s="269"/>
      <c r="AEK26" s="269"/>
      <c r="AEL26" s="269"/>
      <c r="AEM26" s="269"/>
      <c r="AEN26" s="269"/>
      <c r="AEO26" s="269"/>
      <c r="AEP26" s="269"/>
      <c r="AEQ26" s="269"/>
      <c r="AER26" s="269"/>
      <c r="AES26" s="269"/>
      <c r="AET26" s="269"/>
      <c r="AEU26" s="269"/>
      <c r="AEV26" s="269"/>
      <c r="AEW26" s="269"/>
      <c r="AEX26" s="269"/>
      <c r="AEY26" s="269"/>
      <c r="AEZ26" s="269"/>
      <c r="AFA26" s="269"/>
      <c r="AFB26" s="269"/>
      <c r="AFC26" s="269"/>
      <c r="AFD26" s="269"/>
      <c r="AFE26" s="269"/>
      <c r="AFF26" s="269"/>
      <c r="AFG26" s="269"/>
      <c r="AFH26" s="269"/>
      <c r="AFI26" s="269"/>
      <c r="AFJ26" s="269"/>
      <c r="AFK26" s="269"/>
      <c r="AFL26" s="269"/>
      <c r="AFM26" s="269"/>
      <c r="AFN26" s="269"/>
      <c r="AFO26" s="269"/>
      <c r="AFP26" s="269"/>
      <c r="AFQ26" s="269"/>
      <c r="AFR26" s="269"/>
      <c r="AFS26" s="269"/>
      <c r="AFT26" s="269"/>
      <c r="AFU26" s="269"/>
      <c r="AFV26" s="269"/>
      <c r="AFW26" s="269"/>
      <c r="AFX26" s="269"/>
      <c r="AFY26" s="269"/>
      <c r="AFZ26" s="269"/>
      <c r="AGA26" s="269"/>
      <c r="AGB26" s="269"/>
      <c r="AGC26" s="269"/>
      <c r="AGD26" s="269"/>
      <c r="AGE26" s="269"/>
      <c r="AGF26" s="269"/>
      <c r="AGG26" s="269"/>
      <c r="AGH26" s="269"/>
      <c r="AGI26" s="269"/>
      <c r="AGJ26" s="269"/>
      <c r="AGK26" s="269"/>
      <c r="AGL26" s="269"/>
      <c r="AGM26" s="269"/>
      <c r="AGN26" s="269"/>
      <c r="AGO26" s="269"/>
      <c r="AGP26" s="269"/>
      <c r="AGQ26" s="269"/>
      <c r="AGR26" s="269"/>
      <c r="AGS26" s="269"/>
      <c r="AGT26" s="269"/>
      <c r="AGU26" s="269"/>
      <c r="AGV26" s="269"/>
      <c r="AGW26" s="269"/>
      <c r="AGX26" s="269"/>
      <c r="AGY26" s="269"/>
      <c r="AGZ26" s="269"/>
      <c r="AHA26" s="269"/>
      <c r="AHB26" s="269"/>
      <c r="AHC26" s="269"/>
      <c r="AHD26" s="269"/>
      <c r="AHE26" s="269"/>
      <c r="AHF26" s="269"/>
      <c r="AHG26" s="269"/>
      <c r="AHH26" s="269"/>
      <c r="AHI26" s="269"/>
      <c r="AHJ26" s="269"/>
      <c r="AHK26" s="269"/>
      <c r="AHL26" s="269"/>
      <c r="AHM26" s="269"/>
      <c r="AHN26" s="269"/>
      <c r="AHO26" s="269"/>
      <c r="AHP26" s="269"/>
      <c r="AHQ26" s="269"/>
      <c r="AHR26" s="269"/>
      <c r="AHS26" s="269"/>
      <c r="AHT26" s="269"/>
      <c r="AHU26" s="269"/>
      <c r="AHV26" s="269"/>
      <c r="AHW26" s="269"/>
      <c r="AHX26" s="269"/>
      <c r="AHY26" s="269"/>
      <c r="AHZ26" s="269"/>
      <c r="AIA26" s="269"/>
      <c r="AIB26" s="269"/>
      <c r="AIC26" s="269"/>
      <c r="AID26" s="269"/>
      <c r="AIE26" s="269"/>
      <c r="AIF26" s="269"/>
      <c r="AIG26" s="269"/>
      <c r="AIH26" s="269"/>
      <c r="AII26" s="269"/>
      <c r="AIJ26" s="269"/>
      <c r="AIK26" s="269"/>
      <c r="AIL26" s="269"/>
      <c r="AIM26" s="269"/>
      <c r="AIN26" s="269"/>
      <c r="AIO26" s="269"/>
      <c r="AIP26" s="269"/>
      <c r="AIQ26" s="269"/>
      <c r="AIR26" s="269"/>
      <c r="AIS26" s="269"/>
      <c r="AIT26" s="269"/>
      <c r="AIU26" s="269"/>
      <c r="AIV26" s="269"/>
      <c r="AIW26" s="269"/>
      <c r="AIX26" s="269"/>
      <c r="AIY26" s="269"/>
      <c r="AIZ26" s="269"/>
      <c r="AJA26" s="269"/>
      <c r="AJB26" s="269"/>
      <c r="AJC26" s="269"/>
      <c r="AJD26" s="269"/>
      <c r="AJE26" s="269"/>
      <c r="AJF26" s="269"/>
      <c r="AJG26" s="269"/>
      <c r="AJH26" s="269"/>
      <c r="AJI26" s="269"/>
      <c r="AJJ26" s="269"/>
      <c r="AJK26" s="269"/>
      <c r="AJL26" s="269"/>
      <c r="AJM26" s="269"/>
      <c r="AJN26" s="269"/>
      <c r="AJO26" s="269"/>
      <c r="AJP26" s="269"/>
      <c r="AJQ26" s="269"/>
      <c r="AJR26" s="269"/>
      <c r="AJS26" s="269"/>
      <c r="AJT26" s="269"/>
      <c r="AJU26" s="269"/>
      <c r="AJV26" s="269"/>
      <c r="AJW26" s="269"/>
      <c r="AJX26" s="269"/>
      <c r="AJY26" s="269"/>
      <c r="AJZ26" s="269"/>
      <c r="AKA26" s="269"/>
      <c r="AKB26" s="269"/>
      <c r="AKC26" s="269"/>
      <c r="AKD26" s="269"/>
      <c r="AKE26" s="269"/>
      <c r="AKF26" s="269"/>
      <c r="AKG26" s="269"/>
      <c r="AKH26" s="269"/>
      <c r="AKI26" s="269"/>
      <c r="AKJ26" s="269"/>
      <c r="AKK26" s="269"/>
      <c r="AKL26" s="269"/>
      <c r="AKM26" s="269"/>
      <c r="AKN26" s="269"/>
      <c r="AKO26" s="269"/>
      <c r="AKP26" s="269"/>
      <c r="AKQ26" s="269"/>
      <c r="AKR26" s="269"/>
      <c r="AKS26" s="269"/>
      <c r="AKT26" s="269"/>
      <c r="AKU26" s="269"/>
      <c r="AKV26" s="269"/>
      <c r="AKW26" s="269"/>
      <c r="AKX26" s="269"/>
      <c r="AKY26" s="269"/>
      <c r="AKZ26" s="269"/>
      <c r="ALA26" s="269"/>
      <c r="ALB26" s="269"/>
      <c r="ALC26" s="269"/>
      <c r="ALD26" s="269"/>
      <c r="ALE26" s="269"/>
      <c r="ALF26" s="269"/>
      <c r="ALG26" s="269"/>
      <c r="ALH26" s="269"/>
      <c r="ALI26" s="269"/>
      <c r="ALJ26" s="269"/>
      <c r="ALK26" s="269"/>
      <c r="ALL26" s="269"/>
      <c r="ALM26" s="269"/>
      <c r="ALN26" s="269"/>
      <c r="ALO26" s="269"/>
      <c r="ALP26" s="269"/>
      <c r="ALQ26" s="269"/>
      <c r="ALR26" s="269"/>
      <c r="ALS26" s="269"/>
      <c r="ALT26" s="269"/>
      <c r="ALU26" s="269"/>
      <c r="ALV26" s="269"/>
      <c r="ALW26" s="269"/>
      <c r="ALX26" s="269"/>
      <c r="ALY26" s="269"/>
      <c r="ALZ26" s="269"/>
      <c r="AMA26" s="269"/>
      <c r="AMB26" s="269"/>
      <c r="AMC26" s="269"/>
      <c r="AMD26" s="269"/>
    </row>
    <row r="27" customFormat="false" ht="13.8" hidden="false" customHeight="true" outlineLevel="0" collapsed="false">
      <c r="A27" s="261" t="s">
        <v>966</v>
      </c>
      <c r="B27" s="267" t="s">
        <v>1309</v>
      </c>
      <c r="C27" s="267"/>
      <c r="D27" s="267"/>
      <c r="E27" s="267"/>
      <c r="F27" s="267"/>
      <c r="G27" s="267"/>
      <c r="H27" s="271"/>
      <c r="I27" s="266" t="n">
        <f aca="false">I23*H27</f>
        <v>0</v>
      </c>
      <c r="J27" s="270"/>
      <c r="K27" s="270"/>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70"/>
      <c r="AL27" s="270"/>
      <c r="AM27" s="270"/>
      <c r="AN27" s="270"/>
      <c r="AO27" s="270"/>
      <c r="AP27" s="270"/>
      <c r="AQ27" s="270"/>
      <c r="AR27" s="270"/>
      <c r="AS27" s="270"/>
      <c r="AT27" s="270"/>
      <c r="AU27" s="270"/>
      <c r="AV27" s="270"/>
      <c r="AW27" s="270"/>
      <c r="AX27" s="270"/>
      <c r="AY27" s="270"/>
      <c r="AZ27" s="270"/>
      <c r="BA27" s="270"/>
      <c r="BB27" s="270"/>
      <c r="BC27" s="270"/>
      <c r="BD27" s="270"/>
      <c r="BE27" s="270"/>
      <c r="BF27" s="270"/>
      <c r="BG27" s="270"/>
      <c r="BH27" s="270"/>
      <c r="BI27" s="270"/>
      <c r="BJ27" s="270"/>
      <c r="BK27" s="270"/>
      <c r="BL27" s="270"/>
      <c r="BM27" s="270"/>
      <c r="BN27" s="270"/>
      <c r="BO27" s="270"/>
      <c r="BP27" s="270"/>
      <c r="BQ27" s="270"/>
      <c r="BR27" s="270"/>
      <c r="BS27" s="270"/>
      <c r="BT27" s="270"/>
      <c r="BU27" s="270"/>
      <c r="BV27" s="270"/>
      <c r="BW27" s="270"/>
      <c r="BX27" s="270"/>
      <c r="BY27" s="270"/>
      <c r="BZ27" s="270"/>
      <c r="CA27" s="270"/>
      <c r="CB27" s="270"/>
      <c r="CC27" s="270"/>
      <c r="CD27" s="270"/>
      <c r="CE27" s="270"/>
      <c r="CF27" s="270"/>
      <c r="CG27" s="270"/>
      <c r="CH27" s="270"/>
      <c r="CI27" s="270"/>
      <c r="CJ27" s="270"/>
      <c r="CK27" s="270"/>
      <c r="CL27" s="270"/>
      <c r="CM27" s="270"/>
      <c r="CN27" s="270"/>
      <c r="CO27" s="270"/>
      <c r="CP27" s="270"/>
      <c r="CQ27" s="270"/>
      <c r="CR27" s="270"/>
      <c r="CS27" s="270"/>
      <c r="CT27" s="270"/>
      <c r="CU27" s="270"/>
      <c r="CV27" s="270"/>
      <c r="CW27" s="270"/>
      <c r="CX27" s="270"/>
      <c r="CY27" s="270"/>
      <c r="CZ27" s="270"/>
      <c r="DA27" s="270"/>
      <c r="DB27" s="270"/>
      <c r="DC27" s="270"/>
      <c r="DD27" s="270"/>
      <c r="DE27" s="270"/>
      <c r="DF27" s="270"/>
      <c r="DG27" s="270"/>
      <c r="DH27" s="270"/>
      <c r="DI27" s="270"/>
      <c r="DJ27" s="270"/>
      <c r="DK27" s="270"/>
      <c r="DL27" s="270"/>
      <c r="DM27" s="270"/>
      <c r="DN27" s="270"/>
      <c r="DO27" s="270"/>
      <c r="DP27" s="270"/>
      <c r="DQ27" s="270"/>
      <c r="DR27" s="270"/>
      <c r="DS27" s="270"/>
      <c r="DT27" s="270"/>
      <c r="DU27" s="270"/>
      <c r="DV27" s="270"/>
      <c r="DW27" s="270"/>
      <c r="DX27" s="270"/>
      <c r="DY27" s="270"/>
      <c r="DZ27" s="270"/>
      <c r="EA27" s="270"/>
      <c r="EB27" s="270"/>
      <c r="EC27" s="270"/>
      <c r="ED27" s="270"/>
      <c r="EE27" s="270"/>
      <c r="EF27" s="270"/>
      <c r="EG27" s="270"/>
      <c r="EH27" s="270"/>
      <c r="EI27" s="270"/>
      <c r="EJ27" s="270"/>
      <c r="EK27" s="270"/>
      <c r="EL27" s="270"/>
      <c r="EM27" s="270"/>
      <c r="EN27" s="270"/>
      <c r="EO27" s="270"/>
      <c r="EP27" s="270"/>
      <c r="EQ27" s="270"/>
      <c r="ER27" s="270"/>
      <c r="ES27" s="270"/>
      <c r="ET27" s="270"/>
      <c r="EU27" s="270"/>
      <c r="EV27" s="270"/>
      <c r="EW27" s="270"/>
      <c r="EX27" s="270"/>
      <c r="EY27" s="270"/>
      <c r="EZ27" s="270"/>
      <c r="FA27" s="270"/>
      <c r="FB27" s="270"/>
      <c r="FC27" s="270"/>
      <c r="FD27" s="270"/>
      <c r="FE27" s="270"/>
      <c r="FF27" s="270"/>
      <c r="FG27" s="270"/>
      <c r="FH27" s="270"/>
      <c r="FI27" s="270"/>
      <c r="FJ27" s="270"/>
      <c r="FK27" s="270"/>
      <c r="FL27" s="270"/>
      <c r="FM27" s="270"/>
      <c r="FN27" s="270"/>
      <c r="FO27" s="270"/>
      <c r="FP27" s="270"/>
      <c r="FQ27" s="270"/>
      <c r="FR27" s="270"/>
      <c r="FS27" s="270"/>
      <c r="FT27" s="270"/>
      <c r="FU27" s="270"/>
      <c r="FV27" s="270"/>
      <c r="FW27" s="270"/>
      <c r="FX27" s="270"/>
      <c r="FY27" s="270"/>
      <c r="FZ27" s="270"/>
      <c r="GA27" s="270"/>
      <c r="GB27" s="270"/>
      <c r="GC27" s="270"/>
      <c r="GD27" s="270"/>
      <c r="GE27" s="270"/>
      <c r="GF27" s="270"/>
      <c r="GG27" s="270"/>
      <c r="GH27" s="270"/>
      <c r="GI27" s="270"/>
      <c r="GJ27" s="270"/>
      <c r="GK27" s="270"/>
      <c r="GL27" s="270"/>
      <c r="GM27" s="270"/>
      <c r="GN27" s="270"/>
      <c r="GO27" s="270"/>
      <c r="GP27" s="270"/>
      <c r="GQ27" s="270"/>
      <c r="GR27" s="270"/>
      <c r="GS27" s="270"/>
      <c r="GT27" s="270"/>
      <c r="GU27" s="270"/>
      <c r="GV27" s="270"/>
      <c r="GW27" s="270"/>
      <c r="GX27" s="270"/>
      <c r="GY27" s="270"/>
      <c r="GZ27" s="270"/>
      <c r="HA27" s="270"/>
      <c r="HB27" s="270"/>
      <c r="HC27" s="270"/>
      <c r="HD27" s="270"/>
      <c r="HE27" s="270"/>
      <c r="HF27" s="270"/>
      <c r="HG27" s="270"/>
      <c r="HH27" s="270"/>
      <c r="HI27" s="270"/>
      <c r="HJ27" s="270"/>
      <c r="HK27" s="270"/>
      <c r="HL27" s="270"/>
      <c r="HM27" s="270"/>
      <c r="HN27" s="270"/>
      <c r="HO27" s="270"/>
      <c r="HP27" s="270"/>
      <c r="HQ27" s="270"/>
      <c r="HR27" s="270"/>
      <c r="HS27" s="270"/>
      <c r="HT27" s="270"/>
      <c r="HU27" s="270"/>
      <c r="HV27" s="270"/>
      <c r="HW27" s="270"/>
      <c r="HX27" s="270"/>
      <c r="HY27" s="270"/>
      <c r="HZ27" s="270"/>
      <c r="IA27" s="270"/>
      <c r="IB27" s="270"/>
      <c r="IC27" s="270"/>
      <c r="ID27" s="270"/>
      <c r="IE27" s="270"/>
      <c r="IF27" s="270"/>
      <c r="IG27" s="270"/>
      <c r="IH27" s="270"/>
      <c r="II27" s="270"/>
      <c r="IJ27" s="270"/>
      <c r="IK27" s="270"/>
      <c r="IL27" s="270"/>
      <c r="IM27" s="270"/>
      <c r="IN27" s="270"/>
      <c r="IO27" s="270"/>
      <c r="IP27" s="270"/>
      <c r="IQ27" s="270"/>
      <c r="IR27" s="270"/>
      <c r="IS27" s="270"/>
      <c r="IT27" s="270"/>
      <c r="IU27" s="270"/>
      <c r="IV27" s="270"/>
      <c r="IW27" s="270"/>
      <c r="IX27" s="270"/>
      <c r="IY27" s="270"/>
      <c r="IZ27" s="270"/>
      <c r="JA27" s="270"/>
      <c r="JB27" s="270"/>
      <c r="JC27" s="270"/>
      <c r="JD27" s="270"/>
      <c r="JE27" s="270"/>
      <c r="JF27" s="270"/>
      <c r="JG27" s="270"/>
      <c r="JH27" s="270"/>
      <c r="JI27" s="270"/>
      <c r="JJ27" s="270"/>
      <c r="JK27" s="270"/>
      <c r="JL27" s="270"/>
      <c r="JM27" s="270"/>
      <c r="JN27" s="270"/>
      <c r="JO27" s="270"/>
      <c r="JP27" s="270"/>
      <c r="JQ27" s="270"/>
      <c r="JR27" s="270"/>
      <c r="JS27" s="270"/>
      <c r="JT27" s="270"/>
      <c r="JU27" s="270"/>
      <c r="JV27" s="270"/>
      <c r="JW27" s="270"/>
      <c r="JX27" s="270"/>
      <c r="JY27" s="270"/>
      <c r="JZ27" s="270"/>
      <c r="KA27" s="270"/>
      <c r="KB27" s="270"/>
      <c r="KC27" s="270"/>
      <c r="KD27" s="270"/>
      <c r="KE27" s="270"/>
      <c r="KF27" s="270"/>
      <c r="KG27" s="270"/>
      <c r="KH27" s="270"/>
      <c r="KI27" s="270"/>
      <c r="KJ27" s="270"/>
      <c r="KK27" s="270"/>
      <c r="KL27" s="270"/>
      <c r="KM27" s="270"/>
      <c r="KN27" s="270"/>
      <c r="KO27" s="270"/>
      <c r="KP27" s="270"/>
      <c r="KQ27" s="270"/>
      <c r="KR27" s="270"/>
      <c r="KS27" s="270"/>
      <c r="KT27" s="270"/>
      <c r="KU27" s="270"/>
      <c r="KV27" s="270"/>
      <c r="KW27" s="270"/>
      <c r="KX27" s="270"/>
      <c r="KY27" s="270"/>
      <c r="KZ27" s="270"/>
      <c r="LA27" s="270"/>
      <c r="LB27" s="270"/>
      <c r="LC27" s="270"/>
      <c r="LD27" s="270"/>
      <c r="LE27" s="270"/>
      <c r="LF27" s="270"/>
      <c r="LG27" s="270"/>
      <c r="LH27" s="270"/>
      <c r="LI27" s="270"/>
      <c r="LJ27" s="270"/>
      <c r="LK27" s="270"/>
      <c r="LL27" s="270"/>
      <c r="LM27" s="270"/>
      <c r="LN27" s="270"/>
      <c r="LO27" s="270"/>
      <c r="LP27" s="270"/>
      <c r="LQ27" s="270"/>
      <c r="LR27" s="270"/>
      <c r="LS27" s="270"/>
      <c r="LT27" s="270"/>
      <c r="LU27" s="270"/>
      <c r="LV27" s="270"/>
      <c r="LW27" s="270"/>
      <c r="LX27" s="270"/>
      <c r="LY27" s="270"/>
      <c r="LZ27" s="270"/>
      <c r="MA27" s="270"/>
      <c r="MB27" s="270"/>
      <c r="MC27" s="270"/>
      <c r="MD27" s="270"/>
      <c r="ME27" s="270"/>
      <c r="MF27" s="270"/>
      <c r="MG27" s="270"/>
      <c r="MH27" s="270"/>
      <c r="MI27" s="270"/>
      <c r="MJ27" s="270"/>
      <c r="MK27" s="270"/>
      <c r="ML27" s="270"/>
      <c r="MM27" s="270"/>
      <c r="MN27" s="270"/>
      <c r="MO27" s="270"/>
      <c r="MP27" s="270"/>
      <c r="MQ27" s="270"/>
      <c r="MR27" s="270"/>
      <c r="MS27" s="270"/>
      <c r="MT27" s="270"/>
      <c r="MU27" s="270"/>
      <c r="MV27" s="270"/>
      <c r="MW27" s="270"/>
      <c r="MX27" s="270"/>
      <c r="MY27" s="270"/>
      <c r="MZ27" s="270"/>
      <c r="NA27" s="270"/>
      <c r="NB27" s="270"/>
      <c r="NC27" s="270"/>
      <c r="ND27" s="270"/>
      <c r="NE27" s="270"/>
      <c r="NF27" s="270"/>
      <c r="NG27" s="270"/>
      <c r="NH27" s="270"/>
      <c r="NI27" s="270"/>
      <c r="NJ27" s="270"/>
      <c r="NK27" s="270"/>
      <c r="NL27" s="270"/>
      <c r="NM27" s="270"/>
      <c r="NN27" s="270"/>
      <c r="NO27" s="270"/>
      <c r="NP27" s="270"/>
      <c r="NQ27" s="270"/>
      <c r="NR27" s="270"/>
      <c r="NS27" s="270"/>
      <c r="NT27" s="270"/>
      <c r="NU27" s="270"/>
      <c r="NV27" s="270"/>
      <c r="NW27" s="270"/>
      <c r="NX27" s="270"/>
      <c r="NY27" s="270"/>
      <c r="NZ27" s="270"/>
      <c r="OA27" s="270"/>
      <c r="OB27" s="270"/>
      <c r="OC27" s="270"/>
      <c r="OD27" s="270"/>
      <c r="OE27" s="270"/>
      <c r="OF27" s="270"/>
      <c r="OG27" s="270"/>
      <c r="OH27" s="270"/>
      <c r="OI27" s="270"/>
      <c r="OJ27" s="270"/>
      <c r="OK27" s="270"/>
      <c r="OL27" s="270"/>
      <c r="OM27" s="270"/>
      <c r="ON27" s="270"/>
      <c r="OO27" s="270"/>
      <c r="OP27" s="270"/>
      <c r="OQ27" s="270"/>
      <c r="OR27" s="270"/>
      <c r="OS27" s="270"/>
      <c r="OT27" s="270"/>
      <c r="OU27" s="270"/>
      <c r="OV27" s="270"/>
      <c r="OW27" s="270"/>
      <c r="OX27" s="270"/>
      <c r="OY27" s="270"/>
      <c r="OZ27" s="270"/>
      <c r="PA27" s="270"/>
      <c r="PB27" s="270"/>
      <c r="PC27" s="270"/>
      <c r="PD27" s="270"/>
      <c r="PE27" s="270"/>
      <c r="PF27" s="270"/>
      <c r="PG27" s="270"/>
      <c r="PH27" s="270"/>
      <c r="PI27" s="270"/>
      <c r="PJ27" s="270"/>
      <c r="PK27" s="270"/>
      <c r="PL27" s="270"/>
      <c r="PM27" s="270"/>
      <c r="PN27" s="270"/>
      <c r="PO27" s="270"/>
      <c r="PP27" s="270"/>
      <c r="PQ27" s="270"/>
      <c r="PR27" s="270"/>
      <c r="PS27" s="270"/>
      <c r="PT27" s="270"/>
      <c r="PU27" s="270"/>
      <c r="PV27" s="270"/>
      <c r="PW27" s="270"/>
      <c r="PX27" s="270"/>
      <c r="PY27" s="270"/>
      <c r="PZ27" s="270"/>
      <c r="QA27" s="270"/>
      <c r="QB27" s="270"/>
      <c r="QC27" s="270"/>
      <c r="QD27" s="270"/>
      <c r="QE27" s="270"/>
      <c r="QF27" s="270"/>
      <c r="QG27" s="270"/>
      <c r="QH27" s="270"/>
      <c r="QI27" s="270"/>
      <c r="QJ27" s="270"/>
      <c r="QK27" s="270"/>
      <c r="QL27" s="270"/>
      <c r="QM27" s="270"/>
      <c r="QN27" s="270"/>
      <c r="QO27" s="270"/>
      <c r="QP27" s="270"/>
      <c r="QQ27" s="270"/>
      <c r="QR27" s="270"/>
      <c r="QS27" s="270"/>
      <c r="QT27" s="270"/>
      <c r="QU27" s="270"/>
      <c r="QV27" s="270"/>
      <c r="QW27" s="270"/>
      <c r="QX27" s="270"/>
      <c r="QY27" s="270"/>
      <c r="QZ27" s="270"/>
      <c r="RA27" s="270"/>
      <c r="RB27" s="270"/>
      <c r="RC27" s="270"/>
      <c r="RD27" s="270"/>
      <c r="RE27" s="270"/>
      <c r="RF27" s="270"/>
      <c r="RG27" s="270"/>
      <c r="RH27" s="270"/>
      <c r="RI27" s="270"/>
      <c r="RJ27" s="270"/>
      <c r="RK27" s="270"/>
      <c r="RL27" s="270"/>
      <c r="RM27" s="270"/>
      <c r="RN27" s="270"/>
      <c r="RO27" s="270"/>
      <c r="RP27" s="270"/>
      <c r="RQ27" s="270"/>
      <c r="RR27" s="270"/>
      <c r="RS27" s="270"/>
      <c r="RT27" s="270"/>
      <c r="RU27" s="270"/>
      <c r="RV27" s="270"/>
      <c r="RW27" s="270"/>
      <c r="RX27" s="270"/>
      <c r="RY27" s="270"/>
      <c r="RZ27" s="270"/>
      <c r="SA27" s="270"/>
      <c r="SB27" s="270"/>
      <c r="SC27" s="270"/>
      <c r="SD27" s="270"/>
      <c r="SE27" s="270"/>
      <c r="SF27" s="270"/>
      <c r="SG27" s="270"/>
      <c r="SH27" s="270"/>
      <c r="SI27" s="270"/>
      <c r="SJ27" s="270"/>
      <c r="SK27" s="270"/>
      <c r="SL27" s="270"/>
      <c r="SM27" s="270"/>
      <c r="SN27" s="270"/>
      <c r="SO27" s="270"/>
      <c r="SP27" s="270"/>
      <c r="SQ27" s="270"/>
      <c r="SR27" s="270"/>
      <c r="SS27" s="270"/>
      <c r="ST27" s="270"/>
      <c r="SU27" s="270"/>
      <c r="SV27" s="270"/>
      <c r="SW27" s="270"/>
      <c r="SX27" s="270"/>
      <c r="SY27" s="270"/>
      <c r="SZ27" s="270"/>
      <c r="TA27" s="270"/>
      <c r="TB27" s="270"/>
      <c r="TC27" s="270"/>
      <c r="TD27" s="270"/>
      <c r="TE27" s="270"/>
      <c r="TF27" s="270"/>
      <c r="TG27" s="270"/>
      <c r="TH27" s="270"/>
      <c r="TI27" s="270"/>
      <c r="TJ27" s="270"/>
      <c r="TK27" s="270"/>
      <c r="TL27" s="270"/>
      <c r="TM27" s="270"/>
      <c r="TN27" s="270"/>
      <c r="TO27" s="270"/>
      <c r="TP27" s="270"/>
      <c r="TQ27" s="270"/>
      <c r="TR27" s="270"/>
      <c r="TS27" s="270"/>
      <c r="TT27" s="270"/>
      <c r="TU27" s="270"/>
      <c r="TV27" s="270"/>
      <c r="TW27" s="270"/>
      <c r="TX27" s="270"/>
      <c r="TY27" s="270"/>
      <c r="TZ27" s="270"/>
      <c r="UA27" s="270"/>
      <c r="UB27" s="270"/>
      <c r="UC27" s="270"/>
      <c r="UD27" s="270"/>
      <c r="UE27" s="270"/>
      <c r="UF27" s="270"/>
      <c r="UG27" s="270"/>
      <c r="UH27" s="270"/>
      <c r="UI27" s="270"/>
      <c r="UJ27" s="270"/>
      <c r="UK27" s="270"/>
      <c r="UL27" s="270"/>
      <c r="UM27" s="270"/>
      <c r="UN27" s="270"/>
      <c r="UO27" s="270"/>
      <c r="UP27" s="270"/>
      <c r="UQ27" s="270"/>
      <c r="UR27" s="270"/>
      <c r="US27" s="270"/>
      <c r="UT27" s="270"/>
      <c r="UU27" s="270"/>
      <c r="UV27" s="270"/>
      <c r="UW27" s="270"/>
      <c r="UX27" s="270"/>
      <c r="UY27" s="270"/>
      <c r="UZ27" s="270"/>
      <c r="VA27" s="270"/>
      <c r="VB27" s="270"/>
      <c r="VC27" s="270"/>
      <c r="VD27" s="270"/>
      <c r="VE27" s="270"/>
      <c r="VF27" s="270"/>
      <c r="VG27" s="270"/>
      <c r="VH27" s="270"/>
      <c r="VI27" s="270"/>
      <c r="VJ27" s="270"/>
      <c r="VK27" s="270"/>
      <c r="VL27" s="270"/>
      <c r="VM27" s="270"/>
      <c r="VN27" s="270"/>
      <c r="VO27" s="270"/>
      <c r="VP27" s="270"/>
      <c r="VQ27" s="270"/>
      <c r="VR27" s="270"/>
      <c r="VS27" s="270"/>
      <c r="VT27" s="270"/>
      <c r="VU27" s="270"/>
      <c r="VV27" s="270"/>
      <c r="VW27" s="270"/>
      <c r="VX27" s="270"/>
      <c r="VY27" s="270"/>
      <c r="VZ27" s="270"/>
      <c r="WA27" s="270"/>
      <c r="WB27" s="270"/>
      <c r="WC27" s="270"/>
      <c r="WD27" s="270"/>
      <c r="WE27" s="270"/>
      <c r="WF27" s="270"/>
      <c r="WG27" s="270"/>
      <c r="WH27" s="270"/>
      <c r="WI27" s="270"/>
      <c r="WJ27" s="270"/>
      <c r="WK27" s="270"/>
      <c r="WL27" s="270"/>
      <c r="WM27" s="270"/>
      <c r="WN27" s="270"/>
      <c r="WO27" s="270"/>
      <c r="WP27" s="270"/>
      <c r="WQ27" s="270"/>
      <c r="WR27" s="270"/>
      <c r="WS27" s="270"/>
      <c r="WT27" s="270"/>
      <c r="WU27" s="270"/>
      <c r="WV27" s="270"/>
      <c r="WW27" s="270"/>
      <c r="WX27" s="270"/>
      <c r="WY27" s="270"/>
      <c r="WZ27" s="270"/>
      <c r="XA27" s="270"/>
      <c r="XB27" s="270"/>
      <c r="XC27" s="270"/>
      <c r="XD27" s="270"/>
      <c r="XE27" s="270"/>
      <c r="XF27" s="270"/>
      <c r="XG27" s="270"/>
      <c r="XH27" s="270"/>
      <c r="XI27" s="270"/>
      <c r="XJ27" s="270"/>
      <c r="XK27" s="270"/>
      <c r="XL27" s="270"/>
      <c r="XM27" s="270"/>
      <c r="XN27" s="270"/>
      <c r="XO27" s="270"/>
      <c r="XP27" s="270"/>
      <c r="XQ27" s="270"/>
      <c r="XR27" s="270"/>
      <c r="XS27" s="270"/>
      <c r="XT27" s="270"/>
      <c r="XU27" s="270"/>
      <c r="XV27" s="270"/>
      <c r="XW27" s="270"/>
      <c r="XX27" s="270"/>
      <c r="XY27" s="270"/>
      <c r="XZ27" s="270"/>
      <c r="YA27" s="270"/>
      <c r="YB27" s="270"/>
      <c r="YC27" s="270"/>
      <c r="YD27" s="270"/>
      <c r="YE27" s="270"/>
      <c r="YF27" s="270"/>
      <c r="YG27" s="270"/>
      <c r="YH27" s="270"/>
      <c r="YI27" s="270"/>
      <c r="YJ27" s="270"/>
      <c r="YK27" s="270"/>
      <c r="YL27" s="270"/>
      <c r="YM27" s="270"/>
      <c r="YN27" s="270"/>
      <c r="YO27" s="270"/>
      <c r="YP27" s="270"/>
      <c r="YQ27" s="270"/>
      <c r="YR27" s="270"/>
      <c r="YS27" s="270"/>
      <c r="YT27" s="270"/>
      <c r="YU27" s="270"/>
      <c r="YV27" s="270"/>
      <c r="YW27" s="270"/>
      <c r="YX27" s="270"/>
      <c r="YY27" s="270"/>
      <c r="YZ27" s="270"/>
      <c r="ZA27" s="270"/>
      <c r="ZB27" s="270"/>
      <c r="ZC27" s="270"/>
      <c r="ZD27" s="270"/>
      <c r="ZE27" s="270"/>
      <c r="ZF27" s="270"/>
      <c r="ZG27" s="270"/>
      <c r="ZH27" s="270"/>
      <c r="ZI27" s="270"/>
      <c r="ZJ27" s="270"/>
      <c r="ZK27" s="270"/>
      <c r="ZL27" s="270"/>
      <c r="ZM27" s="270"/>
      <c r="ZN27" s="270"/>
      <c r="ZO27" s="270"/>
      <c r="ZP27" s="270"/>
      <c r="ZQ27" s="270"/>
      <c r="ZR27" s="270"/>
      <c r="ZS27" s="270"/>
      <c r="ZT27" s="270"/>
      <c r="ZU27" s="270"/>
      <c r="ZV27" s="270"/>
      <c r="ZW27" s="270"/>
      <c r="ZX27" s="270"/>
      <c r="ZY27" s="270"/>
      <c r="ZZ27" s="270"/>
      <c r="AAA27" s="270"/>
      <c r="AAB27" s="270"/>
      <c r="AAC27" s="270"/>
      <c r="AAD27" s="270"/>
      <c r="AAE27" s="270"/>
      <c r="AAF27" s="270"/>
      <c r="AAG27" s="270"/>
      <c r="AAH27" s="270"/>
      <c r="AAI27" s="270"/>
      <c r="AAJ27" s="270"/>
      <c r="AAK27" s="270"/>
      <c r="AAL27" s="270"/>
      <c r="AAM27" s="270"/>
      <c r="AAN27" s="270"/>
      <c r="AAO27" s="270"/>
      <c r="AAP27" s="270"/>
      <c r="AAQ27" s="270"/>
      <c r="AAR27" s="270"/>
      <c r="AAS27" s="270"/>
      <c r="AAT27" s="270"/>
      <c r="AAU27" s="270"/>
      <c r="AAV27" s="270"/>
      <c r="AAW27" s="270"/>
      <c r="AAX27" s="270"/>
      <c r="AAY27" s="270"/>
      <c r="AAZ27" s="270"/>
      <c r="ABA27" s="270"/>
      <c r="ABB27" s="270"/>
      <c r="ABC27" s="270"/>
      <c r="ABD27" s="270"/>
      <c r="ABE27" s="270"/>
      <c r="ABF27" s="270"/>
      <c r="ABG27" s="270"/>
      <c r="ABH27" s="270"/>
      <c r="ABI27" s="270"/>
      <c r="ABJ27" s="270"/>
      <c r="ABK27" s="270"/>
      <c r="ABL27" s="270"/>
      <c r="ABM27" s="270"/>
      <c r="ABN27" s="270"/>
      <c r="ABO27" s="270"/>
      <c r="ABP27" s="270"/>
      <c r="ABQ27" s="270"/>
      <c r="ABR27" s="270"/>
      <c r="ABS27" s="270"/>
      <c r="ABT27" s="270"/>
      <c r="ABU27" s="270"/>
      <c r="ABV27" s="270"/>
      <c r="ABW27" s="270"/>
      <c r="ABX27" s="270"/>
      <c r="ABY27" s="270"/>
      <c r="ABZ27" s="270"/>
      <c r="ACA27" s="270"/>
      <c r="ACB27" s="270"/>
      <c r="ACC27" s="270"/>
      <c r="ACD27" s="270"/>
      <c r="ACE27" s="270"/>
      <c r="ACF27" s="270"/>
      <c r="ACG27" s="270"/>
      <c r="ACH27" s="270"/>
      <c r="ACI27" s="270"/>
      <c r="ACJ27" s="270"/>
      <c r="ACK27" s="270"/>
      <c r="ACL27" s="270"/>
      <c r="ACM27" s="270"/>
      <c r="ACN27" s="270"/>
      <c r="ACO27" s="270"/>
      <c r="ACP27" s="270"/>
      <c r="ACQ27" s="270"/>
      <c r="ACR27" s="270"/>
      <c r="ACS27" s="270"/>
      <c r="ACT27" s="270"/>
      <c r="ACU27" s="270"/>
      <c r="ACV27" s="270"/>
      <c r="ACW27" s="270"/>
      <c r="ACX27" s="270"/>
      <c r="ACY27" s="270"/>
      <c r="ACZ27" s="270"/>
      <c r="ADA27" s="270"/>
      <c r="ADB27" s="270"/>
      <c r="ADC27" s="270"/>
      <c r="ADD27" s="270"/>
      <c r="ADE27" s="270"/>
      <c r="ADF27" s="270"/>
      <c r="ADG27" s="270"/>
      <c r="ADH27" s="270"/>
      <c r="ADI27" s="270"/>
      <c r="ADJ27" s="270"/>
      <c r="ADK27" s="270"/>
      <c r="ADL27" s="270"/>
      <c r="ADM27" s="270"/>
      <c r="ADN27" s="270"/>
      <c r="ADO27" s="270"/>
      <c r="ADP27" s="270"/>
      <c r="ADQ27" s="270"/>
      <c r="ADR27" s="270"/>
      <c r="ADS27" s="270"/>
      <c r="ADT27" s="270"/>
      <c r="ADU27" s="270"/>
      <c r="ADV27" s="270"/>
      <c r="ADW27" s="270"/>
      <c r="ADX27" s="270"/>
      <c r="ADY27" s="270"/>
      <c r="ADZ27" s="270"/>
      <c r="AEA27" s="270"/>
      <c r="AEB27" s="270"/>
      <c r="AEC27" s="270"/>
      <c r="AED27" s="270"/>
      <c r="AEE27" s="270"/>
      <c r="AEF27" s="270"/>
      <c r="AEG27" s="270"/>
      <c r="AEH27" s="270"/>
      <c r="AEI27" s="270"/>
      <c r="AEJ27" s="270"/>
      <c r="AEK27" s="270"/>
      <c r="AEL27" s="270"/>
      <c r="AEM27" s="270"/>
      <c r="AEN27" s="270"/>
      <c r="AEO27" s="270"/>
      <c r="AEP27" s="270"/>
      <c r="AEQ27" s="270"/>
      <c r="AER27" s="270"/>
      <c r="AES27" s="270"/>
      <c r="AET27" s="270"/>
      <c r="AEU27" s="270"/>
      <c r="AEV27" s="270"/>
      <c r="AEW27" s="270"/>
      <c r="AEX27" s="270"/>
      <c r="AEY27" s="270"/>
      <c r="AEZ27" s="270"/>
      <c r="AFA27" s="270"/>
      <c r="AFB27" s="270"/>
      <c r="AFC27" s="270"/>
      <c r="AFD27" s="270"/>
      <c r="AFE27" s="270"/>
      <c r="AFF27" s="270"/>
      <c r="AFG27" s="270"/>
      <c r="AFH27" s="270"/>
      <c r="AFI27" s="270"/>
      <c r="AFJ27" s="270"/>
      <c r="AFK27" s="270"/>
      <c r="AFL27" s="270"/>
      <c r="AFM27" s="270"/>
      <c r="AFN27" s="270"/>
      <c r="AFO27" s="270"/>
      <c r="AFP27" s="270"/>
      <c r="AFQ27" s="270"/>
      <c r="AFR27" s="270"/>
      <c r="AFS27" s="270"/>
      <c r="AFT27" s="270"/>
      <c r="AFU27" s="270"/>
      <c r="AFV27" s="270"/>
      <c r="AFW27" s="270"/>
      <c r="AFX27" s="270"/>
      <c r="AFY27" s="270"/>
      <c r="AFZ27" s="270"/>
      <c r="AGA27" s="270"/>
      <c r="AGB27" s="270"/>
      <c r="AGC27" s="270"/>
      <c r="AGD27" s="270"/>
      <c r="AGE27" s="270"/>
      <c r="AGF27" s="270"/>
      <c r="AGG27" s="270"/>
      <c r="AGH27" s="270"/>
      <c r="AGI27" s="270"/>
      <c r="AGJ27" s="270"/>
      <c r="AGK27" s="270"/>
      <c r="AGL27" s="270"/>
      <c r="AGM27" s="270"/>
      <c r="AGN27" s="270"/>
      <c r="AGO27" s="270"/>
      <c r="AGP27" s="270"/>
      <c r="AGQ27" s="270"/>
      <c r="AGR27" s="270"/>
      <c r="AGS27" s="270"/>
      <c r="AGT27" s="270"/>
      <c r="AGU27" s="270"/>
      <c r="AGV27" s="270"/>
      <c r="AGW27" s="270"/>
      <c r="AGX27" s="270"/>
      <c r="AGY27" s="270"/>
      <c r="AGZ27" s="270"/>
      <c r="AHA27" s="270"/>
      <c r="AHB27" s="270"/>
      <c r="AHC27" s="270"/>
      <c r="AHD27" s="270"/>
      <c r="AHE27" s="270"/>
      <c r="AHF27" s="270"/>
      <c r="AHG27" s="270"/>
      <c r="AHH27" s="270"/>
      <c r="AHI27" s="270"/>
      <c r="AHJ27" s="270"/>
      <c r="AHK27" s="270"/>
      <c r="AHL27" s="270"/>
      <c r="AHM27" s="270"/>
      <c r="AHN27" s="270"/>
      <c r="AHO27" s="270"/>
      <c r="AHP27" s="270"/>
      <c r="AHQ27" s="270"/>
      <c r="AHR27" s="270"/>
      <c r="AHS27" s="270"/>
      <c r="AHT27" s="270"/>
      <c r="AHU27" s="270"/>
      <c r="AHV27" s="270"/>
      <c r="AHW27" s="270"/>
      <c r="AHX27" s="270"/>
      <c r="AHY27" s="270"/>
      <c r="AHZ27" s="270"/>
      <c r="AIA27" s="270"/>
      <c r="AIB27" s="270"/>
      <c r="AIC27" s="270"/>
      <c r="AID27" s="270"/>
      <c r="AIE27" s="270"/>
      <c r="AIF27" s="270"/>
      <c r="AIG27" s="270"/>
      <c r="AIH27" s="270"/>
      <c r="AII27" s="270"/>
      <c r="AIJ27" s="270"/>
      <c r="AIK27" s="270"/>
      <c r="AIL27" s="270"/>
      <c r="AIM27" s="270"/>
      <c r="AIN27" s="270"/>
      <c r="AIO27" s="270"/>
      <c r="AIP27" s="270"/>
      <c r="AIQ27" s="270"/>
      <c r="AIR27" s="270"/>
      <c r="AIS27" s="270"/>
      <c r="AIT27" s="270"/>
      <c r="AIU27" s="270"/>
      <c r="AIV27" s="270"/>
      <c r="AIW27" s="270"/>
      <c r="AIX27" s="270"/>
      <c r="AIY27" s="270"/>
      <c r="AIZ27" s="270"/>
      <c r="AJA27" s="270"/>
      <c r="AJB27" s="270"/>
      <c r="AJC27" s="270"/>
      <c r="AJD27" s="270"/>
      <c r="AJE27" s="270"/>
      <c r="AJF27" s="270"/>
      <c r="AJG27" s="270"/>
      <c r="AJH27" s="270"/>
      <c r="AJI27" s="270"/>
      <c r="AJJ27" s="270"/>
      <c r="AJK27" s="270"/>
      <c r="AJL27" s="270"/>
      <c r="AJM27" s="270"/>
      <c r="AJN27" s="270"/>
      <c r="AJO27" s="270"/>
      <c r="AJP27" s="270"/>
      <c r="AJQ27" s="270"/>
      <c r="AJR27" s="270"/>
      <c r="AJS27" s="270"/>
      <c r="AJT27" s="270"/>
      <c r="AJU27" s="270"/>
      <c r="AJV27" s="270"/>
      <c r="AJW27" s="270"/>
      <c r="AJX27" s="270"/>
      <c r="AJY27" s="270"/>
      <c r="AJZ27" s="270"/>
      <c r="AKA27" s="270"/>
      <c r="AKB27" s="270"/>
      <c r="AKC27" s="270"/>
      <c r="AKD27" s="270"/>
      <c r="AKE27" s="270"/>
      <c r="AKF27" s="270"/>
      <c r="AKG27" s="270"/>
      <c r="AKH27" s="270"/>
      <c r="AKI27" s="270"/>
      <c r="AKJ27" s="270"/>
      <c r="AKK27" s="270"/>
      <c r="AKL27" s="270"/>
      <c r="AKM27" s="270"/>
      <c r="AKN27" s="270"/>
      <c r="AKO27" s="270"/>
      <c r="AKP27" s="270"/>
      <c r="AKQ27" s="270"/>
      <c r="AKR27" s="270"/>
      <c r="AKS27" s="270"/>
      <c r="AKT27" s="270"/>
      <c r="AKU27" s="270"/>
      <c r="AKV27" s="270"/>
      <c r="AKW27" s="270"/>
      <c r="AKX27" s="270"/>
      <c r="AKY27" s="270"/>
      <c r="AKZ27" s="270"/>
      <c r="ALA27" s="270"/>
      <c r="ALB27" s="270"/>
      <c r="ALC27" s="270"/>
      <c r="ALD27" s="270"/>
      <c r="ALE27" s="270"/>
      <c r="ALF27" s="270"/>
      <c r="ALG27" s="270"/>
      <c r="ALH27" s="270"/>
      <c r="ALI27" s="270"/>
      <c r="ALJ27" s="270"/>
      <c r="ALK27" s="270"/>
      <c r="ALL27" s="270"/>
      <c r="ALM27" s="270"/>
      <c r="ALN27" s="270"/>
      <c r="ALO27" s="270"/>
      <c r="ALP27" s="270"/>
      <c r="ALQ27" s="270"/>
      <c r="ALR27" s="270"/>
      <c r="ALS27" s="270"/>
      <c r="ALT27" s="270"/>
      <c r="ALU27" s="270"/>
      <c r="ALV27" s="270"/>
      <c r="ALW27" s="270"/>
      <c r="ALX27" s="270"/>
      <c r="ALY27" s="270"/>
      <c r="ALZ27" s="270"/>
      <c r="AMA27" s="270"/>
      <c r="AMB27" s="270"/>
      <c r="AMC27" s="270"/>
      <c r="AMD27" s="270"/>
    </row>
    <row r="28" customFormat="false" ht="13.8" hidden="false" customHeight="true" outlineLevel="0" collapsed="false">
      <c r="A28" s="261" t="s">
        <v>968</v>
      </c>
      <c r="B28" s="272" t="s">
        <v>1310</v>
      </c>
      <c r="C28" s="272"/>
      <c r="D28" s="272"/>
      <c r="E28" s="272"/>
      <c r="F28" s="272"/>
      <c r="G28" s="272"/>
      <c r="H28" s="271"/>
      <c r="I28" s="266" t="n">
        <f aca="false">I23*H28</f>
        <v>0</v>
      </c>
      <c r="J28" s="270"/>
      <c r="K28" s="270"/>
      <c r="L28" s="270"/>
      <c r="M28" s="270"/>
      <c r="N28" s="270"/>
      <c r="O28" s="270"/>
      <c r="P28" s="270"/>
      <c r="Q28" s="270"/>
      <c r="R28" s="270"/>
      <c r="S28" s="270"/>
      <c r="T28" s="270"/>
      <c r="U28" s="270"/>
      <c r="V28" s="270"/>
      <c r="W28" s="270"/>
      <c r="X28" s="270"/>
      <c r="Y28" s="270"/>
      <c r="Z28" s="270"/>
      <c r="AA28" s="270"/>
      <c r="AB28" s="270"/>
      <c r="AC28" s="270"/>
      <c r="AD28" s="270"/>
      <c r="AE28" s="270"/>
      <c r="AF28" s="270"/>
      <c r="AG28" s="270"/>
      <c r="AH28" s="270"/>
      <c r="AI28" s="270"/>
      <c r="AJ28" s="270"/>
      <c r="AK28" s="270"/>
      <c r="AL28" s="270"/>
      <c r="AM28" s="270"/>
      <c r="AN28" s="270"/>
      <c r="AO28" s="270"/>
      <c r="AP28" s="270"/>
      <c r="AQ28" s="270"/>
      <c r="AR28" s="270"/>
      <c r="AS28" s="270"/>
      <c r="AT28" s="270"/>
      <c r="AU28" s="270"/>
      <c r="AV28" s="270"/>
      <c r="AW28" s="270"/>
      <c r="AX28" s="270"/>
      <c r="AY28" s="270"/>
      <c r="AZ28" s="270"/>
      <c r="BA28" s="270"/>
      <c r="BB28" s="270"/>
      <c r="BC28" s="270"/>
      <c r="BD28" s="270"/>
      <c r="BE28" s="270"/>
      <c r="BF28" s="270"/>
      <c r="BG28" s="270"/>
      <c r="BH28" s="270"/>
      <c r="BI28" s="270"/>
      <c r="BJ28" s="270"/>
      <c r="BK28" s="270"/>
      <c r="BL28" s="270"/>
      <c r="BM28" s="270"/>
      <c r="BN28" s="270"/>
      <c r="BO28" s="270"/>
      <c r="BP28" s="270"/>
      <c r="BQ28" s="270"/>
      <c r="BR28" s="270"/>
      <c r="BS28" s="270"/>
      <c r="BT28" s="270"/>
      <c r="BU28" s="270"/>
      <c r="BV28" s="270"/>
      <c r="BW28" s="270"/>
      <c r="BX28" s="270"/>
      <c r="BY28" s="270"/>
      <c r="BZ28" s="270"/>
      <c r="CA28" s="270"/>
      <c r="CB28" s="270"/>
      <c r="CC28" s="270"/>
      <c r="CD28" s="270"/>
      <c r="CE28" s="270"/>
      <c r="CF28" s="270"/>
      <c r="CG28" s="270"/>
      <c r="CH28" s="270"/>
      <c r="CI28" s="270"/>
      <c r="CJ28" s="270"/>
      <c r="CK28" s="270"/>
      <c r="CL28" s="270"/>
      <c r="CM28" s="270"/>
      <c r="CN28" s="270"/>
      <c r="CO28" s="270"/>
      <c r="CP28" s="270"/>
      <c r="CQ28" s="270"/>
      <c r="CR28" s="270"/>
      <c r="CS28" s="270"/>
      <c r="CT28" s="270"/>
      <c r="CU28" s="270"/>
      <c r="CV28" s="270"/>
      <c r="CW28" s="270"/>
      <c r="CX28" s="270"/>
      <c r="CY28" s="270"/>
      <c r="CZ28" s="270"/>
      <c r="DA28" s="270"/>
      <c r="DB28" s="270"/>
      <c r="DC28" s="270"/>
      <c r="DD28" s="270"/>
      <c r="DE28" s="270"/>
      <c r="DF28" s="270"/>
      <c r="DG28" s="270"/>
      <c r="DH28" s="270"/>
      <c r="DI28" s="270"/>
      <c r="DJ28" s="270"/>
      <c r="DK28" s="270"/>
      <c r="DL28" s="270"/>
      <c r="DM28" s="270"/>
      <c r="DN28" s="270"/>
      <c r="DO28" s="270"/>
      <c r="DP28" s="270"/>
      <c r="DQ28" s="270"/>
      <c r="DR28" s="270"/>
      <c r="DS28" s="270"/>
      <c r="DT28" s="270"/>
      <c r="DU28" s="270"/>
      <c r="DV28" s="270"/>
      <c r="DW28" s="270"/>
      <c r="DX28" s="270"/>
      <c r="DY28" s="270"/>
      <c r="DZ28" s="270"/>
      <c r="EA28" s="270"/>
      <c r="EB28" s="270"/>
      <c r="EC28" s="270"/>
      <c r="ED28" s="270"/>
      <c r="EE28" s="270"/>
      <c r="EF28" s="270"/>
      <c r="EG28" s="270"/>
      <c r="EH28" s="270"/>
      <c r="EI28" s="270"/>
      <c r="EJ28" s="270"/>
      <c r="EK28" s="270"/>
      <c r="EL28" s="270"/>
      <c r="EM28" s="270"/>
      <c r="EN28" s="270"/>
      <c r="EO28" s="270"/>
      <c r="EP28" s="270"/>
      <c r="EQ28" s="270"/>
      <c r="ER28" s="270"/>
      <c r="ES28" s="270"/>
      <c r="ET28" s="270"/>
      <c r="EU28" s="270"/>
      <c r="EV28" s="270"/>
      <c r="EW28" s="270"/>
      <c r="EX28" s="270"/>
      <c r="EY28" s="270"/>
      <c r="EZ28" s="270"/>
      <c r="FA28" s="270"/>
      <c r="FB28" s="270"/>
      <c r="FC28" s="270"/>
      <c r="FD28" s="270"/>
      <c r="FE28" s="270"/>
      <c r="FF28" s="270"/>
      <c r="FG28" s="270"/>
      <c r="FH28" s="270"/>
      <c r="FI28" s="270"/>
      <c r="FJ28" s="270"/>
      <c r="FK28" s="270"/>
      <c r="FL28" s="270"/>
      <c r="FM28" s="270"/>
      <c r="FN28" s="270"/>
      <c r="FO28" s="270"/>
      <c r="FP28" s="270"/>
      <c r="FQ28" s="270"/>
      <c r="FR28" s="270"/>
      <c r="FS28" s="270"/>
      <c r="FT28" s="270"/>
      <c r="FU28" s="270"/>
      <c r="FV28" s="270"/>
      <c r="FW28" s="270"/>
      <c r="FX28" s="270"/>
      <c r="FY28" s="270"/>
      <c r="FZ28" s="270"/>
      <c r="GA28" s="270"/>
      <c r="GB28" s="270"/>
      <c r="GC28" s="270"/>
      <c r="GD28" s="270"/>
      <c r="GE28" s="270"/>
      <c r="GF28" s="270"/>
      <c r="GG28" s="270"/>
      <c r="GH28" s="270"/>
      <c r="GI28" s="270"/>
      <c r="GJ28" s="270"/>
      <c r="GK28" s="270"/>
      <c r="GL28" s="270"/>
      <c r="GM28" s="270"/>
      <c r="GN28" s="270"/>
      <c r="GO28" s="270"/>
      <c r="GP28" s="270"/>
      <c r="GQ28" s="270"/>
      <c r="GR28" s="270"/>
      <c r="GS28" s="270"/>
      <c r="GT28" s="270"/>
      <c r="GU28" s="270"/>
      <c r="GV28" s="270"/>
      <c r="GW28" s="270"/>
      <c r="GX28" s="270"/>
      <c r="GY28" s="270"/>
      <c r="GZ28" s="270"/>
      <c r="HA28" s="270"/>
      <c r="HB28" s="270"/>
      <c r="HC28" s="270"/>
      <c r="HD28" s="270"/>
      <c r="HE28" s="270"/>
      <c r="HF28" s="270"/>
      <c r="HG28" s="270"/>
      <c r="HH28" s="270"/>
      <c r="HI28" s="270"/>
      <c r="HJ28" s="270"/>
      <c r="HK28" s="270"/>
      <c r="HL28" s="270"/>
      <c r="HM28" s="270"/>
      <c r="HN28" s="270"/>
      <c r="HO28" s="270"/>
      <c r="HP28" s="270"/>
      <c r="HQ28" s="270"/>
      <c r="HR28" s="270"/>
      <c r="HS28" s="270"/>
      <c r="HT28" s="270"/>
      <c r="HU28" s="270"/>
      <c r="HV28" s="270"/>
      <c r="HW28" s="270"/>
      <c r="HX28" s="270"/>
      <c r="HY28" s="270"/>
      <c r="HZ28" s="270"/>
      <c r="IA28" s="270"/>
      <c r="IB28" s="270"/>
      <c r="IC28" s="270"/>
      <c r="ID28" s="270"/>
      <c r="IE28" s="270"/>
      <c r="IF28" s="270"/>
      <c r="IG28" s="270"/>
      <c r="IH28" s="270"/>
      <c r="II28" s="270"/>
      <c r="IJ28" s="270"/>
      <c r="IK28" s="270"/>
      <c r="IL28" s="270"/>
      <c r="IM28" s="270"/>
      <c r="IN28" s="270"/>
      <c r="IO28" s="270"/>
      <c r="IP28" s="270"/>
      <c r="IQ28" s="270"/>
      <c r="IR28" s="270"/>
      <c r="IS28" s="270"/>
      <c r="IT28" s="270"/>
      <c r="IU28" s="270"/>
      <c r="IV28" s="270"/>
      <c r="IW28" s="270"/>
      <c r="IX28" s="270"/>
      <c r="IY28" s="270"/>
      <c r="IZ28" s="270"/>
      <c r="JA28" s="270"/>
      <c r="JB28" s="270"/>
      <c r="JC28" s="270"/>
      <c r="JD28" s="270"/>
      <c r="JE28" s="270"/>
      <c r="JF28" s="270"/>
      <c r="JG28" s="270"/>
      <c r="JH28" s="270"/>
      <c r="JI28" s="270"/>
      <c r="JJ28" s="270"/>
      <c r="JK28" s="270"/>
      <c r="JL28" s="270"/>
      <c r="JM28" s="270"/>
      <c r="JN28" s="270"/>
      <c r="JO28" s="270"/>
      <c r="JP28" s="270"/>
      <c r="JQ28" s="270"/>
      <c r="JR28" s="270"/>
      <c r="JS28" s="270"/>
      <c r="JT28" s="270"/>
      <c r="JU28" s="270"/>
      <c r="JV28" s="270"/>
      <c r="JW28" s="270"/>
      <c r="JX28" s="270"/>
      <c r="JY28" s="270"/>
      <c r="JZ28" s="270"/>
      <c r="KA28" s="270"/>
      <c r="KB28" s="270"/>
      <c r="KC28" s="270"/>
      <c r="KD28" s="270"/>
      <c r="KE28" s="270"/>
      <c r="KF28" s="270"/>
      <c r="KG28" s="270"/>
      <c r="KH28" s="270"/>
      <c r="KI28" s="270"/>
      <c r="KJ28" s="270"/>
      <c r="KK28" s="270"/>
      <c r="KL28" s="270"/>
      <c r="KM28" s="270"/>
      <c r="KN28" s="270"/>
      <c r="KO28" s="270"/>
      <c r="KP28" s="270"/>
      <c r="KQ28" s="270"/>
      <c r="KR28" s="270"/>
      <c r="KS28" s="270"/>
      <c r="KT28" s="270"/>
      <c r="KU28" s="270"/>
      <c r="KV28" s="270"/>
      <c r="KW28" s="270"/>
      <c r="KX28" s="270"/>
      <c r="KY28" s="270"/>
      <c r="KZ28" s="270"/>
      <c r="LA28" s="270"/>
      <c r="LB28" s="270"/>
      <c r="LC28" s="270"/>
      <c r="LD28" s="270"/>
      <c r="LE28" s="270"/>
      <c r="LF28" s="270"/>
      <c r="LG28" s="270"/>
      <c r="LH28" s="270"/>
      <c r="LI28" s="270"/>
      <c r="LJ28" s="270"/>
      <c r="LK28" s="270"/>
      <c r="LL28" s="270"/>
      <c r="LM28" s="270"/>
      <c r="LN28" s="270"/>
      <c r="LO28" s="270"/>
      <c r="LP28" s="270"/>
      <c r="LQ28" s="270"/>
      <c r="LR28" s="270"/>
      <c r="LS28" s="270"/>
      <c r="LT28" s="270"/>
      <c r="LU28" s="270"/>
      <c r="LV28" s="270"/>
      <c r="LW28" s="270"/>
      <c r="LX28" s="270"/>
      <c r="LY28" s="270"/>
      <c r="LZ28" s="270"/>
      <c r="MA28" s="270"/>
      <c r="MB28" s="270"/>
      <c r="MC28" s="270"/>
      <c r="MD28" s="270"/>
      <c r="ME28" s="270"/>
      <c r="MF28" s="270"/>
      <c r="MG28" s="270"/>
      <c r="MH28" s="270"/>
      <c r="MI28" s="270"/>
      <c r="MJ28" s="270"/>
      <c r="MK28" s="270"/>
      <c r="ML28" s="270"/>
      <c r="MM28" s="270"/>
      <c r="MN28" s="270"/>
      <c r="MO28" s="270"/>
      <c r="MP28" s="270"/>
      <c r="MQ28" s="270"/>
      <c r="MR28" s="270"/>
      <c r="MS28" s="270"/>
      <c r="MT28" s="270"/>
      <c r="MU28" s="270"/>
      <c r="MV28" s="270"/>
      <c r="MW28" s="270"/>
      <c r="MX28" s="270"/>
      <c r="MY28" s="270"/>
      <c r="MZ28" s="270"/>
      <c r="NA28" s="270"/>
      <c r="NB28" s="270"/>
      <c r="NC28" s="270"/>
      <c r="ND28" s="270"/>
      <c r="NE28" s="270"/>
      <c r="NF28" s="270"/>
      <c r="NG28" s="270"/>
      <c r="NH28" s="270"/>
      <c r="NI28" s="270"/>
      <c r="NJ28" s="270"/>
      <c r="NK28" s="270"/>
      <c r="NL28" s="270"/>
      <c r="NM28" s="270"/>
      <c r="NN28" s="270"/>
      <c r="NO28" s="270"/>
      <c r="NP28" s="270"/>
      <c r="NQ28" s="270"/>
      <c r="NR28" s="270"/>
      <c r="NS28" s="270"/>
      <c r="NT28" s="270"/>
      <c r="NU28" s="270"/>
      <c r="NV28" s="270"/>
      <c r="NW28" s="270"/>
      <c r="NX28" s="270"/>
      <c r="NY28" s="270"/>
      <c r="NZ28" s="270"/>
      <c r="OA28" s="270"/>
      <c r="OB28" s="270"/>
      <c r="OC28" s="270"/>
      <c r="OD28" s="270"/>
      <c r="OE28" s="270"/>
      <c r="OF28" s="270"/>
      <c r="OG28" s="270"/>
      <c r="OH28" s="270"/>
      <c r="OI28" s="270"/>
      <c r="OJ28" s="270"/>
      <c r="OK28" s="270"/>
      <c r="OL28" s="270"/>
      <c r="OM28" s="270"/>
      <c r="ON28" s="270"/>
      <c r="OO28" s="270"/>
      <c r="OP28" s="270"/>
      <c r="OQ28" s="270"/>
      <c r="OR28" s="270"/>
      <c r="OS28" s="270"/>
      <c r="OT28" s="270"/>
      <c r="OU28" s="270"/>
      <c r="OV28" s="270"/>
      <c r="OW28" s="270"/>
      <c r="OX28" s="270"/>
      <c r="OY28" s="270"/>
      <c r="OZ28" s="270"/>
      <c r="PA28" s="270"/>
      <c r="PB28" s="270"/>
      <c r="PC28" s="270"/>
      <c r="PD28" s="270"/>
      <c r="PE28" s="270"/>
      <c r="PF28" s="270"/>
      <c r="PG28" s="270"/>
      <c r="PH28" s="270"/>
      <c r="PI28" s="270"/>
      <c r="PJ28" s="270"/>
      <c r="PK28" s="270"/>
      <c r="PL28" s="270"/>
      <c r="PM28" s="270"/>
      <c r="PN28" s="270"/>
      <c r="PO28" s="270"/>
      <c r="PP28" s="270"/>
      <c r="PQ28" s="270"/>
      <c r="PR28" s="270"/>
      <c r="PS28" s="270"/>
      <c r="PT28" s="270"/>
      <c r="PU28" s="270"/>
      <c r="PV28" s="270"/>
      <c r="PW28" s="270"/>
      <c r="PX28" s="270"/>
      <c r="PY28" s="270"/>
      <c r="PZ28" s="270"/>
      <c r="QA28" s="270"/>
      <c r="QB28" s="270"/>
      <c r="QC28" s="270"/>
      <c r="QD28" s="270"/>
      <c r="QE28" s="270"/>
      <c r="QF28" s="270"/>
      <c r="QG28" s="270"/>
      <c r="QH28" s="270"/>
      <c r="QI28" s="270"/>
      <c r="QJ28" s="270"/>
      <c r="QK28" s="270"/>
      <c r="QL28" s="270"/>
      <c r="QM28" s="270"/>
      <c r="QN28" s="270"/>
      <c r="QO28" s="270"/>
      <c r="QP28" s="270"/>
      <c r="QQ28" s="270"/>
      <c r="QR28" s="270"/>
      <c r="QS28" s="270"/>
      <c r="QT28" s="270"/>
      <c r="QU28" s="270"/>
      <c r="QV28" s="270"/>
      <c r="QW28" s="270"/>
      <c r="QX28" s="270"/>
      <c r="QY28" s="270"/>
      <c r="QZ28" s="270"/>
      <c r="RA28" s="270"/>
      <c r="RB28" s="270"/>
      <c r="RC28" s="270"/>
      <c r="RD28" s="270"/>
      <c r="RE28" s="270"/>
      <c r="RF28" s="270"/>
      <c r="RG28" s="270"/>
      <c r="RH28" s="270"/>
      <c r="RI28" s="270"/>
      <c r="RJ28" s="270"/>
      <c r="RK28" s="270"/>
      <c r="RL28" s="270"/>
      <c r="RM28" s="270"/>
      <c r="RN28" s="270"/>
      <c r="RO28" s="270"/>
      <c r="RP28" s="270"/>
      <c r="RQ28" s="270"/>
      <c r="RR28" s="270"/>
      <c r="RS28" s="270"/>
      <c r="RT28" s="270"/>
      <c r="RU28" s="270"/>
      <c r="RV28" s="270"/>
      <c r="RW28" s="270"/>
      <c r="RX28" s="270"/>
      <c r="RY28" s="270"/>
      <c r="RZ28" s="270"/>
      <c r="SA28" s="270"/>
      <c r="SB28" s="270"/>
      <c r="SC28" s="270"/>
      <c r="SD28" s="270"/>
      <c r="SE28" s="270"/>
      <c r="SF28" s="270"/>
      <c r="SG28" s="270"/>
      <c r="SH28" s="270"/>
      <c r="SI28" s="270"/>
      <c r="SJ28" s="270"/>
      <c r="SK28" s="270"/>
      <c r="SL28" s="270"/>
      <c r="SM28" s="270"/>
      <c r="SN28" s="270"/>
      <c r="SO28" s="270"/>
      <c r="SP28" s="270"/>
      <c r="SQ28" s="270"/>
      <c r="SR28" s="270"/>
      <c r="SS28" s="270"/>
      <c r="ST28" s="270"/>
      <c r="SU28" s="270"/>
      <c r="SV28" s="270"/>
      <c r="SW28" s="270"/>
      <c r="SX28" s="270"/>
      <c r="SY28" s="270"/>
      <c r="SZ28" s="270"/>
      <c r="TA28" s="270"/>
      <c r="TB28" s="270"/>
      <c r="TC28" s="270"/>
      <c r="TD28" s="270"/>
      <c r="TE28" s="270"/>
      <c r="TF28" s="270"/>
      <c r="TG28" s="270"/>
      <c r="TH28" s="270"/>
      <c r="TI28" s="270"/>
      <c r="TJ28" s="270"/>
      <c r="TK28" s="270"/>
      <c r="TL28" s="270"/>
      <c r="TM28" s="270"/>
      <c r="TN28" s="270"/>
      <c r="TO28" s="270"/>
      <c r="TP28" s="270"/>
      <c r="TQ28" s="270"/>
      <c r="TR28" s="270"/>
      <c r="TS28" s="270"/>
      <c r="TT28" s="270"/>
      <c r="TU28" s="270"/>
      <c r="TV28" s="270"/>
      <c r="TW28" s="270"/>
      <c r="TX28" s="270"/>
      <c r="TY28" s="270"/>
      <c r="TZ28" s="270"/>
      <c r="UA28" s="270"/>
      <c r="UB28" s="270"/>
      <c r="UC28" s="270"/>
      <c r="UD28" s="270"/>
      <c r="UE28" s="270"/>
      <c r="UF28" s="270"/>
      <c r="UG28" s="270"/>
      <c r="UH28" s="270"/>
      <c r="UI28" s="270"/>
      <c r="UJ28" s="270"/>
      <c r="UK28" s="270"/>
      <c r="UL28" s="270"/>
      <c r="UM28" s="270"/>
      <c r="UN28" s="270"/>
      <c r="UO28" s="270"/>
      <c r="UP28" s="270"/>
      <c r="UQ28" s="270"/>
      <c r="UR28" s="270"/>
      <c r="US28" s="270"/>
      <c r="UT28" s="270"/>
      <c r="UU28" s="270"/>
      <c r="UV28" s="270"/>
      <c r="UW28" s="270"/>
      <c r="UX28" s="270"/>
      <c r="UY28" s="270"/>
      <c r="UZ28" s="270"/>
      <c r="VA28" s="270"/>
      <c r="VB28" s="270"/>
      <c r="VC28" s="270"/>
      <c r="VD28" s="270"/>
      <c r="VE28" s="270"/>
      <c r="VF28" s="270"/>
      <c r="VG28" s="270"/>
      <c r="VH28" s="270"/>
      <c r="VI28" s="270"/>
      <c r="VJ28" s="270"/>
      <c r="VK28" s="270"/>
      <c r="VL28" s="270"/>
      <c r="VM28" s="270"/>
      <c r="VN28" s="270"/>
      <c r="VO28" s="270"/>
      <c r="VP28" s="270"/>
      <c r="VQ28" s="270"/>
      <c r="VR28" s="270"/>
      <c r="VS28" s="270"/>
      <c r="VT28" s="270"/>
      <c r="VU28" s="270"/>
      <c r="VV28" s="270"/>
      <c r="VW28" s="270"/>
      <c r="VX28" s="270"/>
      <c r="VY28" s="270"/>
      <c r="VZ28" s="270"/>
      <c r="WA28" s="270"/>
      <c r="WB28" s="270"/>
      <c r="WC28" s="270"/>
      <c r="WD28" s="270"/>
      <c r="WE28" s="270"/>
      <c r="WF28" s="270"/>
      <c r="WG28" s="270"/>
      <c r="WH28" s="270"/>
      <c r="WI28" s="270"/>
      <c r="WJ28" s="270"/>
      <c r="WK28" s="270"/>
      <c r="WL28" s="270"/>
      <c r="WM28" s="270"/>
      <c r="WN28" s="270"/>
      <c r="WO28" s="270"/>
      <c r="WP28" s="270"/>
      <c r="WQ28" s="270"/>
      <c r="WR28" s="270"/>
      <c r="WS28" s="270"/>
      <c r="WT28" s="270"/>
      <c r="WU28" s="270"/>
      <c r="WV28" s="270"/>
      <c r="WW28" s="270"/>
      <c r="WX28" s="270"/>
      <c r="WY28" s="270"/>
      <c r="WZ28" s="270"/>
      <c r="XA28" s="270"/>
      <c r="XB28" s="270"/>
      <c r="XC28" s="270"/>
      <c r="XD28" s="270"/>
      <c r="XE28" s="270"/>
      <c r="XF28" s="270"/>
      <c r="XG28" s="270"/>
      <c r="XH28" s="270"/>
      <c r="XI28" s="270"/>
      <c r="XJ28" s="270"/>
      <c r="XK28" s="270"/>
      <c r="XL28" s="270"/>
      <c r="XM28" s="270"/>
      <c r="XN28" s="270"/>
      <c r="XO28" s="270"/>
      <c r="XP28" s="270"/>
      <c r="XQ28" s="270"/>
      <c r="XR28" s="270"/>
      <c r="XS28" s="270"/>
      <c r="XT28" s="270"/>
      <c r="XU28" s="270"/>
      <c r="XV28" s="270"/>
      <c r="XW28" s="270"/>
      <c r="XX28" s="270"/>
      <c r="XY28" s="270"/>
      <c r="XZ28" s="270"/>
      <c r="YA28" s="270"/>
      <c r="YB28" s="270"/>
      <c r="YC28" s="270"/>
      <c r="YD28" s="270"/>
      <c r="YE28" s="270"/>
      <c r="YF28" s="270"/>
      <c r="YG28" s="270"/>
      <c r="YH28" s="270"/>
      <c r="YI28" s="270"/>
      <c r="YJ28" s="270"/>
      <c r="YK28" s="270"/>
      <c r="YL28" s="270"/>
      <c r="YM28" s="270"/>
      <c r="YN28" s="270"/>
      <c r="YO28" s="270"/>
      <c r="YP28" s="270"/>
      <c r="YQ28" s="270"/>
      <c r="YR28" s="270"/>
      <c r="YS28" s="270"/>
      <c r="YT28" s="270"/>
      <c r="YU28" s="270"/>
      <c r="YV28" s="270"/>
      <c r="YW28" s="270"/>
      <c r="YX28" s="270"/>
      <c r="YY28" s="270"/>
      <c r="YZ28" s="270"/>
      <c r="ZA28" s="270"/>
      <c r="ZB28" s="270"/>
      <c r="ZC28" s="270"/>
      <c r="ZD28" s="270"/>
      <c r="ZE28" s="270"/>
      <c r="ZF28" s="270"/>
      <c r="ZG28" s="270"/>
      <c r="ZH28" s="270"/>
      <c r="ZI28" s="270"/>
      <c r="ZJ28" s="270"/>
      <c r="ZK28" s="270"/>
      <c r="ZL28" s="270"/>
      <c r="ZM28" s="270"/>
      <c r="ZN28" s="270"/>
      <c r="ZO28" s="270"/>
      <c r="ZP28" s="270"/>
      <c r="ZQ28" s="270"/>
      <c r="ZR28" s="270"/>
      <c r="ZS28" s="270"/>
      <c r="ZT28" s="270"/>
      <c r="ZU28" s="270"/>
      <c r="ZV28" s="270"/>
      <c r="ZW28" s="270"/>
      <c r="ZX28" s="270"/>
      <c r="ZY28" s="270"/>
      <c r="ZZ28" s="270"/>
      <c r="AAA28" s="270"/>
      <c r="AAB28" s="270"/>
      <c r="AAC28" s="270"/>
      <c r="AAD28" s="270"/>
      <c r="AAE28" s="270"/>
      <c r="AAF28" s="270"/>
      <c r="AAG28" s="270"/>
      <c r="AAH28" s="270"/>
      <c r="AAI28" s="270"/>
      <c r="AAJ28" s="270"/>
      <c r="AAK28" s="270"/>
      <c r="AAL28" s="270"/>
      <c r="AAM28" s="270"/>
      <c r="AAN28" s="270"/>
      <c r="AAO28" s="270"/>
      <c r="AAP28" s="270"/>
      <c r="AAQ28" s="270"/>
      <c r="AAR28" s="270"/>
      <c r="AAS28" s="270"/>
      <c r="AAT28" s="270"/>
      <c r="AAU28" s="270"/>
      <c r="AAV28" s="270"/>
      <c r="AAW28" s="270"/>
      <c r="AAX28" s="270"/>
      <c r="AAY28" s="270"/>
      <c r="AAZ28" s="270"/>
      <c r="ABA28" s="270"/>
      <c r="ABB28" s="270"/>
      <c r="ABC28" s="270"/>
      <c r="ABD28" s="270"/>
      <c r="ABE28" s="270"/>
      <c r="ABF28" s="270"/>
      <c r="ABG28" s="270"/>
      <c r="ABH28" s="270"/>
      <c r="ABI28" s="270"/>
      <c r="ABJ28" s="270"/>
      <c r="ABK28" s="270"/>
      <c r="ABL28" s="270"/>
      <c r="ABM28" s="270"/>
      <c r="ABN28" s="270"/>
      <c r="ABO28" s="270"/>
      <c r="ABP28" s="270"/>
      <c r="ABQ28" s="270"/>
      <c r="ABR28" s="270"/>
      <c r="ABS28" s="270"/>
      <c r="ABT28" s="270"/>
      <c r="ABU28" s="270"/>
      <c r="ABV28" s="270"/>
      <c r="ABW28" s="270"/>
      <c r="ABX28" s="270"/>
      <c r="ABY28" s="270"/>
      <c r="ABZ28" s="270"/>
      <c r="ACA28" s="270"/>
      <c r="ACB28" s="270"/>
      <c r="ACC28" s="270"/>
      <c r="ACD28" s="270"/>
      <c r="ACE28" s="270"/>
      <c r="ACF28" s="270"/>
      <c r="ACG28" s="270"/>
      <c r="ACH28" s="270"/>
      <c r="ACI28" s="270"/>
      <c r="ACJ28" s="270"/>
      <c r="ACK28" s="270"/>
      <c r="ACL28" s="270"/>
      <c r="ACM28" s="270"/>
      <c r="ACN28" s="270"/>
      <c r="ACO28" s="270"/>
      <c r="ACP28" s="270"/>
      <c r="ACQ28" s="270"/>
      <c r="ACR28" s="270"/>
      <c r="ACS28" s="270"/>
      <c r="ACT28" s="270"/>
      <c r="ACU28" s="270"/>
      <c r="ACV28" s="270"/>
      <c r="ACW28" s="270"/>
      <c r="ACX28" s="270"/>
      <c r="ACY28" s="270"/>
      <c r="ACZ28" s="270"/>
      <c r="ADA28" s="270"/>
      <c r="ADB28" s="270"/>
      <c r="ADC28" s="270"/>
      <c r="ADD28" s="270"/>
      <c r="ADE28" s="270"/>
      <c r="ADF28" s="270"/>
      <c r="ADG28" s="270"/>
      <c r="ADH28" s="270"/>
      <c r="ADI28" s="270"/>
      <c r="ADJ28" s="270"/>
      <c r="ADK28" s="270"/>
      <c r="ADL28" s="270"/>
      <c r="ADM28" s="270"/>
      <c r="ADN28" s="270"/>
      <c r="ADO28" s="270"/>
      <c r="ADP28" s="270"/>
      <c r="ADQ28" s="270"/>
      <c r="ADR28" s="270"/>
      <c r="ADS28" s="270"/>
      <c r="ADT28" s="270"/>
      <c r="ADU28" s="270"/>
      <c r="ADV28" s="270"/>
      <c r="ADW28" s="270"/>
      <c r="ADX28" s="270"/>
      <c r="ADY28" s="270"/>
      <c r="ADZ28" s="270"/>
      <c r="AEA28" s="270"/>
      <c r="AEB28" s="270"/>
      <c r="AEC28" s="270"/>
      <c r="AED28" s="270"/>
      <c r="AEE28" s="270"/>
      <c r="AEF28" s="270"/>
      <c r="AEG28" s="270"/>
      <c r="AEH28" s="270"/>
      <c r="AEI28" s="270"/>
      <c r="AEJ28" s="270"/>
      <c r="AEK28" s="270"/>
      <c r="AEL28" s="270"/>
      <c r="AEM28" s="270"/>
      <c r="AEN28" s="270"/>
      <c r="AEO28" s="270"/>
      <c r="AEP28" s="270"/>
      <c r="AEQ28" s="270"/>
      <c r="AER28" s="270"/>
      <c r="AES28" s="270"/>
      <c r="AET28" s="270"/>
      <c r="AEU28" s="270"/>
      <c r="AEV28" s="270"/>
      <c r="AEW28" s="270"/>
      <c r="AEX28" s="270"/>
      <c r="AEY28" s="270"/>
      <c r="AEZ28" s="270"/>
      <c r="AFA28" s="270"/>
      <c r="AFB28" s="270"/>
      <c r="AFC28" s="270"/>
      <c r="AFD28" s="270"/>
      <c r="AFE28" s="270"/>
      <c r="AFF28" s="270"/>
      <c r="AFG28" s="270"/>
      <c r="AFH28" s="270"/>
      <c r="AFI28" s="270"/>
      <c r="AFJ28" s="270"/>
      <c r="AFK28" s="270"/>
      <c r="AFL28" s="270"/>
      <c r="AFM28" s="270"/>
      <c r="AFN28" s="270"/>
      <c r="AFO28" s="270"/>
      <c r="AFP28" s="270"/>
      <c r="AFQ28" s="270"/>
      <c r="AFR28" s="270"/>
      <c r="AFS28" s="270"/>
      <c r="AFT28" s="270"/>
      <c r="AFU28" s="270"/>
      <c r="AFV28" s="270"/>
      <c r="AFW28" s="270"/>
      <c r="AFX28" s="270"/>
      <c r="AFY28" s="270"/>
      <c r="AFZ28" s="270"/>
      <c r="AGA28" s="270"/>
      <c r="AGB28" s="270"/>
      <c r="AGC28" s="270"/>
      <c r="AGD28" s="270"/>
      <c r="AGE28" s="270"/>
      <c r="AGF28" s="270"/>
      <c r="AGG28" s="270"/>
      <c r="AGH28" s="270"/>
      <c r="AGI28" s="270"/>
      <c r="AGJ28" s="270"/>
      <c r="AGK28" s="270"/>
      <c r="AGL28" s="270"/>
      <c r="AGM28" s="270"/>
      <c r="AGN28" s="270"/>
      <c r="AGO28" s="270"/>
      <c r="AGP28" s="270"/>
      <c r="AGQ28" s="270"/>
      <c r="AGR28" s="270"/>
      <c r="AGS28" s="270"/>
      <c r="AGT28" s="270"/>
      <c r="AGU28" s="270"/>
      <c r="AGV28" s="270"/>
      <c r="AGW28" s="270"/>
      <c r="AGX28" s="270"/>
      <c r="AGY28" s="270"/>
      <c r="AGZ28" s="270"/>
      <c r="AHA28" s="270"/>
      <c r="AHB28" s="270"/>
      <c r="AHC28" s="270"/>
      <c r="AHD28" s="270"/>
      <c r="AHE28" s="270"/>
      <c r="AHF28" s="270"/>
      <c r="AHG28" s="270"/>
      <c r="AHH28" s="270"/>
      <c r="AHI28" s="270"/>
      <c r="AHJ28" s="270"/>
      <c r="AHK28" s="270"/>
      <c r="AHL28" s="270"/>
      <c r="AHM28" s="270"/>
      <c r="AHN28" s="270"/>
      <c r="AHO28" s="270"/>
      <c r="AHP28" s="270"/>
      <c r="AHQ28" s="270"/>
      <c r="AHR28" s="270"/>
      <c r="AHS28" s="270"/>
      <c r="AHT28" s="270"/>
      <c r="AHU28" s="270"/>
      <c r="AHV28" s="270"/>
      <c r="AHW28" s="270"/>
      <c r="AHX28" s="270"/>
      <c r="AHY28" s="270"/>
      <c r="AHZ28" s="270"/>
      <c r="AIA28" s="270"/>
      <c r="AIB28" s="270"/>
      <c r="AIC28" s="270"/>
      <c r="AID28" s="270"/>
      <c r="AIE28" s="270"/>
      <c r="AIF28" s="270"/>
      <c r="AIG28" s="270"/>
      <c r="AIH28" s="270"/>
      <c r="AII28" s="270"/>
      <c r="AIJ28" s="270"/>
      <c r="AIK28" s="270"/>
      <c r="AIL28" s="270"/>
      <c r="AIM28" s="270"/>
      <c r="AIN28" s="270"/>
      <c r="AIO28" s="270"/>
      <c r="AIP28" s="270"/>
      <c r="AIQ28" s="270"/>
      <c r="AIR28" s="270"/>
      <c r="AIS28" s="270"/>
      <c r="AIT28" s="270"/>
      <c r="AIU28" s="270"/>
      <c r="AIV28" s="270"/>
      <c r="AIW28" s="270"/>
      <c r="AIX28" s="270"/>
      <c r="AIY28" s="270"/>
      <c r="AIZ28" s="270"/>
      <c r="AJA28" s="270"/>
      <c r="AJB28" s="270"/>
      <c r="AJC28" s="270"/>
      <c r="AJD28" s="270"/>
      <c r="AJE28" s="270"/>
      <c r="AJF28" s="270"/>
      <c r="AJG28" s="270"/>
      <c r="AJH28" s="270"/>
      <c r="AJI28" s="270"/>
      <c r="AJJ28" s="270"/>
      <c r="AJK28" s="270"/>
      <c r="AJL28" s="270"/>
      <c r="AJM28" s="270"/>
      <c r="AJN28" s="270"/>
      <c r="AJO28" s="270"/>
      <c r="AJP28" s="270"/>
      <c r="AJQ28" s="270"/>
      <c r="AJR28" s="270"/>
      <c r="AJS28" s="270"/>
      <c r="AJT28" s="270"/>
      <c r="AJU28" s="270"/>
      <c r="AJV28" s="270"/>
      <c r="AJW28" s="270"/>
      <c r="AJX28" s="270"/>
      <c r="AJY28" s="270"/>
      <c r="AJZ28" s="270"/>
      <c r="AKA28" s="270"/>
      <c r="AKB28" s="270"/>
      <c r="AKC28" s="270"/>
      <c r="AKD28" s="270"/>
      <c r="AKE28" s="270"/>
      <c r="AKF28" s="270"/>
      <c r="AKG28" s="270"/>
      <c r="AKH28" s="270"/>
      <c r="AKI28" s="270"/>
      <c r="AKJ28" s="270"/>
      <c r="AKK28" s="270"/>
      <c r="AKL28" s="270"/>
      <c r="AKM28" s="270"/>
      <c r="AKN28" s="270"/>
      <c r="AKO28" s="270"/>
      <c r="AKP28" s="270"/>
      <c r="AKQ28" s="270"/>
      <c r="AKR28" s="270"/>
      <c r="AKS28" s="270"/>
      <c r="AKT28" s="270"/>
      <c r="AKU28" s="270"/>
      <c r="AKV28" s="270"/>
      <c r="AKW28" s="270"/>
      <c r="AKX28" s="270"/>
      <c r="AKY28" s="270"/>
      <c r="AKZ28" s="270"/>
      <c r="ALA28" s="270"/>
      <c r="ALB28" s="270"/>
      <c r="ALC28" s="270"/>
      <c r="ALD28" s="270"/>
      <c r="ALE28" s="270"/>
      <c r="ALF28" s="270"/>
      <c r="ALG28" s="270"/>
      <c r="ALH28" s="270"/>
      <c r="ALI28" s="270"/>
      <c r="ALJ28" s="270"/>
      <c r="ALK28" s="270"/>
      <c r="ALL28" s="270"/>
      <c r="ALM28" s="270"/>
      <c r="ALN28" s="270"/>
      <c r="ALO28" s="270"/>
      <c r="ALP28" s="270"/>
      <c r="ALQ28" s="270"/>
      <c r="ALR28" s="270"/>
      <c r="ALS28" s="270"/>
      <c r="ALT28" s="270"/>
      <c r="ALU28" s="270"/>
      <c r="ALV28" s="270"/>
      <c r="ALW28" s="270"/>
      <c r="ALX28" s="270"/>
      <c r="ALY28" s="270"/>
      <c r="ALZ28" s="270"/>
      <c r="AMA28" s="270"/>
      <c r="AMB28" s="270"/>
      <c r="AMC28" s="270"/>
      <c r="AMD28" s="270"/>
    </row>
    <row r="29" customFormat="false" ht="13.8" hidden="false" customHeight="true" outlineLevel="0" collapsed="false">
      <c r="A29" s="273" t="s">
        <v>947</v>
      </c>
      <c r="B29" s="273"/>
      <c r="C29" s="273"/>
      <c r="D29" s="273"/>
      <c r="E29" s="273"/>
      <c r="F29" s="273"/>
      <c r="G29" s="273"/>
      <c r="H29" s="273"/>
      <c r="I29" s="274" t="n">
        <f aca="false">SUM(I23:I28)</f>
        <v>0</v>
      </c>
      <c r="J29" s="270"/>
      <c r="K29" s="270"/>
      <c r="L29" s="270"/>
      <c r="M29" s="270"/>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270"/>
      <c r="AL29" s="270"/>
      <c r="AM29" s="270"/>
      <c r="AN29" s="270"/>
      <c r="AO29" s="270"/>
      <c r="AP29" s="270"/>
      <c r="AQ29" s="270"/>
      <c r="AR29" s="270"/>
      <c r="AS29" s="270"/>
      <c r="AT29" s="270"/>
      <c r="AU29" s="270"/>
      <c r="AV29" s="270"/>
      <c r="AW29" s="270"/>
      <c r="AX29" s="270"/>
      <c r="AY29" s="270"/>
      <c r="AZ29" s="270"/>
      <c r="BA29" s="270"/>
      <c r="BB29" s="270"/>
      <c r="BC29" s="270"/>
      <c r="BD29" s="270"/>
      <c r="BE29" s="270"/>
      <c r="BF29" s="270"/>
      <c r="BG29" s="270"/>
      <c r="BH29" s="270"/>
      <c r="BI29" s="270"/>
      <c r="BJ29" s="270"/>
      <c r="BK29" s="270"/>
      <c r="BL29" s="270"/>
      <c r="BM29" s="270"/>
      <c r="BN29" s="270"/>
      <c r="BO29" s="270"/>
      <c r="BP29" s="270"/>
      <c r="BQ29" s="270"/>
      <c r="BR29" s="270"/>
      <c r="BS29" s="270"/>
      <c r="BT29" s="270"/>
      <c r="BU29" s="270"/>
      <c r="BV29" s="270"/>
      <c r="BW29" s="270"/>
      <c r="BX29" s="270"/>
      <c r="BY29" s="270"/>
      <c r="BZ29" s="270"/>
      <c r="CA29" s="270"/>
      <c r="CB29" s="270"/>
      <c r="CC29" s="270"/>
      <c r="CD29" s="270"/>
      <c r="CE29" s="270"/>
      <c r="CF29" s="270"/>
      <c r="CG29" s="270"/>
      <c r="CH29" s="270"/>
      <c r="CI29" s="270"/>
      <c r="CJ29" s="270"/>
      <c r="CK29" s="270"/>
      <c r="CL29" s="270"/>
      <c r="CM29" s="270"/>
      <c r="CN29" s="270"/>
      <c r="CO29" s="270"/>
      <c r="CP29" s="270"/>
      <c r="CQ29" s="270"/>
      <c r="CR29" s="270"/>
      <c r="CS29" s="270"/>
      <c r="CT29" s="270"/>
      <c r="CU29" s="270"/>
      <c r="CV29" s="270"/>
      <c r="CW29" s="270"/>
      <c r="CX29" s="270"/>
      <c r="CY29" s="270"/>
      <c r="CZ29" s="270"/>
      <c r="DA29" s="270"/>
      <c r="DB29" s="270"/>
      <c r="DC29" s="270"/>
      <c r="DD29" s="270"/>
      <c r="DE29" s="270"/>
      <c r="DF29" s="270"/>
      <c r="DG29" s="270"/>
      <c r="DH29" s="270"/>
      <c r="DI29" s="270"/>
      <c r="DJ29" s="270"/>
      <c r="DK29" s="270"/>
      <c r="DL29" s="270"/>
      <c r="DM29" s="270"/>
      <c r="DN29" s="270"/>
      <c r="DO29" s="270"/>
      <c r="DP29" s="270"/>
      <c r="DQ29" s="270"/>
      <c r="DR29" s="270"/>
      <c r="DS29" s="270"/>
      <c r="DT29" s="270"/>
      <c r="DU29" s="270"/>
      <c r="DV29" s="270"/>
      <c r="DW29" s="270"/>
      <c r="DX29" s="270"/>
      <c r="DY29" s="270"/>
      <c r="DZ29" s="270"/>
      <c r="EA29" s="270"/>
      <c r="EB29" s="270"/>
      <c r="EC29" s="270"/>
      <c r="ED29" s="270"/>
      <c r="EE29" s="270"/>
      <c r="EF29" s="270"/>
      <c r="EG29" s="270"/>
      <c r="EH29" s="270"/>
      <c r="EI29" s="270"/>
      <c r="EJ29" s="270"/>
      <c r="EK29" s="270"/>
      <c r="EL29" s="270"/>
      <c r="EM29" s="270"/>
      <c r="EN29" s="270"/>
      <c r="EO29" s="270"/>
      <c r="EP29" s="270"/>
      <c r="EQ29" s="270"/>
      <c r="ER29" s="270"/>
      <c r="ES29" s="270"/>
      <c r="ET29" s="270"/>
      <c r="EU29" s="270"/>
      <c r="EV29" s="270"/>
      <c r="EW29" s="270"/>
      <c r="EX29" s="270"/>
      <c r="EY29" s="270"/>
      <c r="EZ29" s="270"/>
      <c r="FA29" s="270"/>
      <c r="FB29" s="270"/>
      <c r="FC29" s="270"/>
      <c r="FD29" s="270"/>
      <c r="FE29" s="270"/>
      <c r="FF29" s="270"/>
      <c r="FG29" s="270"/>
      <c r="FH29" s="270"/>
      <c r="FI29" s="270"/>
      <c r="FJ29" s="270"/>
      <c r="FK29" s="270"/>
      <c r="FL29" s="270"/>
      <c r="FM29" s="270"/>
      <c r="FN29" s="270"/>
      <c r="FO29" s="270"/>
      <c r="FP29" s="270"/>
      <c r="FQ29" s="270"/>
      <c r="FR29" s="270"/>
      <c r="FS29" s="270"/>
      <c r="FT29" s="270"/>
      <c r="FU29" s="270"/>
      <c r="FV29" s="270"/>
      <c r="FW29" s="270"/>
      <c r="FX29" s="270"/>
      <c r="FY29" s="270"/>
      <c r="FZ29" s="270"/>
      <c r="GA29" s="270"/>
      <c r="GB29" s="270"/>
      <c r="GC29" s="270"/>
      <c r="GD29" s="270"/>
      <c r="GE29" s="270"/>
      <c r="GF29" s="270"/>
      <c r="GG29" s="270"/>
      <c r="GH29" s="270"/>
      <c r="GI29" s="270"/>
      <c r="GJ29" s="270"/>
      <c r="GK29" s="270"/>
      <c r="GL29" s="270"/>
      <c r="GM29" s="270"/>
      <c r="GN29" s="270"/>
      <c r="GO29" s="270"/>
      <c r="GP29" s="270"/>
      <c r="GQ29" s="270"/>
      <c r="GR29" s="270"/>
      <c r="GS29" s="270"/>
      <c r="GT29" s="270"/>
      <c r="GU29" s="270"/>
      <c r="GV29" s="270"/>
      <c r="GW29" s="270"/>
      <c r="GX29" s="270"/>
      <c r="GY29" s="270"/>
      <c r="GZ29" s="270"/>
      <c r="HA29" s="270"/>
      <c r="HB29" s="270"/>
      <c r="HC29" s="270"/>
      <c r="HD29" s="270"/>
      <c r="HE29" s="270"/>
      <c r="HF29" s="270"/>
      <c r="HG29" s="270"/>
      <c r="HH29" s="270"/>
      <c r="HI29" s="270"/>
      <c r="HJ29" s="270"/>
      <c r="HK29" s="270"/>
      <c r="HL29" s="270"/>
      <c r="HM29" s="270"/>
      <c r="HN29" s="270"/>
      <c r="HO29" s="270"/>
      <c r="HP29" s="270"/>
      <c r="HQ29" s="270"/>
      <c r="HR29" s="270"/>
      <c r="HS29" s="270"/>
      <c r="HT29" s="270"/>
      <c r="HU29" s="270"/>
      <c r="HV29" s="270"/>
      <c r="HW29" s="270"/>
      <c r="HX29" s="270"/>
      <c r="HY29" s="270"/>
      <c r="HZ29" s="270"/>
      <c r="IA29" s="270"/>
      <c r="IB29" s="270"/>
      <c r="IC29" s="270"/>
      <c r="ID29" s="270"/>
      <c r="IE29" s="270"/>
      <c r="IF29" s="270"/>
      <c r="IG29" s="270"/>
      <c r="IH29" s="270"/>
      <c r="II29" s="270"/>
      <c r="IJ29" s="270"/>
      <c r="IK29" s="270"/>
      <c r="IL29" s="270"/>
      <c r="IM29" s="270"/>
      <c r="IN29" s="270"/>
      <c r="IO29" s="270"/>
      <c r="IP29" s="270"/>
      <c r="IQ29" s="270"/>
      <c r="IR29" s="270"/>
      <c r="IS29" s="270"/>
      <c r="IT29" s="270"/>
      <c r="IU29" s="270"/>
      <c r="IV29" s="270"/>
      <c r="IW29" s="270"/>
      <c r="IX29" s="270"/>
      <c r="IY29" s="270"/>
      <c r="IZ29" s="270"/>
      <c r="JA29" s="270"/>
      <c r="JB29" s="270"/>
      <c r="JC29" s="270"/>
      <c r="JD29" s="270"/>
      <c r="JE29" s="270"/>
      <c r="JF29" s="270"/>
      <c r="JG29" s="270"/>
      <c r="JH29" s="270"/>
      <c r="JI29" s="270"/>
      <c r="JJ29" s="270"/>
      <c r="JK29" s="270"/>
      <c r="JL29" s="270"/>
      <c r="JM29" s="270"/>
      <c r="JN29" s="270"/>
      <c r="JO29" s="270"/>
      <c r="JP29" s="270"/>
      <c r="JQ29" s="270"/>
      <c r="JR29" s="270"/>
      <c r="JS29" s="270"/>
      <c r="JT29" s="270"/>
      <c r="JU29" s="270"/>
      <c r="JV29" s="270"/>
      <c r="JW29" s="270"/>
      <c r="JX29" s="270"/>
      <c r="JY29" s="270"/>
      <c r="JZ29" s="270"/>
      <c r="KA29" s="270"/>
      <c r="KB29" s="270"/>
      <c r="KC29" s="270"/>
      <c r="KD29" s="270"/>
      <c r="KE29" s="270"/>
      <c r="KF29" s="270"/>
      <c r="KG29" s="270"/>
      <c r="KH29" s="270"/>
      <c r="KI29" s="270"/>
      <c r="KJ29" s="270"/>
      <c r="KK29" s="270"/>
      <c r="KL29" s="270"/>
      <c r="KM29" s="270"/>
      <c r="KN29" s="270"/>
      <c r="KO29" s="270"/>
      <c r="KP29" s="270"/>
      <c r="KQ29" s="270"/>
      <c r="KR29" s="270"/>
      <c r="KS29" s="270"/>
      <c r="KT29" s="270"/>
      <c r="KU29" s="270"/>
      <c r="KV29" s="270"/>
      <c r="KW29" s="270"/>
      <c r="KX29" s="270"/>
      <c r="KY29" s="270"/>
      <c r="KZ29" s="270"/>
      <c r="LA29" s="270"/>
      <c r="LB29" s="270"/>
      <c r="LC29" s="270"/>
      <c r="LD29" s="270"/>
      <c r="LE29" s="270"/>
      <c r="LF29" s="270"/>
      <c r="LG29" s="270"/>
      <c r="LH29" s="270"/>
      <c r="LI29" s="270"/>
      <c r="LJ29" s="270"/>
      <c r="LK29" s="270"/>
      <c r="LL29" s="270"/>
      <c r="LM29" s="270"/>
      <c r="LN29" s="270"/>
      <c r="LO29" s="270"/>
      <c r="LP29" s="270"/>
      <c r="LQ29" s="270"/>
      <c r="LR29" s="270"/>
      <c r="LS29" s="270"/>
      <c r="LT29" s="270"/>
      <c r="LU29" s="270"/>
      <c r="LV29" s="270"/>
      <c r="LW29" s="270"/>
      <c r="LX29" s="270"/>
      <c r="LY29" s="270"/>
      <c r="LZ29" s="270"/>
      <c r="MA29" s="270"/>
      <c r="MB29" s="270"/>
      <c r="MC29" s="270"/>
      <c r="MD29" s="270"/>
      <c r="ME29" s="270"/>
      <c r="MF29" s="270"/>
      <c r="MG29" s="270"/>
      <c r="MH29" s="270"/>
      <c r="MI29" s="270"/>
      <c r="MJ29" s="270"/>
      <c r="MK29" s="270"/>
      <c r="ML29" s="270"/>
      <c r="MM29" s="270"/>
      <c r="MN29" s="270"/>
      <c r="MO29" s="270"/>
      <c r="MP29" s="270"/>
      <c r="MQ29" s="270"/>
      <c r="MR29" s="270"/>
      <c r="MS29" s="270"/>
      <c r="MT29" s="270"/>
      <c r="MU29" s="270"/>
      <c r="MV29" s="270"/>
      <c r="MW29" s="270"/>
      <c r="MX29" s="270"/>
      <c r="MY29" s="270"/>
      <c r="MZ29" s="270"/>
      <c r="NA29" s="270"/>
      <c r="NB29" s="270"/>
      <c r="NC29" s="270"/>
      <c r="ND29" s="270"/>
      <c r="NE29" s="270"/>
      <c r="NF29" s="270"/>
      <c r="NG29" s="270"/>
      <c r="NH29" s="270"/>
      <c r="NI29" s="270"/>
      <c r="NJ29" s="270"/>
      <c r="NK29" s="270"/>
      <c r="NL29" s="270"/>
      <c r="NM29" s="270"/>
      <c r="NN29" s="270"/>
      <c r="NO29" s="270"/>
      <c r="NP29" s="270"/>
      <c r="NQ29" s="270"/>
      <c r="NR29" s="270"/>
      <c r="NS29" s="270"/>
      <c r="NT29" s="270"/>
      <c r="NU29" s="270"/>
      <c r="NV29" s="270"/>
      <c r="NW29" s="270"/>
      <c r="NX29" s="270"/>
      <c r="NY29" s="270"/>
      <c r="NZ29" s="270"/>
      <c r="OA29" s="270"/>
      <c r="OB29" s="270"/>
      <c r="OC29" s="270"/>
      <c r="OD29" s="270"/>
      <c r="OE29" s="270"/>
      <c r="OF29" s="270"/>
      <c r="OG29" s="270"/>
      <c r="OH29" s="270"/>
      <c r="OI29" s="270"/>
      <c r="OJ29" s="270"/>
      <c r="OK29" s="270"/>
      <c r="OL29" s="270"/>
      <c r="OM29" s="270"/>
      <c r="ON29" s="270"/>
      <c r="OO29" s="270"/>
      <c r="OP29" s="270"/>
      <c r="OQ29" s="270"/>
      <c r="OR29" s="270"/>
      <c r="OS29" s="270"/>
      <c r="OT29" s="270"/>
      <c r="OU29" s="270"/>
      <c r="OV29" s="270"/>
      <c r="OW29" s="270"/>
      <c r="OX29" s="270"/>
      <c r="OY29" s="270"/>
      <c r="OZ29" s="270"/>
      <c r="PA29" s="270"/>
      <c r="PB29" s="270"/>
      <c r="PC29" s="270"/>
      <c r="PD29" s="270"/>
      <c r="PE29" s="270"/>
      <c r="PF29" s="270"/>
      <c r="PG29" s="270"/>
      <c r="PH29" s="270"/>
      <c r="PI29" s="270"/>
      <c r="PJ29" s="270"/>
      <c r="PK29" s="270"/>
      <c r="PL29" s="270"/>
      <c r="PM29" s="270"/>
      <c r="PN29" s="270"/>
      <c r="PO29" s="270"/>
      <c r="PP29" s="270"/>
      <c r="PQ29" s="270"/>
      <c r="PR29" s="270"/>
      <c r="PS29" s="270"/>
      <c r="PT29" s="270"/>
      <c r="PU29" s="270"/>
      <c r="PV29" s="270"/>
      <c r="PW29" s="270"/>
      <c r="PX29" s="270"/>
      <c r="PY29" s="270"/>
      <c r="PZ29" s="270"/>
      <c r="QA29" s="270"/>
      <c r="QB29" s="270"/>
      <c r="QC29" s="270"/>
      <c r="QD29" s="270"/>
      <c r="QE29" s="270"/>
      <c r="QF29" s="270"/>
      <c r="QG29" s="270"/>
      <c r="QH29" s="270"/>
      <c r="QI29" s="270"/>
      <c r="QJ29" s="270"/>
      <c r="QK29" s="270"/>
      <c r="QL29" s="270"/>
      <c r="QM29" s="270"/>
      <c r="QN29" s="270"/>
      <c r="QO29" s="270"/>
      <c r="QP29" s="270"/>
      <c r="QQ29" s="270"/>
      <c r="QR29" s="270"/>
      <c r="QS29" s="270"/>
      <c r="QT29" s="270"/>
      <c r="QU29" s="270"/>
      <c r="QV29" s="270"/>
      <c r="QW29" s="270"/>
      <c r="QX29" s="270"/>
      <c r="QY29" s="270"/>
      <c r="QZ29" s="270"/>
      <c r="RA29" s="270"/>
      <c r="RB29" s="270"/>
      <c r="RC29" s="270"/>
      <c r="RD29" s="270"/>
      <c r="RE29" s="270"/>
      <c r="RF29" s="270"/>
      <c r="RG29" s="270"/>
      <c r="RH29" s="270"/>
      <c r="RI29" s="270"/>
      <c r="RJ29" s="270"/>
      <c r="RK29" s="270"/>
      <c r="RL29" s="270"/>
      <c r="RM29" s="270"/>
      <c r="RN29" s="270"/>
      <c r="RO29" s="270"/>
      <c r="RP29" s="270"/>
      <c r="RQ29" s="270"/>
      <c r="RR29" s="270"/>
      <c r="RS29" s="270"/>
      <c r="RT29" s="270"/>
      <c r="RU29" s="270"/>
      <c r="RV29" s="270"/>
      <c r="RW29" s="270"/>
      <c r="RX29" s="270"/>
      <c r="RY29" s="270"/>
      <c r="RZ29" s="270"/>
      <c r="SA29" s="270"/>
      <c r="SB29" s="270"/>
      <c r="SC29" s="270"/>
      <c r="SD29" s="270"/>
      <c r="SE29" s="270"/>
      <c r="SF29" s="270"/>
      <c r="SG29" s="270"/>
      <c r="SH29" s="270"/>
      <c r="SI29" s="270"/>
      <c r="SJ29" s="270"/>
      <c r="SK29" s="270"/>
      <c r="SL29" s="270"/>
      <c r="SM29" s="270"/>
      <c r="SN29" s="270"/>
      <c r="SO29" s="270"/>
      <c r="SP29" s="270"/>
      <c r="SQ29" s="270"/>
      <c r="SR29" s="270"/>
      <c r="SS29" s="270"/>
      <c r="ST29" s="270"/>
      <c r="SU29" s="270"/>
      <c r="SV29" s="270"/>
      <c r="SW29" s="270"/>
      <c r="SX29" s="270"/>
      <c r="SY29" s="270"/>
      <c r="SZ29" s="270"/>
      <c r="TA29" s="270"/>
      <c r="TB29" s="270"/>
      <c r="TC29" s="270"/>
      <c r="TD29" s="270"/>
      <c r="TE29" s="270"/>
      <c r="TF29" s="270"/>
      <c r="TG29" s="270"/>
      <c r="TH29" s="270"/>
      <c r="TI29" s="270"/>
      <c r="TJ29" s="270"/>
      <c r="TK29" s="270"/>
      <c r="TL29" s="270"/>
      <c r="TM29" s="270"/>
      <c r="TN29" s="270"/>
      <c r="TO29" s="270"/>
      <c r="TP29" s="270"/>
      <c r="TQ29" s="270"/>
      <c r="TR29" s="270"/>
      <c r="TS29" s="270"/>
      <c r="TT29" s="270"/>
      <c r="TU29" s="270"/>
      <c r="TV29" s="270"/>
      <c r="TW29" s="270"/>
      <c r="TX29" s="270"/>
      <c r="TY29" s="270"/>
      <c r="TZ29" s="270"/>
      <c r="UA29" s="270"/>
      <c r="UB29" s="270"/>
      <c r="UC29" s="270"/>
      <c r="UD29" s="270"/>
      <c r="UE29" s="270"/>
      <c r="UF29" s="270"/>
      <c r="UG29" s="270"/>
      <c r="UH29" s="270"/>
      <c r="UI29" s="270"/>
      <c r="UJ29" s="270"/>
      <c r="UK29" s="270"/>
      <c r="UL29" s="270"/>
      <c r="UM29" s="270"/>
      <c r="UN29" s="270"/>
      <c r="UO29" s="270"/>
      <c r="UP29" s="270"/>
      <c r="UQ29" s="270"/>
      <c r="UR29" s="270"/>
      <c r="US29" s="270"/>
      <c r="UT29" s="270"/>
      <c r="UU29" s="270"/>
      <c r="UV29" s="270"/>
      <c r="UW29" s="270"/>
      <c r="UX29" s="270"/>
      <c r="UY29" s="270"/>
      <c r="UZ29" s="270"/>
      <c r="VA29" s="270"/>
      <c r="VB29" s="270"/>
      <c r="VC29" s="270"/>
      <c r="VD29" s="270"/>
      <c r="VE29" s="270"/>
      <c r="VF29" s="270"/>
      <c r="VG29" s="270"/>
      <c r="VH29" s="270"/>
      <c r="VI29" s="270"/>
      <c r="VJ29" s="270"/>
      <c r="VK29" s="270"/>
      <c r="VL29" s="270"/>
      <c r="VM29" s="270"/>
      <c r="VN29" s="270"/>
      <c r="VO29" s="270"/>
      <c r="VP29" s="270"/>
      <c r="VQ29" s="270"/>
      <c r="VR29" s="270"/>
      <c r="VS29" s="270"/>
      <c r="VT29" s="270"/>
      <c r="VU29" s="270"/>
      <c r="VV29" s="270"/>
      <c r="VW29" s="270"/>
      <c r="VX29" s="270"/>
      <c r="VY29" s="270"/>
      <c r="VZ29" s="270"/>
      <c r="WA29" s="270"/>
      <c r="WB29" s="270"/>
      <c r="WC29" s="270"/>
      <c r="WD29" s="270"/>
      <c r="WE29" s="270"/>
      <c r="WF29" s="270"/>
      <c r="WG29" s="270"/>
      <c r="WH29" s="270"/>
      <c r="WI29" s="270"/>
      <c r="WJ29" s="270"/>
      <c r="WK29" s="270"/>
      <c r="WL29" s="270"/>
      <c r="WM29" s="270"/>
      <c r="WN29" s="270"/>
      <c r="WO29" s="270"/>
      <c r="WP29" s="270"/>
      <c r="WQ29" s="270"/>
      <c r="WR29" s="270"/>
      <c r="WS29" s="270"/>
      <c r="WT29" s="270"/>
      <c r="WU29" s="270"/>
      <c r="WV29" s="270"/>
      <c r="WW29" s="270"/>
      <c r="WX29" s="270"/>
      <c r="WY29" s="270"/>
      <c r="WZ29" s="270"/>
      <c r="XA29" s="270"/>
      <c r="XB29" s="270"/>
      <c r="XC29" s="270"/>
      <c r="XD29" s="270"/>
      <c r="XE29" s="270"/>
      <c r="XF29" s="270"/>
      <c r="XG29" s="270"/>
      <c r="XH29" s="270"/>
      <c r="XI29" s="270"/>
      <c r="XJ29" s="270"/>
      <c r="XK29" s="270"/>
      <c r="XL29" s="270"/>
      <c r="XM29" s="270"/>
      <c r="XN29" s="270"/>
      <c r="XO29" s="270"/>
      <c r="XP29" s="270"/>
      <c r="XQ29" s="270"/>
      <c r="XR29" s="270"/>
      <c r="XS29" s="270"/>
      <c r="XT29" s="270"/>
      <c r="XU29" s="270"/>
      <c r="XV29" s="270"/>
      <c r="XW29" s="270"/>
      <c r="XX29" s="270"/>
      <c r="XY29" s="270"/>
      <c r="XZ29" s="270"/>
      <c r="YA29" s="270"/>
      <c r="YB29" s="270"/>
      <c r="YC29" s="270"/>
      <c r="YD29" s="270"/>
      <c r="YE29" s="270"/>
      <c r="YF29" s="270"/>
      <c r="YG29" s="270"/>
      <c r="YH29" s="270"/>
      <c r="YI29" s="270"/>
      <c r="YJ29" s="270"/>
      <c r="YK29" s="270"/>
      <c r="YL29" s="270"/>
      <c r="YM29" s="270"/>
      <c r="YN29" s="270"/>
      <c r="YO29" s="270"/>
      <c r="YP29" s="270"/>
      <c r="YQ29" s="270"/>
      <c r="YR29" s="270"/>
      <c r="YS29" s="270"/>
      <c r="YT29" s="270"/>
      <c r="YU29" s="270"/>
      <c r="YV29" s="270"/>
      <c r="YW29" s="270"/>
      <c r="YX29" s="270"/>
      <c r="YY29" s="270"/>
      <c r="YZ29" s="270"/>
      <c r="ZA29" s="270"/>
      <c r="ZB29" s="270"/>
      <c r="ZC29" s="270"/>
      <c r="ZD29" s="270"/>
      <c r="ZE29" s="270"/>
      <c r="ZF29" s="270"/>
      <c r="ZG29" s="270"/>
      <c r="ZH29" s="270"/>
      <c r="ZI29" s="270"/>
      <c r="ZJ29" s="270"/>
      <c r="ZK29" s="270"/>
      <c r="ZL29" s="270"/>
      <c r="ZM29" s="270"/>
      <c r="ZN29" s="270"/>
      <c r="ZO29" s="270"/>
      <c r="ZP29" s="270"/>
      <c r="ZQ29" s="270"/>
      <c r="ZR29" s="270"/>
      <c r="ZS29" s="270"/>
      <c r="ZT29" s="270"/>
      <c r="ZU29" s="270"/>
      <c r="ZV29" s="270"/>
      <c r="ZW29" s="270"/>
      <c r="ZX29" s="270"/>
      <c r="ZY29" s="270"/>
      <c r="ZZ29" s="270"/>
      <c r="AAA29" s="270"/>
      <c r="AAB29" s="270"/>
      <c r="AAC29" s="270"/>
      <c r="AAD29" s="270"/>
      <c r="AAE29" s="270"/>
      <c r="AAF29" s="270"/>
      <c r="AAG29" s="270"/>
      <c r="AAH29" s="270"/>
      <c r="AAI29" s="270"/>
      <c r="AAJ29" s="270"/>
      <c r="AAK29" s="270"/>
      <c r="AAL29" s="270"/>
      <c r="AAM29" s="270"/>
      <c r="AAN29" s="270"/>
      <c r="AAO29" s="270"/>
      <c r="AAP29" s="270"/>
      <c r="AAQ29" s="270"/>
      <c r="AAR29" s="270"/>
      <c r="AAS29" s="270"/>
      <c r="AAT29" s="270"/>
      <c r="AAU29" s="270"/>
      <c r="AAV29" s="270"/>
      <c r="AAW29" s="270"/>
      <c r="AAX29" s="270"/>
      <c r="AAY29" s="270"/>
      <c r="AAZ29" s="270"/>
      <c r="ABA29" s="270"/>
      <c r="ABB29" s="270"/>
      <c r="ABC29" s="270"/>
      <c r="ABD29" s="270"/>
      <c r="ABE29" s="270"/>
      <c r="ABF29" s="270"/>
      <c r="ABG29" s="270"/>
      <c r="ABH29" s="270"/>
      <c r="ABI29" s="270"/>
      <c r="ABJ29" s="270"/>
      <c r="ABK29" s="270"/>
      <c r="ABL29" s="270"/>
      <c r="ABM29" s="270"/>
      <c r="ABN29" s="270"/>
      <c r="ABO29" s="270"/>
      <c r="ABP29" s="270"/>
      <c r="ABQ29" s="270"/>
      <c r="ABR29" s="270"/>
      <c r="ABS29" s="270"/>
      <c r="ABT29" s="270"/>
      <c r="ABU29" s="270"/>
      <c r="ABV29" s="270"/>
      <c r="ABW29" s="270"/>
      <c r="ABX29" s="270"/>
      <c r="ABY29" s="270"/>
      <c r="ABZ29" s="270"/>
      <c r="ACA29" s="270"/>
      <c r="ACB29" s="270"/>
      <c r="ACC29" s="270"/>
      <c r="ACD29" s="270"/>
      <c r="ACE29" s="270"/>
      <c r="ACF29" s="270"/>
      <c r="ACG29" s="270"/>
      <c r="ACH29" s="270"/>
      <c r="ACI29" s="270"/>
      <c r="ACJ29" s="270"/>
      <c r="ACK29" s="270"/>
      <c r="ACL29" s="270"/>
      <c r="ACM29" s="270"/>
      <c r="ACN29" s="270"/>
      <c r="ACO29" s="270"/>
      <c r="ACP29" s="270"/>
      <c r="ACQ29" s="270"/>
      <c r="ACR29" s="270"/>
      <c r="ACS29" s="270"/>
      <c r="ACT29" s="270"/>
      <c r="ACU29" s="270"/>
      <c r="ACV29" s="270"/>
      <c r="ACW29" s="270"/>
      <c r="ACX29" s="270"/>
      <c r="ACY29" s="270"/>
      <c r="ACZ29" s="270"/>
      <c r="ADA29" s="270"/>
      <c r="ADB29" s="270"/>
      <c r="ADC29" s="270"/>
      <c r="ADD29" s="270"/>
      <c r="ADE29" s="270"/>
      <c r="ADF29" s="270"/>
      <c r="ADG29" s="270"/>
      <c r="ADH29" s="270"/>
      <c r="ADI29" s="270"/>
      <c r="ADJ29" s="270"/>
      <c r="ADK29" s="270"/>
      <c r="ADL29" s="270"/>
      <c r="ADM29" s="270"/>
      <c r="ADN29" s="270"/>
      <c r="ADO29" s="270"/>
      <c r="ADP29" s="270"/>
      <c r="ADQ29" s="270"/>
      <c r="ADR29" s="270"/>
      <c r="ADS29" s="270"/>
      <c r="ADT29" s="270"/>
      <c r="ADU29" s="270"/>
      <c r="ADV29" s="270"/>
      <c r="ADW29" s="270"/>
      <c r="ADX29" s="270"/>
      <c r="ADY29" s="270"/>
      <c r="ADZ29" s="270"/>
      <c r="AEA29" s="270"/>
      <c r="AEB29" s="270"/>
      <c r="AEC29" s="270"/>
      <c r="AED29" s="270"/>
      <c r="AEE29" s="270"/>
      <c r="AEF29" s="270"/>
      <c r="AEG29" s="270"/>
      <c r="AEH29" s="270"/>
      <c r="AEI29" s="270"/>
      <c r="AEJ29" s="270"/>
      <c r="AEK29" s="270"/>
      <c r="AEL29" s="270"/>
      <c r="AEM29" s="270"/>
      <c r="AEN29" s="270"/>
      <c r="AEO29" s="270"/>
      <c r="AEP29" s="270"/>
      <c r="AEQ29" s="270"/>
      <c r="AER29" s="270"/>
      <c r="AES29" s="270"/>
      <c r="AET29" s="270"/>
      <c r="AEU29" s="270"/>
      <c r="AEV29" s="270"/>
      <c r="AEW29" s="270"/>
      <c r="AEX29" s="270"/>
      <c r="AEY29" s="270"/>
      <c r="AEZ29" s="270"/>
      <c r="AFA29" s="270"/>
      <c r="AFB29" s="270"/>
      <c r="AFC29" s="270"/>
      <c r="AFD29" s="270"/>
      <c r="AFE29" s="270"/>
      <c r="AFF29" s="270"/>
      <c r="AFG29" s="270"/>
      <c r="AFH29" s="270"/>
      <c r="AFI29" s="270"/>
      <c r="AFJ29" s="270"/>
      <c r="AFK29" s="270"/>
      <c r="AFL29" s="270"/>
      <c r="AFM29" s="270"/>
      <c r="AFN29" s="270"/>
      <c r="AFO29" s="270"/>
      <c r="AFP29" s="270"/>
      <c r="AFQ29" s="270"/>
      <c r="AFR29" s="270"/>
      <c r="AFS29" s="270"/>
      <c r="AFT29" s="270"/>
      <c r="AFU29" s="270"/>
      <c r="AFV29" s="270"/>
      <c r="AFW29" s="270"/>
      <c r="AFX29" s="270"/>
      <c r="AFY29" s="270"/>
      <c r="AFZ29" s="270"/>
      <c r="AGA29" s="270"/>
      <c r="AGB29" s="270"/>
      <c r="AGC29" s="270"/>
      <c r="AGD29" s="270"/>
      <c r="AGE29" s="270"/>
      <c r="AGF29" s="270"/>
      <c r="AGG29" s="270"/>
      <c r="AGH29" s="270"/>
      <c r="AGI29" s="270"/>
      <c r="AGJ29" s="270"/>
      <c r="AGK29" s="270"/>
      <c r="AGL29" s="270"/>
      <c r="AGM29" s="270"/>
      <c r="AGN29" s="270"/>
      <c r="AGO29" s="270"/>
      <c r="AGP29" s="270"/>
      <c r="AGQ29" s="270"/>
      <c r="AGR29" s="270"/>
      <c r="AGS29" s="270"/>
      <c r="AGT29" s="270"/>
      <c r="AGU29" s="270"/>
      <c r="AGV29" s="270"/>
      <c r="AGW29" s="270"/>
      <c r="AGX29" s="270"/>
      <c r="AGY29" s="270"/>
      <c r="AGZ29" s="270"/>
      <c r="AHA29" s="270"/>
      <c r="AHB29" s="270"/>
      <c r="AHC29" s="270"/>
      <c r="AHD29" s="270"/>
      <c r="AHE29" s="270"/>
      <c r="AHF29" s="270"/>
      <c r="AHG29" s="270"/>
      <c r="AHH29" s="270"/>
      <c r="AHI29" s="270"/>
      <c r="AHJ29" s="270"/>
      <c r="AHK29" s="270"/>
      <c r="AHL29" s="270"/>
      <c r="AHM29" s="270"/>
      <c r="AHN29" s="270"/>
      <c r="AHO29" s="270"/>
      <c r="AHP29" s="270"/>
      <c r="AHQ29" s="270"/>
      <c r="AHR29" s="270"/>
      <c r="AHS29" s="270"/>
      <c r="AHT29" s="270"/>
      <c r="AHU29" s="270"/>
      <c r="AHV29" s="270"/>
      <c r="AHW29" s="270"/>
      <c r="AHX29" s="270"/>
      <c r="AHY29" s="270"/>
      <c r="AHZ29" s="270"/>
      <c r="AIA29" s="270"/>
      <c r="AIB29" s="270"/>
      <c r="AIC29" s="270"/>
      <c r="AID29" s="270"/>
      <c r="AIE29" s="270"/>
      <c r="AIF29" s="270"/>
      <c r="AIG29" s="270"/>
      <c r="AIH29" s="270"/>
      <c r="AII29" s="270"/>
      <c r="AIJ29" s="270"/>
      <c r="AIK29" s="270"/>
      <c r="AIL29" s="270"/>
      <c r="AIM29" s="270"/>
      <c r="AIN29" s="270"/>
      <c r="AIO29" s="270"/>
      <c r="AIP29" s="270"/>
      <c r="AIQ29" s="270"/>
      <c r="AIR29" s="270"/>
      <c r="AIS29" s="270"/>
      <c r="AIT29" s="270"/>
      <c r="AIU29" s="270"/>
      <c r="AIV29" s="270"/>
      <c r="AIW29" s="270"/>
      <c r="AIX29" s="270"/>
      <c r="AIY29" s="270"/>
      <c r="AIZ29" s="270"/>
      <c r="AJA29" s="270"/>
      <c r="AJB29" s="270"/>
      <c r="AJC29" s="270"/>
      <c r="AJD29" s="270"/>
      <c r="AJE29" s="270"/>
      <c r="AJF29" s="270"/>
      <c r="AJG29" s="270"/>
      <c r="AJH29" s="270"/>
      <c r="AJI29" s="270"/>
      <c r="AJJ29" s="270"/>
      <c r="AJK29" s="270"/>
      <c r="AJL29" s="270"/>
      <c r="AJM29" s="270"/>
      <c r="AJN29" s="270"/>
      <c r="AJO29" s="270"/>
      <c r="AJP29" s="270"/>
      <c r="AJQ29" s="270"/>
      <c r="AJR29" s="270"/>
      <c r="AJS29" s="270"/>
      <c r="AJT29" s="270"/>
      <c r="AJU29" s="270"/>
      <c r="AJV29" s="270"/>
      <c r="AJW29" s="270"/>
      <c r="AJX29" s="270"/>
      <c r="AJY29" s="270"/>
      <c r="AJZ29" s="270"/>
      <c r="AKA29" s="270"/>
      <c r="AKB29" s="270"/>
      <c r="AKC29" s="270"/>
      <c r="AKD29" s="270"/>
      <c r="AKE29" s="270"/>
      <c r="AKF29" s="270"/>
      <c r="AKG29" s="270"/>
      <c r="AKH29" s="270"/>
      <c r="AKI29" s="270"/>
      <c r="AKJ29" s="270"/>
      <c r="AKK29" s="270"/>
      <c r="AKL29" s="270"/>
      <c r="AKM29" s="270"/>
      <c r="AKN29" s="270"/>
      <c r="AKO29" s="270"/>
      <c r="AKP29" s="270"/>
      <c r="AKQ29" s="270"/>
      <c r="AKR29" s="270"/>
      <c r="AKS29" s="270"/>
      <c r="AKT29" s="270"/>
      <c r="AKU29" s="270"/>
      <c r="AKV29" s="270"/>
      <c r="AKW29" s="270"/>
      <c r="AKX29" s="270"/>
      <c r="AKY29" s="270"/>
      <c r="AKZ29" s="270"/>
      <c r="ALA29" s="270"/>
      <c r="ALB29" s="270"/>
      <c r="ALC29" s="270"/>
      <c r="ALD29" s="270"/>
      <c r="ALE29" s="270"/>
      <c r="ALF29" s="270"/>
      <c r="ALG29" s="270"/>
      <c r="ALH29" s="270"/>
      <c r="ALI29" s="270"/>
      <c r="ALJ29" s="270"/>
      <c r="ALK29" s="270"/>
      <c r="ALL29" s="270"/>
      <c r="ALM29" s="270"/>
      <c r="ALN29" s="270"/>
      <c r="ALO29" s="270"/>
      <c r="ALP29" s="270"/>
      <c r="ALQ29" s="270"/>
      <c r="ALR29" s="270"/>
      <c r="ALS29" s="270"/>
      <c r="ALT29" s="270"/>
      <c r="ALU29" s="270"/>
      <c r="ALV29" s="270"/>
      <c r="ALW29" s="270"/>
      <c r="ALX29" s="270"/>
      <c r="ALY29" s="270"/>
      <c r="ALZ29" s="270"/>
      <c r="AMA29" s="270"/>
      <c r="AMB29" s="270"/>
      <c r="AMC29" s="270"/>
      <c r="AMD29" s="270"/>
    </row>
    <row r="30" customFormat="false" ht="13.8" hidden="false" customHeight="true" outlineLevel="0" collapsed="false">
      <c r="A30" s="275" t="s">
        <v>1311</v>
      </c>
      <c r="B30" s="275"/>
      <c r="C30" s="275"/>
      <c r="D30" s="275"/>
      <c r="E30" s="275"/>
      <c r="F30" s="275"/>
      <c r="G30" s="275"/>
      <c r="H30" s="275"/>
      <c r="I30" s="275"/>
    </row>
    <row r="31" customFormat="false" ht="18.65" hidden="false" customHeight="true" outlineLevel="0" collapsed="false">
      <c r="A31" s="254" t="s">
        <v>949</v>
      </c>
      <c r="B31" s="254"/>
      <c r="C31" s="254"/>
      <c r="D31" s="254"/>
      <c r="E31" s="254"/>
      <c r="F31" s="254"/>
      <c r="G31" s="254"/>
      <c r="H31" s="254"/>
      <c r="I31" s="254"/>
    </row>
    <row r="32" customFormat="false" ht="27.05" hidden="false" customHeight="true" outlineLevel="0" collapsed="false">
      <c r="A32" s="254" t="s">
        <v>1312</v>
      </c>
      <c r="B32" s="254"/>
      <c r="C32" s="254"/>
      <c r="D32" s="254"/>
      <c r="E32" s="254"/>
      <c r="F32" s="254" t="s">
        <v>1313</v>
      </c>
      <c r="G32" s="276" t="n">
        <v>2026</v>
      </c>
      <c r="H32" s="254" t="s">
        <v>1314</v>
      </c>
      <c r="I32" s="277" t="n">
        <v>1621</v>
      </c>
    </row>
    <row r="33" customFormat="false" ht="13.8" hidden="false" customHeight="true" outlineLevel="0" collapsed="false">
      <c r="A33" s="255" t="s">
        <v>950</v>
      </c>
      <c r="B33" s="255"/>
      <c r="C33" s="255"/>
      <c r="D33" s="255"/>
      <c r="E33" s="255"/>
      <c r="F33" s="255"/>
      <c r="G33" s="255"/>
      <c r="H33" s="255"/>
      <c r="I33" s="255"/>
    </row>
    <row r="34" customFormat="false" ht="13.8" hidden="false" customHeight="true" outlineLevel="0" collapsed="false">
      <c r="A34" s="278" t="s">
        <v>951</v>
      </c>
      <c r="B34" s="278"/>
      <c r="C34" s="278"/>
      <c r="D34" s="278"/>
      <c r="E34" s="278"/>
      <c r="F34" s="278"/>
      <c r="G34" s="278"/>
      <c r="H34" s="278"/>
      <c r="I34" s="278"/>
    </row>
    <row r="35" customFormat="false" ht="13.8" hidden="false" customHeight="true" outlineLevel="0" collapsed="false">
      <c r="A35" s="279" t="s">
        <v>952</v>
      </c>
      <c r="B35" s="257" t="s">
        <v>953</v>
      </c>
      <c r="C35" s="257"/>
      <c r="D35" s="257"/>
      <c r="E35" s="257"/>
      <c r="F35" s="257"/>
      <c r="G35" s="257"/>
      <c r="H35" s="258" t="s">
        <v>884</v>
      </c>
      <c r="I35" s="280" t="s">
        <v>885</v>
      </c>
    </row>
    <row r="36" customFormat="false" ht="13.8" hidden="false" customHeight="true" outlineLevel="0" collapsed="false">
      <c r="A36" s="281" t="s">
        <v>887</v>
      </c>
      <c r="B36" s="242" t="s">
        <v>954</v>
      </c>
      <c r="C36" s="242"/>
      <c r="D36" s="242"/>
      <c r="E36" s="242"/>
      <c r="F36" s="242"/>
      <c r="G36" s="242"/>
      <c r="H36" s="282" t="n">
        <v>0.083333</v>
      </c>
      <c r="I36" s="283" t="n">
        <f aca="false">ROUND($I$29*H36,2)</f>
        <v>0</v>
      </c>
    </row>
    <row r="37" customFormat="false" ht="13.8" hidden="false" customHeight="true" outlineLevel="0" collapsed="false">
      <c r="A37" s="281" t="s">
        <v>890</v>
      </c>
      <c r="B37" s="242" t="s">
        <v>955</v>
      </c>
      <c r="C37" s="242"/>
      <c r="D37" s="242"/>
      <c r="E37" s="242"/>
      <c r="F37" s="242"/>
      <c r="G37" s="242"/>
      <c r="H37" s="282" t="n">
        <v>0.111111</v>
      </c>
      <c r="I37" s="283" t="n">
        <f aca="false">ROUND($I$29*H37,2)</f>
        <v>0</v>
      </c>
    </row>
    <row r="38" customFormat="false" ht="13.8" hidden="false" customHeight="false" outlineLevel="0" collapsed="false">
      <c r="A38" s="284" t="s">
        <v>956</v>
      </c>
      <c r="B38" s="284"/>
      <c r="C38" s="284"/>
      <c r="D38" s="284"/>
      <c r="E38" s="284"/>
      <c r="F38" s="284"/>
      <c r="G38" s="284"/>
      <c r="H38" s="285" t="n">
        <f aca="false">SUM(H36:H37)</f>
        <v>0.194444</v>
      </c>
      <c r="I38" s="274" t="n">
        <f aca="false">SUM(I36:I37)</f>
        <v>0</v>
      </c>
    </row>
    <row r="39" customFormat="false" ht="17.9" hidden="false" customHeight="true" outlineLevel="0" collapsed="false">
      <c r="A39" s="275" t="s">
        <v>957</v>
      </c>
      <c r="B39" s="275"/>
      <c r="C39" s="275"/>
      <c r="D39" s="275"/>
      <c r="E39" s="275"/>
      <c r="F39" s="275"/>
      <c r="G39" s="275"/>
      <c r="H39" s="275"/>
      <c r="I39" s="275"/>
    </row>
    <row r="40" customFormat="false" ht="13.8" hidden="false" customHeight="true" outlineLevel="0" collapsed="false">
      <c r="A40" s="254" t="s">
        <v>958</v>
      </c>
      <c r="B40" s="254"/>
      <c r="C40" s="254"/>
      <c r="D40" s="254"/>
      <c r="E40" s="254"/>
      <c r="F40" s="254"/>
      <c r="G40" s="254"/>
      <c r="H40" s="254"/>
      <c r="I40" s="254"/>
    </row>
    <row r="41" customFormat="false" ht="13.8" hidden="false" customHeight="true" outlineLevel="0" collapsed="false">
      <c r="A41" s="278" t="s">
        <v>959</v>
      </c>
      <c r="B41" s="278"/>
      <c r="C41" s="278"/>
      <c r="D41" s="278"/>
      <c r="E41" s="278"/>
      <c r="F41" s="278"/>
      <c r="G41" s="278"/>
      <c r="H41" s="278"/>
      <c r="I41" s="278"/>
    </row>
    <row r="42" customFormat="false" ht="13.8" hidden="false" customHeight="true" outlineLevel="0" collapsed="false">
      <c r="A42" s="279" t="s">
        <v>960</v>
      </c>
      <c r="B42" s="257" t="s">
        <v>961</v>
      </c>
      <c r="C42" s="257"/>
      <c r="D42" s="257"/>
      <c r="E42" s="257"/>
      <c r="F42" s="257"/>
      <c r="G42" s="257"/>
      <c r="H42" s="258" t="s">
        <v>884</v>
      </c>
      <c r="I42" s="280" t="s">
        <v>885</v>
      </c>
    </row>
    <row r="43" customFormat="false" ht="13.8" hidden="false" customHeight="true" outlineLevel="0" collapsed="false">
      <c r="A43" s="281" t="s">
        <v>887</v>
      </c>
      <c r="B43" s="242" t="s">
        <v>962</v>
      </c>
      <c r="C43" s="242"/>
      <c r="D43" s="242"/>
      <c r="E43" s="242"/>
      <c r="F43" s="242"/>
      <c r="G43" s="242"/>
      <c r="H43" s="286" t="n">
        <v>0.2</v>
      </c>
      <c r="I43" s="283" t="n">
        <f aca="false">ROUND(($I$29+$I$38)*H43,2)</f>
        <v>0</v>
      </c>
    </row>
    <row r="44" customFormat="false" ht="13.8" hidden="false" customHeight="true" outlineLevel="0" collapsed="false">
      <c r="A44" s="281" t="s">
        <v>890</v>
      </c>
      <c r="B44" s="242" t="s">
        <v>963</v>
      </c>
      <c r="C44" s="242"/>
      <c r="D44" s="242"/>
      <c r="E44" s="242"/>
      <c r="F44" s="242"/>
      <c r="G44" s="242"/>
      <c r="H44" s="286" t="n">
        <v>0.015</v>
      </c>
      <c r="I44" s="283" t="n">
        <f aca="false">ROUND(($I$29+$I$38)*H44,2)</f>
        <v>0</v>
      </c>
    </row>
    <row r="45" customFormat="false" ht="13.8" hidden="false" customHeight="true" outlineLevel="0" collapsed="false">
      <c r="A45" s="281" t="s">
        <v>893</v>
      </c>
      <c r="B45" s="242" t="s">
        <v>964</v>
      </c>
      <c r="C45" s="242"/>
      <c r="D45" s="242"/>
      <c r="E45" s="242"/>
      <c r="F45" s="242"/>
      <c r="G45" s="242"/>
      <c r="H45" s="286" t="n">
        <v>0.01</v>
      </c>
      <c r="I45" s="283" t="n">
        <f aca="false">ROUND(($I$29+$I$38)*H45,2)</f>
        <v>0</v>
      </c>
    </row>
    <row r="46" customFormat="false" ht="13.8" hidden="false" customHeight="true" outlineLevel="0" collapsed="false">
      <c r="A46" s="281" t="s">
        <v>926</v>
      </c>
      <c r="B46" s="242" t="s">
        <v>965</v>
      </c>
      <c r="C46" s="242"/>
      <c r="D46" s="242"/>
      <c r="E46" s="242"/>
      <c r="F46" s="242"/>
      <c r="G46" s="242"/>
      <c r="H46" s="286" t="n">
        <v>0.002</v>
      </c>
      <c r="I46" s="283" t="n">
        <f aca="false">ROUND(($I$29+$I$38)*H46,2)</f>
        <v>0</v>
      </c>
    </row>
    <row r="47" customFormat="false" ht="13.8" hidden="false" customHeight="true" outlineLevel="0" collapsed="false">
      <c r="A47" s="281" t="s">
        <v>966</v>
      </c>
      <c r="B47" s="242" t="s">
        <v>967</v>
      </c>
      <c r="C47" s="242"/>
      <c r="D47" s="242"/>
      <c r="E47" s="242"/>
      <c r="F47" s="242"/>
      <c r="G47" s="242"/>
      <c r="H47" s="286" t="n">
        <v>0.025</v>
      </c>
      <c r="I47" s="283" t="n">
        <f aca="false">ROUND(($I$29+$I$38)*H47,2)</f>
        <v>0</v>
      </c>
    </row>
    <row r="48" customFormat="false" ht="13.8" hidden="false" customHeight="true" outlineLevel="0" collapsed="false">
      <c r="A48" s="281" t="s">
        <v>968</v>
      </c>
      <c r="B48" s="242" t="s">
        <v>969</v>
      </c>
      <c r="C48" s="242"/>
      <c r="D48" s="242"/>
      <c r="E48" s="242"/>
      <c r="F48" s="242"/>
      <c r="G48" s="242"/>
      <c r="H48" s="286" t="n">
        <v>0.08</v>
      </c>
      <c r="I48" s="283" t="n">
        <f aca="false">ROUND(($I$29+$I$38)*H48,2)</f>
        <v>0</v>
      </c>
    </row>
    <row r="49" customFormat="false" ht="53.15" hidden="false" customHeight="true" outlineLevel="0" collapsed="false">
      <c r="A49" s="281" t="s">
        <v>970</v>
      </c>
      <c r="B49" s="242" t="s">
        <v>1315</v>
      </c>
      <c r="C49" s="242"/>
      <c r="D49" s="287" t="s">
        <v>972</v>
      </c>
      <c r="E49" s="288"/>
      <c r="F49" s="287" t="s">
        <v>973</v>
      </c>
      <c r="G49" s="289"/>
      <c r="H49" s="282" t="n">
        <f aca="false">ROUND((E49*G49),6)</f>
        <v>0</v>
      </c>
      <c r="I49" s="283" t="n">
        <f aca="false">ROUND(($I$29+$I$38)*H49,2)</f>
        <v>0</v>
      </c>
    </row>
    <row r="50" customFormat="false" ht="13.8" hidden="false" customHeight="true" outlineLevel="0" collapsed="false">
      <c r="A50" s="281" t="s">
        <v>974</v>
      </c>
      <c r="B50" s="242" t="s">
        <v>975</v>
      </c>
      <c r="C50" s="242"/>
      <c r="D50" s="242"/>
      <c r="E50" s="242"/>
      <c r="F50" s="242"/>
      <c r="G50" s="242"/>
      <c r="H50" s="286" t="n">
        <v>0.006</v>
      </c>
      <c r="I50" s="283" t="n">
        <f aca="false">ROUND(($I$29+$I$38)*H50,2)</f>
        <v>0</v>
      </c>
    </row>
    <row r="51" customFormat="false" ht="13.8" hidden="false" customHeight="false" outlineLevel="0" collapsed="false">
      <c r="A51" s="284" t="s">
        <v>956</v>
      </c>
      <c r="B51" s="284"/>
      <c r="C51" s="284"/>
      <c r="D51" s="284"/>
      <c r="E51" s="284"/>
      <c r="F51" s="284"/>
      <c r="G51" s="284"/>
      <c r="H51" s="285" t="n">
        <f aca="false">SUM(H43:H50)</f>
        <v>0.338</v>
      </c>
      <c r="I51" s="274" t="n">
        <f aca="false">SUM(I43:I50)</f>
        <v>0</v>
      </c>
    </row>
    <row r="52" customFormat="false" ht="13.8" hidden="false" customHeight="true" outlineLevel="0" collapsed="false">
      <c r="A52" s="275" t="s">
        <v>976</v>
      </c>
      <c r="B52" s="275"/>
      <c r="C52" s="275"/>
      <c r="D52" s="275"/>
      <c r="E52" s="275"/>
      <c r="F52" s="275"/>
      <c r="G52" s="275"/>
      <c r="H52" s="275"/>
      <c r="I52" s="275"/>
    </row>
    <row r="53" customFormat="false" ht="13.8" hidden="false" customHeight="true" outlineLevel="0" collapsed="false">
      <c r="A53" s="290" t="s">
        <v>977</v>
      </c>
      <c r="B53" s="290"/>
      <c r="C53" s="290"/>
      <c r="D53" s="290"/>
      <c r="E53" s="290"/>
      <c r="F53" s="290"/>
      <c r="G53" s="290"/>
      <c r="H53" s="290"/>
      <c r="I53" s="290"/>
    </row>
    <row r="54" customFormat="false" ht="13.8" hidden="false" customHeight="true" outlineLevel="0" collapsed="false">
      <c r="A54" s="290" t="s">
        <v>978</v>
      </c>
      <c r="B54" s="290"/>
      <c r="C54" s="290"/>
      <c r="D54" s="290"/>
      <c r="E54" s="290"/>
      <c r="F54" s="290"/>
      <c r="G54" s="290"/>
      <c r="H54" s="290"/>
      <c r="I54" s="290"/>
    </row>
    <row r="55" customFormat="false" ht="13.8" hidden="false" customHeight="true" outlineLevel="0" collapsed="false">
      <c r="A55" s="290" t="s">
        <v>1316</v>
      </c>
      <c r="B55" s="290"/>
      <c r="C55" s="290"/>
      <c r="D55" s="290"/>
      <c r="E55" s="290"/>
      <c r="F55" s="290"/>
      <c r="G55" s="290"/>
      <c r="H55" s="290"/>
      <c r="I55" s="290"/>
    </row>
    <row r="56" customFormat="false" ht="13.8" hidden="false" customHeight="true" outlineLevel="0" collapsed="false">
      <c r="A56" s="254" t="s">
        <v>1317</v>
      </c>
      <c r="B56" s="254"/>
      <c r="C56" s="254"/>
      <c r="D56" s="254"/>
      <c r="E56" s="254"/>
      <c r="F56" s="254"/>
      <c r="G56" s="254"/>
      <c r="H56" s="254"/>
      <c r="I56" s="254"/>
    </row>
    <row r="57" customFormat="false" ht="13.8" hidden="false" customHeight="true" outlineLevel="0" collapsed="false">
      <c r="A57" s="278" t="s">
        <v>979</v>
      </c>
      <c r="B57" s="278"/>
      <c r="C57" s="278"/>
      <c r="D57" s="278"/>
      <c r="E57" s="278"/>
      <c r="F57" s="278"/>
      <c r="G57" s="278"/>
      <c r="H57" s="278"/>
      <c r="I57" s="278"/>
    </row>
    <row r="58" customFormat="false" ht="13.8" hidden="false" customHeight="true" outlineLevel="0" collapsed="false">
      <c r="A58" s="279" t="s">
        <v>980</v>
      </c>
      <c r="B58" s="257" t="s">
        <v>981</v>
      </c>
      <c r="C58" s="257"/>
      <c r="D58" s="257"/>
      <c r="E58" s="257"/>
      <c r="F58" s="257"/>
      <c r="G58" s="257"/>
      <c r="H58" s="258" t="s">
        <v>982</v>
      </c>
      <c r="I58" s="280" t="s">
        <v>885</v>
      </c>
    </row>
    <row r="59" customFormat="false" ht="13.8" hidden="false" customHeight="true" outlineLevel="0" collapsed="false">
      <c r="A59" s="281" t="s">
        <v>887</v>
      </c>
      <c r="B59" s="242" t="s">
        <v>1318</v>
      </c>
      <c r="C59" s="242"/>
      <c r="D59" s="242"/>
      <c r="E59" s="242"/>
      <c r="F59" s="242"/>
      <c r="G59" s="242"/>
      <c r="H59" s="291"/>
      <c r="I59" s="283" t="n">
        <f aca="false">ROUND(((H61*H60*E23)-(I71*I23)),2)</f>
        <v>0</v>
      </c>
    </row>
    <row r="60" customFormat="false" ht="22.35" hidden="false" customHeight="true" outlineLevel="0" collapsed="false">
      <c r="A60" s="292" t="s">
        <v>1319</v>
      </c>
      <c r="B60" s="293" t="s">
        <v>1320</v>
      </c>
      <c r="C60" s="293"/>
      <c r="D60" s="293"/>
      <c r="E60" s="293"/>
      <c r="F60" s="293"/>
      <c r="G60" s="293"/>
      <c r="H60" s="294"/>
      <c r="I60" s="295"/>
    </row>
    <row r="61" customFormat="false" ht="13.8" hidden="false" customHeight="true" outlineLevel="0" collapsed="false">
      <c r="A61" s="292" t="s">
        <v>1321</v>
      </c>
      <c r="B61" s="262" t="s">
        <v>1322</v>
      </c>
      <c r="C61" s="262"/>
      <c r="D61" s="262"/>
      <c r="E61" s="262"/>
      <c r="F61" s="262"/>
      <c r="G61" s="262"/>
      <c r="H61" s="296"/>
      <c r="I61" s="295"/>
    </row>
    <row r="62" customFormat="false" ht="22.35" hidden="false" customHeight="true" outlineLevel="0" collapsed="false">
      <c r="A62" s="292" t="s">
        <v>890</v>
      </c>
      <c r="B62" s="297" t="s">
        <v>1323</v>
      </c>
      <c r="C62" s="297"/>
      <c r="D62" s="297"/>
      <c r="E62" s="297"/>
      <c r="F62" s="297"/>
      <c r="G62" s="297"/>
      <c r="H62" s="298"/>
      <c r="I62" s="283" t="n">
        <f aca="false">ROUND(((E23*H63*(1-I72))),2)</f>
        <v>0</v>
      </c>
    </row>
    <row r="63" customFormat="false" ht="13.8" hidden="false" customHeight="true" outlineLevel="0" collapsed="false">
      <c r="A63" s="292" t="s">
        <v>1324</v>
      </c>
      <c r="B63" s="293" t="s">
        <v>1325</v>
      </c>
      <c r="C63" s="293"/>
      <c r="D63" s="293"/>
      <c r="E63" s="293"/>
      <c r="F63" s="293"/>
      <c r="G63" s="293"/>
      <c r="H63" s="294"/>
      <c r="I63" s="295"/>
    </row>
    <row r="64" customFormat="false" ht="13.8" hidden="false" customHeight="true" outlineLevel="0" collapsed="false">
      <c r="A64" s="292" t="s">
        <v>893</v>
      </c>
      <c r="B64" s="293" t="s">
        <v>1326</v>
      </c>
      <c r="C64" s="293"/>
      <c r="D64" s="293"/>
      <c r="E64" s="293"/>
      <c r="F64" s="293"/>
      <c r="G64" s="293"/>
      <c r="H64" s="299"/>
      <c r="I64" s="283" t="n">
        <f aca="false">H64</f>
        <v>0</v>
      </c>
    </row>
    <row r="65" customFormat="false" ht="13.8" hidden="false" customHeight="true" outlineLevel="0" collapsed="false">
      <c r="A65" s="292" t="s">
        <v>926</v>
      </c>
      <c r="B65" s="293" t="s">
        <v>1327</v>
      </c>
      <c r="C65" s="293"/>
      <c r="D65" s="293"/>
      <c r="E65" s="293"/>
      <c r="F65" s="293"/>
      <c r="G65" s="293"/>
      <c r="H65" s="300"/>
      <c r="I65" s="301" t="n">
        <f aca="false">H65</f>
        <v>0</v>
      </c>
    </row>
    <row r="66" customFormat="false" ht="13.8" hidden="false" customHeight="true" outlineLevel="0" collapsed="false">
      <c r="A66" s="292" t="s">
        <v>966</v>
      </c>
      <c r="B66" s="293" t="s">
        <v>1328</v>
      </c>
      <c r="C66" s="293"/>
      <c r="D66" s="293"/>
      <c r="E66" s="293"/>
      <c r="F66" s="293"/>
      <c r="G66" s="293"/>
      <c r="H66" s="300"/>
      <c r="I66" s="283" t="n">
        <f aca="false">H66</f>
        <v>0</v>
      </c>
    </row>
    <row r="67" customFormat="false" ht="13.8" hidden="false" customHeight="true" outlineLevel="0" collapsed="false">
      <c r="A67" s="292" t="s">
        <v>968</v>
      </c>
      <c r="B67" s="293" t="s">
        <v>1388</v>
      </c>
      <c r="C67" s="293"/>
      <c r="D67" s="293"/>
      <c r="E67" s="293"/>
      <c r="F67" s="293"/>
      <c r="G67" s="293"/>
      <c r="H67" s="300"/>
      <c r="I67" s="283" t="n">
        <f aca="false">H67</f>
        <v>0</v>
      </c>
    </row>
    <row r="68" customFormat="false" ht="13.8" hidden="false" customHeight="false" outlineLevel="0" collapsed="false">
      <c r="A68" s="302" t="s">
        <v>956</v>
      </c>
      <c r="B68" s="302"/>
      <c r="C68" s="302"/>
      <c r="D68" s="302"/>
      <c r="E68" s="302"/>
      <c r="F68" s="302"/>
      <c r="G68" s="302"/>
      <c r="H68" s="303"/>
      <c r="I68" s="274" t="n">
        <f aca="false">SUM(I59:I67)</f>
        <v>0</v>
      </c>
    </row>
    <row r="69" customFormat="false" ht="13.8" hidden="false" customHeight="true" outlineLevel="0" collapsed="false">
      <c r="A69" s="304" t="s">
        <v>994</v>
      </c>
      <c r="B69" s="304"/>
      <c r="C69" s="304"/>
      <c r="D69" s="304"/>
      <c r="E69" s="304"/>
      <c r="F69" s="304"/>
      <c r="G69" s="304"/>
      <c r="H69" s="304"/>
      <c r="I69" s="304"/>
    </row>
    <row r="70" customFormat="false" ht="13.8" hidden="false" customHeight="true" outlineLevel="0" collapsed="false">
      <c r="A70" s="290" t="s">
        <v>1330</v>
      </c>
      <c r="B70" s="290"/>
      <c r="C70" s="290"/>
      <c r="D70" s="290"/>
      <c r="E70" s="290"/>
      <c r="F70" s="290"/>
      <c r="G70" s="290"/>
      <c r="H70" s="290"/>
      <c r="I70" s="290"/>
    </row>
    <row r="71" customFormat="false" ht="13.8" hidden="false" customHeight="false" outlineLevel="0" collapsed="false">
      <c r="A71" s="305" t="s">
        <v>1331</v>
      </c>
      <c r="B71" s="305"/>
      <c r="C71" s="305"/>
      <c r="D71" s="305"/>
      <c r="E71" s="305"/>
      <c r="F71" s="305"/>
      <c r="G71" s="305"/>
      <c r="H71" s="306" t="s">
        <v>997</v>
      </c>
      <c r="I71" s="307" t="n">
        <v>0.06</v>
      </c>
    </row>
    <row r="72" customFormat="false" ht="18.65" hidden="false" customHeight="true" outlineLevel="0" collapsed="false">
      <c r="A72" s="308" t="s">
        <v>1332</v>
      </c>
      <c r="B72" s="308"/>
      <c r="C72" s="308"/>
      <c r="D72" s="308"/>
      <c r="E72" s="308"/>
      <c r="F72" s="308"/>
      <c r="G72" s="308"/>
      <c r="H72" s="306" t="s">
        <v>997</v>
      </c>
      <c r="I72" s="307" t="n">
        <v>0.2</v>
      </c>
    </row>
    <row r="73" customFormat="false" ht="13.8" hidden="false" customHeight="true" outlineLevel="0" collapsed="false">
      <c r="A73" s="309" t="s">
        <v>1333</v>
      </c>
      <c r="B73" s="309"/>
      <c r="C73" s="309"/>
      <c r="D73" s="309"/>
      <c r="E73" s="309"/>
      <c r="F73" s="309"/>
      <c r="G73" s="309"/>
      <c r="H73" s="309"/>
      <c r="I73" s="309"/>
    </row>
    <row r="74" customFormat="false" ht="13.8" hidden="false" customHeight="true" outlineLevel="0" collapsed="false">
      <c r="A74" s="255" t="s">
        <v>999</v>
      </c>
      <c r="B74" s="255"/>
      <c r="C74" s="255"/>
      <c r="D74" s="255"/>
      <c r="E74" s="255"/>
      <c r="F74" s="255"/>
      <c r="G74" s="255"/>
      <c r="H74" s="255"/>
      <c r="I74" s="255"/>
    </row>
    <row r="75" customFormat="false" ht="13.8" hidden="false" customHeight="true" outlineLevel="0" collapsed="false">
      <c r="A75" s="279" t="n">
        <v>2</v>
      </c>
      <c r="B75" s="310" t="s">
        <v>1000</v>
      </c>
      <c r="C75" s="310"/>
      <c r="D75" s="310"/>
      <c r="E75" s="310"/>
      <c r="F75" s="310"/>
      <c r="G75" s="310"/>
      <c r="H75" s="311"/>
      <c r="I75" s="280" t="s">
        <v>885</v>
      </c>
    </row>
    <row r="76" customFormat="false" ht="13.8" hidden="false" customHeight="true" outlineLevel="0" collapsed="false">
      <c r="A76" s="292" t="s">
        <v>952</v>
      </c>
      <c r="B76" s="293" t="s">
        <v>953</v>
      </c>
      <c r="C76" s="293"/>
      <c r="D76" s="293"/>
      <c r="E76" s="293"/>
      <c r="F76" s="293"/>
      <c r="G76" s="293"/>
      <c r="H76" s="312"/>
      <c r="I76" s="283" t="n">
        <f aca="false">+I38</f>
        <v>0</v>
      </c>
    </row>
    <row r="77" customFormat="false" ht="13.8" hidden="false" customHeight="true" outlineLevel="0" collapsed="false">
      <c r="A77" s="292" t="s">
        <v>960</v>
      </c>
      <c r="B77" s="293" t="s">
        <v>1001</v>
      </c>
      <c r="C77" s="293"/>
      <c r="D77" s="293"/>
      <c r="E77" s="293"/>
      <c r="F77" s="293"/>
      <c r="G77" s="293"/>
      <c r="H77" s="312"/>
      <c r="I77" s="283" t="n">
        <f aca="false">+I51</f>
        <v>0</v>
      </c>
    </row>
    <row r="78" customFormat="false" ht="13.8" hidden="false" customHeight="true" outlineLevel="0" collapsed="false">
      <c r="A78" s="292" t="s">
        <v>980</v>
      </c>
      <c r="B78" s="293" t="s">
        <v>981</v>
      </c>
      <c r="C78" s="293"/>
      <c r="D78" s="293"/>
      <c r="E78" s="293"/>
      <c r="F78" s="293"/>
      <c r="G78" s="293"/>
      <c r="H78" s="312"/>
      <c r="I78" s="283" t="n">
        <f aca="false">+I68</f>
        <v>0</v>
      </c>
    </row>
    <row r="79" customFormat="false" ht="13.8" hidden="false" customHeight="false" outlineLevel="0" collapsed="false">
      <c r="A79" s="302" t="s">
        <v>956</v>
      </c>
      <c r="B79" s="302"/>
      <c r="C79" s="302"/>
      <c r="D79" s="302"/>
      <c r="E79" s="302"/>
      <c r="F79" s="302"/>
      <c r="G79" s="302"/>
      <c r="H79" s="303"/>
      <c r="I79" s="274" t="n">
        <f aca="false">SUM(I76:I78)</f>
        <v>0</v>
      </c>
    </row>
    <row r="80" customFormat="false" ht="13.8" hidden="false" customHeight="true" outlineLevel="0" collapsed="false">
      <c r="A80" s="255" t="s">
        <v>1334</v>
      </c>
      <c r="B80" s="255"/>
      <c r="C80" s="255"/>
      <c r="D80" s="255"/>
      <c r="E80" s="255"/>
      <c r="F80" s="255"/>
      <c r="G80" s="255"/>
      <c r="H80" s="255"/>
      <c r="I80" s="255"/>
    </row>
    <row r="81" customFormat="false" ht="13.8" hidden="false" customHeight="true" outlineLevel="0" collapsed="false">
      <c r="A81" s="279" t="n">
        <v>3</v>
      </c>
      <c r="B81" s="310" t="s">
        <v>1335</v>
      </c>
      <c r="C81" s="310"/>
      <c r="D81" s="310"/>
      <c r="E81" s="310"/>
      <c r="F81" s="310"/>
      <c r="G81" s="310"/>
      <c r="H81" s="311"/>
      <c r="I81" s="280" t="s">
        <v>885</v>
      </c>
    </row>
    <row r="82" customFormat="false" ht="22.35" hidden="false" customHeight="true" outlineLevel="0" collapsed="false">
      <c r="A82" s="292" t="s">
        <v>887</v>
      </c>
      <c r="B82" s="313" t="s">
        <v>1336</v>
      </c>
      <c r="C82" s="313"/>
      <c r="D82" s="313"/>
      <c r="E82" s="313"/>
      <c r="F82" s="313"/>
      <c r="G82" s="313"/>
      <c r="H82" s="312"/>
      <c r="I82" s="283" t="n">
        <f aca="false">ROUND(($I$29/12)*(33/30)*I89,2)</f>
        <v>0</v>
      </c>
    </row>
    <row r="83" customFormat="false" ht="13.8" hidden="false" customHeight="false" outlineLevel="0" collapsed="false">
      <c r="A83" s="292" t="s">
        <v>890</v>
      </c>
      <c r="B83" s="314" t="s">
        <v>1005</v>
      </c>
      <c r="C83" s="314"/>
      <c r="D83" s="314"/>
      <c r="E83" s="314"/>
      <c r="F83" s="314"/>
      <c r="G83" s="314"/>
      <c r="H83" s="314"/>
      <c r="I83" s="315" t="n">
        <f aca="false">ROUND($H$48*I82,2)</f>
        <v>0</v>
      </c>
    </row>
    <row r="84" customFormat="false" ht="22.35" hidden="false" customHeight="true" outlineLevel="0" collapsed="false">
      <c r="A84" s="292" t="s">
        <v>893</v>
      </c>
      <c r="B84" s="242" t="s">
        <v>1337</v>
      </c>
      <c r="C84" s="242"/>
      <c r="D84" s="242"/>
      <c r="E84" s="242"/>
      <c r="F84" s="242"/>
      <c r="G84" s="242"/>
      <c r="H84" s="242"/>
      <c r="I84" s="315" t="n">
        <f aca="false">ROUND(($I$29+$I$38)*(40%)*8%*I89,2)</f>
        <v>0</v>
      </c>
    </row>
    <row r="85" customFormat="false" ht="22.35" hidden="false" customHeight="true" outlineLevel="0" collapsed="false">
      <c r="A85" s="292" t="s">
        <v>926</v>
      </c>
      <c r="B85" s="242" t="s">
        <v>1338</v>
      </c>
      <c r="C85" s="242"/>
      <c r="D85" s="242"/>
      <c r="E85" s="242"/>
      <c r="F85" s="242"/>
      <c r="G85" s="242"/>
      <c r="H85" s="242"/>
      <c r="I85" s="315" t="n">
        <f aca="false">ROUND(((($I$29/30)*7)/$H$8),2)</f>
        <v>0</v>
      </c>
    </row>
    <row r="86" customFormat="false" ht="13.8" hidden="false" customHeight="false" outlineLevel="0" collapsed="false">
      <c r="A86" s="292" t="s">
        <v>966</v>
      </c>
      <c r="B86" s="316" t="s">
        <v>1008</v>
      </c>
      <c r="C86" s="316"/>
      <c r="D86" s="316"/>
      <c r="E86" s="316"/>
      <c r="F86" s="316"/>
      <c r="G86" s="316"/>
      <c r="H86" s="316"/>
      <c r="I86" s="315" t="n">
        <f aca="false">ROUND($H$51*I85,2)</f>
        <v>0</v>
      </c>
    </row>
    <row r="87" customFormat="false" ht="22.35" hidden="false" customHeight="true" outlineLevel="0" collapsed="false">
      <c r="A87" s="292" t="s">
        <v>968</v>
      </c>
      <c r="B87" s="242" t="s">
        <v>1339</v>
      </c>
      <c r="C87" s="242"/>
      <c r="D87" s="242"/>
      <c r="E87" s="242"/>
      <c r="F87" s="242"/>
      <c r="G87" s="242"/>
      <c r="H87" s="242"/>
      <c r="I87" s="315" t="n">
        <f aca="false">ROUND(($I$29+$I$38)*(40%)*8%*100%,2)</f>
        <v>0</v>
      </c>
    </row>
    <row r="88" customFormat="false" ht="13.8" hidden="false" customHeight="false" outlineLevel="0" collapsed="false">
      <c r="A88" s="302" t="s">
        <v>956</v>
      </c>
      <c r="B88" s="302"/>
      <c r="C88" s="302"/>
      <c r="D88" s="302"/>
      <c r="E88" s="302"/>
      <c r="F88" s="302"/>
      <c r="G88" s="302"/>
      <c r="H88" s="303"/>
      <c r="I88" s="274" t="n">
        <f aca="false">SUM(I82:I87)</f>
        <v>0</v>
      </c>
    </row>
    <row r="89" customFormat="false" ht="18.65" hidden="false" customHeight="true" outlineLevel="0" collapsed="false">
      <c r="A89" s="317" t="s">
        <v>1340</v>
      </c>
      <c r="B89" s="317"/>
      <c r="C89" s="317"/>
      <c r="D89" s="317"/>
      <c r="E89" s="317"/>
      <c r="F89" s="317"/>
      <c r="G89" s="317"/>
      <c r="H89" s="318" t="s">
        <v>1011</v>
      </c>
      <c r="I89" s="319" t="n">
        <v>0.025</v>
      </c>
    </row>
    <row r="90" customFormat="false" ht="13.8" hidden="false" customHeight="true" outlineLevel="0" collapsed="false">
      <c r="A90" s="255" t="s">
        <v>1341</v>
      </c>
      <c r="B90" s="255"/>
      <c r="C90" s="255"/>
      <c r="D90" s="255"/>
      <c r="E90" s="255"/>
      <c r="F90" s="255"/>
      <c r="G90" s="255"/>
      <c r="H90" s="255"/>
      <c r="I90" s="255"/>
    </row>
    <row r="91" customFormat="false" ht="13.8" hidden="false" customHeight="true" outlineLevel="0" collapsed="false">
      <c r="A91" s="278" t="s">
        <v>1013</v>
      </c>
      <c r="B91" s="278"/>
      <c r="C91" s="278"/>
      <c r="D91" s="278"/>
      <c r="E91" s="278"/>
      <c r="F91" s="278"/>
      <c r="G91" s="278"/>
      <c r="H91" s="278"/>
      <c r="I91" s="278"/>
    </row>
    <row r="92" customFormat="false" ht="13.8" hidden="false" customHeight="true" outlineLevel="0" collapsed="false">
      <c r="A92" s="279" t="s">
        <v>1014</v>
      </c>
      <c r="B92" s="310" t="s">
        <v>1015</v>
      </c>
      <c r="C92" s="310"/>
      <c r="D92" s="310"/>
      <c r="E92" s="310"/>
      <c r="F92" s="310"/>
      <c r="G92" s="310"/>
      <c r="H92" s="311"/>
      <c r="I92" s="280" t="s">
        <v>885</v>
      </c>
    </row>
    <row r="93" customFormat="false" ht="13.8" hidden="false" customHeight="true" outlineLevel="0" collapsed="false">
      <c r="A93" s="292" t="s">
        <v>887</v>
      </c>
      <c r="B93" s="242" t="s">
        <v>1342</v>
      </c>
      <c r="C93" s="242"/>
      <c r="D93" s="242"/>
      <c r="E93" s="242"/>
      <c r="F93" s="242"/>
      <c r="G93" s="242"/>
      <c r="H93" s="242"/>
      <c r="I93" s="320"/>
    </row>
    <row r="94" customFormat="false" ht="13.8" hidden="false" customHeight="true" outlineLevel="0" collapsed="false">
      <c r="A94" s="292" t="s">
        <v>890</v>
      </c>
      <c r="B94" s="242" t="s">
        <v>1343</v>
      </c>
      <c r="C94" s="242"/>
      <c r="D94" s="242"/>
      <c r="E94" s="242"/>
      <c r="F94" s="242"/>
      <c r="G94" s="242"/>
      <c r="H94" s="242"/>
      <c r="I94" s="315" t="n">
        <f aca="false">ROUND((($I$29/30)*I103)/12,2)</f>
        <v>0</v>
      </c>
    </row>
    <row r="95" customFormat="false" ht="13.8" hidden="false" customHeight="true" outlineLevel="0" collapsed="false">
      <c r="A95" s="292" t="s">
        <v>893</v>
      </c>
      <c r="B95" s="242" t="s">
        <v>1344</v>
      </c>
      <c r="C95" s="242"/>
      <c r="D95" s="242"/>
      <c r="E95" s="242"/>
      <c r="F95" s="242"/>
      <c r="G95" s="242"/>
      <c r="H95" s="242"/>
      <c r="I95" s="315" t="n">
        <f aca="false">ROUND((($I$29/30)*5)/12*I104,2)</f>
        <v>0</v>
      </c>
    </row>
    <row r="96" customFormat="false" ht="13.8" hidden="false" customHeight="true" outlineLevel="0" collapsed="false">
      <c r="A96" s="292" t="s">
        <v>926</v>
      </c>
      <c r="B96" s="242" t="s">
        <v>1345</v>
      </c>
      <c r="C96" s="242"/>
      <c r="D96" s="242"/>
      <c r="E96" s="242"/>
      <c r="F96" s="242"/>
      <c r="G96" s="242"/>
      <c r="H96" s="242"/>
      <c r="I96" s="315" t="n">
        <f aca="false">ROUND(((($I$29/30)*15)/12)*I105,2)</f>
        <v>0</v>
      </c>
    </row>
    <row r="97" customFormat="false" ht="13.8" hidden="false" customHeight="true" outlineLevel="0" collapsed="false">
      <c r="A97" s="292" t="s">
        <v>966</v>
      </c>
      <c r="B97" s="242" t="s">
        <v>1346</v>
      </c>
      <c r="C97" s="242"/>
      <c r="D97" s="242"/>
      <c r="E97" s="242"/>
      <c r="F97" s="242"/>
      <c r="G97" s="242"/>
      <c r="H97" s="242"/>
      <c r="I97" s="315" t="n">
        <f aca="false">ROUND(((($I$29/30)*I106)/12),2)</f>
        <v>0</v>
      </c>
    </row>
    <row r="98" customFormat="false" ht="13.8" hidden="false" customHeight="true" outlineLevel="0" collapsed="false">
      <c r="A98" s="292" t="s">
        <v>968</v>
      </c>
      <c r="B98" s="242" t="s">
        <v>1388</v>
      </c>
      <c r="C98" s="242"/>
      <c r="D98" s="242"/>
      <c r="E98" s="242"/>
      <c r="F98" s="242"/>
      <c r="G98" s="242"/>
      <c r="H98" s="242"/>
      <c r="I98" s="321"/>
    </row>
    <row r="99" customFormat="false" ht="13.8" hidden="false" customHeight="false" outlineLevel="0" collapsed="false">
      <c r="A99" s="302" t="s">
        <v>1022</v>
      </c>
      <c r="B99" s="302"/>
      <c r="C99" s="302"/>
      <c r="D99" s="302"/>
      <c r="E99" s="302"/>
      <c r="F99" s="302"/>
      <c r="G99" s="302"/>
      <c r="H99" s="303"/>
      <c r="I99" s="274" t="n">
        <f aca="false">SUM(I93:I98)</f>
        <v>0</v>
      </c>
    </row>
    <row r="100" customFormat="false" ht="13.8" hidden="false" customHeight="true" outlineLevel="0" collapsed="false">
      <c r="A100" s="292" t="s">
        <v>970</v>
      </c>
      <c r="B100" s="242" t="s">
        <v>1023</v>
      </c>
      <c r="C100" s="242"/>
      <c r="D100" s="242"/>
      <c r="E100" s="242"/>
      <c r="F100" s="242"/>
      <c r="G100" s="242"/>
      <c r="H100" s="242"/>
      <c r="I100" s="315" t="n">
        <f aca="false">ROUND(H51*I99,2)</f>
        <v>0</v>
      </c>
    </row>
    <row r="101" customFormat="false" ht="13.8" hidden="false" customHeight="false" outlineLevel="0" collapsed="false">
      <c r="A101" s="302" t="s">
        <v>956</v>
      </c>
      <c r="B101" s="302"/>
      <c r="C101" s="302"/>
      <c r="D101" s="302"/>
      <c r="E101" s="302"/>
      <c r="F101" s="302"/>
      <c r="G101" s="302"/>
      <c r="H101" s="303"/>
      <c r="I101" s="274" t="n">
        <f aca="false">SUM(I99:I100)</f>
        <v>0</v>
      </c>
    </row>
    <row r="102" customFormat="false" ht="27.05" hidden="false" customHeight="true" outlineLevel="0" collapsed="false">
      <c r="A102" s="275" t="s">
        <v>1347</v>
      </c>
      <c r="B102" s="275"/>
      <c r="C102" s="275"/>
      <c r="D102" s="275"/>
      <c r="E102" s="275"/>
      <c r="F102" s="275"/>
      <c r="G102" s="275"/>
      <c r="H102" s="275"/>
      <c r="I102" s="275"/>
    </row>
    <row r="103" customFormat="false" ht="18.65" hidden="false" customHeight="true" outlineLevel="0" collapsed="false">
      <c r="A103" s="322" t="s">
        <v>1025</v>
      </c>
      <c r="B103" s="322"/>
      <c r="C103" s="322"/>
      <c r="D103" s="322"/>
      <c r="E103" s="322"/>
      <c r="F103" s="322"/>
      <c r="G103" s="322"/>
      <c r="H103" s="318" t="s">
        <v>1011</v>
      </c>
      <c r="I103" s="323" t="n">
        <v>2.96</v>
      </c>
    </row>
    <row r="104" customFormat="false" ht="18.65" hidden="false" customHeight="true" outlineLevel="0" collapsed="false">
      <c r="A104" s="322" t="s">
        <v>1026</v>
      </c>
      <c r="B104" s="322"/>
      <c r="C104" s="322"/>
      <c r="D104" s="322"/>
      <c r="E104" s="322"/>
      <c r="F104" s="322"/>
      <c r="G104" s="322"/>
      <c r="H104" s="318" t="s">
        <v>1011</v>
      </c>
      <c r="I104" s="324" t="n">
        <v>0.015</v>
      </c>
    </row>
    <row r="105" customFormat="false" ht="27.05" hidden="false" customHeight="true" outlineLevel="0" collapsed="false">
      <c r="A105" s="322" t="s">
        <v>1027</v>
      </c>
      <c r="B105" s="322"/>
      <c r="C105" s="322"/>
      <c r="D105" s="322"/>
      <c r="E105" s="322"/>
      <c r="F105" s="322"/>
      <c r="G105" s="322"/>
      <c r="H105" s="318" t="s">
        <v>1011</v>
      </c>
      <c r="I105" s="324" t="n">
        <v>0.0078</v>
      </c>
    </row>
    <row r="106" customFormat="false" ht="18.65" hidden="false" customHeight="true" outlineLevel="0" collapsed="false">
      <c r="A106" s="322" t="s">
        <v>1028</v>
      </c>
      <c r="B106" s="322"/>
      <c r="C106" s="322"/>
      <c r="D106" s="322"/>
      <c r="E106" s="322"/>
      <c r="F106" s="322"/>
      <c r="G106" s="322"/>
      <c r="H106" s="318" t="s">
        <v>1011</v>
      </c>
      <c r="I106" s="323" t="n">
        <v>5</v>
      </c>
    </row>
    <row r="107" customFormat="false" ht="13.8" hidden="false" customHeight="true" outlineLevel="0" collapsed="false">
      <c r="A107" s="278" t="s">
        <v>1029</v>
      </c>
      <c r="B107" s="278"/>
      <c r="C107" s="278"/>
      <c r="D107" s="278"/>
      <c r="E107" s="278"/>
      <c r="F107" s="278"/>
      <c r="G107" s="278"/>
      <c r="H107" s="278"/>
      <c r="I107" s="278"/>
    </row>
    <row r="108" customFormat="false" ht="13.8" hidden="false" customHeight="true" outlineLevel="0" collapsed="false">
      <c r="A108" s="279" t="s">
        <v>1030</v>
      </c>
      <c r="B108" s="310" t="s">
        <v>1031</v>
      </c>
      <c r="C108" s="310"/>
      <c r="D108" s="310"/>
      <c r="E108" s="310"/>
      <c r="F108" s="310"/>
      <c r="G108" s="310"/>
      <c r="H108" s="311"/>
      <c r="I108" s="280" t="s">
        <v>885</v>
      </c>
    </row>
    <row r="109" customFormat="false" ht="22.35" hidden="false" customHeight="true" outlineLevel="0" collapsed="false">
      <c r="A109" s="292" t="s">
        <v>887</v>
      </c>
      <c r="B109" s="242" t="s">
        <v>1348</v>
      </c>
      <c r="C109" s="242"/>
      <c r="D109" s="242"/>
      <c r="E109" s="242"/>
      <c r="F109" s="242"/>
      <c r="G109" s="242"/>
      <c r="H109" s="242"/>
      <c r="I109" s="315" t="n">
        <f aca="false">ROUND(((($I$29+$I$29/3)*4/12)/12)*I114,2)</f>
        <v>0</v>
      </c>
    </row>
    <row r="110" customFormat="false" ht="13.8" hidden="false" customHeight="true" outlineLevel="0" collapsed="false">
      <c r="A110" s="292" t="s">
        <v>890</v>
      </c>
      <c r="B110" s="242" t="s">
        <v>1033</v>
      </c>
      <c r="C110" s="242"/>
      <c r="D110" s="242"/>
      <c r="E110" s="242"/>
      <c r="F110" s="242"/>
      <c r="G110" s="242"/>
      <c r="H110" s="242"/>
      <c r="I110" s="315" t="n">
        <f aca="false">ROUND(+I109*H51,2)</f>
        <v>0</v>
      </c>
    </row>
    <row r="111" customFormat="false" ht="22.35" hidden="false" customHeight="true" outlineLevel="0" collapsed="false">
      <c r="A111" s="292" t="s">
        <v>893</v>
      </c>
      <c r="B111" s="242" t="s">
        <v>1349</v>
      </c>
      <c r="C111" s="242"/>
      <c r="D111" s="242"/>
      <c r="E111" s="242"/>
      <c r="F111" s="242"/>
      <c r="G111" s="242"/>
      <c r="H111" s="242"/>
      <c r="I111" s="315" t="n">
        <f aca="false">ROUND(((($I$29+$I$36)*4/12)*I114)*H51,2)</f>
        <v>0</v>
      </c>
    </row>
    <row r="112" customFormat="false" ht="13.8" hidden="false" customHeight="true" outlineLevel="0" collapsed="false">
      <c r="A112" s="292" t="s">
        <v>926</v>
      </c>
      <c r="B112" s="242" t="s">
        <v>1389</v>
      </c>
      <c r="C112" s="242"/>
      <c r="D112" s="242"/>
      <c r="E112" s="242"/>
      <c r="F112" s="242"/>
      <c r="G112" s="242"/>
      <c r="H112" s="242"/>
      <c r="I112" s="321"/>
    </row>
    <row r="113" customFormat="false" ht="13.8" hidden="false" customHeight="false" outlineLevel="0" collapsed="false">
      <c r="A113" s="302" t="s">
        <v>956</v>
      </c>
      <c r="B113" s="302"/>
      <c r="C113" s="302"/>
      <c r="D113" s="302"/>
      <c r="E113" s="302"/>
      <c r="F113" s="302"/>
      <c r="G113" s="302"/>
      <c r="H113" s="303"/>
      <c r="I113" s="274" t="n">
        <f aca="false">SUM(I109:I112)</f>
        <v>0</v>
      </c>
    </row>
    <row r="114" customFormat="false" ht="27.05" hidden="false" customHeight="true" outlineLevel="0" collapsed="false">
      <c r="A114" s="322" t="s">
        <v>1035</v>
      </c>
      <c r="B114" s="322"/>
      <c r="C114" s="322"/>
      <c r="D114" s="322"/>
      <c r="E114" s="322"/>
      <c r="F114" s="322"/>
      <c r="G114" s="322"/>
      <c r="H114" s="318" t="s">
        <v>1011</v>
      </c>
      <c r="I114" s="324" t="n">
        <v>0.02</v>
      </c>
    </row>
    <row r="115" customFormat="false" ht="13.8" hidden="false" customHeight="true" outlineLevel="0" collapsed="false">
      <c r="A115" s="278" t="s">
        <v>1036</v>
      </c>
      <c r="B115" s="278"/>
      <c r="C115" s="278"/>
      <c r="D115" s="278"/>
      <c r="E115" s="278"/>
      <c r="F115" s="278"/>
      <c r="G115" s="278"/>
      <c r="H115" s="278"/>
      <c r="I115" s="278"/>
    </row>
    <row r="116" customFormat="false" ht="13.8" hidden="false" customHeight="true" outlineLevel="0" collapsed="false">
      <c r="A116" s="279" t="s">
        <v>1037</v>
      </c>
      <c r="B116" s="310" t="s">
        <v>1038</v>
      </c>
      <c r="C116" s="310"/>
      <c r="D116" s="310"/>
      <c r="E116" s="310"/>
      <c r="F116" s="310"/>
      <c r="G116" s="310"/>
      <c r="H116" s="311"/>
      <c r="I116" s="280" t="s">
        <v>885</v>
      </c>
    </row>
    <row r="117" customFormat="false" ht="13.8" hidden="false" customHeight="true" outlineLevel="0" collapsed="false">
      <c r="A117" s="292" t="s">
        <v>887</v>
      </c>
      <c r="B117" s="242" t="s">
        <v>1039</v>
      </c>
      <c r="C117" s="242"/>
      <c r="D117" s="242"/>
      <c r="E117" s="242"/>
      <c r="F117" s="242"/>
      <c r="G117" s="242"/>
      <c r="H117" s="242"/>
      <c r="I117" s="321"/>
    </row>
    <row r="118" customFormat="false" ht="13.8" hidden="false" customHeight="false" outlineLevel="0" collapsed="false">
      <c r="A118" s="302" t="s">
        <v>956</v>
      </c>
      <c r="B118" s="302"/>
      <c r="C118" s="302"/>
      <c r="D118" s="302"/>
      <c r="E118" s="302"/>
      <c r="F118" s="302"/>
      <c r="G118" s="302"/>
      <c r="H118" s="303"/>
      <c r="I118" s="274" t="n">
        <f aca="false">+I117</f>
        <v>0</v>
      </c>
    </row>
    <row r="119" customFormat="false" ht="18.65" hidden="false" customHeight="true" outlineLevel="0" collapsed="false">
      <c r="A119" s="275" t="s">
        <v>1351</v>
      </c>
      <c r="B119" s="275"/>
      <c r="C119" s="275"/>
      <c r="D119" s="275"/>
      <c r="E119" s="275"/>
      <c r="F119" s="275"/>
      <c r="G119" s="275"/>
      <c r="H119" s="275"/>
      <c r="I119" s="275"/>
    </row>
    <row r="120" customFormat="false" ht="13.8" hidden="false" customHeight="true" outlineLevel="0" collapsed="false">
      <c r="A120" s="255" t="s">
        <v>1041</v>
      </c>
      <c r="B120" s="255"/>
      <c r="C120" s="255"/>
      <c r="D120" s="255"/>
      <c r="E120" s="255"/>
      <c r="F120" s="255"/>
      <c r="G120" s="255"/>
      <c r="H120" s="255"/>
      <c r="I120" s="255"/>
    </row>
    <row r="121" customFormat="false" ht="13.8" hidden="false" customHeight="true" outlineLevel="0" collapsed="false">
      <c r="A121" s="279" t="n">
        <v>4</v>
      </c>
      <c r="B121" s="310" t="s">
        <v>1042</v>
      </c>
      <c r="C121" s="310"/>
      <c r="D121" s="310"/>
      <c r="E121" s="310"/>
      <c r="F121" s="310"/>
      <c r="G121" s="310"/>
      <c r="H121" s="311"/>
      <c r="I121" s="280" t="s">
        <v>885</v>
      </c>
    </row>
    <row r="122" customFormat="false" ht="13.8" hidden="false" customHeight="true" outlineLevel="0" collapsed="false">
      <c r="A122" s="292" t="s">
        <v>1014</v>
      </c>
      <c r="B122" s="242" t="s">
        <v>1015</v>
      </c>
      <c r="C122" s="242"/>
      <c r="D122" s="242"/>
      <c r="E122" s="242"/>
      <c r="F122" s="242"/>
      <c r="G122" s="242"/>
      <c r="H122" s="242"/>
      <c r="I122" s="315" t="n">
        <f aca="false">+I101</f>
        <v>0</v>
      </c>
    </row>
    <row r="123" customFormat="false" ht="13.8" hidden="false" customHeight="true" outlineLevel="0" collapsed="false">
      <c r="A123" s="292" t="s">
        <v>1030</v>
      </c>
      <c r="B123" s="242" t="s">
        <v>1043</v>
      </c>
      <c r="C123" s="242"/>
      <c r="D123" s="242"/>
      <c r="E123" s="242"/>
      <c r="F123" s="242"/>
      <c r="G123" s="242"/>
      <c r="H123" s="242"/>
      <c r="I123" s="315" t="n">
        <f aca="false">+I113</f>
        <v>0</v>
      </c>
    </row>
    <row r="124" customFormat="false" ht="13.8" hidden="false" customHeight="true" outlineLevel="0" collapsed="false">
      <c r="A124" s="292" t="s">
        <v>1037</v>
      </c>
      <c r="B124" s="242" t="s">
        <v>1038</v>
      </c>
      <c r="C124" s="242"/>
      <c r="D124" s="242"/>
      <c r="E124" s="242"/>
      <c r="F124" s="242"/>
      <c r="G124" s="242"/>
      <c r="H124" s="242"/>
      <c r="I124" s="315" t="n">
        <f aca="false">+I118</f>
        <v>0</v>
      </c>
    </row>
    <row r="125" customFormat="false" ht="13.8" hidden="false" customHeight="false" outlineLevel="0" collapsed="false">
      <c r="A125" s="302" t="s">
        <v>956</v>
      </c>
      <c r="B125" s="302"/>
      <c r="C125" s="302"/>
      <c r="D125" s="302"/>
      <c r="E125" s="302"/>
      <c r="F125" s="302"/>
      <c r="G125" s="302"/>
      <c r="H125" s="303"/>
      <c r="I125" s="274" t="n">
        <f aca="false">SUM(I122:I124)</f>
        <v>0</v>
      </c>
    </row>
    <row r="126" customFormat="false" ht="13.8" hidden="false" customHeight="false" outlineLevel="0" collapsed="false">
      <c r="A126" s="325" t="s">
        <v>926</v>
      </c>
      <c r="B126" s="326" t="s">
        <v>1396</v>
      </c>
      <c r="C126" s="326"/>
      <c r="D126" s="326"/>
      <c r="E126" s="326"/>
      <c r="F126" s="326"/>
      <c r="G126" s="326"/>
      <c r="H126" s="326"/>
      <c r="I126" s="321"/>
    </row>
    <row r="127" customFormat="false" ht="13.8" hidden="false" customHeight="false" outlineLevel="0" collapsed="false">
      <c r="A127" s="302" t="s">
        <v>956</v>
      </c>
      <c r="B127" s="302"/>
      <c r="C127" s="302"/>
      <c r="D127" s="302"/>
      <c r="E127" s="302"/>
      <c r="F127" s="302"/>
      <c r="G127" s="302"/>
      <c r="H127" s="303"/>
      <c r="I127" s="274" t="n">
        <f aca="false">SUM(I125:I126)</f>
        <v>0</v>
      </c>
    </row>
    <row r="128" customFormat="false" ht="13.8" hidden="false" customHeight="true" outlineLevel="0" collapsed="false">
      <c r="A128" s="255" t="s">
        <v>1353</v>
      </c>
      <c r="B128" s="255"/>
      <c r="C128" s="255"/>
      <c r="D128" s="255"/>
      <c r="E128" s="255"/>
      <c r="F128" s="255"/>
      <c r="G128" s="255"/>
      <c r="H128" s="255"/>
      <c r="I128" s="255"/>
    </row>
    <row r="129" customFormat="false" ht="13.8" hidden="false" customHeight="true" outlineLevel="0" collapsed="false">
      <c r="A129" s="279" t="n">
        <v>5</v>
      </c>
      <c r="B129" s="257" t="s">
        <v>1354</v>
      </c>
      <c r="C129" s="257"/>
      <c r="D129" s="257"/>
      <c r="E129" s="257"/>
      <c r="F129" s="257"/>
      <c r="G129" s="257"/>
      <c r="H129" s="258"/>
      <c r="I129" s="280" t="s">
        <v>885</v>
      </c>
    </row>
    <row r="130" customFormat="false" ht="13.8" hidden="false" customHeight="true" outlineLevel="0" collapsed="false">
      <c r="A130" s="281" t="s">
        <v>887</v>
      </c>
      <c r="B130" s="242" t="s">
        <v>1355</v>
      </c>
      <c r="C130" s="242"/>
      <c r="D130" s="242"/>
      <c r="E130" s="242"/>
      <c r="F130" s="242"/>
      <c r="G130" s="242"/>
      <c r="H130" s="327"/>
      <c r="I130" s="321" t="n">
        <f aca="false">'Anexo - M5. Materiais'!L30</f>
        <v>0</v>
      </c>
    </row>
    <row r="131" customFormat="false" ht="13.8" hidden="false" customHeight="true" outlineLevel="0" collapsed="false">
      <c r="A131" s="281" t="s">
        <v>890</v>
      </c>
      <c r="B131" s="242" t="s">
        <v>1048</v>
      </c>
      <c r="C131" s="242"/>
      <c r="D131" s="242"/>
      <c r="E131" s="242"/>
      <c r="F131" s="242"/>
      <c r="G131" s="242"/>
      <c r="H131" s="327"/>
      <c r="I131" s="321" t="n">
        <f aca="false">'Anexo - M5. Equipamentos'!F142</f>
        <v>0</v>
      </c>
    </row>
    <row r="132" customFormat="false" ht="13.8" hidden="false" customHeight="true" outlineLevel="0" collapsed="false">
      <c r="A132" s="281" t="s">
        <v>893</v>
      </c>
      <c r="B132" s="242" t="s">
        <v>1046</v>
      </c>
      <c r="C132" s="242"/>
      <c r="D132" s="242"/>
      <c r="E132" s="242"/>
      <c r="F132" s="242"/>
      <c r="G132" s="242"/>
      <c r="H132" s="327"/>
      <c r="I132" s="321" t="n">
        <f aca="false">'Anexo - M5. Uniformes'!F92</f>
        <v>0</v>
      </c>
    </row>
    <row r="133" customFormat="false" ht="13.8" hidden="false" customHeight="false" outlineLevel="0" collapsed="false">
      <c r="A133" s="328" t="s">
        <v>1356</v>
      </c>
      <c r="B133" s="328"/>
      <c r="C133" s="328"/>
      <c r="D133" s="328"/>
      <c r="E133" s="328"/>
      <c r="F133" s="328"/>
      <c r="G133" s="328"/>
      <c r="H133" s="328"/>
      <c r="I133" s="274" t="n">
        <f aca="false">SUM(I130:I132)</f>
        <v>0</v>
      </c>
    </row>
    <row r="134" customFormat="false" ht="13.8" hidden="true" customHeight="true" outlineLevel="0" collapsed="false">
      <c r="A134" s="329" t="s">
        <v>1051</v>
      </c>
      <c r="B134" s="329"/>
      <c r="C134" s="329"/>
      <c r="D134" s="329"/>
      <c r="E134" s="329"/>
      <c r="F134" s="329"/>
      <c r="G134" s="329"/>
      <c r="H134" s="329"/>
      <c r="I134" s="329"/>
    </row>
    <row r="135" customFormat="false" ht="13.8" hidden="true" customHeight="true" outlineLevel="0" collapsed="false">
      <c r="A135" s="330" t="n">
        <v>6</v>
      </c>
      <c r="B135" s="331" t="s">
        <v>1052</v>
      </c>
      <c r="C135" s="331"/>
      <c r="D135" s="331"/>
      <c r="E135" s="331"/>
      <c r="F135" s="331"/>
      <c r="G135" s="331"/>
      <c r="H135" s="332" t="s">
        <v>884</v>
      </c>
      <c r="I135" s="333" t="s">
        <v>885</v>
      </c>
      <c r="J135" s="269"/>
      <c r="K135" s="269"/>
      <c r="L135" s="269"/>
      <c r="M135" s="269"/>
      <c r="N135" s="269"/>
      <c r="O135" s="269"/>
      <c r="P135" s="269"/>
      <c r="Q135" s="269"/>
      <c r="R135" s="269"/>
      <c r="S135" s="269"/>
      <c r="T135" s="269"/>
      <c r="U135" s="269"/>
      <c r="V135" s="269"/>
      <c r="W135" s="269"/>
      <c r="X135" s="269"/>
      <c r="Y135" s="269"/>
      <c r="Z135" s="269"/>
      <c r="AA135" s="269"/>
      <c r="AB135" s="269"/>
      <c r="AC135" s="269"/>
      <c r="AD135" s="269"/>
      <c r="AE135" s="269"/>
      <c r="AF135" s="269"/>
      <c r="AG135" s="269"/>
      <c r="AH135" s="269"/>
      <c r="AI135" s="269"/>
      <c r="AJ135" s="269"/>
      <c r="AK135" s="269"/>
      <c r="AL135" s="269"/>
      <c r="AM135" s="269"/>
      <c r="AN135" s="269"/>
      <c r="AO135" s="269"/>
      <c r="AP135" s="269"/>
      <c r="AQ135" s="269"/>
      <c r="AR135" s="269"/>
      <c r="AS135" s="269"/>
      <c r="AT135" s="269"/>
      <c r="AU135" s="269"/>
      <c r="AV135" s="269"/>
      <c r="AW135" s="269"/>
      <c r="AX135" s="269"/>
      <c r="AY135" s="269"/>
      <c r="AZ135" s="269"/>
      <c r="BA135" s="269"/>
      <c r="BB135" s="269"/>
      <c r="BC135" s="269"/>
      <c r="BD135" s="269"/>
      <c r="BE135" s="269"/>
      <c r="BF135" s="269"/>
      <c r="BG135" s="269"/>
      <c r="BH135" s="269"/>
      <c r="BI135" s="269"/>
      <c r="BJ135" s="269"/>
      <c r="BK135" s="269"/>
      <c r="BL135" s="269"/>
      <c r="BM135" s="269"/>
      <c r="BN135" s="269"/>
      <c r="BO135" s="269"/>
      <c r="BP135" s="269"/>
      <c r="BQ135" s="269"/>
      <c r="BR135" s="269"/>
      <c r="BS135" s="269"/>
      <c r="BT135" s="269"/>
      <c r="BU135" s="269"/>
      <c r="BV135" s="269"/>
      <c r="BW135" s="269"/>
      <c r="BX135" s="269"/>
      <c r="BY135" s="269"/>
      <c r="BZ135" s="269"/>
      <c r="CA135" s="269"/>
      <c r="CB135" s="269"/>
      <c r="CC135" s="269"/>
      <c r="CD135" s="269"/>
      <c r="CE135" s="269"/>
      <c r="CF135" s="269"/>
      <c r="CG135" s="269"/>
      <c r="CH135" s="269"/>
      <c r="CI135" s="269"/>
      <c r="CJ135" s="269"/>
      <c r="CK135" s="269"/>
      <c r="CL135" s="269"/>
      <c r="CM135" s="269"/>
      <c r="CN135" s="269"/>
      <c r="CO135" s="269"/>
      <c r="CP135" s="269"/>
      <c r="CQ135" s="269"/>
      <c r="CR135" s="269"/>
      <c r="CS135" s="269"/>
      <c r="CT135" s="269"/>
      <c r="CU135" s="269"/>
      <c r="CV135" s="269"/>
      <c r="CW135" s="269"/>
      <c r="CX135" s="269"/>
      <c r="CY135" s="269"/>
      <c r="CZ135" s="269"/>
      <c r="DA135" s="269"/>
      <c r="DB135" s="269"/>
      <c r="DC135" s="269"/>
      <c r="DD135" s="269"/>
      <c r="DE135" s="269"/>
      <c r="DF135" s="269"/>
      <c r="DG135" s="269"/>
      <c r="DH135" s="269"/>
      <c r="DI135" s="269"/>
      <c r="DJ135" s="269"/>
      <c r="DK135" s="269"/>
      <c r="DL135" s="269"/>
      <c r="DM135" s="269"/>
      <c r="DN135" s="269"/>
      <c r="DO135" s="269"/>
      <c r="DP135" s="269"/>
      <c r="DQ135" s="269"/>
      <c r="DR135" s="269"/>
      <c r="DS135" s="269"/>
      <c r="DT135" s="269"/>
      <c r="DU135" s="269"/>
      <c r="DV135" s="269"/>
      <c r="DW135" s="269"/>
      <c r="DX135" s="269"/>
      <c r="DY135" s="269"/>
      <c r="DZ135" s="269"/>
      <c r="EA135" s="269"/>
      <c r="EB135" s="269"/>
      <c r="EC135" s="269"/>
      <c r="ED135" s="269"/>
      <c r="EE135" s="269"/>
      <c r="EF135" s="269"/>
      <c r="EG135" s="269"/>
      <c r="EH135" s="269"/>
      <c r="EI135" s="269"/>
      <c r="EJ135" s="269"/>
      <c r="EK135" s="269"/>
      <c r="EL135" s="269"/>
      <c r="EM135" s="269"/>
      <c r="EN135" s="269"/>
      <c r="EO135" s="269"/>
      <c r="EP135" s="269"/>
      <c r="EQ135" s="269"/>
      <c r="ER135" s="269"/>
      <c r="ES135" s="269"/>
      <c r="ET135" s="269"/>
      <c r="EU135" s="269"/>
      <c r="EV135" s="269"/>
      <c r="EW135" s="269"/>
      <c r="EX135" s="269"/>
      <c r="EY135" s="269"/>
      <c r="EZ135" s="269"/>
      <c r="FA135" s="269"/>
      <c r="FB135" s="269"/>
      <c r="FC135" s="269"/>
      <c r="FD135" s="269"/>
      <c r="FE135" s="269"/>
      <c r="FF135" s="269"/>
      <c r="FG135" s="269"/>
      <c r="FH135" s="269"/>
      <c r="FI135" s="269"/>
      <c r="FJ135" s="269"/>
      <c r="FK135" s="269"/>
      <c r="FL135" s="269"/>
      <c r="FM135" s="269"/>
      <c r="FN135" s="269"/>
      <c r="FO135" s="269"/>
      <c r="FP135" s="269"/>
      <c r="FQ135" s="269"/>
      <c r="FR135" s="269"/>
      <c r="FS135" s="269"/>
      <c r="FT135" s="269"/>
      <c r="FU135" s="269"/>
      <c r="FV135" s="269"/>
      <c r="FW135" s="269"/>
      <c r="FX135" s="269"/>
      <c r="FY135" s="269"/>
      <c r="FZ135" s="269"/>
      <c r="GA135" s="269"/>
      <c r="GB135" s="269"/>
      <c r="GC135" s="269"/>
      <c r="GD135" s="269"/>
      <c r="GE135" s="269"/>
      <c r="GF135" s="269"/>
      <c r="GG135" s="269"/>
      <c r="GH135" s="269"/>
      <c r="GI135" s="269"/>
      <c r="GJ135" s="269"/>
      <c r="GK135" s="269"/>
      <c r="GL135" s="269"/>
      <c r="GM135" s="269"/>
      <c r="GN135" s="269"/>
      <c r="GO135" s="269"/>
      <c r="GP135" s="269"/>
      <c r="GQ135" s="269"/>
      <c r="GR135" s="269"/>
      <c r="GS135" s="269"/>
      <c r="GT135" s="269"/>
      <c r="GU135" s="269"/>
      <c r="GV135" s="269"/>
      <c r="GW135" s="269"/>
      <c r="GX135" s="269"/>
      <c r="GY135" s="269"/>
      <c r="GZ135" s="269"/>
      <c r="HA135" s="269"/>
      <c r="HB135" s="269"/>
      <c r="HC135" s="269"/>
      <c r="HD135" s="269"/>
      <c r="HE135" s="269"/>
      <c r="HF135" s="269"/>
      <c r="HG135" s="269"/>
      <c r="HH135" s="269"/>
      <c r="HI135" s="269"/>
      <c r="HJ135" s="269"/>
      <c r="HK135" s="269"/>
      <c r="HL135" s="269"/>
      <c r="HM135" s="269"/>
      <c r="HN135" s="269"/>
      <c r="HO135" s="269"/>
      <c r="HP135" s="269"/>
      <c r="HQ135" s="269"/>
      <c r="HR135" s="269"/>
      <c r="HS135" s="269"/>
      <c r="HT135" s="269"/>
      <c r="HU135" s="269"/>
      <c r="HV135" s="269"/>
      <c r="HW135" s="269"/>
      <c r="HX135" s="269"/>
      <c r="HY135" s="269"/>
      <c r="HZ135" s="269"/>
      <c r="IA135" s="269"/>
      <c r="IB135" s="269"/>
      <c r="IC135" s="269"/>
      <c r="ID135" s="269"/>
      <c r="IE135" s="269"/>
      <c r="IF135" s="269"/>
      <c r="IG135" s="269"/>
      <c r="IH135" s="269"/>
      <c r="II135" s="269"/>
      <c r="IJ135" s="269"/>
      <c r="IK135" s="269"/>
      <c r="IL135" s="269"/>
      <c r="IM135" s="269"/>
      <c r="IN135" s="269"/>
      <c r="IO135" s="269"/>
      <c r="IP135" s="269"/>
      <c r="IQ135" s="269"/>
      <c r="IR135" s="269"/>
      <c r="IS135" s="269"/>
      <c r="IT135" s="269"/>
      <c r="IU135" s="269"/>
      <c r="IV135" s="269"/>
      <c r="IW135" s="269"/>
      <c r="IX135" s="269"/>
      <c r="IY135" s="269"/>
      <c r="IZ135" s="269"/>
      <c r="JA135" s="269"/>
      <c r="JB135" s="269"/>
      <c r="JC135" s="269"/>
      <c r="JD135" s="269"/>
      <c r="JE135" s="269"/>
      <c r="JF135" s="269"/>
      <c r="JG135" s="269"/>
      <c r="JH135" s="269"/>
      <c r="JI135" s="269"/>
      <c r="JJ135" s="269"/>
      <c r="JK135" s="269"/>
      <c r="JL135" s="269"/>
      <c r="JM135" s="269"/>
      <c r="JN135" s="269"/>
      <c r="JO135" s="269"/>
      <c r="JP135" s="269"/>
      <c r="JQ135" s="269"/>
      <c r="JR135" s="269"/>
      <c r="JS135" s="269"/>
      <c r="JT135" s="269"/>
      <c r="JU135" s="269"/>
      <c r="JV135" s="269"/>
      <c r="JW135" s="269"/>
      <c r="JX135" s="269"/>
      <c r="JY135" s="269"/>
      <c r="JZ135" s="269"/>
      <c r="KA135" s="269"/>
      <c r="KB135" s="269"/>
      <c r="KC135" s="269"/>
      <c r="KD135" s="269"/>
      <c r="KE135" s="269"/>
      <c r="KF135" s="269"/>
      <c r="KG135" s="269"/>
      <c r="KH135" s="269"/>
      <c r="KI135" s="269"/>
      <c r="KJ135" s="269"/>
      <c r="KK135" s="269"/>
      <c r="KL135" s="269"/>
      <c r="KM135" s="269"/>
      <c r="KN135" s="269"/>
      <c r="KO135" s="269"/>
      <c r="KP135" s="269"/>
      <c r="KQ135" s="269"/>
      <c r="KR135" s="269"/>
      <c r="KS135" s="269"/>
      <c r="KT135" s="269"/>
      <c r="KU135" s="269"/>
      <c r="KV135" s="269"/>
      <c r="KW135" s="269"/>
      <c r="KX135" s="269"/>
      <c r="KY135" s="269"/>
      <c r="KZ135" s="269"/>
      <c r="LA135" s="269"/>
      <c r="LB135" s="269"/>
      <c r="LC135" s="269"/>
      <c r="LD135" s="269"/>
      <c r="LE135" s="269"/>
      <c r="LF135" s="269"/>
      <c r="LG135" s="269"/>
      <c r="LH135" s="269"/>
      <c r="LI135" s="269"/>
      <c r="LJ135" s="269"/>
      <c r="LK135" s="269"/>
      <c r="LL135" s="269"/>
      <c r="LM135" s="269"/>
      <c r="LN135" s="269"/>
      <c r="LO135" s="269"/>
      <c r="LP135" s="269"/>
      <c r="LQ135" s="269"/>
      <c r="LR135" s="269"/>
      <c r="LS135" s="269"/>
      <c r="LT135" s="269"/>
      <c r="LU135" s="269"/>
      <c r="LV135" s="269"/>
      <c r="LW135" s="269"/>
      <c r="LX135" s="269"/>
      <c r="LY135" s="269"/>
      <c r="LZ135" s="269"/>
      <c r="MA135" s="269"/>
      <c r="MB135" s="269"/>
      <c r="MC135" s="269"/>
      <c r="MD135" s="269"/>
      <c r="ME135" s="269"/>
      <c r="MF135" s="269"/>
      <c r="MG135" s="269"/>
      <c r="MH135" s="269"/>
      <c r="MI135" s="269"/>
      <c r="MJ135" s="269"/>
      <c r="MK135" s="269"/>
      <c r="ML135" s="269"/>
      <c r="MM135" s="269"/>
      <c r="MN135" s="269"/>
      <c r="MO135" s="269"/>
      <c r="MP135" s="269"/>
      <c r="MQ135" s="269"/>
      <c r="MR135" s="269"/>
      <c r="MS135" s="269"/>
      <c r="MT135" s="269"/>
      <c r="MU135" s="269"/>
      <c r="MV135" s="269"/>
      <c r="MW135" s="269"/>
      <c r="MX135" s="269"/>
      <c r="MY135" s="269"/>
      <c r="MZ135" s="269"/>
      <c r="NA135" s="269"/>
      <c r="NB135" s="269"/>
      <c r="NC135" s="269"/>
      <c r="ND135" s="269"/>
      <c r="NE135" s="269"/>
      <c r="NF135" s="269"/>
      <c r="NG135" s="269"/>
      <c r="NH135" s="269"/>
      <c r="NI135" s="269"/>
      <c r="NJ135" s="269"/>
      <c r="NK135" s="269"/>
      <c r="NL135" s="269"/>
      <c r="NM135" s="269"/>
      <c r="NN135" s="269"/>
      <c r="NO135" s="269"/>
      <c r="NP135" s="269"/>
      <c r="NQ135" s="269"/>
      <c r="NR135" s="269"/>
      <c r="NS135" s="269"/>
      <c r="NT135" s="269"/>
      <c r="NU135" s="269"/>
      <c r="NV135" s="269"/>
      <c r="NW135" s="269"/>
      <c r="NX135" s="269"/>
      <c r="NY135" s="269"/>
      <c r="NZ135" s="269"/>
      <c r="OA135" s="269"/>
      <c r="OB135" s="269"/>
      <c r="OC135" s="269"/>
      <c r="OD135" s="269"/>
      <c r="OE135" s="269"/>
      <c r="OF135" s="269"/>
      <c r="OG135" s="269"/>
      <c r="OH135" s="269"/>
      <c r="OI135" s="269"/>
      <c r="OJ135" s="269"/>
      <c r="OK135" s="269"/>
      <c r="OL135" s="269"/>
      <c r="OM135" s="269"/>
      <c r="ON135" s="269"/>
      <c r="OO135" s="269"/>
      <c r="OP135" s="269"/>
      <c r="OQ135" s="269"/>
      <c r="OR135" s="269"/>
      <c r="OS135" s="269"/>
      <c r="OT135" s="269"/>
      <c r="OU135" s="269"/>
      <c r="OV135" s="269"/>
      <c r="OW135" s="269"/>
      <c r="OX135" s="269"/>
      <c r="OY135" s="269"/>
      <c r="OZ135" s="269"/>
      <c r="PA135" s="269"/>
      <c r="PB135" s="269"/>
      <c r="PC135" s="269"/>
      <c r="PD135" s="269"/>
      <c r="PE135" s="269"/>
      <c r="PF135" s="269"/>
      <c r="PG135" s="269"/>
      <c r="PH135" s="269"/>
      <c r="PI135" s="269"/>
      <c r="PJ135" s="269"/>
      <c r="PK135" s="269"/>
      <c r="PL135" s="269"/>
      <c r="PM135" s="269"/>
      <c r="PN135" s="269"/>
      <c r="PO135" s="269"/>
      <c r="PP135" s="269"/>
      <c r="PQ135" s="269"/>
      <c r="PR135" s="269"/>
      <c r="PS135" s="269"/>
      <c r="PT135" s="269"/>
      <c r="PU135" s="269"/>
      <c r="PV135" s="269"/>
      <c r="PW135" s="269"/>
      <c r="PX135" s="269"/>
      <c r="PY135" s="269"/>
      <c r="PZ135" s="269"/>
      <c r="QA135" s="269"/>
      <c r="QB135" s="269"/>
      <c r="QC135" s="269"/>
      <c r="QD135" s="269"/>
      <c r="QE135" s="269"/>
      <c r="QF135" s="269"/>
      <c r="QG135" s="269"/>
      <c r="QH135" s="269"/>
      <c r="QI135" s="269"/>
      <c r="QJ135" s="269"/>
      <c r="QK135" s="269"/>
      <c r="QL135" s="269"/>
      <c r="QM135" s="269"/>
      <c r="QN135" s="269"/>
      <c r="QO135" s="269"/>
      <c r="QP135" s="269"/>
      <c r="QQ135" s="269"/>
      <c r="QR135" s="269"/>
      <c r="QS135" s="269"/>
      <c r="QT135" s="269"/>
      <c r="QU135" s="269"/>
      <c r="QV135" s="269"/>
      <c r="QW135" s="269"/>
      <c r="QX135" s="269"/>
      <c r="QY135" s="269"/>
      <c r="QZ135" s="269"/>
      <c r="RA135" s="269"/>
      <c r="RB135" s="269"/>
      <c r="RC135" s="269"/>
      <c r="RD135" s="269"/>
      <c r="RE135" s="269"/>
      <c r="RF135" s="269"/>
      <c r="RG135" s="269"/>
      <c r="RH135" s="269"/>
      <c r="RI135" s="269"/>
      <c r="RJ135" s="269"/>
      <c r="RK135" s="269"/>
      <c r="RL135" s="269"/>
      <c r="RM135" s="269"/>
      <c r="RN135" s="269"/>
      <c r="RO135" s="269"/>
      <c r="RP135" s="269"/>
      <c r="RQ135" s="269"/>
      <c r="RR135" s="269"/>
      <c r="RS135" s="269"/>
      <c r="RT135" s="269"/>
      <c r="RU135" s="269"/>
      <c r="RV135" s="269"/>
      <c r="RW135" s="269"/>
      <c r="RX135" s="269"/>
      <c r="RY135" s="269"/>
      <c r="RZ135" s="269"/>
      <c r="SA135" s="269"/>
      <c r="SB135" s="269"/>
      <c r="SC135" s="269"/>
      <c r="SD135" s="269"/>
      <c r="SE135" s="269"/>
      <c r="SF135" s="269"/>
      <c r="SG135" s="269"/>
      <c r="SH135" s="269"/>
      <c r="SI135" s="269"/>
      <c r="SJ135" s="269"/>
      <c r="SK135" s="269"/>
      <c r="SL135" s="269"/>
      <c r="SM135" s="269"/>
      <c r="SN135" s="269"/>
      <c r="SO135" s="269"/>
      <c r="SP135" s="269"/>
      <c r="SQ135" s="269"/>
      <c r="SR135" s="269"/>
      <c r="SS135" s="269"/>
      <c r="ST135" s="269"/>
      <c r="SU135" s="269"/>
      <c r="SV135" s="269"/>
      <c r="SW135" s="269"/>
      <c r="SX135" s="269"/>
      <c r="SY135" s="269"/>
      <c r="SZ135" s="269"/>
      <c r="TA135" s="269"/>
      <c r="TB135" s="269"/>
      <c r="TC135" s="269"/>
      <c r="TD135" s="269"/>
      <c r="TE135" s="269"/>
      <c r="TF135" s="269"/>
      <c r="TG135" s="269"/>
      <c r="TH135" s="269"/>
      <c r="TI135" s="269"/>
      <c r="TJ135" s="269"/>
      <c r="TK135" s="269"/>
      <c r="TL135" s="269"/>
      <c r="TM135" s="269"/>
      <c r="TN135" s="269"/>
      <c r="TO135" s="269"/>
      <c r="TP135" s="269"/>
      <c r="TQ135" s="269"/>
      <c r="TR135" s="269"/>
      <c r="TS135" s="269"/>
      <c r="TT135" s="269"/>
      <c r="TU135" s="269"/>
      <c r="TV135" s="269"/>
      <c r="TW135" s="269"/>
      <c r="TX135" s="269"/>
      <c r="TY135" s="269"/>
      <c r="TZ135" s="269"/>
      <c r="UA135" s="269"/>
      <c r="UB135" s="269"/>
      <c r="UC135" s="269"/>
      <c r="UD135" s="269"/>
      <c r="UE135" s="269"/>
      <c r="UF135" s="269"/>
      <c r="UG135" s="269"/>
      <c r="UH135" s="269"/>
      <c r="UI135" s="269"/>
      <c r="UJ135" s="269"/>
      <c r="UK135" s="269"/>
      <c r="UL135" s="269"/>
      <c r="UM135" s="269"/>
      <c r="UN135" s="269"/>
      <c r="UO135" s="269"/>
      <c r="UP135" s="269"/>
      <c r="UQ135" s="269"/>
      <c r="UR135" s="269"/>
      <c r="US135" s="269"/>
      <c r="UT135" s="269"/>
      <c r="UU135" s="269"/>
      <c r="UV135" s="269"/>
      <c r="UW135" s="269"/>
      <c r="UX135" s="269"/>
      <c r="UY135" s="269"/>
      <c r="UZ135" s="269"/>
      <c r="VA135" s="269"/>
      <c r="VB135" s="269"/>
      <c r="VC135" s="269"/>
      <c r="VD135" s="269"/>
      <c r="VE135" s="269"/>
      <c r="VF135" s="269"/>
      <c r="VG135" s="269"/>
      <c r="VH135" s="269"/>
      <c r="VI135" s="269"/>
      <c r="VJ135" s="269"/>
      <c r="VK135" s="269"/>
      <c r="VL135" s="269"/>
      <c r="VM135" s="269"/>
      <c r="VN135" s="269"/>
      <c r="VO135" s="269"/>
      <c r="VP135" s="269"/>
      <c r="VQ135" s="269"/>
      <c r="VR135" s="269"/>
      <c r="VS135" s="269"/>
      <c r="VT135" s="269"/>
      <c r="VU135" s="269"/>
      <c r="VV135" s="269"/>
      <c r="VW135" s="269"/>
      <c r="VX135" s="269"/>
      <c r="VY135" s="269"/>
      <c r="VZ135" s="269"/>
      <c r="WA135" s="269"/>
      <c r="WB135" s="269"/>
      <c r="WC135" s="269"/>
      <c r="WD135" s="269"/>
      <c r="WE135" s="269"/>
      <c r="WF135" s="269"/>
      <c r="WG135" s="269"/>
      <c r="WH135" s="269"/>
      <c r="WI135" s="269"/>
      <c r="WJ135" s="269"/>
      <c r="WK135" s="269"/>
      <c r="WL135" s="269"/>
      <c r="WM135" s="269"/>
      <c r="WN135" s="269"/>
      <c r="WO135" s="269"/>
      <c r="WP135" s="269"/>
      <c r="WQ135" s="269"/>
      <c r="WR135" s="269"/>
      <c r="WS135" s="269"/>
      <c r="WT135" s="269"/>
      <c r="WU135" s="269"/>
      <c r="WV135" s="269"/>
      <c r="WW135" s="269"/>
      <c r="WX135" s="269"/>
      <c r="WY135" s="269"/>
      <c r="WZ135" s="269"/>
      <c r="XA135" s="269"/>
      <c r="XB135" s="269"/>
      <c r="XC135" s="269"/>
      <c r="XD135" s="269"/>
      <c r="XE135" s="269"/>
      <c r="XF135" s="269"/>
      <c r="XG135" s="269"/>
      <c r="XH135" s="269"/>
      <c r="XI135" s="269"/>
      <c r="XJ135" s="269"/>
      <c r="XK135" s="269"/>
      <c r="XL135" s="269"/>
      <c r="XM135" s="269"/>
      <c r="XN135" s="269"/>
      <c r="XO135" s="269"/>
      <c r="XP135" s="269"/>
      <c r="XQ135" s="269"/>
      <c r="XR135" s="269"/>
      <c r="XS135" s="269"/>
      <c r="XT135" s="269"/>
      <c r="XU135" s="269"/>
      <c r="XV135" s="269"/>
      <c r="XW135" s="269"/>
      <c r="XX135" s="269"/>
      <c r="XY135" s="269"/>
      <c r="XZ135" s="269"/>
      <c r="YA135" s="269"/>
      <c r="YB135" s="269"/>
      <c r="YC135" s="269"/>
      <c r="YD135" s="269"/>
      <c r="YE135" s="269"/>
      <c r="YF135" s="269"/>
      <c r="YG135" s="269"/>
      <c r="YH135" s="269"/>
      <c r="YI135" s="269"/>
      <c r="YJ135" s="269"/>
      <c r="YK135" s="269"/>
      <c r="YL135" s="269"/>
      <c r="YM135" s="269"/>
      <c r="YN135" s="269"/>
      <c r="YO135" s="269"/>
      <c r="YP135" s="269"/>
      <c r="YQ135" s="269"/>
      <c r="YR135" s="269"/>
      <c r="YS135" s="269"/>
      <c r="YT135" s="269"/>
      <c r="YU135" s="269"/>
      <c r="YV135" s="269"/>
      <c r="YW135" s="269"/>
      <c r="YX135" s="269"/>
      <c r="YY135" s="269"/>
      <c r="YZ135" s="269"/>
      <c r="ZA135" s="269"/>
      <c r="ZB135" s="269"/>
      <c r="ZC135" s="269"/>
      <c r="ZD135" s="269"/>
      <c r="ZE135" s="269"/>
      <c r="ZF135" s="269"/>
      <c r="ZG135" s="269"/>
      <c r="ZH135" s="269"/>
      <c r="ZI135" s="269"/>
      <c r="ZJ135" s="269"/>
      <c r="ZK135" s="269"/>
      <c r="ZL135" s="269"/>
      <c r="ZM135" s="269"/>
      <c r="ZN135" s="269"/>
      <c r="ZO135" s="269"/>
      <c r="ZP135" s="269"/>
      <c r="ZQ135" s="269"/>
      <c r="ZR135" s="269"/>
      <c r="ZS135" s="269"/>
      <c r="ZT135" s="269"/>
      <c r="ZU135" s="269"/>
      <c r="ZV135" s="269"/>
      <c r="ZW135" s="269"/>
      <c r="ZX135" s="269"/>
      <c r="ZY135" s="269"/>
      <c r="ZZ135" s="269"/>
      <c r="AAA135" s="269"/>
      <c r="AAB135" s="269"/>
      <c r="AAC135" s="269"/>
      <c r="AAD135" s="269"/>
      <c r="AAE135" s="269"/>
      <c r="AAF135" s="269"/>
      <c r="AAG135" s="269"/>
      <c r="AAH135" s="269"/>
      <c r="AAI135" s="269"/>
      <c r="AAJ135" s="269"/>
      <c r="AAK135" s="269"/>
      <c r="AAL135" s="269"/>
      <c r="AAM135" s="269"/>
      <c r="AAN135" s="269"/>
      <c r="AAO135" s="269"/>
      <c r="AAP135" s="269"/>
      <c r="AAQ135" s="269"/>
      <c r="AAR135" s="269"/>
      <c r="AAS135" s="269"/>
      <c r="AAT135" s="269"/>
      <c r="AAU135" s="269"/>
      <c r="AAV135" s="269"/>
      <c r="AAW135" s="269"/>
      <c r="AAX135" s="269"/>
      <c r="AAY135" s="269"/>
      <c r="AAZ135" s="269"/>
      <c r="ABA135" s="269"/>
      <c r="ABB135" s="269"/>
      <c r="ABC135" s="269"/>
      <c r="ABD135" s="269"/>
      <c r="ABE135" s="269"/>
      <c r="ABF135" s="269"/>
      <c r="ABG135" s="269"/>
      <c r="ABH135" s="269"/>
      <c r="ABI135" s="269"/>
      <c r="ABJ135" s="269"/>
      <c r="ABK135" s="269"/>
      <c r="ABL135" s="269"/>
      <c r="ABM135" s="269"/>
      <c r="ABN135" s="269"/>
      <c r="ABO135" s="269"/>
      <c r="ABP135" s="269"/>
      <c r="ABQ135" s="269"/>
      <c r="ABR135" s="269"/>
      <c r="ABS135" s="269"/>
      <c r="ABT135" s="269"/>
      <c r="ABU135" s="269"/>
      <c r="ABV135" s="269"/>
      <c r="ABW135" s="269"/>
      <c r="ABX135" s="269"/>
      <c r="ABY135" s="269"/>
      <c r="ABZ135" s="269"/>
      <c r="ACA135" s="269"/>
      <c r="ACB135" s="269"/>
      <c r="ACC135" s="269"/>
      <c r="ACD135" s="269"/>
      <c r="ACE135" s="269"/>
      <c r="ACF135" s="269"/>
      <c r="ACG135" s="269"/>
      <c r="ACH135" s="269"/>
      <c r="ACI135" s="269"/>
      <c r="ACJ135" s="269"/>
      <c r="ACK135" s="269"/>
      <c r="ACL135" s="269"/>
      <c r="ACM135" s="269"/>
      <c r="ACN135" s="269"/>
      <c r="ACO135" s="269"/>
      <c r="ACP135" s="269"/>
      <c r="ACQ135" s="269"/>
      <c r="ACR135" s="269"/>
      <c r="ACS135" s="269"/>
      <c r="ACT135" s="269"/>
      <c r="ACU135" s="269"/>
      <c r="ACV135" s="269"/>
      <c r="ACW135" s="269"/>
      <c r="ACX135" s="269"/>
      <c r="ACY135" s="269"/>
      <c r="ACZ135" s="269"/>
      <c r="ADA135" s="269"/>
      <c r="ADB135" s="269"/>
      <c r="ADC135" s="269"/>
      <c r="ADD135" s="269"/>
      <c r="ADE135" s="269"/>
      <c r="ADF135" s="269"/>
      <c r="ADG135" s="269"/>
      <c r="ADH135" s="269"/>
      <c r="ADI135" s="269"/>
      <c r="ADJ135" s="269"/>
      <c r="ADK135" s="269"/>
      <c r="ADL135" s="269"/>
      <c r="ADM135" s="269"/>
      <c r="ADN135" s="269"/>
      <c r="ADO135" s="269"/>
      <c r="ADP135" s="269"/>
      <c r="ADQ135" s="269"/>
      <c r="ADR135" s="269"/>
      <c r="ADS135" s="269"/>
      <c r="ADT135" s="269"/>
      <c r="ADU135" s="269"/>
      <c r="ADV135" s="269"/>
      <c r="ADW135" s="269"/>
      <c r="ADX135" s="269"/>
      <c r="ADY135" s="269"/>
      <c r="ADZ135" s="269"/>
      <c r="AEA135" s="269"/>
      <c r="AEB135" s="269"/>
      <c r="AEC135" s="269"/>
      <c r="AED135" s="269"/>
      <c r="AEE135" s="269"/>
      <c r="AEF135" s="269"/>
      <c r="AEG135" s="269"/>
      <c r="AEH135" s="269"/>
      <c r="AEI135" s="269"/>
      <c r="AEJ135" s="269"/>
      <c r="AEK135" s="269"/>
      <c r="AEL135" s="269"/>
      <c r="AEM135" s="269"/>
      <c r="AEN135" s="269"/>
      <c r="AEO135" s="269"/>
      <c r="AEP135" s="269"/>
      <c r="AEQ135" s="269"/>
      <c r="AER135" s="269"/>
      <c r="AES135" s="269"/>
      <c r="AET135" s="269"/>
      <c r="AEU135" s="269"/>
      <c r="AEV135" s="269"/>
      <c r="AEW135" s="269"/>
      <c r="AEX135" s="269"/>
      <c r="AEY135" s="269"/>
      <c r="AEZ135" s="269"/>
      <c r="AFA135" s="269"/>
      <c r="AFB135" s="269"/>
      <c r="AFC135" s="269"/>
      <c r="AFD135" s="269"/>
      <c r="AFE135" s="269"/>
      <c r="AFF135" s="269"/>
      <c r="AFG135" s="269"/>
      <c r="AFH135" s="269"/>
      <c r="AFI135" s="269"/>
      <c r="AFJ135" s="269"/>
      <c r="AFK135" s="269"/>
      <c r="AFL135" s="269"/>
      <c r="AFM135" s="269"/>
      <c r="AFN135" s="269"/>
      <c r="AFO135" s="269"/>
      <c r="AFP135" s="269"/>
      <c r="AFQ135" s="269"/>
      <c r="AFR135" s="269"/>
      <c r="AFS135" s="269"/>
      <c r="AFT135" s="269"/>
      <c r="AFU135" s="269"/>
      <c r="AFV135" s="269"/>
      <c r="AFW135" s="269"/>
      <c r="AFX135" s="269"/>
      <c r="AFY135" s="269"/>
      <c r="AFZ135" s="269"/>
      <c r="AGA135" s="269"/>
      <c r="AGB135" s="269"/>
      <c r="AGC135" s="269"/>
      <c r="AGD135" s="269"/>
      <c r="AGE135" s="269"/>
      <c r="AGF135" s="269"/>
      <c r="AGG135" s="269"/>
      <c r="AGH135" s="269"/>
      <c r="AGI135" s="269"/>
      <c r="AGJ135" s="269"/>
      <c r="AGK135" s="269"/>
      <c r="AGL135" s="269"/>
      <c r="AGM135" s="269"/>
      <c r="AGN135" s="269"/>
      <c r="AGO135" s="269"/>
      <c r="AGP135" s="269"/>
      <c r="AGQ135" s="269"/>
      <c r="AGR135" s="269"/>
      <c r="AGS135" s="269"/>
      <c r="AGT135" s="269"/>
      <c r="AGU135" s="269"/>
      <c r="AGV135" s="269"/>
      <c r="AGW135" s="269"/>
      <c r="AGX135" s="269"/>
      <c r="AGY135" s="269"/>
      <c r="AGZ135" s="269"/>
      <c r="AHA135" s="269"/>
      <c r="AHB135" s="269"/>
      <c r="AHC135" s="269"/>
      <c r="AHD135" s="269"/>
      <c r="AHE135" s="269"/>
      <c r="AHF135" s="269"/>
      <c r="AHG135" s="269"/>
      <c r="AHH135" s="269"/>
      <c r="AHI135" s="269"/>
      <c r="AHJ135" s="269"/>
      <c r="AHK135" s="269"/>
      <c r="AHL135" s="269"/>
      <c r="AHM135" s="269"/>
      <c r="AHN135" s="269"/>
      <c r="AHO135" s="269"/>
      <c r="AHP135" s="269"/>
      <c r="AHQ135" s="269"/>
      <c r="AHR135" s="269"/>
      <c r="AHS135" s="269"/>
      <c r="AHT135" s="269"/>
      <c r="AHU135" s="269"/>
      <c r="AHV135" s="269"/>
      <c r="AHW135" s="269"/>
      <c r="AHX135" s="269"/>
      <c r="AHY135" s="269"/>
      <c r="AHZ135" s="269"/>
      <c r="AIA135" s="269"/>
      <c r="AIB135" s="269"/>
      <c r="AIC135" s="269"/>
      <c r="AID135" s="269"/>
      <c r="AIE135" s="269"/>
      <c r="AIF135" s="269"/>
      <c r="AIG135" s="269"/>
      <c r="AIH135" s="269"/>
      <c r="AII135" s="269"/>
      <c r="AIJ135" s="269"/>
      <c r="AIK135" s="269"/>
      <c r="AIL135" s="269"/>
      <c r="AIM135" s="269"/>
      <c r="AIN135" s="269"/>
      <c r="AIO135" s="269"/>
      <c r="AIP135" s="269"/>
      <c r="AIQ135" s="269"/>
      <c r="AIR135" s="269"/>
      <c r="AIS135" s="269"/>
      <c r="AIT135" s="269"/>
      <c r="AIU135" s="269"/>
      <c r="AIV135" s="269"/>
      <c r="AIW135" s="269"/>
      <c r="AIX135" s="269"/>
      <c r="AIY135" s="269"/>
      <c r="AIZ135" s="269"/>
      <c r="AJA135" s="269"/>
      <c r="AJB135" s="269"/>
      <c r="AJC135" s="269"/>
      <c r="AJD135" s="269"/>
      <c r="AJE135" s="269"/>
      <c r="AJF135" s="269"/>
      <c r="AJG135" s="269"/>
      <c r="AJH135" s="269"/>
      <c r="AJI135" s="269"/>
      <c r="AJJ135" s="269"/>
      <c r="AJK135" s="269"/>
      <c r="AJL135" s="269"/>
      <c r="AJM135" s="269"/>
      <c r="AJN135" s="269"/>
      <c r="AJO135" s="269"/>
      <c r="AJP135" s="269"/>
      <c r="AJQ135" s="269"/>
      <c r="AJR135" s="269"/>
      <c r="AJS135" s="269"/>
      <c r="AJT135" s="269"/>
      <c r="AJU135" s="269"/>
      <c r="AJV135" s="269"/>
      <c r="AJW135" s="269"/>
      <c r="AJX135" s="269"/>
      <c r="AJY135" s="269"/>
      <c r="AJZ135" s="269"/>
      <c r="AKA135" s="269"/>
      <c r="AKB135" s="269"/>
      <c r="AKC135" s="269"/>
      <c r="AKD135" s="269"/>
      <c r="AKE135" s="269"/>
      <c r="AKF135" s="269"/>
      <c r="AKG135" s="269"/>
      <c r="AKH135" s="269"/>
      <c r="AKI135" s="269"/>
      <c r="AKJ135" s="269"/>
      <c r="AKK135" s="269"/>
      <c r="AKL135" s="269"/>
      <c r="AKM135" s="269"/>
      <c r="AKN135" s="269"/>
      <c r="AKO135" s="269"/>
      <c r="AKP135" s="269"/>
      <c r="AKQ135" s="269"/>
      <c r="AKR135" s="269"/>
      <c r="AKS135" s="269"/>
      <c r="AKT135" s="269"/>
      <c r="AKU135" s="269"/>
      <c r="AKV135" s="269"/>
      <c r="AKW135" s="269"/>
      <c r="AKX135" s="269"/>
      <c r="AKY135" s="269"/>
      <c r="AKZ135" s="269"/>
      <c r="ALA135" s="269"/>
      <c r="ALB135" s="269"/>
      <c r="ALC135" s="269"/>
      <c r="ALD135" s="269"/>
      <c r="ALE135" s="269"/>
      <c r="ALF135" s="269"/>
      <c r="ALG135" s="269"/>
      <c r="ALH135" s="269"/>
      <c r="ALI135" s="269"/>
      <c r="ALJ135" s="269"/>
      <c r="ALK135" s="269"/>
      <c r="ALL135" s="269"/>
      <c r="ALM135" s="269"/>
      <c r="ALN135" s="269"/>
      <c r="ALO135" s="269"/>
      <c r="ALP135" s="269"/>
      <c r="ALQ135" s="269"/>
      <c r="ALR135" s="269"/>
      <c r="ALS135" s="269"/>
      <c r="ALT135" s="269"/>
      <c r="ALU135" s="269"/>
      <c r="ALV135" s="269"/>
      <c r="ALW135" s="269"/>
      <c r="ALX135" s="269"/>
      <c r="ALY135" s="269"/>
      <c r="ALZ135" s="269"/>
      <c r="AMA135" s="269"/>
      <c r="AMB135" s="269"/>
      <c r="AMC135" s="269"/>
      <c r="AMD135" s="269"/>
    </row>
    <row r="136" customFormat="false" ht="42.9" hidden="true" customHeight="true" outlineLevel="0" collapsed="false">
      <c r="A136" s="334" t="s">
        <v>1357</v>
      </c>
      <c r="B136" s="334"/>
      <c r="C136" s="334"/>
      <c r="D136" s="334"/>
      <c r="E136" s="334"/>
      <c r="F136" s="334"/>
      <c r="G136" s="334"/>
      <c r="H136" s="335"/>
      <c r="I136" s="336" t="n">
        <f aca="false">+I29+I79+I88+I127+I133</f>
        <v>0</v>
      </c>
    </row>
    <row r="137" customFormat="false" ht="13.8" hidden="true" customHeight="true" outlineLevel="0" collapsed="false">
      <c r="A137" s="337" t="s">
        <v>887</v>
      </c>
      <c r="B137" s="338" t="s">
        <v>1054</v>
      </c>
      <c r="C137" s="338"/>
      <c r="D137" s="338"/>
      <c r="E137" s="338"/>
      <c r="F137" s="338"/>
      <c r="G137" s="338"/>
      <c r="H137" s="339"/>
      <c r="I137" s="336" t="n">
        <f aca="false">ROUND(H137*I136,2)</f>
        <v>0</v>
      </c>
      <c r="J137" s="269"/>
      <c r="K137" s="269"/>
      <c r="L137" s="269"/>
      <c r="M137" s="269"/>
      <c r="N137" s="269"/>
      <c r="O137" s="269"/>
      <c r="P137" s="269"/>
      <c r="Q137" s="269"/>
      <c r="R137" s="269"/>
      <c r="S137" s="269"/>
      <c r="T137" s="269"/>
      <c r="U137" s="269"/>
      <c r="V137" s="269"/>
      <c r="W137" s="269"/>
      <c r="X137" s="269"/>
      <c r="Y137" s="269"/>
      <c r="Z137" s="269"/>
      <c r="AA137" s="269"/>
      <c r="AB137" s="269"/>
      <c r="AC137" s="269"/>
      <c r="AD137" s="269"/>
      <c r="AE137" s="269"/>
      <c r="AF137" s="269"/>
      <c r="AG137" s="269"/>
      <c r="AH137" s="269"/>
      <c r="AI137" s="269"/>
      <c r="AJ137" s="269"/>
      <c r="AK137" s="269"/>
      <c r="AL137" s="269"/>
      <c r="AM137" s="269"/>
      <c r="AN137" s="269"/>
      <c r="AO137" s="269"/>
      <c r="AP137" s="269"/>
      <c r="AQ137" s="269"/>
      <c r="AR137" s="269"/>
      <c r="AS137" s="269"/>
      <c r="AT137" s="269"/>
      <c r="AU137" s="269"/>
      <c r="AV137" s="269"/>
      <c r="AW137" s="269"/>
      <c r="AX137" s="269"/>
      <c r="AY137" s="269"/>
      <c r="AZ137" s="269"/>
      <c r="BA137" s="269"/>
      <c r="BB137" s="269"/>
      <c r="BC137" s="269"/>
      <c r="BD137" s="269"/>
      <c r="BE137" s="269"/>
      <c r="BF137" s="269"/>
      <c r="BG137" s="269"/>
      <c r="BH137" s="269"/>
      <c r="BI137" s="269"/>
      <c r="BJ137" s="269"/>
      <c r="BK137" s="269"/>
      <c r="BL137" s="269"/>
      <c r="BM137" s="269"/>
      <c r="BN137" s="269"/>
      <c r="BO137" s="269"/>
      <c r="BP137" s="269"/>
      <c r="BQ137" s="269"/>
      <c r="BR137" s="269"/>
      <c r="BS137" s="269"/>
      <c r="BT137" s="269"/>
      <c r="BU137" s="269"/>
      <c r="BV137" s="269"/>
      <c r="BW137" s="269"/>
      <c r="BX137" s="269"/>
      <c r="BY137" s="269"/>
      <c r="BZ137" s="269"/>
      <c r="CA137" s="269"/>
      <c r="CB137" s="269"/>
      <c r="CC137" s="269"/>
      <c r="CD137" s="269"/>
      <c r="CE137" s="269"/>
      <c r="CF137" s="269"/>
      <c r="CG137" s="269"/>
      <c r="CH137" s="269"/>
      <c r="CI137" s="269"/>
      <c r="CJ137" s="269"/>
      <c r="CK137" s="269"/>
      <c r="CL137" s="269"/>
      <c r="CM137" s="269"/>
      <c r="CN137" s="269"/>
      <c r="CO137" s="269"/>
      <c r="CP137" s="269"/>
      <c r="CQ137" s="269"/>
      <c r="CR137" s="269"/>
      <c r="CS137" s="269"/>
      <c r="CT137" s="269"/>
      <c r="CU137" s="269"/>
      <c r="CV137" s="269"/>
      <c r="CW137" s="269"/>
      <c r="CX137" s="269"/>
      <c r="CY137" s="269"/>
      <c r="CZ137" s="269"/>
      <c r="DA137" s="269"/>
      <c r="DB137" s="269"/>
      <c r="DC137" s="269"/>
      <c r="DD137" s="269"/>
      <c r="DE137" s="269"/>
      <c r="DF137" s="269"/>
      <c r="DG137" s="269"/>
      <c r="DH137" s="269"/>
      <c r="DI137" s="269"/>
      <c r="DJ137" s="269"/>
      <c r="DK137" s="269"/>
      <c r="DL137" s="269"/>
      <c r="DM137" s="269"/>
      <c r="DN137" s="269"/>
      <c r="DO137" s="269"/>
      <c r="DP137" s="269"/>
      <c r="DQ137" s="269"/>
      <c r="DR137" s="269"/>
      <c r="DS137" s="269"/>
      <c r="DT137" s="269"/>
      <c r="DU137" s="269"/>
      <c r="DV137" s="269"/>
      <c r="DW137" s="269"/>
      <c r="DX137" s="269"/>
      <c r="DY137" s="269"/>
      <c r="DZ137" s="269"/>
      <c r="EA137" s="269"/>
      <c r="EB137" s="269"/>
      <c r="EC137" s="269"/>
      <c r="ED137" s="269"/>
      <c r="EE137" s="269"/>
      <c r="EF137" s="269"/>
      <c r="EG137" s="269"/>
      <c r="EH137" s="269"/>
      <c r="EI137" s="269"/>
      <c r="EJ137" s="269"/>
      <c r="EK137" s="269"/>
      <c r="EL137" s="269"/>
      <c r="EM137" s="269"/>
      <c r="EN137" s="269"/>
      <c r="EO137" s="269"/>
      <c r="EP137" s="269"/>
      <c r="EQ137" s="269"/>
      <c r="ER137" s="269"/>
      <c r="ES137" s="269"/>
      <c r="ET137" s="269"/>
      <c r="EU137" s="269"/>
      <c r="EV137" s="269"/>
      <c r="EW137" s="269"/>
      <c r="EX137" s="269"/>
      <c r="EY137" s="269"/>
      <c r="EZ137" s="269"/>
      <c r="FA137" s="269"/>
      <c r="FB137" s="269"/>
      <c r="FC137" s="269"/>
      <c r="FD137" s="269"/>
      <c r="FE137" s="269"/>
      <c r="FF137" s="269"/>
      <c r="FG137" s="269"/>
      <c r="FH137" s="269"/>
      <c r="FI137" s="269"/>
      <c r="FJ137" s="269"/>
      <c r="FK137" s="269"/>
      <c r="FL137" s="269"/>
      <c r="FM137" s="269"/>
      <c r="FN137" s="269"/>
      <c r="FO137" s="269"/>
      <c r="FP137" s="269"/>
      <c r="FQ137" s="269"/>
      <c r="FR137" s="269"/>
      <c r="FS137" s="269"/>
      <c r="FT137" s="269"/>
      <c r="FU137" s="269"/>
      <c r="FV137" s="269"/>
      <c r="FW137" s="269"/>
      <c r="FX137" s="269"/>
      <c r="FY137" s="269"/>
      <c r="FZ137" s="269"/>
      <c r="GA137" s="269"/>
      <c r="GB137" s="269"/>
      <c r="GC137" s="269"/>
      <c r="GD137" s="269"/>
      <c r="GE137" s="269"/>
      <c r="GF137" s="269"/>
      <c r="GG137" s="269"/>
      <c r="GH137" s="269"/>
      <c r="GI137" s="269"/>
      <c r="GJ137" s="269"/>
      <c r="GK137" s="269"/>
      <c r="GL137" s="269"/>
      <c r="GM137" s="269"/>
      <c r="GN137" s="269"/>
      <c r="GO137" s="269"/>
      <c r="GP137" s="269"/>
      <c r="GQ137" s="269"/>
      <c r="GR137" s="269"/>
      <c r="GS137" s="269"/>
      <c r="GT137" s="269"/>
      <c r="GU137" s="269"/>
      <c r="GV137" s="269"/>
      <c r="GW137" s="269"/>
      <c r="GX137" s="269"/>
      <c r="GY137" s="269"/>
      <c r="GZ137" s="269"/>
      <c r="HA137" s="269"/>
      <c r="HB137" s="269"/>
      <c r="HC137" s="269"/>
      <c r="HD137" s="269"/>
      <c r="HE137" s="269"/>
      <c r="HF137" s="269"/>
      <c r="HG137" s="269"/>
      <c r="HH137" s="269"/>
      <c r="HI137" s="269"/>
      <c r="HJ137" s="269"/>
      <c r="HK137" s="269"/>
      <c r="HL137" s="269"/>
      <c r="HM137" s="269"/>
      <c r="HN137" s="269"/>
      <c r="HO137" s="269"/>
      <c r="HP137" s="269"/>
      <c r="HQ137" s="269"/>
      <c r="HR137" s="269"/>
      <c r="HS137" s="269"/>
      <c r="HT137" s="269"/>
      <c r="HU137" s="269"/>
      <c r="HV137" s="269"/>
      <c r="HW137" s="269"/>
      <c r="HX137" s="269"/>
      <c r="HY137" s="269"/>
      <c r="HZ137" s="269"/>
      <c r="IA137" s="269"/>
      <c r="IB137" s="269"/>
      <c r="IC137" s="269"/>
      <c r="ID137" s="269"/>
      <c r="IE137" s="269"/>
      <c r="IF137" s="269"/>
      <c r="IG137" s="269"/>
      <c r="IH137" s="269"/>
      <c r="II137" s="269"/>
      <c r="IJ137" s="269"/>
      <c r="IK137" s="269"/>
      <c r="IL137" s="269"/>
      <c r="IM137" s="269"/>
      <c r="IN137" s="269"/>
      <c r="IO137" s="269"/>
      <c r="IP137" s="269"/>
      <c r="IQ137" s="269"/>
      <c r="IR137" s="269"/>
      <c r="IS137" s="269"/>
      <c r="IT137" s="269"/>
      <c r="IU137" s="269"/>
      <c r="IV137" s="269"/>
      <c r="IW137" s="269"/>
      <c r="IX137" s="269"/>
      <c r="IY137" s="269"/>
      <c r="IZ137" s="269"/>
      <c r="JA137" s="269"/>
      <c r="JB137" s="269"/>
      <c r="JC137" s="269"/>
      <c r="JD137" s="269"/>
      <c r="JE137" s="269"/>
      <c r="JF137" s="269"/>
      <c r="JG137" s="269"/>
      <c r="JH137" s="269"/>
      <c r="JI137" s="269"/>
      <c r="JJ137" s="269"/>
      <c r="JK137" s="269"/>
      <c r="JL137" s="269"/>
      <c r="JM137" s="269"/>
      <c r="JN137" s="269"/>
      <c r="JO137" s="269"/>
      <c r="JP137" s="269"/>
      <c r="JQ137" s="269"/>
      <c r="JR137" s="269"/>
      <c r="JS137" s="269"/>
      <c r="JT137" s="269"/>
      <c r="JU137" s="269"/>
      <c r="JV137" s="269"/>
      <c r="JW137" s="269"/>
      <c r="JX137" s="269"/>
      <c r="JY137" s="269"/>
      <c r="JZ137" s="269"/>
      <c r="KA137" s="269"/>
      <c r="KB137" s="269"/>
      <c r="KC137" s="269"/>
      <c r="KD137" s="269"/>
      <c r="KE137" s="269"/>
      <c r="KF137" s="269"/>
      <c r="KG137" s="269"/>
      <c r="KH137" s="269"/>
      <c r="KI137" s="269"/>
      <c r="KJ137" s="269"/>
      <c r="KK137" s="269"/>
      <c r="KL137" s="269"/>
      <c r="KM137" s="269"/>
      <c r="KN137" s="269"/>
      <c r="KO137" s="269"/>
      <c r="KP137" s="269"/>
      <c r="KQ137" s="269"/>
      <c r="KR137" s="269"/>
      <c r="KS137" s="269"/>
      <c r="KT137" s="269"/>
      <c r="KU137" s="269"/>
      <c r="KV137" s="269"/>
      <c r="KW137" s="269"/>
      <c r="KX137" s="269"/>
      <c r="KY137" s="269"/>
      <c r="KZ137" s="269"/>
      <c r="LA137" s="269"/>
      <c r="LB137" s="269"/>
      <c r="LC137" s="269"/>
      <c r="LD137" s="269"/>
      <c r="LE137" s="269"/>
      <c r="LF137" s="269"/>
      <c r="LG137" s="269"/>
      <c r="LH137" s="269"/>
      <c r="LI137" s="269"/>
      <c r="LJ137" s="269"/>
      <c r="LK137" s="269"/>
      <c r="LL137" s="269"/>
      <c r="LM137" s="269"/>
      <c r="LN137" s="269"/>
      <c r="LO137" s="269"/>
      <c r="LP137" s="269"/>
      <c r="LQ137" s="269"/>
      <c r="LR137" s="269"/>
      <c r="LS137" s="269"/>
      <c r="LT137" s="269"/>
      <c r="LU137" s="269"/>
      <c r="LV137" s="269"/>
      <c r="LW137" s="269"/>
      <c r="LX137" s="269"/>
      <c r="LY137" s="269"/>
      <c r="LZ137" s="269"/>
      <c r="MA137" s="269"/>
      <c r="MB137" s="269"/>
      <c r="MC137" s="269"/>
      <c r="MD137" s="269"/>
      <c r="ME137" s="269"/>
      <c r="MF137" s="269"/>
      <c r="MG137" s="269"/>
      <c r="MH137" s="269"/>
      <c r="MI137" s="269"/>
      <c r="MJ137" s="269"/>
      <c r="MK137" s="269"/>
      <c r="ML137" s="269"/>
      <c r="MM137" s="269"/>
      <c r="MN137" s="269"/>
      <c r="MO137" s="269"/>
      <c r="MP137" s="269"/>
      <c r="MQ137" s="269"/>
      <c r="MR137" s="269"/>
      <c r="MS137" s="269"/>
      <c r="MT137" s="269"/>
      <c r="MU137" s="269"/>
      <c r="MV137" s="269"/>
      <c r="MW137" s="269"/>
      <c r="MX137" s="269"/>
      <c r="MY137" s="269"/>
      <c r="MZ137" s="269"/>
      <c r="NA137" s="269"/>
      <c r="NB137" s="269"/>
      <c r="NC137" s="269"/>
      <c r="ND137" s="269"/>
      <c r="NE137" s="269"/>
      <c r="NF137" s="269"/>
      <c r="NG137" s="269"/>
      <c r="NH137" s="269"/>
      <c r="NI137" s="269"/>
      <c r="NJ137" s="269"/>
      <c r="NK137" s="269"/>
      <c r="NL137" s="269"/>
      <c r="NM137" s="269"/>
      <c r="NN137" s="269"/>
      <c r="NO137" s="269"/>
      <c r="NP137" s="269"/>
      <c r="NQ137" s="269"/>
      <c r="NR137" s="269"/>
      <c r="NS137" s="269"/>
      <c r="NT137" s="269"/>
      <c r="NU137" s="269"/>
      <c r="NV137" s="269"/>
      <c r="NW137" s="269"/>
      <c r="NX137" s="269"/>
      <c r="NY137" s="269"/>
      <c r="NZ137" s="269"/>
      <c r="OA137" s="269"/>
      <c r="OB137" s="269"/>
      <c r="OC137" s="269"/>
      <c r="OD137" s="269"/>
      <c r="OE137" s="269"/>
      <c r="OF137" s="269"/>
      <c r="OG137" s="269"/>
      <c r="OH137" s="269"/>
      <c r="OI137" s="269"/>
      <c r="OJ137" s="269"/>
      <c r="OK137" s="269"/>
      <c r="OL137" s="269"/>
      <c r="OM137" s="269"/>
      <c r="ON137" s="269"/>
      <c r="OO137" s="269"/>
      <c r="OP137" s="269"/>
      <c r="OQ137" s="269"/>
      <c r="OR137" s="269"/>
      <c r="OS137" s="269"/>
      <c r="OT137" s="269"/>
      <c r="OU137" s="269"/>
      <c r="OV137" s="269"/>
      <c r="OW137" s="269"/>
      <c r="OX137" s="269"/>
      <c r="OY137" s="269"/>
      <c r="OZ137" s="269"/>
      <c r="PA137" s="269"/>
      <c r="PB137" s="269"/>
      <c r="PC137" s="269"/>
      <c r="PD137" s="269"/>
      <c r="PE137" s="269"/>
      <c r="PF137" s="269"/>
      <c r="PG137" s="269"/>
      <c r="PH137" s="269"/>
      <c r="PI137" s="269"/>
      <c r="PJ137" s="269"/>
      <c r="PK137" s="269"/>
      <c r="PL137" s="269"/>
      <c r="PM137" s="269"/>
      <c r="PN137" s="269"/>
      <c r="PO137" s="269"/>
      <c r="PP137" s="269"/>
      <c r="PQ137" s="269"/>
      <c r="PR137" s="269"/>
      <c r="PS137" s="269"/>
      <c r="PT137" s="269"/>
      <c r="PU137" s="269"/>
      <c r="PV137" s="269"/>
      <c r="PW137" s="269"/>
      <c r="PX137" s="269"/>
      <c r="PY137" s="269"/>
      <c r="PZ137" s="269"/>
      <c r="QA137" s="269"/>
      <c r="QB137" s="269"/>
      <c r="QC137" s="269"/>
      <c r="QD137" s="269"/>
      <c r="QE137" s="269"/>
      <c r="QF137" s="269"/>
      <c r="QG137" s="269"/>
      <c r="QH137" s="269"/>
      <c r="QI137" s="269"/>
      <c r="QJ137" s="269"/>
      <c r="QK137" s="269"/>
      <c r="QL137" s="269"/>
      <c r="QM137" s="269"/>
      <c r="QN137" s="269"/>
      <c r="QO137" s="269"/>
      <c r="QP137" s="269"/>
      <c r="QQ137" s="269"/>
      <c r="QR137" s="269"/>
      <c r="QS137" s="269"/>
      <c r="QT137" s="269"/>
      <c r="QU137" s="269"/>
      <c r="QV137" s="269"/>
      <c r="QW137" s="269"/>
      <c r="QX137" s="269"/>
      <c r="QY137" s="269"/>
      <c r="QZ137" s="269"/>
      <c r="RA137" s="269"/>
      <c r="RB137" s="269"/>
      <c r="RC137" s="269"/>
      <c r="RD137" s="269"/>
      <c r="RE137" s="269"/>
      <c r="RF137" s="269"/>
      <c r="RG137" s="269"/>
      <c r="RH137" s="269"/>
      <c r="RI137" s="269"/>
      <c r="RJ137" s="269"/>
      <c r="RK137" s="269"/>
      <c r="RL137" s="269"/>
      <c r="RM137" s="269"/>
      <c r="RN137" s="269"/>
      <c r="RO137" s="269"/>
      <c r="RP137" s="269"/>
      <c r="RQ137" s="269"/>
      <c r="RR137" s="269"/>
      <c r="RS137" s="269"/>
      <c r="RT137" s="269"/>
      <c r="RU137" s="269"/>
      <c r="RV137" s="269"/>
      <c r="RW137" s="269"/>
      <c r="RX137" s="269"/>
      <c r="RY137" s="269"/>
      <c r="RZ137" s="269"/>
      <c r="SA137" s="269"/>
      <c r="SB137" s="269"/>
      <c r="SC137" s="269"/>
      <c r="SD137" s="269"/>
      <c r="SE137" s="269"/>
      <c r="SF137" s="269"/>
      <c r="SG137" s="269"/>
      <c r="SH137" s="269"/>
      <c r="SI137" s="269"/>
      <c r="SJ137" s="269"/>
      <c r="SK137" s="269"/>
      <c r="SL137" s="269"/>
      <c r="SM137" s="269"/>
      <c r="SN137" s="269"/>
      <c r="SO137" s="269"/>
      <c r="SP137" s="269"/>
      <c r="SQ137" s="269"/>
      <c r="SR137" s="269"/>
      <c r="SS137" s="269"/>
      <c r="ST137" s="269"/>
      <c r="SU137" s="269"/>
      <c r="SV137" s="269"/>
      <c r="SW137" s="269"/>
      <c r="SX137" s="269"/>
      <c r="SY137" s="269"/>
      <c r="SZ137" s="269"/>
      <c r="TA137" s="269"/>
      <c r="TB137" s="269"/>
      <c r="TC137" s="269"/>
      <c r="TD137" s="269"/>
      <c r="TE137" s="269"/>
      <c r="TF137" s="269"/>
      <c r="TG137" s="269"/>
      <c r="TH137" s="269"/>
      <c r="TI137" s="269"/>
      <c r="TJ137" s="269"/>
      <c r="TK137" s="269"/>
      <c r="TL137" s="269"/>
      <c r="TM137" s="269"/>
      <c r="TN137" s="269"/>
      <c r="TO137" s="269"/>
      <c r="TP137" s="269"/>
      <c r="TQ137" s="269"/>
      <c r="TR137" s="269"/>
      <c r="TS137" s="269"/>
      <c r="TT137" s="269"/>
      <c r="TU137" s="269"/>
      <c r="TV137" s="269"/>
      <c r="TW137" s="269"/>
      <c r="TX137" s="269"/>
      <c r="TY137" s="269"/>
      <c r="TZ137" s="269"/>
      <c r="UA137" s="269"/>
      <c r="UB137" s="269"/>
      <c r="UC137" s="269"/>
      <c r="UD137" s="269"/>
      <c r="UE137" s="269"/>
      <c r="UF137" s="269"/>
      <c r="UG137" s="269"/>
      <c r="UH137" s="269"/>
      <c r="UI137" s="269"/>
      <c r="UJ137" s="269"/>
      <c r="UK137" s="269"/>
      <c r="UL137" s="269"/>
      <c r="UM137" s="269"/>
      <c r="UN137" s="269"/>
      <c r="UO137" s="269"/>
      <c r="UP137" s="269"/>
      <c r="UQ137" s="269"/>
      <c r="UR137" s="269"/>
      <c r="US137" s="269"/>
      <c r="UT137" s="269"/>
      <c r="UU137" s="269"/>
      <c r="UV137" s="269"/>
      <c r="UW137" s="269"/>
      <c r="UX137" s="269"/>
      <c r="UY137" s="269"/>
      <c r="UZ137" s="269"/>
      <c r="VA137" s="269"/>
      <c r="VB137" s="269"/>
      <c r="VC137" s="269"/>
      <c r="VD137" s="269"/>
      <c r="VE137" s="269"/>
      <c r="VF137" s="269"/>
      <c r="VG137" s="269"/>
      <c r="VH137" s="269"/>
      <c r="VI137" s="269"/>
      <c r="VJ137" s="269"/>
      <c r="VK137" s="269"/>
      <c r="VL137" s="269"/>
      <c r="VM137" s="269"/>
      <c r="VN137" s="269"/>
      <c r="VO137" s="269"/>
      <c r="VP137" s="269"/>
      <c r="VQ137" s="269"/>
      <c r="VR137" s="269"/>
      <c r="VS137" s="269"/>
      <c r="VT137" s="269"/>
      <c r="VU137" s="269"/>
      <c r="VV137" s="269"/>
      <c r="VW137" s="269"/>
      <c r="VX137" s="269"/>
      <c r="VY137" s="269"/>
      <c r="VZ137" s="269"/>
      <c r="WA137" s="269"/>
      <c r="WB137" s="269"/>
      <c r="WC137" s="269"/>
      <c r="WD137" s="269"/>
      <c r="WE137" s="269"/>
      <c r="WF137" s="269"/>
      <c r="WG137" s="269"/>
      <c r="WH137" s="269"/>
      <c r="WI137" s="269"/>
      <c r="WJ137" s="269"/>
      <c r="WK137" s="269"/>
      <c r="WL137" s="269"/>
      <c r="WM137" s="269"/>
      <c r="WN137" s="269"/>
      <c r="WO137" s="269"/>
      <c r="WP137" s="269"/>
      <c r="WQ137" s="269"/>
      <c r="WR137" s="269"/>
      <c r="WS137" s="269"/>
      <c r="WT137" s="269"/>
      <c r="WU137" s="269"/>
      <c r="WV137" s="269"/>
      <c r="WW137" s="269"/>
      <c r="WX137" s="269"/>
      <c r="WY137" s="269"/>
      <c r="WZ137" s="269"/>
      <c r="XA137" s="269"/>
      <c r="XB137" s="269"/>
      <c r="XC137" s="269"/>
      <c r="XD137" s="269"/>
      <c r="XE137" s="269"/>
      <c r="XF137" s="269"/>
      <c r="XG137" s="269"/>
      <c r="XH137" s="269"/>
      <c r="XI137" s="269"/>
      <c r="XJ137" s="269"/>
      <c r="XK137" s="269"/>
      <c r="XL137" s="269"/>
      <c r="XM137" s="269"/>
      <c r="XN137" s="269"/>
      <c r="XO137" s="269"/>
      <c r="XP137" s="269"/>
      <c r="XQ137" s="269"/>
      <c r="XR137" s="269"/>
      <c r="XS137" s="269"/>
      <c r="XT137" s="269"/>
      <c r="XU137" s="269"/>
      <c r="XV137" s="269"/>
      <c r="XW137" s="269"/>
      <c r="XX137" s="269"/>
      <c r="XY137" s="269"/>
      <c r="XZ137" s="269"/>
      <c r="YA137" s="269"/>
      <c r="YB137" s="269"/>
      <c r="YC137" s="269"/>
      <c r="YD137" s="269"/>
      <c r="YE137" s="269"/>
      <c r="YF137" s="269"/>
      <c r="YG137" s="269"/>
      <c r="YH137" s="269"/>
      <c r="YI137" s="269"/>
      <c r="YJ137" s="269"/>
      <c r="YK137" s="269"/>
      <c r="YL137" s="269"/>
      <c r="YM137" s="269"/>
      <c r="YN137" s="269"/>
      <c r="YO137" s="269"/>
      <c r="YP137" s="269"/>
      <c r="YQ137" s="269"/>
      <c r="YR137" s="269"/>
      <c r="YS137" s="269"/>
      <c r="YT137" s="269"/>
      <c r="YU137" s="269"/>
      <c r="YV137" s="269"/>
      <c r="YW137" s="269"/>
      <c r="YX137" s="269"/>
      <c r="YY137" s="269"/>
      <c r="YZ137" s="269"/>
      <c r="ZA137" s="269"/>
      <c r="ZB137" s="269"/>
      <c r="ZC137" s="269"/>
      <c r="ZD137" s="269"/>
      <c r="ZE137" s="269"/>
      <c r="ZF137" s="269"/>
      <c r="ZG137" s="269"/>
      <c r="ZH137" s="269"/>
      <c r="ZI137" s="269"/>
      <c r="ZJ137" s="269"/>
      <c r="ZK137" s="269"/>
      <c r="ZL137" s="269"/>
      <c r="ZM137" s="269"/>
      <c r="ZN137" s="269"/>
      <c r="ZO137" s="269"/>
      <c r="ZP137" s="269"/>
      <c r="ZQ137" s="269"/>
      <c r="ZR137" s="269"/>
      <c r="ZS137" s="269"/>
      <c r="ZT137" s="269"/>
      <c r="ZU137" s="269"/>
      <c r="ZV137" s="269"/>
      <c r="ZW137" s="269"/>
      <c r="ZX137" s="269"/>
      <c r="ZY137" s="269"/>
      <c r="ZZ137" s="269"/>
      <c r="AAA137" s="269"/>
      <c r="AAB137" s="269"/>
      <c r="AAC137" s="269"/>
      <c r="AAD137" s="269"/>
      <c r="AAE137" s="269"/>
      <c r="AAF137" s="269"/>
      <c r="AAG137" s="269"/>
      <c r="AAH137" s="269"/>
      <c r="AAI137" s="269"/>
      <c r="AAJ137" s="269"/>
      <c r="AAK137" s="269"/>
      <c r="AAL137" s="269"/>
      <c r="AAM137" s="269"/>
      <c r="AAN137" s="269"/>
      <c r="AAO137" s="269"/>
      <c r="AAP137" s="269"/>
      <c r="AAQ137" s="269"/>
      <c r="AAR137" s="269"/>
      <c r="AAS137" s="269"/>
      <c r="AAT137" s="269"/>
      <c r="AAU137" s="269"/>
      <c r="AAV137" s="269"/>
      <c r="AAW137" s="269"/>
      <c r="AAX137" s="269"/>
      <c r="AAY137" s="269"/>
      <c r="AAZ137" s="269"/>
      <c r="ABA137" s="269"/>
      <c r="ABB137" s="269"/>
      <c r="ABC137" s="269"/>
      <c r="ABD137" s="269"/>
      <c r="ABE137" s="269"/>
      <c r="ABF137" s="269"/>
      <c r="ABG137" s="269"/>
      <c r="ABH137" s="269"/>
      <c r="ABI137" s="269"/>
      <c r="ABJ137" s="269"/>
      <c r="ABK137" s="269"/>
      <c r="ABL137" s="269"/>
      <c r="ABM137" s="269"/>
      <c r="ABN137" s="269"/>
      <c r="ABO137" s="269"/>
      <c r="ABP137" s="269"/>
      <c r="ABQ137" s="269"/>
      <c r="ABR137" s="269"/>
      <c r="ABS137" s="269"/>
      <c r="ABT137" s="269"/>
      <c r="ABU137" s="269"/>
      <c r="ABV137" s="269"/>
      <c r="ABW137" s="269"/>
      <c r="ABX137" s="269"/>
      <c r="ABY137" s="269"/>
      <c r="ABZ137" s="269"/>
      <c r="ACA137" s="269"/>
      <c r="ACB137" s="269"/>
      <c r="ACC137" s="269"/>
      <c r="ACD137" s="269"/>
      <c r="ACE137" s="269"/>
      <c r="ACF137" s="269"/>
      <c r="ACG137" s="269"/>
      <c r="ACH137" s="269"/>
      <c r="ACI137" s="269"/>
      <c r="ACJ137" s="269"/>
      <c r="ACK137" s="269"/>
      <c r="ACL137" s="269"/>
      <c r="ACM137" s="269"/>
      <c r="ACN137" s="269"/>
      <c r="ACO137" s="269"/>
      <c r="ACP137" s="269"/>
      <c r="ACQ137" s="269"/>
      <c r="ACR137" s="269"/>
      <c r="ACS137" s="269"/>
      <c r="ACT137" s="269"/>
      <c r="ACU137" s="269"/>
      <c r="ACV137" s="269"/>
      <c r="ACW137" s="269"/>
      <c r="ACX137" s="269"/>
      <c r="ACY137" s="269"/>
      <c r="ACZ137" s="269"/>
      <c r="ADA137" s="269"/>
      <c r="ADB137" s="269"/>
      <c r="ADC137" s="269"/>
      <c r="ADD137" s="269"/>
      <c r="ADE137" s="269"/>
      <c r="ADF137" s="269"/>
      <c r="ADG137" s="269"/>
      <c r="ADH137" s="269"/>
      <c r="ADI137" s="269"/>
      <c r="ADJ137" s="269"/>
      <c r="ADK137" s="269"/>
      <c r="ADL137" s="269"/>
      <c r="ADM137" s="269"/>
      <c r="ADN137" s="269"/>
      <c r="ADO137" s="269"/>
      <c r="ADP137" s="269"/>
      <c r="ADQ137" s="269"/>
      <c r="ADR137" s="269"/>
      <c r="ADS137" s="269"/>
      <c r="ADT137" s="269"/>
      <c r="ADU137" s="269"/>
      <c r="ADV137" s="269"/>
      <c r="ADW137" s="269"/>
      <c r="ADX137" s="269"/>
      <c r="ADY137" s="269"/>
      <c r="ADZ137" s="269"/>
      <c r="AEA137" s="269"/>
      <c r="AEB137" s="269"/>
      <c r="AEC137" s="269"/>
      <c r="AED137" s="269"/>
      <c r="AEE137" s="269"/>
      <c r="AEF137" s="269"/>
      <c r="AEG137" s="269"/>
      <c r="AEH137" s="269"/>
      <c r="AEI137" s="269"/>
      <c r="AEJ137" s="269"/>
      <c r="AEK137" s="269"/>
      <c r="AEL137" s="269"/>
      <c r="AEM137" s="269"/>
      <c r="AEN137" s="269"/>
      <c r="AEO137" s="269"/>
      <c r="AEP137" s="269"/>
      <c r="AEQ137" s="269"/>
      <c r="AER137" s="269"/>
      <c r="AES137" s="269"/>
      <c r="AET137" s="269"/>
      <c r="AEU137" s="269"/>
      <c r="AEV137" s="269"/>
      <c r="AEW137" s="269"/>
      <c r="AEX137" s="269"/>
      <c r="AEY137" s="269"/>
      <c r="AEZ137" s="269"/>
      <c r="AFA137" s="269"/>
      <c r="AFB137" s="269"/>
      <c r="AFC137" s="269"/>
      <c r="AFD137" s="269"/>
      <c r="AFE137" s="269"/>
      <c r="AFF137" s="269"/>
      <c r="AFG137" s="269"/>
      <c r="AFH137" s="269"/>
      <c r="AFI137" s="269"/>
      <c r="AFJ137" s="269"/>
      <c r="AFK137" s="269"/>
      <c r="AFL137" s="269"/>
      <c r="AFM137" s="269"/>
      <c r="AFN137" s="269"/>
      <c r="AFO137" s="269"/>
      <c r="AFP137" s="269"/>
      <c r="AFQ137" s="269"/>
      <c r="AFR137" s="269"/>
      <c r="AFS137" s="269"/>
      <c r="AFT137" s="269"/>
      <c r="AFU137" s="269"/>
      <c r="AFV137" s="269"/>
      <c r="AFW137" s="269"/>
      <c r="AFX137" s="269"/>
      <c r="AFY137" s="269"/>
      <c r="AFZ137" s="269"/>
      <c r="AGA137" s="269"/>
      <c r="AGB137" s="269"/>
      <c r="AGC137" s="269"/>
      <c r="AGD137" s="269"/>
      <c r="AGE137" s="269"/>
      <c r="AGF137" s="269"/>
      <c r="AGG137" s="269"/>
      <c r="AGH137" s="269"/>
      <c r="AGI137" s="269"/>
      <c r="AGJ137" s="269"/>
      <c r="AGK137" s="269"/>
      <c r="AGL137" s="269"/>
      <c r="AGM137" s="269"/>
      <c r="AGN137" s="269"/>
      <c r="AGO137" s="269"/>
      <c r="AGP137" s="269"/>
      <c r="AGQ137" s="269"/>
      <c r="AGR137" s="269"/>
      <c r="AGS137" s="269"/>
      <c r="AGT137" s="269"/>
      <c r="AGU137" s="269"/>
      <c r="AGV137" s="269"/>
      <c r="AGW137" s="269"/>
      <c r="AGX137" s="269"/>
      <c r="AGY137" s="269"/>
      <c r="AGZ137" s="269"/>
      <c r="AHA137" s="269"/>
      <c r="AHB137" s="269"/>
      <c r="AHC137" s="269"/>
      <c r="AHD137" s="269"/>
      <c r="AHE137" s="269"/>
      <c r="AHF137" s="269"/>
      <c r="AHG137" s="269"/>
      <c r="AHH137" s="269"/>
      <c r="AHI137" s="269"/>
      <c r="AHJ137" s="269"/>
      <c r="AHK137" s="269"/>
      <c r="AHL137" s="269"/>
      <c r="AHM137" s="269"/>
      <c r="AHN137" s="269"/>
      <c r="AHO137" s="269"/>
      <c r="AHP137" s="269"/>
      <c r="AHQ137" s="269"/>
      <c r="AHR137" s="269"/>
      <c r="AHS137" s="269"/>
      <c r="AHT137" s="269"/>
      <c r="AHU137" s="269"/>
      <c r="AHV137" s="269"/>
      <c r="AHW137" s="269"/>
      <c r="AHX137" s="269"/>
      <c r="AHY137" s="269"/>
      <c r="AHZ137" s="269"/>
      <c r="AIA137" s="269"/>
      <c r="AIB137" s="269"/>
      <c r="AIC137" s="269"/>
      <c r="AID137" s="269"/>
      <c r="AIE137" s="269"/>
      <c r="AIF137" s="269"/>
      <c r="AIG137" s="269"/>
      <c r="AIH137" s="269"/>
      <c r="AII137" s="269"/>
      <c r="AIJ137" s="269"/>
      <c r="AIK137" s="269"/>
      <c r="AIL137" s="269"/>
      <c r="AIM137" s="269"/>
      <c r="AIN137" s="269"/>
      <c r="AIO137" s="269"/>
      <c r="AIP137" s="269"/>
      <c r="AIQ137" s="269"/>
      <c r="AIR137" s="269"/>
      <c r="AIS137" s="269"/>
      <c r="AIT137" s="269"/>
      <c r="AIU137" s="269"/>
      <c r="AIV137" s="269"/>
      <c r="AIW137" s="269"/>
      <c r="AIX137" s="269"/>
      <c r="AIY137" s="269"/>
      <c r="AIZ137" s="269"/>
      <c r="AJA137" s="269"/>
      <c r="AJB137" s="269"/>
      <c r="AJC137" s="269"/>
      <c r="AJD137" s="269"/>
      <c r="AJE137" s="269"/>
      <c r="AJF137" s="269"/>
      <c r="AJG137" s="269"/>
      <c r="AJH137" s="269"/>
      <c r="AJI137" s="269"/>
      <c r="AJJ137" s="269"/>
      <c r="AJK137" s="269"/>
      <c r="AJL137" s="269"/>
      <c r="AJM137" s="269"/>
      <c r="AJN137" s="269"/>
      <c r="AJO137" s="269"/>
      <c r="AJP137" s="269"/>
      <c r="AJQ137" s="269"/>
      <c r="AJR137" s="269"/>
      <c r="AJS137" s="269"/>
      <c r="AJT137" s="269"/>
      <c r="AJU137" s="269"/>
      <c r="AJV137" s="269"/>
      <c r="AJW137" s="269"/>
      <c r="AJX137" s="269"/>
      <c r="AJY137" s="269"/>
      <c r="AJZ137" s="269"/>
      <c r="AKA137" s="269"/>
      <c r="AKB137" s="269"/>
      <c r="AKC137" s="269"/>
      <c r="AKD137" s="269"/>
      <c r="AKE137" s="269"/>
      <c r="AKF137" s="269"/>
      <c r="AKG137" s="269"/>
      <c r="AKH137" s="269"/>
      <c r="AKI137" s="269"/>
      <c r="AKJ137" s="269"/>
      <c r="AKK137" s="269"/>
      <c r="AKL137" s="269"/>
      <c r="AKM137" s="269"/>
      <c r="AKN137" s="269"/>
      <c r="AKO137" s="269"/>
      <c r="AKP137" s="269"/>
      <c r="AKQ137" s="269"/>
      <c r="AKR137" s="269"/>
      <c r="AKS137" s="269"/>
      <c r="AKT137" s="269"/>
      <c r="AKU137" s="269"/>
      <c r="AKV137" s="269"/>
      <c r="AKW137" s="269"/>
      <c r="AKX137" s="269"/>
      <c r="AKY137" s="269"/>
      <c r="AKZ137" s="269"/>
      <c r="ALA137" s="269"/>
      <c r="ALB137" s="269"/>
      <c r="ALC137" s="269"/>
      <c r="ALD137" s="269"/>
      <c r="ALE137" s="269"/>
      <c r="ALF137" s="269"/>
      <c r="ALG137" s="269"/>
      <c r="ALH137" s="269"/>
      <c r="ALI137" s="269"/>
      <c r="ALJ137" s="269"/>
      <c r="ALK137" s="269"/>
      <c r="ALL137" s="269"/>
      <c r="ALM137" s="269"/>
      <c r="ALN137" s="269"/>
      <c r="ALO137" s="269"/>
      <c r="ALP137" s="269"/>
      <c r="ALQ137" s="269"/>
      <c r="ALR137" s="269"/>
      <c r="ALS137" s="269"/>
      <c r="ALT137" s="269"/>
      <c r="ALU137" s="269"/>
      <c r="ALV137" s="269"/>
      <c r="ALW137" s="269"/>
      <c r="ALX137" s="269"/>
      <c r="ALY137" s="269"/>
      <c r="ALZ137" s="269"/>
      <c r="AMA137" s="269"/>
      <c r="AMB137" s="269"/>
      <c r="AMC137" s="269"/>
      <c r="AMD137" s="269"/>
    </row>
    <row r="138" customFormat="false" ht="42.9" hidden="true" customHeight="true" outlineLevel="0" collapsed="false">
      <c r="A138" s="334" t="s">
        <v>1358</v>
      </c>
      <c r="B138" s="334"/>
      <c r="C138" s="334"/>
      <c r="D138" s="334"/>
      <c r="E138" s="334"/>
      <c r="F138" s="334"/>
      <c r="G138" s="334"/>
      <c r="H138" s="335"/>
      <c r="I138" s="336" t="n">
        <f aca="false">+I136+I137</f>
        <v>0</v>
      </c>
    </row>
    <row r="139" customFormat="false" ht="13.8" hidden="true" customHeight="true" outlineLevel="0" collapsed="false">
      <c r="A139" s="337" t="s">
        <v>890</v>
      </c>
      <c r="B139" s="338" t="s">
        <v>1056</v>
      </c>
      <c r="C139" s="338"/>
      <c r="D139" s="338"/>
      <c r="E139" s="338"/>
      <c r="F139" s="338"/>
      <c r="G139" s="338"/>
      <c r="H139" s="339"/>
      <c r="I139" s="336" t="n">
        <f aca="false">ROUND(H139*I138,2)</f>
        <v>0</v>
      </c>
      <c r="J139" s="269"/>
      <c r="K139" s="269"/>
      <c r="L139" s="269"/>
      <c r="M139" s="269"/>
      <c r="N139" s="269"/>
      <c r="O139" s="269"/>
      <c r="P139" s="269"/>
      <c r="Q139" s="269"/>
      <c r="R139" s="269"/>
      <c r="S139" s="269"/>
      <c r="T139" s="269"/>
      <c r="U139" s="269"/>
      <c r="V139" s="269"/>
      <c r="W139" s="269"/>
      <c r="X139" s="269"/>
      <c r="Y139" s="269"/>
      <c r="Z139" s="269"/>
      <c r="AA139" s="269"/>
      <c r="AB139" s="269"/>
      <c r="AC139" s="269"/>
      <c r="AD139" s="269"/>
      <c r="AE139" s="269"/>
      <c r="AF139" s="269"/>
      <c r="AG139" s="269"/>
      <c r="AH139" s="269"/>
      <c r="AI139" s="269"/>
      <c r="AJ139" s="269"/>
      <c r="AK139" s="269"/>
      <c r="AL139" s="269"/>
      <c r="AM139" s="269"/>
      <c r="AN139" s="269"/>
      <c r="AO139" s="269"/>
      <c r="AP139" s="269"/>
      <c r="AQ139" s="269"/>
      <c r="AR139" s="269"/>
      <c r="AS139" s="269"/>
      <c r="AT139" s="269"/>
      <c r="AU139" s="269"/>
      <c r="AV139" s="269"/>
      <c r="AW139" s="269"/>
      <c r="AX139" s="269"/>
      <c r="AY139" s="269"/>
      <c r="AZ139" s="269"/>
      <c r="BA139" s="269"/>
      <c r="BB139" s="269"/>
      <c r="BC139" s="269"/>
      <c r="BD139" s="269"/>
      <c r="BE139" s="269"/>
      <c r="BF139" s="269"/>
      <c r="BG139" s="269"/>
      <c r="BH139" s="269"/>
      <c r="BI139" s="269"/>
      <c r="BJ139" s="269"/>
      <c r="BK139" s="269"/>
      <c r="BL139" s="269"/>
      <c r="BM139" s="269"/>
      <c r="BN139" s="269"/>
      <c r="BO139" s="269"/>
      <c r="BP139" s="269"/>
      <c r="BQ139" s="269"/>
      <c r="BR139" s="269"/>
      <c r="BS139" s="269"/>
      <c r="BT139" s="269"/>
      <c r="BU139" s="269"/>
      <c r="BV139" s="269"/>
      <c r="BW139" s="269"/>
      <c r="BX139" s="269"/>
      <c r="BY139" s="269"/>
      <c r="BZ139" s="269"/>
      <c r="CA139" s="269"/>
      <c r="CB139" s="269"/>
      <c r="CC139" s="269"/>
      <c r="CD139" s="269"/>
      <c r="CE139" s="269"/>
      <c r="CF139" s="269"/>
      <c r="CG139" s="269"/>
      <c r="CH139" s="269"/>
      <c r="CI139" s="269"/>
      <c r="CJ139" s="269"/>
      <c r="CK139" s="269"/>
      <c r="CL139" s="269"/>
      <c r="CM139" s="269"/>
      <c r="CN139" s="269"/>
      <c r="CO139" s="269"/>
      <c r="CP139" s="269"/>
      <c r="CQ139" s="269"/>
      <c r="CR139" s="269"/>
      <c r="CS139" s="269"/>
      <c r="CT139" s="269"/>
      <c r="CU139" s="269"/>
      <c r="CV139" s="269"/>
      <c r="CW139" s="269"/>
      <c r="CX139" s="269"/>
      <c r="CY139" s="269"/>
      <c r="CZ139" s="269"/>
      <c r="DA139" s="269"/>
      <c r="DB139" s="269"/>
      <c r="DC139" s="269"/>
      <c r="DD139" s="269"/>
      <c r="DE139" s="269"/>
      <c r="DF139" s="269"/>
      <c r="DG139" s="269"/>
      <c r="DH139" s="269"/>
      <c r="DI139" s="269"/>
      <c r="DJ139" s="269"/>
      <c r="DK139" s="269"/>
      <c r="DL139" s="269"/>
      <c r="DM139" s="269"/>
      <c r="DN139" s="269"/>
      <c r="DO139" s="269"/>
      <c r="DP139" s="269"/>
      <c r="DQ139" s="269"/>
      <c r="DR139" s="269"/>
      <c r="DS139" s="269"/>
      <c r="DT139" s="269"/>
      <c r="DU139" s="269"/>
      <c r="DV139" s="269"/>
      <c r="DW139" s="269"/>
      <c r="DX139" s="269"/>
      <c r="DY139" s="269"/>
      <c r="DZ139" s="269"/>
      <c r="EA139" s="269"/>
      <c r="EB139" s="269"/>
      <c r="EC139" s="269"/>
      <c r="ED139" s="269"/>
      <c r="EE139" s="269"/>
      <c r="EF139" s="269"/>
      <c r="EG139" s="269"/>
      <c r="EH139" s="269"/>
      <c r="EI139" s="269"/>
      <c r="EJ139" s="269"/>
      <c r="EK139" s="269"/>
      <c r="EL139" s="269"/>
      <c r="EM139" s="269"/>
      <c r="EN139" s="269"/>
      <c r="EO139" s="269"/>
      <c r="EP139" s="269"/>
      <c r="EQ139" s="269"/>
      <c r="ER139" s="269"/>
      <c r="ES139" s="269"/>
      <c r="ET139" s="269"/>
      <c r="EU139" s="269"/>
      <c r="EV139" s="269"/>
      <c r="EW139" s="269"/>
      <c r="EX139" s="269"/>
      <c r="EY139" s="269"/>
      <c r="EZ139" s="269"/>
      <c r="FA139" s="269"/>
      <c r="FB139" s="269"/>
      <c r="FC139" s="269"/>
      <c r="FD139" s="269"/>
      <c r="FE139" s="269"/>
      <c r="FF139" s="269"/>
      <c r="FG139" s="269"/>
      <c r="FH139" s="269"/>
      <c r="FI139" s="269"/>
      <c r="FJ139" s="269"/>
      <c r="FK139" s="269"/>
      <c r="FL139" s="269"/>
      <c r="FM139" s="269"/>
      <c r="FN139" s="269"/>
      <c r="FO139" s="269"/>
      <c r="FP139" s="269"/>
      <c r="FQ139" s="269"/>
      <c r="FR139" s="269"/>
      <c r="FS139" s="269"/>
      <c r="FT139" s="269"/>
      <c r="FU139" s="269"/>
      <c r="FV139" s="269"/>
      <c r="FW139" s="269"/>
      <c r="FX139" s="269"/>
      <c r="FY139" s="269"/>
      <c r="FZ139" s="269"/>
      <c r="GA139" s="269"/>
      <c r="GB139" s="269"/>
      <c r="GC139" s="269"/>
      <c r="GD139" s="269"/>
      <c r="GE139" s="269"/>
      <c r="GF139" s="269"/>
      <c r="GG139" s="269"/>
      <c r="GH139" s="269"/>
      <c r="GI139" s="269"/>
      <c r="GJ139" s="269"/>
      <c r="GK139" s="269"/>
      <c r="GL139" s="269"/>
      <c r="GM139" s="269"/>
      <c r="GN139" s="269"/>
      <c r="GO139" s="269"/>
      <c r="GP139" s="269"/>
      <c r="GQ139" s="269"/>
      <c r="GR139" s="269"/>
      <c r="GS139" s="269"/>
      <c r="GT139" s="269"/>
      <c r="GU139" s="269"/>
      <c r="GV139" s="269"/>
      <c r="GW139" s="269"/>
      <c r="GX139" s="269"/>
      <c r="GY139" s="269"/>
      <c r="GZ139" s="269"/>
      <c r="HA139" s="269"/>
      <c r="HB139" s="269"/>
      <c r="HC139" s="269"/>
      <c r="HD139" s="269"/>
      <c r="HE139" s="269"/>
      <c r="HF139" s="269"/>
      <c r="HG139" s="269"/>
      <c r="HH139" s="269"/>
      <c r="HI139" s="269"/>
      <c r="HJ139" s="269"/>
      <c r="HK139" s="269"/>
      <c r="HL139" s="269"/>
      <c r="HM139" s="269"/>
      <c r="HN139" s="269"/>
      <c r="HO139" s="269"/>
      <c r="HP139" s="269"/>
      <c r="HQ139" s="269"/>
      <c r="HR139" s="269"/>
      <c r="HS139" s="269"/>
      <c r="HT139" s="269"/>
      <c r="HU139" s="269"/>
      <c r="HV139" s="269"/>
      <c r="HW139" s="269"/>
      <c r="HX139" s="269"/>
      <c r="HY139" s="269"/>
      <c r="HZ139" s="269"/>
      <c r="IA139" s="269"/>
      <c r="IB139" s="269"/>
      <c r="IC139" s="269"/>
      <c r="ID139" s="269"/>
      <c r="IE139" s="269"/>
      <c r="IF139" s="269"/>
      <c r="IG139" s="269"/>
      <c r="IH139" s="269"/>
      <c r="II139" s="269"/>
      <c r="IJ139" s="269"/>
      <c r="IK139" s="269"/>
      <c r="IL139" s="269"/>
      <c r="IM139" s="269"/>
      <c r="IN139" s="269"/>
      <c r="IO139" s="269"/>
      <c r="IP139" s="269"/>
      <c r="IQ139" s="269"/>
      <c r="IR139" s="269"/>
      <c r="IS139" s="269"/>
      <c r="IT139" s="269"/>
      <c r="IU139" s="269"/>
      <c r="IV139" s="269"/>
      <c r="IW139" s="269"/>
      <c r="IX139" s="269"/>
      <c r="IY139" s="269"/>
      <c r="IZ139" s="269"/>
      <c r="JA139" s="269"/>
      <c r="JB139" s="269"/>
      <c r="JC139" s="269"/>
      <c r="JD139" s="269"/>
      <c r="JE139" s="269"/>
      <c r="JF139" s="269"/>
      <c r="JG139" s="269"/>
      <c r="JH139" s="269"/>
      <c r="JI139" s="269"/>
      <c r="JJ139" s="269"/>
      <c r="JK139" s="269"/>
      <c r="JL139" s="269"/>
      <c r="JM139" s="269"/>
      <c r="JN139" s="269"/>
      <c r="JO139" s="269"/>
      <c r="JP139" s="269"/>
      <c r="JQ139" s="269"/>
      <c r="JR139" s="269"/>
      <c r="JS139" s="269"/>
      <c r="JT139" s="269"/>
      <c r="JU139" s="269"/>
      <c r="JV139" s="269"/>
      <c r="JW139" s="269"/>
      <c r="JX139" s="269"/>
      <c r="JY139" s="269"/>
      <c r="JZ139" s="269"/>
      <c r="KA139" s="269"/>
      <c r="KB139" s="269"/>
      <c r="KC139" s="269"/>
      <c r="KD139" s="269"/>
      <c r="KE139" s="269"/>
      <c r="KF139" s="269"/>
      <c r="KG139" s="269"/>
      <c r="KH139" s="269"/>
      <c r="KI139" s="269"/>
      <c r="KJ139" s="269"/>
      <c r="KK139" s="269"/>
      <c r="KL139" s="269"/>
      <c r="KM139" s="269"/>
      <c r="KN139" s="269"/>
      <c r="KO139" s="269"/>
      <c r="KP139" s="269"/>
      <c r="KQ139" s="269"/>
      <c r="KR139" s="269"/>
      <c r="KS139" s="269"/>
      <c r="KT139" s="269"/>
      <c r="KU139" s="269"/>
      <c r="KV139" s="269"/>
      <c r="KW139" s="269"/>
      <c r="KX139" s="269"/>
      <c r="KY139" s="269"/>
      <c r="KZ139" s="269"/>
      <c r="LA139" s="269"/>
      <c r="LB139" s="269"/>
      <c r="LC139" s="269"/>
      <c r="LD139" s="269"/>
      <c r="LE139" s="269"/>
      <c r="LF139" s="269"/>
      <c r="LG139" s="269"/>
      <c r="LH139" s="269"/>
      <c r="LI139" s="269"/>
      <c r="LJ139" s="269"/>
      <c r="LK139" s="269"/>
      <c r="LL139" s="269"/>
      <c r="LM139" s="269"/>
      <c r="LN139" s="269"/>
      <c r="LO139" s="269"/>
      <c r="LP139" s="269"/>
      <c r="LQ139" s="269"/>
      <c r="LR139" s="269"/>
      <c r="LS139" s="269"/>
      <c r="LT139" s="269"/>
      <c r="LU139" s="269"/>
      <c r="LV139" s="269"/>
      <c r="LW139" s="269"/>
      <c r="LX139" s="269"/>
      <c r="LY139" s="269"/>
      <c r="LZ139" s="269"/>
      <c r="MA139" s="269"/>
      <c r="MB139" s="269"/>
      <c r="MC139" s="269"/>
      <c r="MD139" s="269"/>
      <c r="ME139" s="269"/>
      <c r="MF139" s="269"/>
      <c r="MG139" s="269"/>
      <c r="MH139" s="269"/>
      <c r="MI139" s="269"/>
      <c r="MJ139" s="269"/>
      <c r="MK139" s="269"/>
      <c r="ML139" s="269"/>
      <c r="MM139" s="269"/>
      <c r="MN139" s="269"/>
      <c r="MO139" s="269"/>
      <c r="MP139" s="269"/>
      <c r="MQ139" s="269"/>
      <c r="MR139" s="269"/>
      <c r="MS139" s="269"/>
      <c r="MT139" s="269"/>
      <c r="MU139" s="269"/>
      <c r="MV139" s="269"/>
      <c r="MW139" s="269"/>
      <c r="MX139" s="269"/>
      <c r="MY139" s="269"/>
      <c r="MZ139" s="269"/>
      <c r="NA139" s="269"/>
      <c r="NB139" s="269"/>
      <c r="NC139" s="269"/>
      <c r="ND139" s="269"/>
      <c r="NE139" s="269"/>
      <c r="NF139" s="269"/>
      <c r="NG139" s="269"/>
      <c r="NH139" s="269"/>
      <c r="NI139" s="269"/>
      <c r="NJ139" s="269"/>
      <c r="NK139" s="269"/>
      <c r="NL139" s="269"/>
      <c r="NM139" s="269"/>
      <c r="NN139" s="269"/>
      <c r="NO139" s="269"/>
      <c r="NP139" s="269"/>
      <c r="NQ139" s="269"/>
      <c r="NR139" s="269"/>
      <c r="NS139" s="269"/>
      <c r="NT139" s="269"/>
      <c r="NU139" s="269"/>
      <c r="NV139" s="269"/>
      <c r="NW139" s="269"/>
      <c r="NX139" s="269"/>
      <c r="NY139" s="269"/>
      <c r="NZ139" s="269"/>
      <c r="OA139" s="269"/>
      <c r="OB139" s="269"/>
      <c r="OC139" s="269"/>
      <c r="OD139" s="269"/>
      <c r="OE139" s="269"/>
      <c r="OF139" s="269"/>
      <c r="OG139" s="269"/>
      <c r="OH139" s="269"/>
      <c r="OI139" s="269"/>
      <c r="OJ139" s="269"/>
      <c r="OK139" s="269"/>
      <c r="OL139" s="269"/>
      <c r="OM139" s="269"/>
      <c r="ON139" s="269"/>
      <c r="OO139" s="269"/>
      <c r="OP139" s="269"/>
      <c r="OQ139" s="269"/>
      <c r="OR139" s="269"/>
      <c r="OS139" s="269"/>
      <c r="OT139" s="269"/>
      <c r="OU139" s="269"/>
      <c r="OV139" s="269"/>
      <c r="OW139" s="269"/>
      <c r="OX139" s="269"/>
      <c r="OY139" s="269"/>
      <c r="OZ139" s="269"/>
      <c r="PA139" s="269"/>
      <c r="PB139" s="269"/>
      <c r="PC139" s="269"/>
      <c r="PD139" s="269"/>
      <c r="PE139" s="269"/>
      <c r="PF139" s="269"/>
      <c r="PG139" s="269"/>
      <c r="PH139" s="269"/>
      <c r="PI139" s="269"/>
      <c r="PJ139" s="269"/>
      <c r="PK139" s="269"/>
      <c r="PL139" s="269"/>
      <c r="PM139" s="269"/>
      <c r="PN139" s="269"/>
      <c r="PO139" s="269"/>
      <c r="PP139" s="269"/>
      <c r="PQ139" s="269"/>
      <c r="PR139" s="269"/>
      <c r="PS139" s="269"/>
      <c r="PT139" s="269"/>
      <c r="PU139" s="269"/>
      <c r="PV139" s="269"/>
      <c r="PW139" s="269"/>
      <c r="PX139" s="269"/>
      <c r="PY139" s="269"/>
      <c r="PZ139" s="269"/>
      <c r="QA139" s="269"/>
      <c r="QB139" s="269"/>
      <c r="QC139" s="269"/>
      <c r="QD139" s="269"/>
      <c r="QE139" s="269"/>
      <c r="QF139" s="269"/>
      <c r="QG139" s="269"/>
      <c r="QH139" s="269"/>
      <c r="QI139" s="269"/>
      <c r="QJ139" s="269"/>
      <c r="QK139" s="269"/>
      <c r="QL139" s="269"/>
      <c r="QM139" s="269"/>
      <c r="QN139" s="269"/>
      <c r="QO139" s="269"/>
      <c r="QP139" s="269"/>
      <c r="QQ139" s="269"/>
      <c r="QR139" s="269"/>
      <c r="QS139" s="269"/>
      <c r="QT139" s="269"/>
      <c r="QU139" s="269"/>
      <c r="QV139" s="269"/>
      <c r="QW139" s="269"/>
      <c r="QX139" s="269"/>
      <c r="QY139" s="269"/>
      <c r="QZ139" s="269"/>
      <c r="RA139" s="269"/>
      <c r="RB139" s="269"/>
      <c r="RC139" s="269"/>
      <c r="RD139" s="269"/>
      <c r="RE139" s="269"/>
      <c r="RF139" s="269"/>
      <c r="RG139" s="269"/>
      <c r="RH139" s="269"/>
      <c r="RI139" s="269"/>
      <c r="RJ139" s="269"/>
      <c r="RK139" s="269"/>
      <c r="RL139" s="269"/>
      <c r="RM139" s="269"/>
      <c r="RN139" s="269"/>
      <c r="RO139" s="269"/>
      <c r="RP139" s="269"/>
      <c r="RQ139" s="269"/>
      <c r="RR139" s="269"/>
      <c r="RS139" s="269"/>
      <c r="RT139" s="269"/>
      <c r="RU139" s="269"/>
      <c r="RV139" s="269"/>
      <c r="RW139" s="269"/>
      <c r="RX139" s="269"/>
      <c r="RY139" s="269"/>
      <c r="RZ139" s="269"/>
      <c r="SA139" s="269"/>
      <c r="SB139" s="269"/>
      <c r="SC139" s="269"/>
      <c r="SD139" s="269"/>
      <c r="SE139" s="269"/>
      <c r="SF139" s="269"/>
      <c r="SG139" s="269"/>
      <c r="SH139" s="269"/>
      <c r="SI139" s="269"/>
      <c r="SJ139" s="269"/>
      <c r="SK139" s="269"/>
      <c r="SL139" s="269"/>
      <c r="SM139" s="269"/>
      <c r="SN139" s="269"/>
      <c r="SO139" s="269"/>
      <c r="SP139" s="269"/>
      <c r="SQ139" s="269"/>
      <c r="SR139" s="269"/>
      <c r="SS139" s="269"/>
      <c r="ST139" s="269"/>
      <c r="SU139" s="269"/>
      <c r="SV139" s="269"/>
      <c r="SW139" s="269"/>
      <c r="SX139" s="269"/>
      <c r="SY139" s="269"/>
      <c r="SZ139" s="269"/>
      <c r="TA139" s="269"/>
      <c r="TB139" s="269"/>
      <c r="TC139" s="269"/>
      <c r="TD139" s="269"/>
      <c r="TE139" s="269"/>
      <c r="TF139" s="269"/>
      <c r="TG139" s="269"/>
      <c r="TH139" s="269"/>
      <c r="TI139" s="269"/>
      <c r="TJ139" s="269"/>
      <c r="TK139" s="269"/>
      <c r="TL139" s="269"/>
      <c r="TM139" s="269"/>
      <c r="TN139" s="269"/>
      <c r="TO139" s="269"/>
      <c r="TP139" s="269"/>
      <c r="TQ139" s="269"/>
      <c r="TR139" s="269"/>
      <c r="TS139" s="269"/>
      <c r="TT139" s="269"/>
      <c r="TU139" s="269"/>
      <c r="TV139" s="269"/>
      <c r="TW139" s="269"/>
      <c r="TX139" s="269"/>
      <c r="TY139" s="269"/>
      <c r="TZ139" s="269"/>
      <c r="UA139" s="269"/>
      <c r="UB139" s="269"/>
      <c r="UC139" s="269"/>
      <c r="UD139" s="269"/>
      <c r="UE139" s="269"/>
      <c r="UF139" s="269"/>
      <c r="UG139" s="269"/>
      <c r="UH139" s="269"/>
      <c r="UI139" s="269"/>
      <c r="UJ139" s="269"/>
      <c r="UK139" s="269"/>
      <c r="UL139" s="269"/>
      <c r="UM139" s="269"/>
      <c r="UN139" s="269"/>
      <c r="UO139" s="269"/>
      <c r="UP139" s="269"/>
      <c r="UQ139" s="269"/>
      <c r="UR139" s="269"/>
      <c r="US139" s="269"/>
      <c r="UT139" s="269"/>
      <c r="UU139" s="269"/>
      <c r="UV139" s="269"/>
      <c r="UW139" s="269"/>
      <c r="UX139" s="269"/>
      <c r="UY139" s="269"/>
      <c r="UZ139" s="269"/>
      <c r="VA139" s="269"/>
      <c r="VB139" s="269"/>
      <c r="VC139" s="269"/>
      <c r="VD139" s="269"/>
      <c r="VE139" s="269"/>
      <c r="VF139" s="269"/>
      <c r="VG139" s="269"/>
      <c r="VH139" s="269"/>
      <c r="VI139" s="269"/>
      <c r="VJ139" s="269"/>
      <c r="VK139" s="269"/>
      <c r="VL139" s="269"/>
      <c r="VM139" s="269"/>
      <c r="VN139" s="269"/>
      <c r="VO139" s="269"/>
      <c r="VP139" s="269"/>
      <c r="VQ139" s="269"/>
      <c r="VR139" s="269"/>
      <c r="VS139" s="269"/>
      <c r="VT139" s="269"/>
      <c r="VU139" s="269"/>
      <c r="VV139" s="269"/>
      <c r="VW139" s="269"/>
      <c r="VX139" s="269"/>
      <c r="VY139" s="269"/>
      <c r="VZ139" s="269"/>
      <c r="WA139" s="269"/>
      <c r="WB139" s="269"/>
      <c r="WC139" s="269"/>
      <c r="WD139" s="269"/>
      <c r="WE139" s="269"/>
      <c r="WF139" s="269"/>
      <c r="WG139" s="269"/>
      <c r="WH139" s="269"/>
      <c r="WI139" s="269"/>
      <c r="WJ139" s="269"/>
      <c r="WK139" s="269"/>
      <c r="WL139" s="269"/>
      <c r="WM139" s="269"/>
      <c r="WN139" s="269"/>
      <c r="WO139" s="269"/>
      <c r="WP139" s="269"/>
      <c r="WQ139" s="269"/>
      <c r="WR139" s="269"/>
      <c r="WS139" s="269"/>
      <c r="WT139" s="269"/>
      <c r="WU139" s="269"/>
      <c r="WV139" s="269"/>
      <c r="WW139" s="269"/>
      <c r="WX139" s="269"/>
      <c r="WY139" s="269"/>
      <c r="WZ139" s="269"/>
      <c r="XA139" s="269"/>
      <c r="XB139" s="269"/>
      <c r="XC139" s="269"/>
      <c r="XD139" s="269"/>
      <c r="XE139" s="269"/>
      <c r="XF139" s="269"/>
      <c r="XG139" s="269"/>
      <c r="XH139" s="269"/>
      <c r="XI139" s="269"/>
      <c r="XJ139" s="269"/>
      <c r="XK139" s="269"/>
      <c r="XL139" s="269"/>
      <c r="XM139" s="269"/>
      <c r="XN139" s="269"/>
      <c r="XO139" s="269"/>
      <c r="XP139" s="269"/>
      <c r="XQ139" s="269"/>
      <c r="XR139" s="269"/>
      <c r="XS139" s="269"/>
      <c r="XT139" s="269"/>
      <c r="XU139" s="269"/>
      <c r="XV139" s="269"/>
      <c r="XW139" s="269"/>
      <c r="XX139" s="269"/>
      <c r="XY139" s="269"/>
      <c r="XZ139" s="269"/>
      <c r="YA139" s="269"/>
      <c r="YB139" s="269"/>
      <c r="YC139" s="269"/>
      <c r="YD139" s="269"/>
      <c r="YE139" s="269"/>
      <c r="YF139" s="269"/>
      <c r="YG139" s="269"/>
      <c r="YH139" s="269"/>
      <c r="YI139" s="269"/>
      <c r="YJ139" s="269"/>
      <c r="YK139" s="269"/>
      <c r="YL139" s="269"/>
      <c r="YM139" s="269"/>
      <c r="YN139" s="269"/>
      <c r="YO139" s="269"/>
      <c r="YP139" s="269"/>
      <c r="YQ139" s="269"/>
      <c r="YR139" s="269"/>
      <c r="YS139" s="269"/>
      <c r="YT139" s="269"/>
      <c r="YU139" s="269"/>
      <c r="YV139" s="269"/>
      <c r="YW139" s="269"/>
      <c r="YX139" s="269"/>
      <c r="YY139" s="269"/>
      <c r="YZ139" s="269"/>
      <c r="ZA139" s="269"/>
      <c r="ZB139" s="269"/>
      <c r="ZC139" s="269"/>
      <c r="ZD139" s="269"/>
      <c r="ZE139" s="269"/>
      <c r="ZF139" s="269"/>
      <c r="ZG139" s="269"/>
      <c r="ZH139" s="269"/>
      <c r="ZI139" s="269"/>
      <c r="ZJ139" s="269"/>
      <c r="ZK139" s="269"/>
      <c r="ZL139" s="269"/>
      <c r="ZM139" s="269"/>
      <c r="ZN139" s="269"/>
      <c r="ZO139" s="269"/>
      <c r="ZP139" s="269"/>
      <c r="ZQ139" s="269"/>
      <c r="ZR139" s="269"/>
      <c r="ZS139" s="269"/>
      <c r="ZT139" s="269"/>
      <c r="ZU139" s="269"/>
      <c r="ZV139" s="269"/>
      <c r="ZW139" s="269"/>
      <c r="ZX139" s="269"/>
      <c r="ZY139" s="269"/>
      <c r="ZZ139" s="269"/>
      <c r="AAA139" s="269"/>
      <c r="AAB139" s="269"/>
      <c r="AAC139" s="269"/>
      <c r="AAD139" s="269"/>
      <c r="AAE139" s="269"/>
      <c r="AAF139" s="269"/>
      <c r="AAG139" s="269"/>
      <c r="AAH139" s="269"/>
      <c r="AAI139" s="269"/>
      <c r="AAJ139" s="269"/>
      <c r="AAK139" s="269"/>
      <c r="AAL139" s="269"/>
      <c r="AAM139" s="269"/>
      <c r="AAN139" s="269"/>
      <c r="AAO139" s="269"/>
      <c r="AAP139" s="269"/>
      <c r="AAQ139" s="269"/>
      <c r="AAR139" s="269"/>
      <c r="AAS139" s="269"/>
      <c r="AAT139" s="269"/>
      <c r="AAU139" s="269"/>
      <c r="AAV139" s="269"/>
      <c r="AAW139" s="269"/>
      <c r="AAX139" s="269"/>
      <c r="AAY139" s="269"/>
      <c r="AAZ139" s="269"/>
      <c r="ABA139" s="269"/>
      <c r="ABB139" s="269"/>
      <c r="ABC139" s="269"/>
      <c r="ABD139" s="269"/>
      <c r="ABE139" s="269"/>
      <c r="ABF139" s="269"/>
      <c r="ABG139" s="269"/>
      <c r="ABH139" s="269"/>
      <c r="ABI139" s="269"/>
      <c r="ABJ139" s="269"/>
      <c r="ABK139" s="269"/>
      <c r="ABL139" s="269"/>
      <c r="ABM139" s="269"/>
      <c r="ABN139" s="269"/>
      <c r="ABO139" s="269"/>
      <c r="ABP139" s="269"/>
      <c r="ABQ139" s="269"/>
      <c r="ABR139" s="269"/>
      <c r="ABS139" s="269"/>
      <c r="ABT139" s="269"/>
      <c r="ABU139" s="269"/>
      <c r="ABV139" s="269"/>
      <c r="ABW139" s="269"/>
      <c r="ABX139" s="269"/>
      <c r="ABY139" s="269"/>
      <c r="ABZ139" s="269"/>
      <c r="ACA139" s="269"/>
      <c r="ACB139" s="269"/>
      <c r="ACC139" s="269"/>
      <c r="ACD139" s="269"/>
      <c r="ACE139" s="269"/>
      <c r="ACF139" s="269"/>
      <c r="ACG139" s="269"/>
      <c r="ACH139" s="269"/>
      <c r="ACI139" s="269"/>
      <c r="ACJ139" s="269"/>
      <c r="ACK139" s="269"/>
      <c r="ACL139" s="269"/>
      <c r="ACM139" s="269"/>
      <c r="ACN139" s="269"/>
      <c r="ACO139" s="269"/>
      <c r="ACP139" s="269"/>
      <c r="ACQ139" s="269"/>
      <c r="ACR139" s="269"/>
      <c r="ACS139" s="269"/>
      <c r="ACT139" s="269"/>
      <c r="ACU139" s="269"/>
      <c r="ACV139" s="269"/>
      <c r="ACW139" s="269"/>
      <c r="ACX139" s="269"/>
      <c r="ACY139" s="269"/>
      <c r="ACZ139" s="269"/>
      <c r="ADA139" s="269"/>
      <c r="ADB139" s="269"/>
      <c r="ADC139" s="269"/>
      <c r="ADD139" s="269"/>
      <c r="ADE139" s="269"/>
      <c r="ADF139" s="269"/>
      <c r="ADG139" s="269"/>
      <c r="ADH139" s="269"/>
      <c r="ADI139" s="269"/>
      <c r="ADJ139" s="269"/>
      <c r="ADK139" s="269"/>
      <c r="ADL139" s="269"/>
      <c r="ADM139" s="269"/>
      <c r="ADN139" s="269"/>
      <c r="ADO139" s="269"/>
      <c r="ADP139" s="269"/>
      <c r="ADQ139" s="269"/>
      <c r="ADR139" s="269"/>
      <c r="ADS139" s="269"/>
      <c r="ADT139" s="269"/>
      <c r="ADU139" s="269"/>
      <c r="ADV139" s="269"/>
      <c r="ADW139" s="269"/>
      <c r="ADX139" s="269"/>
      <c r="ADY139" s="269"/>
      <c r="ADZ139" s="269"/>
      <c r="AEA139" s="269"/>
      <c r="AEB139" s="269"/>
      <c r="AEC139" s="269"/>
      <c r="AED139" s="269"/>
      <c r="AEE139" s="269"/>
      <c r="AEF139" s="269"/>
      <c r="AEG139" s="269"/>
      <c r="AEH139" s="269"/>
      <c r="AEI139" s="269"/>
      <c r="AEJ139" s="269"/>
      <c r="AEK139" s="269"/>
      <c r="AEL139" s="269"/>
      <c r="AEM139" s="269"/>
      <c r="AEN139" s="269"/>
      <c r="AEO139" s="269"/>
      <c r="AEP139" s="269"/>
      <c r="AEQ139" s="269"/>
      <c r="AER139" s="269"/>
      <c r="AES139" s="269"/>
      <c r="AET139" s="269"/>
      <c r="AEU139" s="269"/>
      <c r="AEV139" s="269"/>
      <c r="AEW139" s="269"/>
      <c r="AEX139" s="269"/>
      <c r="AEY139" s="269"/>
      <c r="AEZ139" s="269"/>
      <c r="AFA139" s="269"/>
      <c r="AFB139" s="269"/>
      <c r="AFC139" s="269"/>
      <c r="AFD139" s="269"/>
      <c r="AFE139" s="269"/>
      <c r="AFF139" s="269"/>
      <c r="AFG139" s="269"/>
      <c r="AFH139" s="269"/>
      <c r="AFI139" s="269"/>
      <c r="AFJ139" s="269"/>
      <c r="AFK139" s="269"/>
      <c r="AFL139" s="269"/>
      <c r="AFM139" s="269"/>
      <c r="AFN139" s="269"/>
      <c r="AFO139" s="269"/>
      <c r="AFP139" s="269"/>
      <c r="AFQ139" s="269"/>
      <c r="AFR139" s="269"/>
      <c r="AFS139" s="269"/>
      <c r="AFT139" s="269"/>
      <c r="AFU139" s="269"/>
      <c r="AFV139" s="269"/>
      <c r="AFW139" s="269"/>
      <c r="AFX139" s="269"/>
      <c r="AFY139" s="269"/>
      <c r="AFZ139" s="269"/>
      <c r="AGA139" s="269"/>
      <c r="AGB139" s="269"/>
      <c r="AGC139" s="269"/>
      <c r="AGD139" s="269"/>
      <c r="AGE139" s="269"/>
      <c r="AGF139" s="269"/>
      <c r="AGG139" s="269"/>
      <c r="AGH139" s="269"/>
      <c r="AGI139" s="269"/>
      <c r="AGJ139" s="269"/>
      <c r="AGK139" s="269"/>
      <c r="AGL139" s="269"/>
      <c r="AGM139" s="269"/>
      <c r="AGN139" s="269"/>
      <c r="AGO139" s="269"/>
      <c r="AGP139" s="269"/>
      <c r="AGQ139" s="269"/>
      <c r="AGR139" s="269"/>
      <c r="AGS139" s="269"/>
      <c r="AGT139" s="269"/>
      <c r="AGU139" s="269"/>
      <c r="AGV139" s="269"/>
      <c r="AGW139" s="269"/>
      <c r="AGX139" s="269"/>
      <c r="AGY139" s="269"/>
      <c r="AGZ139" s="269"/>
      <c r="AHA139" s="269"/>
      <c r="AHB139" s="269"/>
      <c r="AHC139" s="269"/>
      <c r="AHD139" s="269"/>
      <c r="AHE139" s="269"/>
      <c r="AHF139" s="269"/>
      <c r="AHG139" s="269"/>
      <c r="AHH139" s="269"/>
      <c r="AHI139" s="269"/>
      <c r="AHJ139" s="269"/>
      <c r="AHK139" s="269"/>
      <c r="AHL139" s="269"/>
      <c r="AHM139" s="269"/>
      <c r="AHN139" s="269"/>
      <c r="AHO139" s="269"/>
      <c r="AHP139" s="269"/>
      <c r="AHQ139" s="269"/>
      <c r="AHR139" s="269"/>
      <c r="AHS139" s="269"/>
      <c r="AHT139" s="269"/>
      <c r="AHU139" s="269"/>
      <c r="AHV139" s="269"/>
      <c r="AHW139" s="269"/>
      <c r="AHX139" s="269"/>
      <c r="AHY139" s="269"/>
      <c r="AHZ139" s="269"/>
      <c r="AIA139" s="269"/>
      <c r="AIB139" s="269"/>
      <c r="AIC139" s="269"/>
      <c r="AID139" s="269"/>
      <c r="AIE139" s="269"/>
      <c r="AIF139" s="269"/>
      <c r="AIG139" s="269"/>
      <c r="AIH139" s="269"/>
      <c r="AII139" s="269"/>
      <c r="AIJ139" s="269"/>
      <c r="AIK139" s="269"/>
      <c r="AIL139" s="269"/>
      <c r="AIM139" s="269"/>
      <c r="AIN139" s="269"/>
      <c r="AIO139" s="269"/>
      <c r="AIP139" s="269"/>
      <c r="AIQ139" s="269"/>
      <c r="AIR139" s="269"/>
      <c r="AIS139" s="269"/>
      <c r="AIT139" s="269"/>
      <c r="AIU139" s="269"/>
      <c r="AIV139" s="269"/>
      <c r="AIW139" s="269"/>
      <c r="AIX139" s="269"/>
      <c r="AIY139" s="269"/>
      <c r="AIZ139" s="269"/>
      <c r="AJA139" s="269"/>
      <c r="AJB139" s="269"/>
      <c r="AJC139" s="269"/>
      <c r="AJD139" s="269"/>
      <c r="AJE139" s="269"/>
      <c r="AJF139" s="269"/>
      <c r="AJG139" s="269"/>
      <c r="AJH139" s="269"/>
      <c r="AJI139" s="269"/>
      <c r="AJJ139" s="269"/>
      <c r="AJK139" s="269"/>
      <c r="AJL139" s="269"/>
      <c r="AJM139" s="269"/>
      <c r="AJN139" s="269"/>
      <c r="AJO139" s="269"/>
      <c r="AJP139" s="269"/>
      <c r="AJQ139" s="269"/>
      <c r="AJR139" s="269"/>
      <c r="AJS139" s="269"/>
      <c r="AJT139" s="269"/>
      <c r="AJU139" s="269"/>
      <c r="AJV139" s="269"/>
      <c r="AJW139" s="269"/>
      <c r="AJX139" s="269"/>
      <c r="AJY139" s="269"/>
      <c r="AJZ139" s="269"/>
      <c r="AKA139" s="269"/>
      <c r="AKB139" s="269"/>
      <c r="AKC139" s="269"/>
      <c r="AKD139" s="269"/>
      <c r="AKE139" s="269"/>
      <c r="AKF139" s="269"/>
      <c r="AKG139" s="269"/>
      <c r="AKH139" s="269"/>
      <c r="AKI139" s="269"/>
      <c r="AKJ139" s="269"/>
      <c r="AKK139" s="269"/>
      <c r="AKL139" s="269"/>
      <c r="AKM139" s="269"/>
      <c r="AKN139" s="269"/>
      <c r="AKO139" s="269"/>
      <c r="AKP139" s="269"/>
      <c r="AKQ139" s="269"/>
      <c r="AKR139" s="269"/>
      <c r="AKS139" s="269"/>
      <c r="AKT139" s="269"/>
      <c r="AKU139" s="269"/>
      <c r="AKV139" s="269"/>
      <c r="AKW139" s="269"/>
      <c r="AKX139" s="269"/>
      <c r="AKY139" s="269"/>
      <c r="AKZ139" s="269"/>
      <c r="ALA139" s="269"/>
      <c r="ALB139" s="269"/>
      <c r="ALC139" s="269"/>
      <c r="ALD139" s="269"/>
      <c r="ALE139" s="269"/>
      <c r="ALF139" s="269"/>
      <c r="ALG139" s="269"/>
      <c r="ALH139" s="269"/>
      <c r="ALI139" s="269"/>
      <c r="ALJ139" s="269"/>
      <c r="ALK139" s="269"/>
      <c r="ALL139" s="269"/>
      <c r="ALM139" s="269"/>
      <c r="ALN139" s="269"/>
      <c r="ALO139" s="269"/>
      <c r="ALP139" s="269"/>
      <c r="ALQ139" s="269"/>
      <c r="ALR139" s="269"/>
      <c r="ALS139" s="269"/>
      <c r="ALT139" s="269"/>
      <c r="ALU139" s="269"/>
      <c r="ALV139" s="269"/>
      <c r="ALW139" s="269"/>
      <c r="ALX139" s="269"/>
      <c r="ALY139" s="269"/>
      <c r="ALZ139" s="269"/>
      <c r="AMA139" s="269"/>
      <c r="AMB139" s="269"/>
      <c r="AMC139" s="269"/>
      <c r="AMD139" s="269"/>
    </row>
    <row r="140" customFormat="false" ht="42.9" hidden="true" customHeight="true" outlineLevel="0" collapsed="false">
      <c r="A140" s="334" t="s">
        <v>1359</v>
      </c>
      <c r="B140" s="334"/>
      <c r="C140" s="334"/>
      <c r="D140" s="334"/>
      <c r="E140" s="334"/>
      <c r="F140" s="334"/>
      <c r="G140" s="334"/>
      <c r="H140" s="335"/>
      <c r="I140" s="336" t="n">
        <f aca="false">+I136+I137+I139</f>
        <v>0</v>
      </c>
    </row>
    <row r="141" customFormat="false" ht="13.8" hidden="true" customHeight="true" outlineLevel="0" collapsed="false">
      <c r="A141" s="337" t="s">
        <v>893</v>
      </c>
      <c r="B141" s="338" t="s">
        <v>1058</v>
      </c>
      <c r="C141" s="338"/>
      <c r="D141" s="338"/>
      <c r="E141" s="338"/>
      <c r="F141" s="338"/>
      <c r="G141" s="338"/>
      <c r="H141" s="340"/>
      <c r="I141" s="341"/>
    </row>
    <row r="142" customFormat="false" ht="13.8" hidden="true" customHeight="false" outlineLevel="0" collapsed="false">
      <c r="A142" s="342" t="s">
        <v>895</v>
      </c>
      <c r="B142" s="343" t="s">
        <v>896</v>
      </c>
      <c r="C142" s="343"/>
      <c r="D142" s="343"/>
      <c r="E142" s="343"/>
      <c r="F142" s="343"/>
      <c r="G142" s="343"/>
      <c r="H142" s="344"/>
      <c r="I142" s="345"/>
    </row>
    <row r="143" customFormat="false" ht="13.8" hidden="true" customHeight="true" outlineLevel="0" collapsed="false">
      <c r="A143" s="342"/>
      <c r="B143" s="346" t="s">
        <v>897</v>
      </c>
      <c r="C143" s="346"/>
      <c r="D143" s="346"/>
      <c r="E143" s="346"/>
      <c r="F143" s="346"/>
      <c r="G143" s="346"/>
      <c r="H143" s="339"/>
      <c r="I143" s="347" t="n">
        <f aca="false">ROUND(($I$140/(1-$H$150))*H143,2)</f>
        <v>0</v>
      </c>
    </row>
    <row r="144" customFormat="false" ht="13.8" hidden="true" customHeight="true" outlineLevel="0" collapsed="false">
      <c r="A144" s="342"/>
      <c r="B144" s="346" t="s">
        <v>898</v>
      </c>
      <c r="C144" s="346"/>
      <c r="D144" s="346"/>
      <c r="E144" s="346"/>
      <c r="F144" s="346"/>
      <c r="G144" s="346"/>
      <c r="H144" s="339"/>
      <c r="I144" s="347" t="n">
        <f aca="false">ROUND(($I$140/(1-$H$150))*H144,2)</f>
        <v>0</v>
      </c>
    </row>
    <row r="145" customFormat="false" ht="13.8" hidden="true" customHeight="false" outlineLevel="0" collapsed="false">
      <c r="A145" s="342"/>
      <c r="B145" s="348"/>
      <c r="C145" s="349" t="s">
        <v>1360</v>
      </c>
      <c r="D145" s="350"/>
      <c r="E145" s="348"/>
      <c r="F145" s="348"/>
      <c r="G145" s="348"/>
      <c r="H145" s="339"/>
      <c r="I145" s="347" t="n">
        <f aca="false">ROUND(($I$140/(1-$H$150))*H145,2)</f>
        <v>0</v>
      </c>
    </row>
    <row r="146" customFormat="false" ht="13.8" hidden="true" customHeight="false" outlineLevel="0" collapsed="false">
      <c r="A146" s="342"/>
      <c r="B146" s="348"/>
      <c r="C146" s="349" t="s">
        <v>1361</v>
      </c>
      <c r="D146" s="348"/>
      <c r="E146" s="348"/>
      <c r="F146" s="348"/>
      <c r="G146" s="348"/>
      <c r="H146" s="339"/>
      <c r="I146" s="347" t="n">
        <f aca="false">ROUND(($I$140/(1-$H$150))*H146,2)</f>
        <v>0</v>
      </c>
    </row>
    <row r="147" customFormat="false" ht="13.8" hidden="true" customHeight="true" outlineLevel="0" collapsed="false">
      <c r="A147" s="342" t="s">
        <v>900</v>
      </c>
      <c r="B147" s="351" t="s">
        <v>1362</v>
      </c>
      <c r="C147" s="351"/>
      <c r="D147" s="351"/>
      <c r="E147" s="351"/>
      <c r="F147" s="351"/>
      <c r="G147" s="351"/>
      <c r="H147" s="352"/>
      <c r="I147" s="347" t="n">
        <f aca="false">ROUND(($I$140/(1-$H$150))*H10,2)</f>
        <v>0</v>
      </c>
    </row>
    <row r="148" customFormat="false" ht="13.8" hidden="true" customHeight="true" outlineLevel="0" collapsed="false">
      <c r="A148" s="342" t="s">
        <v>903</v>
      </c>
      <c r="B148" s="351" t="s">
        <v>904</v>
      </c>
      <c r="C148" s="351"/>
      <c r="D148" s="351"/>
      <c r="E148" s="351"/>
      <c r="F148" s="351"/>
      <c r="G148" s="351"/>
      <c r="H148" s="353"/>
      <c r="I148" s="345"/>
    </row>
    <row r="149" customFormat="false" ht="13.8" hidden="true" customHeight="true" outlineLevel="0" collapsed="false">
      <c r="A149" s="342"/>
      <c r="B149" s="346" t="s">
        <v>1363</v>
      </c>
      <c r="C149" s="346"/>
      <c r="D149" s="346"/>
      <c r="E149" s="346"/>
      <c r="F149" s="346"/>
      <c r="G149" s="346"/>
      <c r="H149" s="339"/>
      <c r="I149" s="347" t="n">
        <f aca="false">ROUND(($I$140/(1-$H$150))*H149,2)</f>
        <v>0</v>
      </c>
    </row>
    <row r="150" customFormat="false" ht="13.8" hidden="true" customHeight="false" outlineLevel="0" collapsed="false">
      <c r="A150" s="354" t="s">
        <v>907</v>
      </c>
      <c r="B150" s="354"/>
      <c r="C150" s="354"/>
      <c r="D150" s="354"/>
      <c r="E150" s="354"/>
      <c r="F150" s="354"/>
      <c r="G150" s="354"/>
      <c r="H150" s="355" t="n">
        <f aca="false">SUM(H143:H149)</f>
        <v>0</v>
      </c>
      <c r="I150" s="356" t="n">
        <f aca="false">SUM(I143:I149)</f>
        <v>0</v>
      </c>
    </row>
    <row r="151" customFormat="false" ht="13.8" hidden="true" customHeight="false" outlineLevel="0" collapsed="false">
      <c r="A151" s="357" t="s">
        <v>908</v>
      </c>
      <c r="B151" s="358"/>
      <c r="C151" s="358"/>
      <c r="D151" s="358"/>
      <c r="E151" s="358"/>
      <c r="F151" s="358"/>
      <c r="G151" s="358"/>
      <c r="H151" s="358"/>
      <c r="I151" s="359"/>
    </row>
    <row r="152" customFormat="false" ht="13.8" hidden="true" customHeight="false" outlineLevel="0" collapsed="false">
      <c r="A152" s="360" t="s">
        <v>1069</v>
      </c>
      <c r="B152" s="360"/>
      <c r="C152" s="360"/>
      <c r="D152" s="360"/>
      <c r="E152" s="360"/>
      <c r="F152" s="360"/>
      <c r="G152" s="360"/>
      <c r="H152" s="361"/>
      <c r="I152" s="356" t="n">
        <f aca="false">+I137+I139+I150</f>
        <v>0</v>
      </c>
    </row>
    <row r="153" customFormat="false" ht="13.8" hidden="false" customHeight="true" outlineLevel="0" collapsed="false">
      <c r="A153" s="362" t="s">
        <v>1364</v>
      </c>
      <c r="B153" s="362"/>
      <c r="C153" s="362"/>
      <c r="D153" s="362"/>
      <c r="E153" s="362"/>
      <c r="F153" s="362"/>
      <c r="G153" s="362"/>
      <c r="H153" s="362"/>
      <c r="I153" s="362"/>
    </row>
    <row r="154" customFormat="false" ht="13.8" hidden="false" customHeight="true" outlineLevel="0" collapsed="false">
      <c r="A154" s="363" t="s">
        <v>1365</v>
      </c>
      <c r="B154" s="363"/>
      <c r="C154" s="363"/>
      <c r="D154" s="363"/>
      <c r="E154" s="363"/>
      <c r="F154" s="363"/>
      <c r="G154" s="363"/>
      <c r="H154" s="363"/>
      <c r="I154" s="280" t="s">
        <v>885</v>
      </c>
    </row>
    <row r="155" customFormat="false" ht="13.8" hidden="false" customHeight="true" outlineLevel="0" collapsed="false">
      <c r="A155" s="364" t="s">
        <v>887</v>
      </c>
      <c r="B155" s="365" t="s">
        <v>1072</v>
      </c>
      <c r="C155" s="365"/>
      <c r="D155" s="365"/>
      <c r="E155" s="365"/>
      <c r="F155" s="365"/>
      <c r="G155" s="365"/>
      <c r="H155" s="365"/>
      <c r="I155" s="366" t="n">
        <f aca="false">+I29</f>
        <v>0</v>
      </c>
    </row>
    <row r="156" customFormat="false" ht="13.8" hidden="false" customHeight="true" outlineLevel="0" collapsed="false">
      <c r="A156" s="364" t="s">
        <v>890</v>
      </c>
      <c r="B156" s="365" t="s">
        <v>1073</v>
      </c>
      <c r="C156" s="365"/>
      <c r="D156" s="365"/>
      <c r="E156" s="365"/>
      <c r="F156" s="365"/>
      <c r="G156" s="365"/>
      <c r="H156" s="365"/>
      <c r="I156" s="366" t="n">
        <f aca="false">+I79</f>
        <v>0</v>
      </c>
    </row>
    <row r="157" customFormat="false" ht="13.8" hidden="false" customHeight="true" outlineLevel="0" collapsed="false">
      <c r="A157" s="364" t="s">
        <v>893</v>
      </c>
      <c r="B157" s="365" t="s">
        <v>1074</v>
      </c>
      <c r="C157" s="365"/>
      <c r="D157" s="365"/>
      <c r="E157" s="365"/>
      <c r="F157" s="365"/>
      <c r="G157" s="365"/>
      <c r="H157" s="365"/>
      <c r="I157" s="366" t="n">
        <f aca="false">+I88</f>
        <v>0</v>
      </c>
    </row>
    <row r="158" customFormat="false" ht="13.8" hidden="false" customHeight="true" outlineLevel="0" collapsed="false">
      <c r="A158" s="364" t="s">
        <v>926</v>
      </c>
      <c r="B158" s="365" t="s">
        <v>1075</v>
      </c>
      <c r="C158" s="365"/>
      <c r="D158" s="365"/>
      <c r="E158" s="365"/>
      <c r="F158" s="365"/>
      <c r="G158" s="365"/>
      <c r="H158" s="365"/>
      <c r="I158" s="366" t="n">
        <f aca="false">+I127</f>
        <v>0</v>
      </c>
    </row>
    <row r="159" customFormat="false" ht="13.8" hidden="false" customHeight="true" outlineLevel="0" collapsed="false">
      <c r="A159" s="364" t="s">
        <v>966</v>
      </c>
      <c r="B159" s="365" t="s">
        <v>1366</v>
      </c>
      <c r="C159" s="365"/>
      <c r="D159" s="365"/>
      <c r="E159" s="365"/>
      <c r="F159" s="365"/>
      <c r="G159" s="365"/>
      <c r="H159" s="365"/>
      <c r="I159" s="366" t="n">
        <f aca="false">+I133</f>
        <v>0</v>
      </c>
    </row>
    <row r="160" customFormat="false" ht="13.8" hidden="false" customHeight="false" outlineLevel="0" collapsed="false">
      <c r="A160" s="302" t="s">
        <v>1077</v>
      </c>
      <c r="B160" s="302"/>
      <c r="C160" s="302"/>
      <c r="D160" s="302"/>
      <c r="E160" s="302"/>
      <c r="F160" s="302"/>
      <c r="G160" s="302"/>
      <c r="H160" s="303"/>
      <c r="I160" s="274" t="n">
        <f aca="false">SUM(I155:I159)</f>
        <v>0</v>
      </c>
    </row>
    <row r="161" customFormat="false" ht="13.8" hidden="false" customHeight="true" outlineLevel="0" collapsed="false">
      <c r="A161" s="364" t="s">
        <v>968</v>
      </c>
      <c r="B161" s="367" t="s">
        <v>1367</v>
      </c>
      <c r="C161" s="367"/>
      <c r="D161" s="367"/>
      <c r="E161" s="367"/>
      <c r="F161" s="367"/>
      <c r="G161" s="367"/>
      <c r="H161" s="367"/>
      <c r="I161" s="368" t="n">
        <f aca="false">+I152</f>
        <v>0</v>
      </c>
    </row>
    <row r="162" customFormat="false" ht="13.8" hidden="false" customHeight="false" outlineLevel="0" collapsed="false">
      <c r="A162" s="369" t="s">
        <v>1368</v>
      </c>
      <c r="B162" s="369"/>
      <c r="C162" s="369"/>
      <c r="D162" s="369"/>
      <c r="E162" s="369"/>
      <c r="F162" s="369"/>
      <c r="G162" s="369"/>
      <c r="H162" s="370"/>
      <c r="I162" s="371" t="n">
        <f aca="false">SUM(I160:I161)</f>
        <v>0</v>
      </c>
    </row>
    <row r="163" customFormat="false" ht="22.35" hidden="false" customHeight="true" outlineLevel="0" collapsed="false">
      <c r="A163" s="372" t="s">
        <v>1369</v>
      </c>
      <c r="B163" s="372"/>
      <c r="C163" s="372"/>
      <c r="D163" s="372"/>
      <c r="E163" s="372"/>
      <c r="F163" s="372"/>
      <c r="G163" s="372"/>
      <c r="H163" s="372"/>
      <c r="I163" s="372"/>
    </row>
    <row r="164" customFormat="false" ht="13.8" hidden="false" customHeight="true" outlineLevel="0" collapsed="false">
      <c r="A164" s="362" t="s">
        <v>1370</v>
      </c>
      <c r="B164" s="362"/>
      <c r="C164" s="362"/>
      <c r="D164" s="362"/>
      <c r="E164" s="362"/>
      <c r="F164" s="362"/>
      <c r="G164" s="362"/>
      <c r="H164" s="362"/>
      <c r="I164" s="362"/>
    </row>
    <row r="165" customFormat="false" ht="42.9" hidden="false" customHeight="true" outlineLevel="0" collapsed="false">
      <c r="A165" s="373" t="s">
        <v>1371</v>
      </c>
      <c r="B165" s="373"/>
      <c r="C165" s="318" t="s">
        <v>1372</v>
      </c>
      <c r="D165" s="318" t="s">
        <v>1373</v>
      </c>
      <c r="E165" s="318" t="s">
        <v>1374</v>
      </c>
      <c r="F165" s="318"/>
      <c r="G165" s="318" t="s">
        <v>1375</v>
      </c>
      <c r="H165" s="374" t="s">
        <v>1376</v>
      </c>
      <c r="I165" s="374"/>
    </row>
    <row r="166" customFormat="false" ht="13.8" hidden="false" customHeight="false" outlineLevel="0" collapsed="false">
      <c r="A166" s="292" t="s">
        <v>1377</v>
      </c>
      <c r="B166" s="292"/>
      <c r="C166" s="375" t="s">
        <v>1378</v>
      </c>
      <c r="D166" s="375" t="s">
        <v>1379</v>
      </c>
      <c r="E166" s="375" t="s">
        <v>1380</v>
      </c>
      <c r="F166" s="375"/>
      <c r="G166" s="375" t="s">
        <v>1381</v>
      </c>
      <c r="H166" s="376" t="s">
        <v>1382</v>
      </c>
      <c r="I166" s="376"/>
    </row>
    <row r="167" customFormat="false" ht="13.8" hidden="false" customHeight="false" outlineLevel="0" collapsed="false">
      <c r="A167" s="377" t="str">
        <f aca="false">H11</f>
        <v>Item 08 - Recepcionista</v>
      </c>
      <c r="B167" s="377"/>
      <c r="C167" s="378" t="n">
        <f aca="false">I162</f>
        <v>0</v>
      </c>
      <c r="D167" s="379" t="n">
        <v>2</v>
      </c>
      <c r="E167" s="378" t="n">
        <f aca="false">ROUND(C167*D167,2)</f>
        <v>0</v>
      </c>
      <c r="F167" s="378"/>
      <c r="G167" s="379" t="n">
        <f aca="false">H8</f>
        <v>12</v>
      </c>
      <c r="H167" s="380" t="n">
        <f aca="false">ROUND(E167*G167,2)</f>
        <v>0</v>
      </c>
      <c r="I167" s="380"/>
    </row>
    <row r="168" customFormat="false" ht="13.8" hidden="false" customHeight="false" outlineLevel="0" collapsed="false">
      <c r="A168" s="381"/>
      <c r="B168" s="381"/>
      <c r="C168" s="381"/>
      <c r="D168" s="381"/>
      <c r="E168" s="381"/>
      <c r="F168" s="381"/>
      <c r="G168" s="381"/>
      <c r="H168" s="382"/>
      <c r="I168" s="381"/>
    </row>
    <row r="169" customFormat="false" ht="13.8" hidden="false" customHeight="false" outlineLevel="0" collapsed="false">
      <c r="A169" s="381"/>
      <c r="B169" s="381"/>
      <c r="C169" s="381"/>
      <c r="D169" s="381"/>
      <c r="E169" s="381"/>
      <c r="F169" s="381"/>
      <c r="G169" s="381"/>
      <c r="H169" s="381"/>
      <c r="I169" s="381"/>
    </row>
    <row r="170" customFormat="false" ht="13.8" hidden="false" customHeight="false" outlineLevel="0" collapsed="false">
      <c r="A170" s="381"/>
      <c r="B170" s="381"/>
      <c r="C170" s="381"/>
      <c r="D170" s="381"/>
      <c r="E170" s="381"/>
      <c r="F170" s="381"/>
      <c r="G170" s="381"/>
      <c r="H170" s="381"/>
      <c r="I170" s="381"/>
    </row>
    <row r="171" customFormat="false" ht="13.8" hidden="false" customHeight="false" outlineLevel="0" collapsed="false">
      <c r="A171" s="381"/>
      <c r="B171" s="381"/>
      <c r="C171" s="381"/>
      <c r="D171" s="381"/>
      <c r="E171" s="381"/>
      <c r="F171" s="381"/>
      <c r="G171" s="381"/>
      <c r="H171" s="381"/>
      <c r="I171" s="381"/>
    </row>
    <row r="172" customFormat="false" ht="13.8" hidden="false" customHeight="false" outlineLevel="0" collapsed="false">
      <c r="A172" s="381"/>
      <c r="B172" s="381"/>
      <c r="C172" s="381"/>
      <c r="D172" s="381"/>
      <c r="E172" s="381"/>
      <c r="F172" s="381"/>
      <c r="G172" s="381"/>
      <c r="H172" s="381"/>
      <c r="I172" s="381"/>
    </row>
    <row r="173" customFormat="false" ht="13.8" hidden="false" customHeight="false" outlineLevel="0" collapsed="false">
      <c r="A173" s="381"/>
      <c r="B173" s="381"/>
      <c r="C173" s="381"/>
      <c r="D173" s="381"/>
      <c r="E173" s="381"/>
      <c r="F173" s="381"/>
      <c r="G173" s="381"/>
      <c r="H173" s="381"/>
      <c r="I173" s="381"/>
    </row>
    <row r="174" customFormat="false" ht="13.8" hidden="false" customHeight="false" outlineLevel="0" collapsed="false">
      <c r="A174" s="381"/>
      <c r="B174" s="381"/>
      <c r="C174" s="381"/>
      <c r="D174" s="381"/>
      <c r="E174" s="381"/>
      <c r="F174" s="381"/>
      <c r="G174" s="381"/>
      <c r="H174" s="381"/>
      <c r="I174" s="381"/>
    </row>
    <row r="175" customFormat="false" ht="13.8" hidden="false" customHeight="false" outlineLevel="0" collapsed="false">
      <c r="A175" s="381"/>
      <c r="B175" s="381"/>
      <c r="C175" s="381"/>
      <c r="D175" s="381"/>
      <c r="E175" s="381"/>
      <c r="F175" s="381"/>
      <c r="G175" s="381"/>
      <c r="H175" s="381"/>
      <c r="I175" s="381"/>
    </row>
    <row r="176" customFormat="false" ht="13.8" hidden="false" customHeight="false" outlineLevel="0" collapsed="false">
      <c r="A176" s="381"/>
      <c r="B176" s="381"/>
      <c r="C176" s="381"/>
      <c r="D176" s="381"/>
      <c r="E176" s="381"/>
      <c r="F176" s="381"/>
      <c r="G176" s="381"/>
      <c r="H176" s="381"/>
      <c r="I176" s="381"/>
    </row>
    <row r="177" customFormat="false" ht="13.8" hidden="false" customHeight="false" outlineLevel="0" collapsed="false">
      <c r="A177" s="381"/>
      <c r="B177" s="381"/>
      <c r="C177" s="381"/>
      <c r="D177" s="381"/>
      <c r="E177" s="381"/>
      <c r="F177" s="381"/>
      <c r="G177" s="381"/>
      <c r="H177" s="381"/>
      <c r="I177" s="381"/>
    </row>
    <row r="178" customFormat="false" ht="13.8" hidden="false" customHeight="false" outlineLevel="0" collapsed="false">
      <c r="A178" s="381"/>
      <c r="B178" s="381"/>
      <c r="C178" s="381"/>
      <c r="D178" s="381"/>
      <c r="E178" s="381"/>
      <c r="F178" s="381"/>
      <c r="G178" s="381"/>
      <c r="H178" s="381"/>
      <c r="I178" s="381"/>
    </row>
    <row r="179" customFormat="false" ht="13.8" hidden="false" customHeight="false" outlineLevel="0" collapsed="false">
      <c r="A179" s="381"/>
      <c r="B179" s="381"/>
      <c r="C179" s="381"/>
      <c r="D179" s="381"/>
      <c r="E179" s="381"/>
      <c r="F179" s="381"/>
      <c r="G179" s="381"/>
      <c r="H179" s="381"/>
      <c r="I179" s="381"/>
    </row>
    <row r="180" customFormat="false" ht="13.8" hidden="false" customHeight="false" outlineLevel="0" collapsed="false">
      <c r="A180" s="381"/>
      <c r="B180" s="381"/>
      <c r="C180" s="381"/>
      <c r="D180" s="381"/>
      <c r="E180" s="381"/>
      <c r="F180" s="381"/>
      <c r="G180" s="381"/>
      <c r="H180" s="381"/>
      <c r="I180" s="381"/>
    </row>
    <row r="181" customFormat="false" ht="13.8" hidden="false" customHeight="false" outlineLevel="0" collapsed="false">
      <c r="A181" s="381"/>
      <c r="B181" s="381"/>
      <c r="C181" s="381"/>
      <c r="D181" s="381"/>
      <c r="E181" s="381"/>
      <c r="F181" s="381"/>
      <c r="G181" s="381"/>
      <c r="H181" s="381"/>
      <c r="I181" s="381"/>
    </row>
    <row r="182" customFormat="false" ht="13.8" hidden="false" customHeight="false" outlineLevel="0" collapsed="false">
      <c r="A182" s="381"/>
      <c r="B182" s="381"/>
      <c r="C182" s="381"/>
      <c r="D182" s="381"/>
      <c r="E182" s="381"/>
      <c r="F182" s="381"/>
      <c r="G182" s="381"/>
      <c r="H182" s="381"/>
      <c r="I182" s="381"/>
    </row>
    <row r="183" customFormat="false" ht="13.8" hidden="false" customHeight="false" outlineLevel="0" collapsed="false">
      <c r="A183" s="381"/>
      <c r="B183" s="381"/>
      <c r="C183" s="381"/>
      <c r="D183" s="381"/>
      <c r="E183" s="381"/>
      <c r="F183" s="381"/>
      <c r="G183" s="381"/>
      <c r="H183" s="381"/>
      <c r="I183" s="381"/>
    </row>
    <row r="184" customFormat="false" ht="13.8" hidden="false" customHeight="false" outlineLevel="0" collapsed="false">
      <c r="A184" s="381"/>
      <c r="B184" s="381"/>
      <c r="C184" s="381"/>
      <c r="D184" s="381"/>
      <c r="E184" s="381"/>
      <c r="F184" s="381"/>
      <c r="G184" s="381"/>
      <c r="H184" s="381"/>
      <c r="I184" s="381"/>
    </row>
    <row r="185" customFormat="false" ht="13.8" hidden="false" customHeight="false" outlineLevel="0" collapsed="false">
      <c r="A185" s="381"/>
      <c r="B185" s="381"/>
      <c r="C185" s="381"/>
      <c r="D185" s="381"/>
      <c r="E185" s="381"/>
      <c r="F185" s="381"/>
      <c r="G185" s="381"/>
      <c r="H185" s="381"/>
      <c r="I185" s="381"/>
    </row>
    <row r="186" customFormat="false" ht="13.8" hidden="false" customHeight="false" outlineLevel="0" collapsed="false">
      <c r="A186" s="381"/>
      <c r="B186" s="381"/>
      <c r="C186" s="381"/>
      <c r="D186" s="381"/>
      <c r="E186" s="381"/>
      <c r="F186" s="381"/>
      <c r="G186" s="381"/>
      <c r="H186" s="381"/>
      <c r="I186" s="381"/>
    </row>
    <row r="187" customFormat="false" ht="13.8" hidden="false" customHeight="false" outlineLevel="0" collapsed="false">
      <c r="A187" s="381"/>
      <c r="B187" s="381"/>
      <c r="C187" s="381"/>
      <c r="D187" s="381"/>
      <c r="E187" s="381"/>
      <c r="F187" s="381"/>
      <c r="G187" s="381"/>
      <c r="H187" s="381"/>
      <c r="I187" s="381"/>
    </row>
    <row r="188" customFormat="false" ht="13.8" hidden="false" customHeight="false" outlineLevel="0" collapsed="false">
      <c r="A188" s="381"/>
      <c r="B188" s="381"/>
      <c r="C188" s="381"/>
      <c r="D188" s="381"/>
      <c r="E188" s="381"/>
      <c r="F188" s="381"/>
      <c r="G188" s="381"/>
      <c r="H188" s="381"/>
      <c r="I188" s="381"/>
    </row>
    <row r="189" customFormat="false" ht="13.8" hidden="false" customHeight="false" outlineLevel="0" collapsed="false">
      <c r="A189" s="381"/>
      <c r="B189" s="381"/>
      <c r="C189" s="381"/>
      <c r="D189" s="381"/>
      <c r="E189" s="381"/>
      <c r="F189" s="381"/>
      <c r="G189" s="381"/>
      <c r="H189" s="381"/>
      <c r="I189" s="381"/>
    </row>
    <row r="190" customFormat="false" ht="13.8" hidden="false" customHeight="false" outlineLevel="0" collapsed="false">
      <c r="A190" s="381"/>
      <c r="B190" s="381"/>
      <c r="C190" s="381"/>
      <c r="D190" s="381"/>
      <c r="E190" s="381"/>
      <c r="F190" s="381"/>
      <c r="G190" s="381"/>
      <c r="H190" s="381"/>
      <c r="I190" s="381"/>
    </row>
    <row r="191" customFormat="false" ht="13.8" hidden="false" customHeight="false" outlineLevel="0" collapsed="false">
      <c r="A191" s="381"/>
      <c r="B191" s="381"/>
      <c r="C191" s="381"/>
      <c r="D191" s="381"/>
      <c r="E191" s="381"/>
      <c r="F191" s="381"/>
      <c r="G191" s="381"/>
      <c r="H191" s="381"/>
      <c r="I191" s="381"/>
    </row>
    <row r="192" customFormat="false" ht="13.8" hidden="false" customHeight="false" outlineLevel="0" collapsed="false">
      <c r="A192" s="381"/>
      <c r="B192" s="381"/>
      <c r="C192" s="381"/>
      <c r="D192" s="381"/>
      <c r="E192" s="381"/>
      <c r="F192" s="381"/>
      <c r="G192" s="381"/>
      <c r="H192" s="381"/>
      <c r="I192" s="381"/>
    </row>
    <row r="193" customFormat="false" ht="13.8" hidden="false" customHeight="false" outlineLevel="0" collapsed="false">
      <c r="A193" s="381"/>
      <c r="B193" s="381"/>
      <c r="C193" s="381"/>
      <c r="D193" s="381"/>
      <c r="E193" s="381"/>
      <c r="F193" s="381"/>
      <c r="G193" s="381"/>
      <c r="H193" s="381"/>
      <c r="I193" s="381"/>
    </row>
    <row r="194" customFormat="false" ht="13.8" hidden="false" customHeight="false" outlineLevel="0" collapsed="false">
      <c r="A194" s="381"/>
      <c r="B194" s="381"/>
      <c r="C194" s="381"/>
      <c r="D194" s="381"/>
      <c r="E194" s="381"/>
      <c r="F194" s="381"/>
      <c r="G194" s="381"/>
      <c r="H194" s="381"/>
      <c r="I194" s="381"/>
    </row>
    <row r="195" customFormat="false" ht="13.8" hidden="false" customHeight="false" outlineLevel="0" collapsed="false">
      <c r="A195" s="381"/>
      <c r="B195" s="381"/>
      <c r="C195" s="381"/>
      <c r="D195" s="381"/>
      <c r="E195" s="381"/>
      <c r="F195" s="381"/>
      <c r="G195" s="381"/>
      <c r="H195" s="381"/>
      <c r="I195" s="381"/>
    </row>
    <row r="196" customFormat="false" ht="13.8" hidden="false" customHeight="false" outlineLevel="0" collapsed="false">
      <c r="A196" s="381"/>
      <c r="B196" s="381"/>
      <c r="C196" s="381"/>
      <c r="D196" s="381"/>
      <c r="E196" s="381"/>
      <c r="F196" s="381"/>
      <c r="G196" s="381"/>
      <c r="H196" s="381"/>
      <c r="I196" s="381"/>
    </row>
    <row r="197" customFormat="false" ht="13.8" hidden="false" customHeight="false" outlineLevel="0" collapsed="false">
      <c r="A197" s="381"/>
      <c r="B197" s="381"/>
      <c r="C197" s="381"/>
      <c r="D197" s="381"/>
      <c r="E197" s="381"/>
      <c r="F197" s="381"/>
      <c r="G197" s="381"/>
      <c r="H197" s="381"/>
      <c r="I197" s="381"/>
    </row>
    <row r="198" customFormat="false" ht="13.8" hidden="false" customHeight="false" outlineLevel="0" collapsed="false">
      <c r="A198" s="381"/>
      <c r="B198" s="381"/>
      <c r="C198" s="381"/>
      <c r="D198" s="381"/>
      <c r="E198" s="381"/>
      <c r="F198" s="381"/>
      <c r="G198" s="381"/>
      <c r="H198" s="381"/>
      <c r="I198" s="381"/>
    </row>
    <row r="199" customFormat="false" ht="13.8" hidden="false" customHeight="false" outlineLevel="0" collapsed="false">
      <c r="A199" s="381"/>
      <c r="B199" s="381"/>
      <c r="C199" s="381"/>
      <c r="D199" s="381"/>
      <c r="E199" s="381"/>
      <c r="F199" s="381"/>
      <c r="G199" s="381"/>
      <c r="H199" s="381"/>
      <c r="I199" s="381"/>
    </row>
    <row r="200" customFormat="false" ht="13.8" hidden="false" customHeight="false" outlineLevel="0" collapsed="false">
      <c r="A200" s="381"/>
      <c r="B200" s="381"/>
      <c r="C200" s="381"/>
      <c r="D200" s="381"/>
      <c r="E200" s="381"/>
      <c r="F200" s="381"/>
      <c r="G200" s="381"/>
      <c r="H200" s="381"/>
      <c r="I200" s="381"/>
    </row>
    <row r="201" customFormat="false" ht="13.8" hidden="false" customHeight="false" outlineLevel="0" collapsed="false">
      <c r="A201" s="381"/>
      <c r="B201" s="381"/>
      <c r="C201" s="381"/>
      <c r="D201" s="381"/>
      <c r="E201" s="381"/>
      <c r="F201" s="381"/>
      <c r="G201" s="381"/>
      <c r="H201" s="381"/>
      <c r="I201" s="381"/>
    </row>
    <row r="202" customFormat="false" ht="13.8" hidden="false" customHeight="false" outlineLevel="0" collapsed="false">
      <c r="A202" s="381"/>
      <c r="B202" s="381"/>
      <c r="C202" s="381"/>
      <c r="D202" s="381"/>
      <c r="E202" s="381"/>
      <c r="F202" s="381"/>
      <c r="G202" s="381"/>
      <c r="H202" s="381"/>
      <c r="I202" s="381"/>
    </row>
    <row r="203" customFormat="false" ht="13.8" hidden="false" customHeight="false" outlineLevel="0" collapsed="false">
      <c r="A203" s="381"/>
      <c r="B203" s="381"/>
      <c r="C203" s="381"/>
      <c r="D203" s="381"/>
      <c r="E203" s="381"/>
      <c r="F203" s="381"/>
      <c r="G203" s="381"/>
      <c r="H203" s="381"/>
      <c r="I203" s="381"/>
    </row>
    <row r="204" customFormat="false" ht="13.8" hidden="false" customHeight="false" outlineLevel="0" collapsed="false">
      <c r="A204" s="381"/>
      <c r="B204" s="381"/>
      <c r="C204" s="381"/>
      <c r="D204" s="381"/>
      <c r="E204" s="381"/>
      <c r="F204" s="381"/>
      <c r="G204" s="381"/>
      <c r="H204" s="381"/>
      <c r="I204" s="381"/>
    </row>
    <row r="205" customFormat="false" ht="13.8" hidden="false" customHeight="false" outlineLevel="0" collapsed="false">
      <c r="A205" s="381"/>
      <c r="B205" s="381"/>
      <c r="C205" s="381"/>
      <c r="D205" s="381"/>
      <c r="E205" s="381"/>
      <c r="F205" s="381"/>
      <c r="G205" s="381"/>
      <c r="H205" s="381"/>
      <c r="I205" s="381"/>
    </row>
    <row r="206" customFormat="false" ht="13.8" hidden="false" customHeight="false" outlineLevel="0" collapsed="false">
      <c r="A206" s="381"/>
      <c r="B206" s="381"/>
      <c r="C206" s="381"/>
      <c r="D206" s="381"/>
      <c r="E206" s="381"/>
      <c r="F206" s="381"/>
      <c r="G206" s="381"/>
      <c r="H206" s="381"/>
      <c r="I206" s="381"/>
    </row>
    <row r="207" customFormat="false" ht="13.8" hidden="false" customHeight="false" outlineLevel="0" collapsed="false">
      <c r="A207" s="381"/>
      <c r="B207" s="381"/>
      <c r="C207" s="381"/>
      <c r="D207" s="381"/>
      <c r="E207" s="381"/>
      <c r="F207" s="381"/>
      <c r="G207" s="381"/>
      <c r="H207" s="381"/>
      <c r="I207" s="381"/>
    </row>
    <row r="208" customFormat="false" ht="13.8" hidden="false" customHeight="false" outlineLevel="0" collapsed="false">
      <c r="A208" s="381"/>
      <c r="B208" s="381"/>
      <c r="C208" s="381"/>
      <c r="D208" s="381"/>
      <c r="E208" s="381"/>
      <c r="F208" s="381"/>
      <c r="G208" s="381"/>
      <c r="H208" s="381"/>
      <c r="I208" s="381"/>
    </row>
    <row r="209" customFormat="false" ht="13.8" hidden="false" customHeight="false" outlineLevel="0" collapsed="false">
      <c r="A209" s="381"/>
      <c r="B209" s="381"/>
      <c r="C209" s="381"/>
      <c r="D209" s="381"/>
      <c r="E209" s="381"/>
      <c r="F209" s="381"/>
      <c r="G209" s="381"/>
      <c r="H209" s="381"/>
      <c r="I209" s="381"/>
    </row>
    <row r="210" customFormat="false" ht="13.8" hidden="false" customHeight="false" outlineLevel="0" collapsed="false">
      <c r="A210" s="381"/>
      <c r="B210" s="381"/>
      <c r="C210" s="381"/>
      <c r="D210" s="381"/>
      <c r="E210" s="381"/>
      <c r="F210" s="381"/>
      <c r="G210" s="381"/>
      <c r="H210" s="381"/>
      <c r="I210" s="381"/>
    </row>
    <row r="211" customFormat="false" ht="13.8" hidden="false" customHeight="false" outlineLevel="0" collapsed="false">
      <c r="A211" s="381"/>
      <c r="B211" s="381"/>
      <c r="C211" s="381"/>
      <c r="D211" s="381"/>
      <c r="E211" s="381"/>
      <c r="F211" s="381"/>
      <c r="G211" s="381"/>
      <c r="H211" s="381"/>
      <c r="I211" s="381"/>
    </row>
    <row r="212" customFormat="false" ht="13.8" hidden="false" customHeight="false" outlineLevel="0" collapsed="false">
      <c r="A212" s="381"/>
      <c r="B212" s="381"/>
      <c r="C212" s="381"/>
      <c r="D212" s="381"/>
      <c r="E212" s="381"/>
      <c r="F212" s="381"/>
      <c r="G212" s="381"/>
      <c r="H212" s="381"/>
      <c r="I212" s="381"/>
    </row>
    <row r="213" customFormat="false" ht="13.8" hidden="false" customHeight="false" outlineLevel="0" collapsed="false">
      <c r="A213" s="381"/>
      <c r="B213" s="381"/>
      <c r="C213" s="381"/>
      <c r="D213" s="381"/>
      <c r="E213" s="381"/>
      <c r="F213" s="381"/>
      <c r="G213" s="381"/>
      <c r="H213" s="381"/>
      <c r="I213" s="381"/>
    </row>
    <row r="214" customFormat="false" ht="13.8" hidden="false" customHeight="false" outlineLevel="0" collapsed="false">
      <c r="A214" s="381"/>
      <c r="B214" s="381"/>
      <c r="C214" s="381"/>
      <c r="D214" s="381"/>
      <c r="E214" s="381"/>
      <c r="F214" s="381"/>
      <c r="G214" s="381"/>
      <c r="H214" s="381"/>
      <c r="I214" s="381"/>
    </row>
    <row r="215" customFormat="false" ht="13.8" hidden="false" customHeight="false" outlineLevel="0" collapsed="false">
      <c r="A215" s="381"/>
      <c r="B215" s="381"/>
      <c r="C215" s="381"/>
      <c r="D215" s="381"/>
      <c r="E215" s="381"/>
      <c r="F215" s="381"/>
      <c r="G215" s="381"/>
      <c r="H215" s="381"/>
      <c r="I215" s="381"/>
    </row>
    <row r="216" customFormat="false" ht="13.8" hidden="false" customHeight="false" outlineLevel="0" collapsed="false">
      <c r="A216" s="381"/>
      <c r="B216" s="381"/>
      <c r="C216" s="381"/>
      <c r="D216" s="381"/>
      <c r="E216" s="381"/>
      <c r="F216" s="381"/>
      <c r="G216" s="381"/>
      <c r="H216" s="381"/>
      <c r="I216" s="381"/>
    </row>
    <row r="217" customFormat="false" ht="13.8" hidden="false" customHeight="false" outlineLevel="0" collapsed="false">
      <c r="A217" s="381"/>
      <c r="B217" s="381"/>
      <c r="C217" s="381"/>
      <c r="D217" s="381"/>
      <c r="E217" s="381"/>
      <c r="F217" s="381"/>
      <c r="G217" s="381"/>
      <c r="H217" s="381"/>
      <c r="I217" s="381"/>
    </row>
    <row r="218" customFormat="false" ht="13.8" hidden="false" customHeight="false" outlineLevel="0" collapsed="false">
      <c r="A218" s="381"/>
      <c r="B218" s="381"/>
      <c r="C218" s="381"/>
      <c r="D218" s="381"/>
      <c r="E218" s="381"/>
      <c r="F218" s="381"/>
      <c r="G218" s="381"/>
      <c r="H218" s="381"/>
      <c r="I218" s="381"/>
    </row>
    <row r="219" customFormat="false" ht="13.8" hidden="false" customHeight="false" outlineLevel="0" collapsed="false">
      <c r="A219" s="381"/>
      <c r="B219" s="381"/>
      <c r="C219" s="381"/>
      <c r="D219" s="381"/>
      <c r="E219" s="381"/>
      <c r="F219" s="381"/>
      <c r="G219" s="381"/>
      <c r="H219" s="381"/>
      <c r="I219" s="381"/>
    </row>
    <row r="220" customFormat="false" ht="13.8" hidden="false" customHeight="false" outlineLevel="0" collapsed="false">
      <c r="A220" s="381"/>
      <c r="B220" s="381"/>
      <c r="C220" s="381"/>
      <c r="D220" s="381"/>
      <c r="E220" s="381"/>
      <c r="F220" s="381"/>
      <c r="G220" s="381"/>
      <c r="H220" s="381"/>
      <c r="I220" s="381"/>
    </row>
    <row r="221" customFormat="false" ht="13.8" hidden="false" customHeight="false" outlineLevel="0" collapsed="false">
      <c r="A221" s="381"/>
      <c r="B221" s="381"/>
      <c r="C221" s="381"/>
      <c r="D221" s="381"/>
      <c r="E221" s="381"/>
      <c r="F221" s="381"/>
      <c r="G221" s="381"/>
      <c r="H221" s="381"/>
      <c r="I221" s="381"/>
    </row>
    <row r="222" customFormat="false" ht="13.8" hidden="false" customHeight="false" outlineLevel="0" collapsed="false">
      <c r="A222" s="381"/>
      <c r="B222" s="381"/>
      <c r="C222" s="381"/>
      <c r="D222" s="381"/>
      <c r="E222" s="381"/>
      <c r="F222" s="381"/>
      <c r="G222" s="381"/>
      <c r="H222" s="381"/>
      <c r="I222" s="381"/>
    </row>
    <row r="223" customFormat="false" ht="13.8" hidden="false" customHeight="false" outlineLevel="0" collapsed="false">
      <c r="A223" s="381"/>
      <c r="B223" s="381"/>
      <c r="C223" s="381"/>
      <c r="D223" s="381"/>
      <c r="E223" s="381"/>
      <c r="F223" s="381"/>
      <c r="G223" s="381"/>
      <c r="H223" s="381"/>
      <c r="I223" s="381"/>
    </row>
    <row r="224" customFormat="false" ht="13.8" hidden="false" customHeight="false" outlineLevel="0" collapsed="false">
      <c r="A224" s="381"/>
      <c r="B224" s="381"/>
      <c r="C224" s="381"/>
      <c r="D224" s="381"/>
      <c r="E224" s="381"/>
      <c r="F224" s="381"/>
      <c r="G224" s="381"/>
      <c r="H224" s="381"/>
      <c r="I224" s="381"/>
    </row>
    <row r="225" customFormat="false" ht="13.8" hidden="false" customHeight="false" outlineLevel="0" collapsed="false">
      <c r="A225" s="381"/>
      <c r="B225" s="381"/>
      <c r="C225" s="381"/>
      <c r="D225" s="381"/>
      <c r="E225" s="381"/>
      <c r="F225" s="381"/>
      <c r="G225" s="381"/>
      <c r="H225" s="381"/>
      <c r="I225" s="381"/>
    </row>
    <row r="226" customFormat="false" ht="13.8" hidden="false" customHeight="false" outlineLevel="0" collapsed="false">
      <c r="A226" s="381"/>
      <c r="B226" s="381"/>
      <c r="C226" s="381"/>
      <c r="D226" s="381"/>
      <c r="E226" s="381"/>
      <c r="F226" s="381"/>
      <c r="G226" s="381"/>
      <c r="H226" s="381"/>
      <c r="I226" s="381"/>
    </row>
    <row r="227" customFormat="false" ht="13.8" hidden="false" customHeight="false" outlineLevel="0" collapsed="false">
      <c r="A227" s="381"/>
      <c r="B227" s="381"/>
      <c r="C227" s="381"/>
      <c r="D227" s="381"/>
      <c r="E227" s="381"/>
      <c r="F227" s="381"/>
      <c r="G227" s="381"/>
      <c r="H227" s="381"/>
      <c r="I227" s="381"/>
    </row>
    <row r="228" customFormat="false" ht="13.8" hidden="false" customHeight="false" outlineLevel="0" collapsed="false">
      <c r="A228" s="381"/>
      <c r="B228" s="381"/>
      <c r="C228" s="381"/>
      <c r="D228" s="381"/>
      <c r="E228" s="381"/>
      <c r="F228" s="381"/>
      <c r="G228" s="381"/>
      <c r="H228" s="381"/>
      <c r="I228" s="381"/>
    </row>
    <row r="229" customFormat="false" ht="13.8" hidden="false" customHeight="false" outlineLevel="0" collapsed="false">
      <c r="A229" s="381"/>
      <c r="B229" s="381"/>
      <c r="C229" s="381"/>
      <c r="D229" s="381"/>
      <c r="E229" s="381"/>
      <c r="F229" s="381"/>
      <c r="G229" s="381"/>
      <c r="H229" s="381"/>
      <c r="I229" s="381"/>
    </row>
    <row r="230" customFormat="false" ht="13.8" hidden="false" customHeight="false" outlineLevel="0" collapsed="false">
      <c r="A230" s="381"/>
      <c r="B230" s="381"/>
      <c r="C230" s="381"/>
      <c r="D230" s="381"/>
      <c r="E230" s="381"/>
      <c r="F230" s="381"/>
      <c r="G230" s="381"/>
      <c r="H230" s="381"/>
      <c r="I230" s="381"/>
    </row>
    <row r="231" customFormat="false" ht="13.8" hidden="false" customHeight="false" outlineLevel="0" collapsed="false">
      <c r="A231" s="381"/>
      <c r="B231" s="381"/>
      <c r="C231" s="381"/>
      <c r="D231" s="381"/>
      <c r="E231" s="381"/>
      <c r="F231" s="381"/>
      <c r="G231" s="381"/>
      <c r="H231" s="381"/>
      <c r="I231" s="381"/>
    </row>
    <row r="232" customFormat="false" ht="13.8" hidden="false" customHeight="false" outlineLevel="0" collapsed="false">
      <c r="A232" s="381"/>
      <c r="B232" s="381"/>
      <c r="C232" s="381"/>
      <c r="D232" s="381"/>
      <c r="E232" s="381"/>
      <c r="F232" s="381"/>
      <c r="G232" s="381"/>
      <c r="H232" s="381"/>
      <c r="I232" s="381"/>
    </row>
    <row r="233" customFormat="false" ht="13.8" hidden="false" customHeight="false" outlineLevel="0" collapsed="false">
      <c r="A233" s="381"/>
      <c r="B233" s="381"/>
      <c r="C233" s="381"/>
      <c r="D233" s="381"/>
      <c r="E233" s="381"/>
      <c r="F233" s="381"/>
      <c r="G233" s="381"/>
      <c r="H233" s="381"/>
      <c r="I233" s="381"/>
    </row>
    <row r="234" customFormat="false" ht="13.8" hidden="false" customHeight="false" outlineLevel="0" collapsed="false">
      <c r="A234" s="381"/>
      <c r="B234" s="381"/>
      <c r="C234" s="381"/>
      <c r="D234" s="381"/>
      <c r="E234" s="381"/>
      <c r="F234" s="381"/>
      <c r="G234" s="381"/>
      <c r="H234" s="381"/>
      <c r="I234" s="381"/>
    </row>
    <row r="235" customFormat="false" ht="13.8" hidden="false" customHeight="false" outlineLevel="0" collapsed="false">
      <c r="A235" s="381"/>
      <c r="B235" s="381"/>
      <c r="C235" s="381"/>
      <c r="D235" s="381"/>
      <c r="E235" s="381"/>
      <c r="F235" s="381"/>
      <c r="G235" s="381"/>
      <c r="H235" s="381"/>
      <c r="I235" s="381"/>
    </row>
    <row r="236" customFormat="false" ht="13.8" hidden="false" customHeight="false" outlineLevel="0" collapsed="false">
      <c r="A236" s="381"/>
      <c r="B236" s="381"/>
      <c r="C236" s="381"/>
      <c r="D236" s="381"/>
      <c r="E236" s="381"/>
      <c r="F236" s="381"/>
      <c r="G236" s="381"/>
      <c r="H236" s="381"/>
      <c r="I236" s="381"/>
    </row>
    <row r="237" customFormat="false" ht="13.8" hidden="false" customHeight="false" outlineLevel="0" collapsed="false">
      <c r="A237" s="381"/>
      <c r="B237" s="381"/>
      <c r="C237" s="381"/>
      <c r="D237" s="381"/>
      <c r="E237" s="381"/>
      <c r="F237" s="381"/>
      <c r="G237" s="381"/>
      <c r="H237" s="381"/>
      <c r="I237" s="381"/>
    </row>
    <row r="238" customFormat="false" ht="13.8" hidden="false" customHeight="false" outlineLevel="0" collapsed="false">
      <c r="A238" s="381"/>
      <c r="B238" s="381"/>
      <c r="C238" s="381"/>
      <c r="D238" s="381"/>
      <c r="E238" s="381"/>
      <c r="F238" s="381"/>
      <c r="G238" s="381"/>
      <c r="H238" s="381"/>
      <c r="I238" s="381"/>
    </row>
    <row r="239" customFormat="false" ht="13.8" hidden="false" customHeight="false" outlineLevel="0" collapsed="false">
      <c r="A239" s="381"/>
      <c r="B239" s="381"/>
      <c r="C239" s="381"/>
      <c r="D239" s="381"/>
      <c r="E239" s="381"/>
      <c r="F239" s="381"/>
      <c r="G239" s="381"/>
      <c r="H239" s="381"/>
      <c r="I239" s="381"/>
    </row>
    <row r="240" customFormat="false" ht="13.8" hidden="false" customHeight="false" outlineLevel="0" collapsed="false">
      <c r="A240" s="381"/>
      <c r="B240" s="381"/>
      <c r="C240" s="381"/>
      <c r="D240" s="381"/>
      <c r="E240" s="381"/>
      <c r="F240" s="381"/>
      <c r="G240" s="381"/>
      <c r="H240" s="381"/>
      <c r="I240" s="381"/>
    </row>
    <row r="241" customFormat="false" ht="13.8" hidden="false" customHeight="false" outlineLevel="0" collapsed="false">
      <c r="A241" s="381"/>
      <c r="B241" s="381"/>
      <c r="C241" s="381"/>
      <c r="D241" s="381"/>
      <c r="E241" s="381"/>
      <c r="F241" s="381"/>
      <c r="G241" s="381"/>
      <c r="H241" s="381"/>
      <c r="I241" s="381"/>
    </row>
    <row r="242" customFormat="false" ht="13.8" hidden="false" customHeight="false" outlineLevel="0" collapsed="false">
      <c r="A242" s="381"/>
      <c r="B242" s="381"/>
      <c r="C242" s="381"/>
      <c r="D242" s="381"/>
      <c r="E242" s="381"/>
      <c r="F242" s="381"/>
      <c r="G242" s="381"/>
      <c r="H242" s="381"/>
      <c r="I242" s="381"/>
    </row>
    <row r="243" customFormat="false" ht="13.8" hidden="false" customHeight="false" outlineLevel="0" collapsed="false">
      <c r="A243" s="381"/>
      <c r="B243" s="381"/>
      <c r="C243" s="381"/>
      <c r="D243" s="381"/>
      <c r="E243" s="381"/>
      <c r="F243" s="381"/>
      <c r="G243" s="381"/>
      <c r="H243" s="381"/>
      <c r="I243" s="381"/>
    </row>
    <row r="244" customFormat="false" ht="13.8" hidden="false" customHeight="false" outlineLevel="0" collapsed="false">
      <c r="A244" s="381"/>
      <c r="B244" s="381"/>
      <c r="C244" s="381"/>
      <c r="D244" s="381"/>
      <c r="E244" s="381"/>
      <c r="F244" s="381"/>
      <c r="G244" s="381"/>
      <c r="H244" s="381"/>
      <c r="I244" s="381"/>
    </row>
    <row r="245" customFormat="false" ht="13.8" hidden="false" customHeight="false" outlineLevel="0" collapsed="false">
      <c r="A245" s="381"/>
      <c r="B245" s="381"/>
      <c r="C245" s="381"/>
      <c r="D245" s="381"/>
      <c r="E245" s="381"/>
      <c r="F245" s="381"/>
      <c r="G245" s="381"/>
      <c r="H245" s="381"/>
      <c r="I245" s="381"/>
    </row>
    <row r="246" customFormat="false" ht="13.8" hidden="false" customHeight="false" outlineLevel="0" collapsed="false">
      <c r="A246" s="381"/>
      <c r="B246" s="381"/>
      <c r="C246" s="381"/>
      <c r="D246" s="381"/>
      <c r="E246" s="381"/>
      <c r="F246" s="381"/>
      <c r="G246" s="381"/>
      <c r="H246" s="381"/>
      <c r="I246" s="381"/>
    </row>
    <row r="247" customFormat="false" ht="13.8" hidden="false" customHeight="false" outlineLevel="0" collapsed="false">
      <c r="A247" s="381"/>
      <c r="B247" s="381"/>
      <c r="C247" s="381"/>
      <c r="D247" s="381"/>
      <c r="E247" s="381"/>
      <c r="F247" s="381"/>
      <c r="G247" s="381"/>
      <c r="H247" s="381"/>
      <c r="I247" s="381"/>
    </row>
    <row r="248" customFormat="false" ht="13.8" hidden="false" customHeight="false" outlineLevel="0" collapsed="false">
      <c r="A248" s="381"/>
      <c r="B248" s="381"/>
      <c r="C248" s="381"/>
      <c r="D248" s="381"/>
      <c r="E248" s="381"/>
      <c r="F248" s="381"/>
      <c r="G248" s="381"/>
      <c r="H248" s="381"/>
      <c r="I248" s="381"/>
    </row>
    <row r="249" customFormat="false" ht="13.8" hidden="false" customHeight="false" outlineLevel="0" collapsed="false">
      <c r="A249" s="381"/>
      <c r="B249" s="381"/>
      <c r="C249" s="381"/>
      <c r="D249" s="381"/>
      <c r="E249" s="381"/>
      <c r="F249" s="381"/>
      <c r="G249" s="381"/>
      <c r="H249" s="381"/>
      <c r="I249" s="381"/>
    </row>
    <row r="250" customFormat="false" ht="13.8" hidden="false" customHeight="false" outlineLevel="0" collapsed="false">
      <c r="A250" s="381"/>
      <c r="B250" s="381"/>
      <c r="C250" s="381"/>
      <c r="D250" s="381"/>
      <c r="E250" s="381"/>
      <c r="F250" s="381"/>
      <c r="G250" s="381"/>
      <c r="H250" s="381"/>
      <c r="I250" s="381"/>
    </row>
    <row r="251" customFormat="false" ht="13.8" hidden="false" customHeight="false" outlineLevel="0" collapsed="false">
      <c r="A251" s="381"/>
      <c r="B251" s="381"/>
      <c r="C251" s="381"/>
      <c r="D251" s="381"/>
      <c r="E251" s="381"/>
      <c r="F251" s="381"/>
      <c r="G251" s="381"/>
      <c r="H251" s="381"/>
      <c r="I251" s="381"/>
    </row>
    <row r="252" customFormat="false" ht="13.8" hidden="false" customHeight="false" outlineLevel="0" collapsed="false">
      <c r="A252" s="381"/>
      <c r="B252" s="381"/>
      <c r="C252" s="381"/>
      <c r="D252" s="381"/>
      <c r="E252" s="381"/>
      <c r="F252" s="381"/>
      <c r="G252" s="381"/>
      <c r="H252" s="381"/>
      <c r="I252" s="381"/>
    </row>
    <row r="253" customFormat="false" ht="13.8" hidden="false" customHeight="false" outlineLevel="0" collapsed="false">
      <c r="A253" s="381"/>
      <c r="B253" s="381"/>
      <c r="C253" s="381"/>
      <c r="D253" s="381"/>
      <c r="E253" s="381"/>
      <c r="F253" s="381"/>
      <c r="G253" s="381"/>
      <c r="H253" s="381"/>
      <c r="I253" s="381"/>
    </row>
    <row r="254" customFormat="false" ht="13.8" hidden="false" customHeight="false" outlineLevel="0" collapsed="false">
      <c r="A254" s="381"/>
      <c r="B254" s="381"/>
      <c r="C254" s="381"/>
      <c r="D254" s="381"/>
      <c r="E254" s="381"/>
      <c r="F254" s="381"/>
      <c r="G254" s="381"/>
      <c r="H254" s="381"/>
      <c r="I254" s="381"/>
    </row>
    <row r="255" customFormat="false" ht="13.8" hidden="false" customHeight="false" outlineLevel="0" collapsed="false">
      <c r="A255" s="381"/>
      <c r="B255" s="381"/>
      <c r="C255" s="381"/>
      <c r="D255" s="381"/>
      <c r="E255" s="381"/>
      <c r="F255" s="381"/>
      <c r="G255" s="381"/>
      <c r="H255" s="381"/>
      <c r="I255" s="381"/>
    </row>
    <row r="256" customFormat="false" ht="13.8" hidden="false" customHeight="false" outlineLevel="0" collapsed="false">
      <c r="A256" s="381"/>
      <c r="B256" s="381"/>
      <c r="C256" s="381"/>
      <c r="D256" s="381"/>
      <c r="E256" s="381"/>
      <c r="F256" s="381"/>
      <c r="G256" s="381"/>
      <c r="H256" s="381"/>
      <c r="I256" s="381"/>
    </row>
    <row r="257" customFormat="false" ht="13.8" hidden="false" customHeight="false" outlineLevel="0" collapsed="false">
      <c r="A257" s="381"/>
      <c r="B257" s="381"/>
      <c r="C257" s="381"/>
      <c r="D257" s="381"/>
      <c r="E257" s="381"/>
      <c r="F257" s="381"/>
      <c r="G257" s="381"/>
      <c r="H257" s="381"/>
      <c r="I257" s="381"/>
    </row>
    <row r="258" customFormat="false" ht="13.8" hidden="false" customHeight="false" outlineLevel="0" collapsed="false">
      <c r="A258" s="381"/>
      <c r="B258" s="381"/>
      <c r="C258" s="381"/>
      <c r="D258" s="381"/>
      <c r="E258" s="381"/>
      <c r="F258" s="381"/>
      <c r="G258" s="381"/>
      <c r="H258" s="381"/>
      <c r="I258" s="381"/>
    </row>
    <row r="259" customFormat="false" ht="13.8" hidden="false" customHeight="false" outlineLevel="0" collapsed="false">
      <c r="A259" s="381"/>
      <c r="B259" s="381"/>
      <c r="C259" s="381"/>
      <c r="D259" s="381"/>
      <c r="E259" s="381"/>
      <c r="F259" s="381"/>
      <c r="G259" s="381"/>
      <c r="H259" s="381"/>
      <c r="I259" s="381"/>
    </row>
    <row r="260" customFormat="false" ht="13.8" hidden="false" customHeight="false" outlineLevel="0" collapsed="false">
      <c r="A260" s="381"/>
      <c r="B260" s="381"/>
      <c r="C260" s="381"/>
      <c r="D260" s="381"/>
      <c r="E260" s="381"/>
      <c r="F260" s="381"/>
      <c r="G260" s="381"/>
      <c r="H260" s="381"/>
      <c r="I260" s="381"/>
    </row>
    <row r="261" customFormat="false" ht="13.8" hidden="false" customHeight="false" outlineLevel="0" collapsed="false">
      <c r="A261" s="381"/>
      <c r="B261" s="381"/>
      <c r="C261" s="381"/>
      <c r="D261" s="381"/>
      <c r="E261" s="381"/>
      <c r="F261" s="381"/>
      <c r="G261" s="381"/>
      <c r="H261" s="381"/>
      <c r="I261" s="381"/>
    </row>
    <row r="262" customFormat="false" ht="13.8" hidden="false" customHeight="false" outlineLevel="0" collapsed="false">
      <c r="A262" s="381"/>
      <c r="B262" s="381"/>
      <c r="C262" s="381"/>
      <c r="D262" s="381"/>
      <c r="E262" s="381"/>
      <c r="F262" s="381"/>
      <c r="G262" s="381"/>
      <c r="H262" s="381"/>
      <c r="I262" s="381"/>
    </row>
    <row r="263" customFormat="false" ht="13.8" hidden="false" customHeight="false" outlineLevel="0" collapsed="false">
      <c r="A263" s="381"/>
      <c r="B263" s="381"/>
      <c r="C263" s="381"/>
      <c r="D263" s="381"/>
      <c r="E263" s="381"/>
      <c r="F263" s="381"/>
      <c r="G263" s="381"/>
      <c r="H263" s="381"/>
      <c r="I263" s="381"/>
    </row>
    <row r="264" customFormat="false" ht="13.8" hidden="false" customHeight="false" outlineLevel="0" collapsed="false">
      <c r="A264" s="381"/>
      <c r="B264" s="381"/>
      <c r="C264" s="381"/>
      <c r="D264" s="381"/>
      <c r="E264" s="381"/>
      <c r="F264" s="381"/>
      <c r="G264" s="381"/>
      <c r="H264" s="381"/>
      <c r="I264" s="381"/>
    </row>
    <row r="265" customFormat="false" ht="13.8" hidden="false" customHeight="false" outlineLevel="0" collapsed="false">
      <c r="A265" s="381"/>
      <c r="B265" s="381"/>
      <c r="C265" s="381"/>
      <c r="D265" s="381"/>
      <c r="E265" s="381"/>
      <c r="F265" s="381"/>
      <c r="G265" s="381"/>
      <c r="H265" s="381"/>
      <c r="I265" s="381"/>
    </row>
    <row r="266" customFormat="false" ht="13.8" hidden="false" customHeight="false" outlineLevel="0" collapsed="false">
      <c r="A266" s="381"/>
      <c r="B266" s="381"/>
      <c r="C266" s="381"/>
      <c r="D266" s="381"/>
      <c r="E266" s="381"/>
      <c r="F266" s="381"/>
      <c r="G266" s="381"/>
      <c r="H266" s="381"/>
      <c r="I266" s="381"/>
    </row>
    <row r="267" customFormat="false" ht="13.8" hidden="false" customHeight="false" outlineLevel="0" collapsed="false">
      <c r="A267" s="381"/>
      <c r="B267" s="381"/>
      <c r="C267" s="381"/>
      <c r="D267" s="381"/>
      <c r="E267" s="381"/>
      <c r="F267" s="381"/>
      <c r="G267" s="381"/>
      <c r="H267" s="381"/>
      <c r="I267" s="381"/>
    </row>
    <row r="268" customFormat="false" ht="13.8" hidden="false" customHeight="false" outlineLevel="0" collapsed="false">
      <c r="A268" s="381"/>
      <c r="B268" s="381"/>
      <c r="C268" s="381"/>
      <c r="D268" s="381"/>
      <c r="E268" s="381"/>
      <c r="F268" s="381"/>
      <c r="G268" s="381"/>
      <c r="H268" s="381"/>
      <c r="I268" s="381"/>
    </row>
    <row r="269" customFormat="false" ht="13.8" hidden="false" customHeight="false" outlineLevel="0" collapsed="false">
      <c r="A269" s="381"/>
      <c r="B269" s="381"/>
      <c r="C269" s="381"/>
      <c r="D269" s="381"/>
      <c r="E269" s="381"/>
      <c r="F269" s="381"/>
      <c r="G269" s="381"/>
      <c r="H269" s="381"/>
      <c r="I269" s="381"/>
    </row>
    <row r="270" customFormat="false" ht="13.8" hidden="false" customHeight="false" outlineLevel="0" collapsed="false">
      <c r="A270" s="381"/>
      <c r="B270" s="381"/>
      <c r="C270" s="381"/>
      <c r="D270" s="381"/>
      <c r="E270" s="381"/>
      <c r="F270" s="381"/>
      <c r="G270" s="381"/>
      <c r="H270" s="381"/>
      <c r="I270" s="381"/>
    </row>
    <row r="271" customFormat="false" ht="13.8" hidden="false" customHeight="false" outlineLevel="0" collapsed="false">
      <c r="A271" s="381"/>
      <c r="B271" s="381"/>
      <c r="C271" s="381"/>
      <c r="D271" s="381"/>
      <c r="E271" s="381"/>
      <c r="F271" s="381"/>
      <c r="G271" s="381"/>
      <c r="H271" s="381"/>
      <c r="I271" s="381"/>
    </row>
    <row r="272" customFormat="false" ht="13.8" hidden="false" customHeight="false" outlineLevel="0" collapsed="false">
      <c r="A272" s="381"/>
      <c r="B272" s="381"/>
      <c r="C272" s="381"/>
      <c r="D272" s="381"/>
      <c r="E272" s="381"/>
      <c r="F272" s="381"/>
      <c r="G272" s="381"/>
      <c r="H272" s="381"/>
      <c r="I272" s="381"/>
    </row>
    <row r="273" customFormat="false" ht="13.8" hidden="false" customHeight="false" outlineLevel="0" collapsed="false">
      <c r="A273" s="381"/>
      <c r="B273" s="381"/>
      <c r="C273" s="381"/>
      <c r="D273" s="381"/>
      <c r="E273" s="381"/>
      <c r="F273" s="381"/>
      <c r="G273" s="381"/>
      <c r="H273" s="381"/>
      <c r="I273" s="381"/>
    </row>
    <row r="274" customFormat="false" ht="13.8" hidden="false" customHeight="false" outlineLevel="0" collapsed="false">
      <c r="A274" s="381"/>
      <c r="B274" s="381"/>
      <c r="C274" s="381"/>
      <c r="D274" s="381"/>
      <c r="E274" s="381"/>
      <c r="F274" s="381"/>
      <c r="G274" s="381"/>
      <c r="H274" s="381"/>
      <c r="I274" s="381"/>
    </row>
    <row r="275" customFormat="false" ht="13.8" hidden="false" customHeight="false" outlineLevel="0" collapsed="false">
      <c r="A275" s="381"/>
      <c r="B275" s="381"/>
      <c r="C275" s="381"/>
      <c r="D275" s="381"/>
      <c r="E275" s="381"/>
      <c r="F275" s="381"/>
      <c r="G275" s="381"/>
      <c r="H275" s="381"/>
      <c r="I275" s="381"/>
    </row>
    <row r="276" customFormat="false" ht="13.8" hidden="false" customHeight="false" outlineLevel="0" collapsed="false">
      <c r="A276" s="381"/>
      <c r="B276" s="381"/>
      <c r="C276" s="381"/>
      <c r="D276" s="381"/>
      <c r="E276" s="381"/>
      <c r="F276" s="381"/>
      <c r="G276" s="381"/>
      <c r="H276" s="381"/>
      <c r="I276" s="381"/>
    </row>
    <row r="277" customFormat="false" ht="13.8" hidden="false" customHeight="false" outlineLevel="0" collapsed="false">
      <c r="A277" s="381"/>
      <c r="B277" s="381"/>
      <c r="C277" s="381"/>
      <c r="D277" s="381"/>
      <c r="E277" s="381"/>
      <c r="F277" s="381"/>
      <c r="G277" s="381"/>
      <c r="H277" s="381"/>
      <c r="I277" s="381"/>
    </row>
    <row r="278" customFormat="false" ht="13.8" hidden="false" customHeight="false" outlineLevel="0" collapsed="false">
      <c r="A278" s="381"/>
      <c r="B278" s="381"/>
      <c r="C278" s="381"/>
      <c r="D278" s="381"/>
      <c r="E278" s="381"/>
      <c r="F278" s="381"/>
      <c r="G278" s="381"/>
      <c r="H278" s="381"/>
      <c r="I278" s="381"/>
    </row>
    <row r="279" customFormat="false" ht="13.8" hidden="false" customHeight="false" outlineLevel="0" collapsed="false">
      <c r="A279" s="381"/>
      <c r="B279" s="381"/>
      <c r="C279" s="381"/>
      <c r="D279" s="381"/>
      <c r="E279" s="381"/>
      <c r="F279" s="381"/>
      <c r="G279" s="381"/>
      <c r="H279" s="381"/>
      <c r="I279" s="381"/>
    </row>
    <row r="280" customFormat="false" ht="13.8" hidden="false" customHeight="false" outlineLevel="0" collapsed="false">
      <c r="A280" s="381"/>
      <c r="B280" s="381"/>
      <c r="C280" s="381"/>
      <c r="D280" s="381"/>
      <c r="E280" s="381"/>
      <c r="F280" s="381"/>
      <c r="G280" s="381"/>
      <c r="H280" s="381"/>
      <c r="I280" s="381"/>
    </row>
    <row r="281" customFormat="false" ht="13.8" hidden="false" customHeight="false" outlineLevel="0" collapsed="false">
      <c r="A281" s="381"/>
      <c r="B281" s="381"/>
      <c r="C281" s="381"/>
      <c r="D281" s="381"/>
      <c r="E281" s="381"/>
      <c r="F281" s="381"/>
      <c r="G281" s="381"/>
      <c r="H281" s="381"/>
      <c r="I281" s="381"/>
    </row>
    <row r="282" customFormat="false" ht="13.8" hidden="false" customHeight="false" outlineLevel="0" collapsed="false">
      <c r="A282" s="381"/>
      <c r="B282" s="381"/>
      <c r="C282" s="381"/>
      <c r="D282" s="381"/>
      <c r="E282" s="381"/>
      <c r="F282" s="381"/>
      <c r="G282" s="381"/>
      <c r="H282" s="381"/>
      <c r="I282" s="381"/>
    </row>
    <row r="283" customFormat="false" ht="13.8" hidden="false" customHeight="false" outlineLevel="0" collapsed="false">
      <c r="A283" s="381"/>
      <c r="B283" s="381"/>
      <c r="C283" s="381"/>
      <c r="D283" s="381"/>
      <c r="E283" s="381"/>
      <c r="F283" s="381"/>
      <c r="G283" s="381"/>
      <c r="H283" s="381"/>
      <c r="I283" s="381"/>
    </row>
    <row r="284" customFormat="false" ht="13.8" hidden="false" customHeight="false" outlineLevel="0" collapsed="false">
      <c r="A284" s="381"/>
      <c r="B284" s="381"/>
      <c r="C284" s="381"/>
      <c r="D284" s="381"/>
      <c r="E284" s="381"/>
      <c r="F284" s="381"/>
      <c r="G284" s="381"/>
      <c r="H284" s="381"/>
      <c r="I284" s="381"/>
    </row>
    <row r="285" customFormat="false" ht="13.8" hidden="false" customHeight="false" outlineLevel="0" collapsed="false">
      <c r="A285" s="381"/>
      <c r="B285" s="381"/>
      <c r="C285" s="381"/>
      <c r="D285" s="381"/>
      <c r="E285" s="381"/>
      <c r="F285" s="381"/>
      <c r="G285" s="381"/>
      <c r="H285" s="381"/>
      <c r="I285" s="381"/>
    </row>
    <row r="286" customFormat="false" ht="13.8" hidden="false" customHeight="false" outlineLevel="0" collapsed="false">
      <c r="A286" s="381"/>
      <c r="B286" s="381"/>
      <c r="C286" s="381"/>
      <c r="D286" s="381"/>
      <c r="E286" s="381"/>
      <c r="F286" s="381"/>
      <c r="G286" s="381"/>
      <c r="H286" s="381"/>
      <c r="I286" s="381"/>
    </row>
    <row r="287" customFormat="false" ht="13.8" hidden="false" customHeight="false" outlineLevel="0" collapsed="false">
      <c r="A287" s="381"/>
      <c r="B287" s="381"/>
      <c r="C287" s="381"/>
      <c r="D287" s="381"/>
      <c r="E287" s="381"/>
      <c r="F287" s="381"/>
      <c r="G287" s="381"/>
      <c r="H287" s="381"/>
      <c r="I287" s="381"/>
    </row>
    <row r="288" customFormat="false" ht="13.8" hidden="false" customHeight="false" outlineLevel="0" collapsed="false">
      <c r="A288" s="381"/>
      <c r="B288" s="381"/>
      <c r="C288" s="381"/>
      <c r="D288" s="381"/>
      <c r="E288" s="381"/>
      <c r="F288" s="381"/>
      <c r="G288" s="381"/>
      <c r="H288" s="381"/>
      <c r="I288" s="381"/>
    </row>
    <row r="289" customFormat="false" ht="13.8" hidden="false" customHeight="false" outlineLevel="0" collapsed="false">
      <c r="A289" s="381"/>
      <c r="B289" s="381"/>
      <c r="C289" s="381"/>
      <c r="D289" s="381"/>
      <c r="E289" s="381"/>
      <c r="F289" s="381"/>
      <c r="G289" s="381"/>
      <c r="H289" s="381"/>
      <c r="I289" s="381"/>
    </row>
    <row r="290" customFormat="false" ht="13.8" hidden="false" customHeight="false" outlineLevel="0" collapsed="false">
      <c r="A290" s="381"/>
      <c r="B290" s="381"/>
      <c r="C290" s="381"/>
      <c r="D290" s="381"/>
      <c r="E290" s="381"/>
      <c r="F290" s="381"/>
      <c r="G290" s="381"/>
      <c r="H290" s="381"/>
      <c r="I290" s="381"/>
    </row>
    <row r="291" customFormat="false" ht="13.8" hidden="false" customHeight="false" outlineLevel="0" collapsed="false">
      <c r="A291" s="381"/>
      <c r="B291" s="381"/>
      <c r="C291" s="381"/>
      <c r="D291" s="381"/>
      <c r="E291" s="381"/>
      <c r="F291" s="381"/>
      <c r="G291" s="381"/>
      <c r="H291" s="381"/>
      <c r="I291" s="381"/>
    </row>
    <row r="292" customFormat="false" ht="13.8" hidden="false" customHeight="false" outlineLevel="0" collapsed="false">
      <c r="A292" s="381"/>
      <c r="B292" s="381"/>
      <c r="C292" s="381"/>
      <c r="D292" s="381"/>
      <c r="E292" s="381"/>
      <c r="F292" s="381"/>
      <c r="G292" s="381"/>
      <c r="H292" s="381"/>
      <c r="I292" s="381"/>
    </row>
    <row r="293" customFormat="false" ht="13.8" hidden="false" customHeight="false" outlineLevel="0" collapsed="false">
      <c r="A293" s="381"/>
      <c r="B293" s="381"/>
      <c r="C293" s="381"/>
      <c r="D293" s="381"/>
      <c r="E293" s="381"/>
      <c r="F293" s="381"/>
      <c r="G293" s="381"/>
      <c r="H293" s="381"/>
      <c r="I293" s="381"/>
    </row>
    <row r="294" customFormat="false" ht="13.8" hidden="false" customHeight="false" outlineLevel="0" collapsed="false">
      <c r="A294" s="381"/>
      <c r="B294" s="381"/>
      <c r="C294" s="381"/>
      <c r="D294" s="381"/>
      <c r="E294" s="381"/>
      <c r="F294" s="381"/>
      <c r="G294" s="381"/>
      <c r="H294" s="381"/>
      <c r="I294" s="381"/>
    </row>
    <row r="295" customFormat="false" ht="13.8" hidden="false" customHeight="false" outlineLevel="0" collapsed="false">
      <c r="A295" s="381"/>
      <c r="B295" s="381"/>
      <c r="C295" s="381"/>
      <c r="D295" s="381"/>
      <c r="E295" s="381"/>
      <c r="F295" s="381"/>
      <c r="G295" s="381"/>
      <c r="H295" s="381"/>
      <c r="I295" s="381"/>
    </row>
    <row r="296" customFormat="false" ht="13.8" hidden="false" customHeight="false" outlineLevel="0" collapsed="false">
      <c r="A296" s="381"/>
      <c r="B296" s="381"/>
      <c r="C296" s="381"/>
      <c r="D296" s="381"/>
      <c r="E296" s="381"/>
      <c r="F296" s="381"/>
      <c r="G296" s="381"/>
      <c r="H296" s="381"/>
      <c r="I296" s="381"/>
    </row>
    <row r="297" customFormat="false" ht="13.8" hidden="false" customHeight="false" outlineLevel="0" collapsed="false">
      <c r="A297" s="381"/>
      <c r="B297" s="381"/>
      <c r="C297" s="381"/>
      <c r="D297" s="381"/>
      <c r="E297" s="381"/>
      <c r="F297" s="381"/>
      <c r="G297" s="381"/>
      <c r="H297" s="381"/>
      <c r="I297" s="381"/>
    </row>
    <row r="298" customFormat="false" ht="13.8" hidden="false" customHeight="false" outlineLevel="0" collapsed="false">
      <c r="A298" s="381"/>
      <c r="B298" s="381"/>
      <c r="C298" s="381"/>
      <c r="D298" s="381"/>
      <c r="E298" s="381"/>
      <c r="F298" s="381"/>
      <c r="G298" s="381"/>
      <c r="H298" s="381"/>
      <c r="I298" s="381"/>
    </row>
    <row r="299" customFormat="false" ht="13.8" hidden="false" customHeight="false" outlineLevel="0" collapsed="false">
      <c r="A299" s="381"/>
      <c r="B299" s="381"/>
      <c r="C299" s="381"/>
      <c r="D299" s="381"/>
      <c r="E299" s="381"/>
      <c r="F299" s="381"/>
      <c r="G299" s="381"/>
      <c r="H299" s="381"/>
      <c r="I299" s="381"/>
    </row>
    <row r="300" customFormat="false" ht="13.8" hidden="false" customHeight="false" outlineLevel="0" collapsed="false">
      <c r="A300" s="381"/>
      <c r="B300" s="381"/>
      <c r="C300" s="381"/>
      <c r="D300" s="381"/>
      <c r="E300" s="381"/>
      <c r="F300" s="381"/>
      <c r="G300" s="381"/>
      <c r="H300" s="381"/>
      <c r="I300" s="381"/>
    </row>
    <row r="301" customFormat="false" ht="13.8" hidden="false" customHeight="false" outlineLevel="0" collapsed="false">
      <c r="A301" s="381"/>
      <c r="B301" s="381"/>
      <c r="C301" s="381"/>
      <c r="D301" s="381"/>
      <c r="E301" s="381"/>
      <c r="F301" s="381"/>
      <c r="G301" s="381"/>
      <c r="H301" s="381"/>
      <c r="I301" s="381"/>
    </row>
    <row r="302" customFormat="false" ht="13.8" hidden="false" customHeight="false" outlineLevel="0" collapsed="false">
      <c r="A302" s="381"/>
      <c r="B302" s="381"/>
      <c r="C302" s="381"/>
      <c r="D302" s="381"/>
      <c r="E302" s="381"/>
      <c r="F302" s="381"/>
      <c r="G302" s="381"/>
      <c r="H302" s="381"/>
      <c r="I302" s="381"/>
    </row>
    <row r="303" customFormat="false" ht="13.8" hidden="false" customHeight="false" outlineLevel="0" collapsed="false">
      <c r="A303" s="381"/>
      <c r="B303" s="381"/>
      <c r="C303" s="381"/>
      <c r="D303" s="381"/>
      <c r="E303" s="381"/>
      <c r="F303" s="381"/>
      <c r="G303" s="381"/>
      <c r="H303" s="381"/>
      <c r="I303" s="381"/>
    </row>
    <row r="304" customFormat="false" ht="13.8" hidden="false" customHeight="false" outlineLevel="0" collapsed="false">
      <c r="A304" s="381"/>
      <c r="B304" s="381"/>
      <c r="C304" s="381"/>
      <c r="D304" s="381"/>
      <c r="E304" s="381"/>
      <c r="F304" s="381"/>
      <c r="G304" s="381"/>
      <c r="H304" s="381"/>
      <c r="I304" s="381"/>
    </row>
    <row r="305" customFormat="false" ht="13.8" hidden="false" customHeight="false" outlineLevel="0" collapsed="false">
      <c r="A305" s="381"/>
      <c r="B305" s="381"/>
      <c r="C305" s="381"/>
      <c r="D305" s="381"/>
      <c r="E305" s="381"/>
      <c r="F305" s="381"/>
      <c r="G305" s="381"/>
      <c r="H305" s="381"/>
      <c r="I305" s="381"/>
    </row>
    <row r="306" customFormat="false" ht="13.8" hidden="false" customHeight="false" outlineLevel="0" collapsed="false">
      <c r="A306" s="381"/>
      <c r="B306" s="381"/>
      <c r="C306" s="381"/>
      <c r="D306" s="381"/>
      <c r="E306" s="381"/>
      <c r="F306" s="381"/>
      <c r="G306" s="381"/>
      <c r="H306" s="381"/>
      <c r="I306" s="381"/>
    </row>
    <row r="307" customFormat="false" ht="13.8" hidden="false" customHeight="false" outlineLevel="0" collapsed="false">
      <c r="I307" s="234"/>
    </row>
    <row r="308" customFormat="false" ht="13.8" hidden="false" customHeight="false" outlineLevel="0" collapsed="false">
      <c r="I308" s="234"/>
    </row>
    <row r="309" customFormat="false" ht="13.8" hidden="false" customHeight="false" outlineLevel="0" collapsed="false">
      <c r="I309" s="234"/>
    </row>
    <row r="310" customFormat="false" ht="13.8" hidden="false" customHeight="false" outlineLevel="0" collapsed="false">
      <c r="I310" s="234"/>
    </row>
    <row r="311" customFormat="false" ht="13.8" hidden="false" customHeight="false" outlineLevel="0" collapsed="false">
      <c r="I311" s="234"/>
    </row>
    <row r="312" customFormat="false" ht="13.8" hidden="false" customHeight="false" outlineLevel="0" collapsed="false">
      <c r="I312" s="234"/>
    </row>
    <row r="313" customFormat="false" ht="13.8" hidden="false" customHeight="false" outlineLevel="0" collapsed="false">
      <c r="I313" s="234"/>
    </row>
    <row r="314" customFormat="false" ht="13.8" hidden="false" customHeight="false" outlineLevel="0" collapsed="false">
      <c r="I314" s="234"/>
    </row>
    <row r="315" customFormat="false" ht="13.8" hidden="false" customHeight="false" outlineLevel="0" collapsed="false">
      <c r="I315" s="234"/>
    </row>
    <row r="316" customFormat="false" ht="13.8" hidden="false" customHeight="false" outlineLevel="0" collapsed="false">
      <c r="A316" s="208"/>
      <c r="B316" s="208"/>
      <c r="C316" s="208"/>
      <c r="D316" s="208"/>
      <c r="E316" s="208"/>
      <c r="F316" s="208"/>
      <c r="G316" s="208"/>
      <c r="H316" s="208"/>
      <c r="I316" s="234"/>
    </row>
    <row r="317" customFormat="false" ht="13.8" hidden="false" customHeight="false" outlineLevel="0" collapsed="false">
      <c r="A317" s="208"/>
      <c r="B317" s="208"/>
      <c r="C317" s="208"/>
      <c r="D317" s="208"/>
      <c r="E317" s="208"/>
      <c r="F317" s="208"/>
      <c r="G317" s="208"/>
      <c r="H317" s="208"/>
      <c r="I317" s="234"/>
    </row>
    <row r="318" customFormat="false" ht="13.8" hidden="false" customHeight="false" outlineLevel="0" collapsed="false">
      <c r="A318" s="208"/>
      <c r="B318" s="208"/>
      <c r="C318" s="208"/>
      <c r="D318" s="208"/>
      <c r="E318" s="208"/>
      <c r="F318" s="208"/>
      <c r="G318" s="208"/>
      <c r="H318" s="208"/>
      <c r="I318" s="234"/>
    </row>
    <row r="319" customFormat="false" ht="13.8" hidden="false" customHeight="false" outlineLevel="0" collapsed="false">
      <c r="A319" s="208"/>
      <c r="B319" s="208"/>
      <c r="C319" s="208"/>
      <c r="D319" s="208"/>
      <c r="E319" s="208"/>
      <c r="F319" s="208"/>
      <c r="G319" s="208"/>
      <c r="H319" s="208"/>
      <c r="I319" s="234"/>
    </row>
    <row r="320" customFormat="false" ht="13.8" hidden="false" customHeight="false" outlineLevel="0" collapsed="false">
      <c r="A320" s="208"/>
      <c r="B320" s="208"/>
      <c r="C320" s="208"/>
      <c r="D320" s="208"/>
      <c r="E320" s="208"/>
      <c r="F320" s="208"/>
      <c r="G320" s="208"/>
      <c r="H320" s="208"/>
      <c r="I320" s="234"/>
    </row>
    <row r="321" customFormat="false" ht="13.8" hidden="false" customHeight="false" outlineLevel="0" collapsed="false">
      <c r="A321" s="208"/>
      <c r="B321" s="208"/>
      <c r="C321" s="208"/>
      <c r="D321" s="208"/>
      <c r="E321" s="208"/>
      <c r="F321" s="208"/>
      <c r="G321" s="208"/>
      <c r="H321" s="208"/>
      <c r="I321" s="234"/>
    </row>
    <row r="322" customFormat="false" ht="13.8" hidden="false" customHeight="false" outlineLevel="0" collapsed="false">
      <c r="A322" s="208"/>
      <c r="B322" s="208"/>
      <c r="C322" s="208"/>
      <c r="D322" s="208"/>
      <c r="E322" s="208"/>
      <c r="F322" s="208"/>
      <c r="G322" s="208"/>
      <c r="H322" s="208"/>
      <c r="I322" s="234"/>
    </row>
    <row r="323" customFormat="false" ht="13.8" hidden="false" customHeight="false" outlineLevel="0" collapsed="false">
      <c r="A323" s="208"/>
      <c r="B323" s="208"/>
      <c r="C323" s="208"/>
      <c r="D323" s="208"/>
      <c r="E323" s="208"/>
      <c r="F323" s="208"/>
      <c r="G323" s="208"/>
      <c r="H323" s="208"/>
      <c r="I323" s="234"/>
    </row>
    <row r="324" customFormat="false" ht="13.8" hidden="false" customHeight="false" outlineLevel="0" collapsed="false">
      <c r="A324" s="208"/>
      <c r="B324" s="208"/>
      <c r="C324" s="208"/>
      <c r="D324" s="208"/>
      <c r="E324" s="208"/>
      <c r="F324" s="208"/>
      <c r="G324" s="208"/>
      <c r="H324" s="208"/>
      <c r="I324" s="234"/>
    </row>
    <row r="325" customFormat="false" ht="13.8" hidden="false" customHeight="false" outlineLevel="0" collapsed="false">
      <c r="A325" s="208"/>
      <c r="B325" s="208"/>
      <c r="C325" s="208"/>
      <c r="D325" s="208"/>
      <c r="E325" s="208"/>
      <c r="F325" s="208"/>
      <c r="G325" s="208"/>
      <c r="H325" s="208"/>
      <c r="I325" s="234"/>
    </row>
    <row r="326" customFormat="false" ht="13.8" hidden="false" customHeight="false" outlineLevel="0" collapsed="false">
      <c r="A326" s="208"/>
      <c r="B326" s="208"/>
      <c r="C326" s="208"/>
      <c r="D326" s="208"/>
      <c r="E326" s="208"/>
      <c r="F326" s="208"/>
      <c r="G326" s="208"/>
      <c r="H326" s="208"/>
      <c r="I326" s="234"/>
    </row>
    <row r="327" customFormat="false" ht="13.8" hidden="false" customHeight="false" outlineLevel="0" collapsed="false">
      <c r="A327" s="208"/>
      <c r="B327" s="208"/>
      <c r="C327" s="208"/>
      <c r="D327" s="208"/>
      <c r="E327" s="208"/>
      <c r="F327" s="208"/>
      <c r="G327" s="208"/>
      <c r="H327" s="208"/>
      <c r="I327" s="234"/>
    </row>
    <row r="328" customFormat="false" ht="13.8" hidden="false" customHeight="false" outlineLevel="0" collapsed="false">
      <c r="A328" s="208"/>
      <c r="B328" s="208"/>
      <c r="C328" s="208"/>
      <c r="D328" s="208"/>
      <c r="E328" s="208"/>
      <c r="F328" s="208"/>
      <c r="G328" s="208"/>
      <c r="H328" s="208"/>
      <c r="I328" s="234"/>
    </row>
    <row r="329" customFormat="false" ht="13.8" hidden="false" customHeight="false" outlineLevel="0" collapsed="false">
      <c r="A329" s="208"/>
      <c r="B329" s="208"/>
      <c r="C329" s="208"/>
      <c r="D329" s="208"/>
      <c r="E329" s="208"/>
      <c r="F329" s="208"/>
      <c r="G329" s="208"/>
      <c r="H329" s="208"/>
      <c r="I329" s="234"/>
    </row>
    <row r="330" customFormat="false" ht="13.8" hidden="false" customHeight="false" outlineLevel="0" collapsed="false">
      <c r="A330" s="208"/>
      <c r="B330" s="208"/>
      <c r="C330" s="208"/>
      <c r="D330" s="208"/>
      <c r="E330" s="208"/>
      <c r="F330" s="208"/>
      <c r="G330" s="208"/>
      <c r="H330" s="208"/>
      <c r="I330" s="234"/>
    </row>
    <row r="331" customFormat="false" ht="13.8" hidden="false" customHeight="false" outlineLevel="0" collapsed="false">
      <c r="A331" s="208"/>
      <c r="B331" s="208"/>
      <c r="C331" s="208"/>
      <c r="D331" s="208"/>
      <c r="E331" s="208"/>
      <c r="F331" s="208"/>
      <c r="G331" s="208"/>
      <c r="H331" s="208"/>
      <c r="I331" s="234"/>
    </row>
    <row r="332" customFormat="false" ht="13.8" hidden="false" customHeight="false" outlineLevel="0" collapsed="false">
      <c r="A332" s="208"/>
      <c r="B332" s="208"/>
      <c r="C332" s="208"/>
      <c r="D332" s="208"/>
      <c r="E332" s="208"/>
      <c r="F332" s="208"/>
      <c r="G332" s="208"/>
      <c r="H332" s="208"/>
      <c r="I332" s="234"/>
    </row>
    <row r="333" customFormat="false" ht="13.8" hidden="false" customHeight="false" outlineLevel="0" collapsed="false">
      <c r="A333" s="208"/>
      <c r="B333" s="208"/>
      <c r="C333" s="208"/>
      <c r="D333" s="208"/>
      <c r="E333" s="208"/>
      <c r="F333" s="208"/>
      <c r="G333" s="208"/>
      <c r="H333" s="208"/>
      <c r="I333" s="234"/>
    </row>
    <row r="334" customFormat="false" ht="13.8" hidden="false" customHeight="false" outlineLevel="0" collapsed="false">
      <c r="A334" s="208"/>
      <c r="B334" s="208"/>
      <c r="C334" s="208"/>
      <c r="D334" s="208"/>
      <c r="E334" s="208"/>
      <c r="F334" s="208"/>
      <c r="G334" s="208"/>
      <c r="H334" s="208"/>
      <c r="I334" s="234"/>
    </row>
    <row r="335" customFormat="false" ht="13.8" hidden="false" customHeight="false" outlineLevel="0" collapsed="false">
      <c r="A335" s="208"/>
      <c r="B335" s="208"/>
      <c r="C335" s="208"/>
      <c r="D335" s="208"/>
      <c r="E335" s="208"/>
      <c r="F335" s="208"/>
      <c r="G335" s="208"/>
      <c r="H335" s="208"/>
      <c r="I335" s="234"/>
    </row>
    <row r="336" customFormat="false" ht="13.8" hidden="false" customHeight="false" outlineLevel="0" collapsed="false">
      <c r="A336" s="208"/>
      <c r="B336" s="208"/>
      <c r="C336" s="208"/>
      <c r="D336" s="208"/>
      <c r="E336" s="208"/>
      <c r="F336" s="208"/>
      <c r="G336" s="208"/>
      <c r="H336" s="208"/>
      <c r="I336" s="234"/>
    </row>
    <row r="337" customFormat="false" ht="13.8" hidden="false" customHeight="false" outlineLevel="0" collapsed="false">
      <c r="A337" s="208"/>
      <c r="B337" s="208"/>
      <c r="C337" s="208"/>
      <c r="D337" s="208"/>
      <c r="E337" s="208"/>
      <c r="F337" s="208"/>
      <c r="G337" s="208"/>
      <c r="H337" s="208"/>
      <c r="I337" s="234"/>
    </row>
    <row r="338" customFormat="false" ht="13.8" hidden="false" customHeight="false" outlineLevel="0" collapsed="false">
      <c r="A338" s="208"/>
      <c r="B338" s="208"/>
      <c r="C338" s="208"/>
      <c r="D338" s="208"/>
      <c r="E338" s="208"/>
      <c r="F338" s="208"/>
      <c r="G338" s="208"/>
      <c r="H338" s="208"/>
      <c r="I338" s="234"/>
    </row>
    <row r="339" customFormat="false" ht="13.8" hidden="false" customHeight="false" outlineLevel="0" collapsed="false">
      <c r="A339" s="208"/>
      <c r="B339" s="208"/>
      <c r="C339" s="208"/>
      <c r="D339" s="208"/>
      <c r="E339" s="208"/>
      <c r="F339" s="208"/>
      <c r="G339" s="208"/>
      <c r="H339" s="208"/>
      <c r="I339" s="234"/>
    </row>
    <row r="340" customFormat="false" ht="13.8" hidden="false" customHeight="false" outlineLevel="0" collapsed="false">
      <c r="A340" s="208"/>
      <c r="B340" s="208"/>
      <c r="C340" s="208"/>
      <c r="D340" s="208"/>
      <c r="E340" s="208"/>
      <c r="F340" s="208"/>
      <c r="G340" s="208"/>
      <c r="H340" s="208"/>
      <c r="I340" s="234"/>
    </row>
    <row r="341" customFormat="false" ht="13.8" hidden="false" customHeight="false" outlineLevel="0" collapsed="false">
      <c r="A341" s="208"/>
      <c r="B341" s="208"/>
      <c r="C341" s="208"/>
      <c r="D341" s="208"/>
      <c r="E341" s="208"/>
      <c r="F341" s="208"/>
      <c r="G341" s="208"/>
      <c r="H341" s="208"/>
      <c r="I341" s="234"/>
    </row>
    <row r="342" customFormat="false" ht="13.8" hidden="false" customHeight="false" outlineLevel="0" collapsed="false">
      <c r="A342" s="208"/>
      <c r="B342" s="208"/>
      <c r="C342" s="208"/>
      <c r="D342" s="208"/>
      <c r="E342" s="208"/>
      <c r="F342" s="208"/>
      <c r="G342" s="208"/>
      <c r="H342" s="208"/>
      <c r="I342" s="234"/>
    </row>
    <row r="343" customFormat="false" ht="13.8" hidden="false" customHeight="false" outlineLevel="0" collapsed="false">
      <c r="A343" s="208"/>
      <c r="B343" s="208"/>
      <c r="C343" s="208"/>
      <c r="D343" s="208"/>
      <c r="E343" s="208"/>
      <c r="F343" s="208"/>
      <c r="G343" s="208"/>
      <c r="H343" s="208"/>
      <c r="I343" s="234"/>
    </row>
    <row r="344" customFormat="false" ht="13.8" hidden="false" customHeight="false" outlineLevel="0" collapsed="false">
      <c r="A344" s="208"/>
      <c r="B344" s="208"/>
      <c r="C344" s="208"/>
      <c r="D344" s="208"/>
      <c r="E344" s="208"/>
      <c r="F344" s="208"/>
      <c r="G344" s="208"/>
      <c r="H344" s="208"/>
      <c r="I344" s="234"/>
    </row>
    <row r="345" customFormat="false" ht="13.8" hidden="false" customHeight="false" outlineLevel="0" collapsed="false">
      <c r="A345" s="208"/>
      <c r="B345" s="208"/>
      <c r="C345" s="208"/>
      <c r="D345" s="208"/>
      <c r="E345" s="208"/>
      <c r="F345" s="208"/>
      <c r="G345" s="208"/>
      <c r="H345" s="208"/>
      <c r="I345" s="234"/>
    </row>
    <row r="346" customFormat="false" ht="13.8" hidden="false" customHeight="false" outlineLevel="0" collapsed="false">
      <c r="A346" s="208"/>
      <c r="B346" s="208"/>
      <c r="C346" s="208"/>
      <c r="D346" s="208"/>
      <c r="E346" s="208"/>
      <c r="F346" s="208"/>
      <c r="G346" s="208"/>
      <c r="H346" s="208"/>
      <c r="I346" s="234"/>
    </row>
    <row r="347" customFormat="false" ht="13.8" hidden="false" customHeight="false" outlineLevel="0" collapsed="false">
      <c r="A347" s="208"/>
      <c r="B347" s="208"/>
      <c r="C347" s="208"/>
      <c r="D347" s="208"/>
      <c r="E347" s="208"/>
      <c r="F347" s="208"/>
      <c r="G347" s="208"/>
      <c r="H347" s="208"/>
      <c r="I347" s="234"/>
    </row>
    <row r="348" customFormat="false" ht="13.8" hidden="false" customHeight="false" outlineLevel="0" collapsed="false">
      <c r="A348" s="208"/>
      <c r="B348" s="208"/>
      <c r="C348" s="208"/>
      <c r="D348" s="208"/>
      <c r="E348" s="208"/>
      <c r="F348" s="208"/>
      <c r="G348" s="208"/>
      <c r="H348" s="208"/>
      <c r="I348" s="234"/>
    </row>
    <row r="349" customFormat="false" ht="13.8" hidden="false" customHeight="false" outlineLevel="0" collapsed="false">
      <c r="A349" s="208"/>
      <c r="B349" s="208"/>
      <c r="C349" s="208"/>
      <c r="D349" s="208"/>
      <c r="E349" s="208"/>
      <c r="F349" s="208"/>
      <c r="G349" s="208"/>
      <c r="H349" s="208"/>
      <c r="I349" s="234"/>
    </row>
    <row r="350" customFormat="false" ht="13.8" hidden="false" customHeight="false" outlineLevel="0" collapsed="false">
      <c r="A350" s="208"/>
      <c r="B350" s="208"/>
      <c r="C350" s="208"/>
      <c r="D350" s="208"/>
      <c r="E350" s="208"/>
      <c r="F350" s="208"/>
      <c r="G350" s="208"/>
      <c r="H350" s="208"/>
      <c r="I350" s="234"/>
    </row>
    <row r="351" customFormat="false" ht="13.8" hidden="false" customHeight="false" outlineLevel="0" collapsed="false">
      <c r="A351" s="208"/>
      <c r="B351" s="208"/>
      <c r="C351" s="208"/>
      <c r="D351" s="208"/>
      <c r="E351" s="208"/>
      <c r="F351" s="208"/>
      <c r="G351" s="208"/>
      <c r="H351" s="208"/>
      <c r="I351" s="234"/>
    </row>
    <row r="352" customFormat="false" ht="13.8" hidden="false" customHeight="false" outlineLevel="0" collapsed="false">
      <c r="A352" s="208"/>
      <c r="B352" s="208"/>
      <c r="C352" s="208"/>
      <c r="D352" s="208"/>
      <c r="E352" s="208"/>
      <c r="F352" s="208"/>
      <c r="G352" s="208"/>
      <c r="H352" s="208"/>
      <c r="I352" s="234"/>
    </row>
    <row r="353" customFormat="false" ht="13.8" hidden="false" customHeight="false" outlineLevel="0" collapsed="false">
      <c r="A353" s="208"/>
      <c r="B353" s="208"/>
      <c r="C353" s="208"/>
      <c r="D353" s="208"/>
      <c r="E353" s="208"/>
      <c r="F353" s="208"/>
      <c r="G353" s="208"/>
      <c r="H353" s="208"/>
      <c r="I353" s="234"/>
    </row>
    <row r="354" customFormat="false" ht="13.8" hidden="false" customHeight="false" outlineLevel="0" collapsed="false">
      <c r="A354" s="208"/>
      <c r="B354" s="208"/>
      <c r="C354" s="208"/>
      <c r="D354" s="208"/>
      <c r="E354" s="208"/>
      <c r="F354" s="208"/>
      <c r="G354" s="208"/>
      <c r="H354" s="208"/>
      <c r="I354" s="234"/>
    </row>
    <row r="355" customFormat="false" ht="13.8" hidden="false" customHeight="false" outlineLevel="0" collapsed="false">
      <c r="A355" s="208"/>
      <c r="B355" s="208"/>
      <c r="C355" s="208"/>
      <c r="D355" s="208"/>
      <c r="E355" s="208"/>
      <c r="F355" s="208"/>
      <c r="G355" s="208"/>
      <c r="H355" s="208"/>
      <c r="I355" s="234"/>
    </row>
    <row r="356" customFormat="false" ht="13.8" hidden="false" customHeight="false" outlineLevel="0" collapsed="false">
      <c r="A356" s="208"/>
      <c r="B356" s="208"/>
      <c r="C356" s="208"/>
      <c r="D356" s="208"/>
      <c r="E356" s="208"/>
      <c r="F356" s="208"/>
      <c r="G356" s="208"/>
      <c r="H356" s="208"/>
      <c r="I356" s="234"/>
    </row>
    <row r="357" customFormat="false" ht="13.8" hidden="false" customHeight="false" outlineLevel="0" collapsed="false">
      <c r="A357" s="208"/>
      <c r="B357" s="208"/>
      <c r="C357" s="208"/>
      <c r="D357" s="208"/>
      <c r="E357" s="208"/>
      <c r="F357" s="208"/>
      <c r="G357" s="208"/>
      <c r="H357" s="208"/>
      <c r="I357" s="234"/>
    </row>
    <row r="358" customFormat="false" ht="13.8" hidden="false" customHeight="false" outlineLevel="0" collapsed="false">
      <c r="A358" s="208"/>
      <c r="B358" s="208"/>
      <c r="C358" s="208"/>
      <c r="D358" s="208"/>
      <c r="E358" s="208"/>
      <c r="F358" s="208"/>
      <c r="G358" s="208"/>
      <c r="H358" s="208"/>
      <c r="I358" s="234"/>
    </row>
    <row r="359" customFormat="false" ht="13.8" hidden="false" customHeight="false" outlineLevel="0" collapsed="false">
      <c r="A359" s="208"/>
      <c r="B359" s="208"/>
      <c r="C359" s="208"/>
      <c r="D359" s="208"/>
      <c r="E359" s="208"/>
      <c r="F359" s="208"/>
      <c r="G359" s="208"/>
      <c r="H359" s="208"/>
      <c r="I359" s="234"/>
    </row>
    <row r="360" customFormat="false" ht="13.8" hidden="false" customHeight="false" outlineLevel="0" collapsed="false">
      <c r="A360" s="208"/>
      <c r="B360" s="208"/>
      <c r="C360" s="208"/>
      <c r="D360" s="208"/>
      <c r="E360" s="208"/>
      <c r="F360" s="208"/>
      <c r="G360" s="208"/>
      <c r="H360" s="208"/>
      <c r="I360" s="234"/>
    </row>
    <row r="361" customFormat="false" ht="13.8" hidden="false" customHeight="false" outlineLevel="0" collapsed="false">
      <c r="A361" s="208"/>
      <c r="B361" s="208"/>
      <c r="C361" s="208"/>
      <c r="D361" s="208"/>
      <c r="E361" s="208"/>
      <c r="F361" s="208"/>
      <c r="G361" s="208"/>
      <c r="H361" s="208"/>
      <c r="I361" s="234"/>
    </row>
    <row r="362" customFormat="false" ht="13.8" hidden="false" customHeight="false" outlineLevel="0" collapsed="false">
      <c r="A362" s="208"/>
      <c r="B362" s="208"/>
      <c r="C362" s="208"/>
      <c r="D362" s="208"/>
      <c r="E362" s="208"/>
      <c r="F362" s="208"/>
      <c r="G362" s="208"/>
      <c r="H362" s="208"/>
      <c r="I362" s="234"/>
    </row>
    <row r="363" customFormat="false" ht="13.8" hidden="false" customHeight="false" outlineLevel="0" collapsed="false">
      <c r="A363" s="208"/>
      <c r="B363" s="208"/>
      <c r="C363" s="208"/>
      <c r="D363" s="208"/>
      <c r="E363" s="208"/>
      <c r="F363" s="208"/>
      <c r="G363" s="208"/>
      <c r="H363" s="208"/>
      <c r="I363" s="234"/>
    </row>
    <row r="364" customFormat="false" ht="13.8" hidden="false" customHeight="false" outlineLevel="0" collapsed="false">
      <c r="A364" s="208"/>
      <c r="B364" s="208"/>
      <c r="C364" s="208"/>
      <c r="D364" s="208"/>
      <c r="E364" s="208"/>
      <c r="F364" s="208"/>
      <c r="G364" s="208"/>
      <c r="H364" s="208"/>
      <c r="I364" s="234"/>
    </row>
    <row r="365" customFormat="false" ht="13.8" hidden="false" customHeight="false" outlineLevel="0" collapsed="false">
      <c r="A365" s="208"/>
      <c r="B365" s="208"/>
      <c r="C365" s="208"/>
      <c r="D365" s="208"/>
      <c r="E365" s="208"/>
      <c r="F365" s="208"/>
      <c r="G365" s="208"/>
      <c r="H365" s="208"/>
      <c r="I365" s="234"/>
    </row>
    <row r="366" customFormat="false" ht="13.8" hidden="false" customHeight="false" outlineLevel="0" collapsed="false">
      <c r="A366" s="208"/>
      <c r="B366" s="208"/>
      <c r="C366" s="208"/>
      <c r="D366" s="208"/>
      <c r="E366" s="208"/>
      <c r="F366" s="208"/>
      <c r="G366" s="208"/>
      <c r="H366" s="208"/>
      <c r="I366" s="234"/>
    </row>
    <row r="367" customFormat="false" ht="13.8" hidden="false" customHeight="false" outlineLevel="0" collapsed="false">
      <c r="A367" s="208"/>
      <c r="B367" s="208"/>
      <c r="C367" s="208"/>
      <c r="D367" s="208"/>
      <c r="E367" s="208"/>
      <c r="F367" s="208"/>
      <c r="G367" s="208"/>
      <c r="H367" s="208"/>
      <c r="I367" s="234"/>
    </row>
    <row r="368" customFormat="false" ht="13.8" hidden="false" customHeight="false" outlineLevel="0" collapsed="false">
      <c r="A368" s="208"/>
      <c r="B368" s="208"/>
      <c r="C368" s="208"/>
      <c r="D368" s="208"/>
      <c r="E368" s="208"/>
      <c r="F368" s="208"/>
      <c r="G368" s="208"/>
      <c r="H368" s="208"/>
      <c r="I368" s="234"/>
    </row>
    <row r="369" customFormat="false" ht="13.8" hidden="false" customHeight="false" outlineLevel="0" collapsed="false">
      <c r="A369" s="208"/>
      <c r="B369" s="208"/>
      <c r="C369" s="208"/>
      <c r="D369" s="208"/>
      <c r="E369" s="208"/>
      <c r="F369" s="208"/>
      <c r="G369" s="208"/>
      <c r="H369" s="208"/>
      <c r="I369" s="234"/>
    </row>
    <row r="370" customFormat="false" ht="13.8" hidden="false" customHeight="false" outlineLevel="0" collapsed="false">
      <c r="A370" s="208"/>
      <c r="B370" s="208"/>
      <c r="C370" s="208"/>
      <c r="D370" s="208"/>
      <c r="E370" s="208"/>
      <c r="F370" s="208"/>
      <c r="G370" s="208"/>
      <c r="H370" s="208"/>
      <c r="I370" s="234"/>
    </row>
    <row r="371" customFormat="false" ht="13.8" hidden="false" customHeight="false" outlineLevel="0" collapsed="false">
      <c r="A371" s="208"/>
      <c r="B371" s="208"/>
      <c r="C371" s="208"/>
      <c r="D371" s="208"/>
      <c r="E371" s="208"/>
      <c r="F371" s="208"/>
      <c r="G371" s="208"/>
      <c r="H371" s="208"/>
      <c r="I371" s="234"/>
    </row>
    <row r="372" customFormat="false" ht="13.8" hidden="false" customHeight="false" outlineLevel="0" collapsed="false">
      <c r="A372" s="208"/>
      <c r="B372" s="208"/>
      <c r="C372" s="208"/>
      <c r="D372" s="208"/>
      <c r="E372" s="208"/>
      <c r="F372" s="208"/>
      <c r="G372" s="208"/>
      <c r="H372" s="208"/>
      <c r="I372" s="234"/>
    </row>
    <row r="373" customFormat="false" ht="13.8" hidden="false" customHeight="false" outlineLevel="0" collapsed="false">
      <c r="A373" s="208"/>
      <c r="B373" s="208"/>
      <c r="C373" s="208"/>
      <c r="D373" s="208"/>
      <c r="E373" s="208"/>
      <c r="F373" s="208"/>
      <c r="G373" s="208"/>
      <c r="H373" s="208"/>
      <c r="I373" s="234"/>
    </row>
    <row r="374" customFormat="false" ht="13.8" hidden="false" customHeight="false" outlineLevel="0" collapsed="false">
      <c r="A374" s="208"/>
      <c r="B374" s="208"/>
      <c r="C374" s="208"/>
      <c r="D374" s="208"/>
      <c r="E374" s="208"/>
      <c r="F374" s="208"/>
      <c r="G374" s="208"/>
      <c r="H374" s="208"/>
      <c r="I374" s="234"/>
    </row>
    <row r="375" customFormat="false" ht="13.8" hidden="false" customHeight="false" outlineLevel="0" collapsed="false">
      <c r="A375" s="208"/>
      <c r="B375" s="208"/>
      <c r="C375" s="208"/>
      <c r="D375" s="208"/>
      <c r="E375" s="208"/>
      <c r="F375" s="208"/>
      <c r="G375" s="208"/>
      <c r="H375" s="208"/>
      <c r="I375" s="234"/>
    </row>
    <row r="376" customFormat="false" ht="13.8" hidden="false" customHeight="false" outlineLevel="0" collapsed="false">
      <c r="A376" s="208"/>
      <c r="B376" s="208"/>
      <c r="C376" s="208"/>
      <c r="D376" s="208"/>
      <c r="E376" s="208"/>
      <c r="F376" s="208"/>
      <c r="G376" s="208"/>
      <c r="H376" s="208"/>
      <c r="I376" s="234"/>
    </row>
    <row r="377" customFormat="false" ht="13.8" hidden="false" customHeight="false" outlineLevel="0" collapsed="false">
      <c r="A377" s="208"/>
      <c r="B377" s="208"/>
      <c r="C377" s="208"/>
      <c r="D377" s="208"/>
      <c r="E377" s="208"/>
      <c r="F377" s="208"/>
      <c r="G377" s="208"/>
      <c r="H377" s="208"/>
      <c r="I377" s="234"/>
    </row>
    <row r="378" customFormat="false" ht="13.8" hidden="false" customHeight="false" outlineLevel="0" collapsed="false">
      <c r="A378" s="208"/>
      <c r="B378" s="208"/>
      <c r="C378" s="208"/>
      <c r="D378" s="208"/>
      <c r="E378" s="208"/>
      <c r="F378" s="208"/>
      <c r="G378" s="208"/>
      <c r="H378" s="208"/>
      <c r="I378" s="234"/>
    </row>
    <row r="379" customFormat="false" ht="13.8" hidden="false" customHeight="false" outlineLevel="0" collapsed="false">
      <c r="A379" s="208"/>
      <c r="B379" s="208"/>
      <c r="C379" s="208"/>
      <c r="D379" s="208"/>
      <c r="E379" s="208"/>
      <c r="F379" s="208"/>
      <c r="G379" s="208"/>
      <c r="H379" s="208"/>
      <c r="I379" s="234"/>
    </row>
    <row r="380" customFormat="false" ht="13.8" hidden="false" customHeight="false" outlineLevel="0" collapsed="false">
      <c r="A380" s="208"/>
      <c r="B380" s="208"/>
      <c r="C380" s="208"/>
      <c r="D380" s="208"/>
      <c r="E380" s="208"/>
      <c r="F380" s="208"/>
      <c r="G380" s="208"/>
      <c r="H380" s="208"/>
      <c r="I380" s="234"/>
    </row>
    <row r="381" customFormat="false" ht="13.8" hidden="false" customHeight="false" outlineLevel="0" collapsed="false">
      <c r="A381" s="208"/>
      <c r="B381" s="208"/>
      <c r="C381" s="208"/>
      <c r="D381" s="208"/>
      <c r="E381" s="208"/>
      <c r="F381" s="208"/>
      <c r="G381" s="208"/>
      <c r="H381" s="208"/>
      <c r="I381" s="234"/>
    </row>
    <row r="382" customFormat="false" ht="13.8" hidden="false" customHeight="false" outlineLevel="0" collapsed="false">
      <c r="A382" s="208"/>
      <c r="B382" s="208"/>
      <c r="C382" s="208"/>
      <c r="D382" s="208"/>
      <c r="E382" s="208"/>
      <c r="F382" s="208"/>
      <c r="G382" s="208"/>
      <c r="H382" s="208"/>
      <c r="I382" s="234"/>
    </row>
    <row r="383" customFormat="false" ht="13.8" hidden="false" customHeight="false" outlineLevel="0" collapsed="false">
      <c r="A383" s="208"/>
      <c r="B383" s="208"/>
      <c r="C383" s="208"/>
      <c r="D383" s="208"/>
      <c r="E383" s="208"/>
      <c r="F383" s="208"/>
      <c r="G383" s="208"/>
      <c r="H383" s="208"/>
      <c r="I383" s="234"/>
    </row>
    <row r="384" customFormat="false" ht="13.8" hidden="false" customHeight="false" outlineLevel="0" collapsed="false">
      <c r="A384" s="208"/>
      <c r="B384" s="208"/>
      <c r="C384" s="208"/>
      <c r="D384" s="208"/>
      <c r="E384" s="208"/>
      <c r="F384" s="208"/>
      <c r="G384" s="208"/>
      <c r="H384" s="208"/>
      <c r="I384" s="234"/>
    </row>
    <row r="385" customFormat="false" ht="13.8" hidden="false" customHeight="false" outlineLevel="0" collapsed="false">
      <c r="A385" s="208"/>
      <c r="B385" s="208"/>
      <c r="C385" s="208"/>
      <c r="D385" s="208"/>
      <c r="E385" s="208"/>
      <c r="F385" s="208"/>
      <c r="G385" s="208"/>
      <c r="H385" s="208"/>
      <c r="I385" s="234"/>
    </row>
    <row r="386" customFormat="false" ht="13.8" hidden="false" customHeight="false" outlineLevel="0" collapsed="false">
      <c r="A386" s="208"/>
      <c r="B386" s="208"/>
      <c r="C386" s="208"/>
      <c r="D386" s="208"/>
      <c r="E386" s="208"/>
      <c r="F386" s="208"/>
      <c r="G386" s="208"/>
      <c r="H386" s="208"/>
      <c r="I386" s="234"/>
    </row>
    <row r="387" customFormat="false" ht="13.8" hidden="false" customHeight="false" outlineLevel="0" collapsed="false">
      <c r="A387" s="208"/>
      <c r="B387" s="208"/>
      <c r="C387" s="208"/>
      <c r="D387" s="208"/>
      <c r="E387" s="208"/>
      <c r="F387" s="208"/>
      <c r="G387" s="208"/>
      <c r="H387" s="208"/>
      <c r="I387" s="234"/>
    </row>
    <row r="388" customFormat="false" ht="13.8" hidden="false" customHeight="false" outlineLevel="0" collapsed="false">
      <c r="A388" s="208"/>
      <c r="B388" s="208"/>
      <c r="C388" s="208"/>
      <c r="D388" s="208"/>
      <c r="E388" s="208"/>
      <c r="F388" s="208"/>
      <c r="G388" s="208"/>
      <c r="H388" s="208"/>
      <c r="I388" s="234"/>
    </row>
    <row r="389" customFormat="false" ht="13.8" hidden="false" customHeight="false" outlineLevel="0" collapsed="false">
      <c r="A389" s="208"/>
      <c r="B389" s="208"/>
      <c r="C389" s="208"/>
      <c r="D389" s="208"/>
      <c r="E389" s="208"/>
      <c r="F389" s="208"/>
      <c r="G389" s="208"/>
      <c r="H389" s="208"/>
      <c r="I389" s="234"/>
    </row>
    <row r="390" customFormat="false" ht="13.8" hidden="false" customHeight="false" outlineLevel="0" collapsed="false">
      <c r="A390" s="208"/>
      <c r="B390" s="208"/>
      <c r="C390" s="208"/>
      <c r="D390" s="208"/>
      <c r="E390" s="208"/>
      <c r="F390" s="208"/>
      <c r="G390" s="208"/>
      <c r="H390" s="208"/>
      <c r="I390" s="234"/>
    </row>
    <row r="391" customFormat="false" ht="13.8" hidden="false" customHeight="false" outlineLevel="0" collapsed="false">
      <c r="A391" s="208"/>
      <c r="B391" s="208"/>
      <c r="C391" s="208"/>
      <c r="D391" s="208"/>
      <c r="E391" s="208"/>
      <c r="F391" s="208"/>
      <c r="G391" s="208"/>
      <c r="H391" s="208"/>
      <c r="I391" s="234"/>
    </row>
    <row r="392" customFormat="false" ht="13.8" hidden="false" customHeight="false" outlineLevel="0" collapsed="false">
      <c r="A392" s="208"/>
      <c r="B392" s="208"/>
      <c r="C392" s="208"/>
      <c r="D392" s="208"/>
      <c r="E392" s="208"/>
      <c r="F392" s="208"/>
      <c r="G392" s="208"/>
      <c r="H392" s="208"/>
      <c r="I392" s="234"/>
    </row>
    <row r="393" customFormat="false" ht="13.8" hidden="false" customHeight="false" outlineLevel="0" collapsed="false">
      <c r="A393" s="208"/>
      <c r="B393" s="208"/>
      <c r="C393" s="208"/>
      <c r="D393" s="208"/>
      <c r="E393" s="208"/>
      <c r="F393" s="208"/>
      <c r="G393" s="208"/>
      <c r="H393" s="208"/>
      <c r="I393" s="234"/>
    </row>
    <row r="394" customFormat="false" ht="13.8" hidden="false" customHeight="false" outlineLevel="0" collapsed="false">
      <c r="A394" s="208"/>
      <c r="B394" s="208"/>
      <c r="C394" s="208"/>
      <c r="D394" s="208"/>
      <c r="E394" s="208"/>
      <c r="F394" s="208"/>
      <c r="G394" s="208"/>
      <c r="H394" s="208"/>
      <c r="I394" s="234"/>
    </row>
    <row r="395" customFormat="false" ht="13.8" hidden="false" customHeight="false" outlineLevel="0" collapsed="false">
      <c r="A395" s="208"/>
      <c r="B395" s="208"/>
      <c r="C395" s="208"/>
      <c r="D395" s="208"/>
      <c r="E395" s="208"/>
      <c r="F395" s="208"/>
      <c r="G395" s="208"/>
      <c r="H395" s="208"/>
      <c r="I395" s="234"/>
    </row>
    <row r="396" customFormat="false" ht="13.8" hidden="false" customHeight="false" outlineLevel="0" collapsed="false">
      <c r="A396" s="208"/>
      <c r="B396" s="208"/>
      <c r="C396" s="208"/>
      <c r="D396" s="208"/>
      <c r="E396" s="208"/>
      <c r="F396" s="208"/>
      <c r="G396" s="208"/>
      <c r="H396" s="208"/>
      <c r="I396" s="234"/>
    </row>
    <row r="397" customFormat="false" ht="13.8" hidden="false" customHeight="false" outlineLevel="0" collapsed="false">
      <c r="A397" s="208"/>
      <c r="B397" s="208"/>
      <c r="C397" s="208"/>
      <c r="D397" s="208"/>
      <c r="E397" s="208"/>
      <c r="F397" s="208"/>
      <c r="G397" s="208"/>
      <c r="H397" s="208"/>
      <c r="I397" s="234"/>
    </row>
    <row r="398" customFormat="false" ht="13.8" hidden="false" customHeight="false" outlineLevel="0" collapsed="false">
      <c r="A398" s="208"/>
      <c r="B398" s="208"/>
      <c r="C398" s="208"/>
      <c r="D398" s="208"/>
      <c r="E398" s="208"/>
      <c r="F398" s="208"/>
      <c r="G398" s="208"/>
      <c r="H398" s="208"/>
      <c r="I398" s="234"/>
    </row>
    <row r="399" customFormat="false" ht="13.8" hidden="false" customHeight="false" outlineLevel="0" collapsed="false">
      <c r="A399" s="208"/>
      <c r="B399" s="208"/>
      <c r="C399" s="208"/>
      <c r="D399" s="208"/>
      <c r="E399" s="208"/>
      <c r="F399" s="208"/>
      <c r="G399" s="208"/>
      <c r="H399" s="208"/>
      <c r="I399" s="234"/>
    </row>
    <row r="400" customFormat="false" ht="13.8" hidden="false" customHeight="false" outlineLevel="0" collapsed="false">
      <c r="A400" s="208"/>
      <c r="B400" s="208"/>
      <c r="C400" s="208"/>
      <c r="D400" s="208"/>
      <c r="E400" s="208"/>
      <c r="F400" s="208"/>
      <c r="G400" s="208"/>
      <c r="H400" s="208"/>
      <c r="I400" s="234"/>
    </row>
    <row r="401" customFormat="false" ht="13.8" hidden="false" customHeight="false" outlineLevel="0" collapsed="false">
      <c r="A401" s="208"/>
      <c r="B401" s="208"/>
      <c r="C401" s="208"/>
      <c r="D401" s="208"/>
      <c r="E401" s="208"/>
      <c r="F401" s="208"/>
      <c r="G401" s="208"/>
      <c r="H401" s="208"/>
      <c r="I401" s="234"/>
    </row>
    <row r="402" customFormat="false" ht="13.8" hidden="false" customHeight="false" outlineLevel="0" collapsed="false">
      <c r="A402" s="208"/>
      <c r="B402" s="208"/>
      <c r="C402" s="208"/>
      <c r="D402" s="208"/>
      <c r="E402" s="208"/>
      <c r="F402" s="208"/>
      <c r="G402" s="208"/>
      <c r="H402" s="208"/>
      <c r="I402" s="234"/>
    </row>
    <row r="403" customFormat="false" ht="13.8" hidden="false" customHeight="false" outlineLevel="0" collapsed="false">
      <c r="A403" s="208"/>
      <c r="B403" s="208"/>
      <c r="C403" s="208"/>
      <c r="D403" s="208"/>
      <c r="E403" s="208"/>
      <c r="F403" s="208"/>
      <c r="G403" s="208"/>
      <c r="H403" s="208"/>
      <c r="I403" s="234"/>
    </row>
    <row r="404" customFormat="false" ht="13.8" hidden="false" customHeight="false" outlineLevel="0" collapsed="false">
      <c r="A404" s="208"/>
      <c r="B404" s="208"/>
      <c r="C404" s="208"/>
      <c r="D404" s="208"/>
      <c r="E404" s="208"/>
      <c r="F404" s="208"/>
      <c r="G404" s="208"/>
      <c r="H404" s="208"/>
      <c r="I404" s="234"/>
    </row>
    <row r="405" customFormat="false" ht="13.8" hidden="false" customHeight="false" outlineLevel="0" collapsed="false">
      <c r="A405" s="208"/>
      <c r="B405" s="208"/>
      <c r="C405" s="208"/>
      <c r="D405" s="208"/>
      <c r="E405" s="208"/>
      <c r="F405" s="208"/>
      <c r="G405" s="208"/>
      <c r="H405" s="208"/>
      <c r="I405" s="234"/>
    </row>
    <row r="406" customFormat="false" ht="13.8" hidden="false" customHeight="false" outlineLevel="0" collapsed="false">
      <c r="A406" s="208"/>
      <c r="B406" s="208"/>
      <c r="C406" s="208"/>
      <c r="D406" s="208"/>
      <c r="E406" s="208"/>
      <c r="F406" s="208"/>
      <c r="G406" s="208"/>
      <c r="H406" s="208"/>
      <c r="I406" s="234"/>
    </row>
    <row r="407" customFormat="false" ht="13.8" hidden="false" customHeight="false" outlineLevel="0" collapsed="false">
      <c r="A407" s="208"/>
      <c r="B407" s="208"/>
      <c r="C407" s="208"/>
      <c r="D407" s="208"/>
      <c r="E407" s="208"/>
      <c r="F407" s="208"/>
      <c r="G407" s="208"/>
      <c r="H407" s="208"/>
      <c r="I407" s="234"/>
    </row>
    <row r="408" customFormat="false" ht="13.8" hidden="false" customHeight="false" outlineLevel="0" collapsed="false">
      <c r="A408" s="208"/>
      <c r="B408" s="208"/>
      <c r="C408" s="208"/>
      <c r="D408" s="208"/>
      <c r="E408" s="208"/>
      <c r="F408" s="208"/>
      <c r="G408" s="208"/>
      <c r="H408" s="208"/>
      <c r="I408" s="234"/>
    </row>
    <row r="409" customFormat="false" ht="13.8" hidden="false" customHeight="false" outlineLevel="0" collapsed="false">
      <c r="A409" s="208"/>
      <c r="B409" s="208"/>
      <c r="C409" s="208"/>
      <c r="D409" s="208"/>
      <c r="E409" s="208"/>
      <c r="F409" s="208"/>
      <c r="G409" s="208"/>
      <c r="H409" s="208"/>
      <c r="I409" s="234"/>
    </row>
    <row r="410" customFormat="false" ht="13.8" hidden="false" customHeight="false" outlineLevel="0" collapsed="false">
      <c r="A410" s="208"/>
      <c r="B410" s="208"/>
      <c r="C410" s="208"/>
      <c r="D410" s="208"/>
      <c r="E410" s="208"/>
      <c r="F410" s="208"/>
      <c r="G410" s="208"/>
      <c r="H410" s="208"/>
      <c r="I410" s="234"/>
    </row>
    <row r="411" customFormat="false" ht="13.8" hidden="false" customHeight="false" outlineLevel="0" collapsed="false">
      <c r="A411" s="208"/>
      <c r="B411" s="208"/>
      <c r="C411" s="208"/>
      <c r="D411" s="208"/>
      <c r="E411" s="208"/>
      <c r="F411" s="208"/>
      <c r="G411" s="208"/>
      <c r="H411" s="208"/>
      <c r="I411" s="234"/>
    </row>
    <row r="412" customFormat="false" ht="13.8" hidden="false" customHeight="false" outlineLevel="0" collapsed="false">
      <c r="A412" s="208"/>
      <c r="B412" s="208"/>
      <c r="C412" s="208"/>
      <c r="D412" s="208"/>
      <c r="E412" s="208"/>
      <c r="F412" s="208"/>
      <c r="G412" s="208"/>
      <c r="H412" s="208"/>
      <c r="I412" s="234"/>
    </row>
    <row r="413" customFormat="false" ht="13.8" hidden="false" customHeight="false" outlineLevel="0" collapsed="false">
      <c r="A413" s="208"/>
      <c r="B413" s="208"/>
      <c r="C413" s="208"/>
      <c r="D413" s="208"/>
      <c r="E413" s="208"/>
      <c r="F413" s="208"/>
      <c r="G413" s="208"/>
      <c r="H413" s="208"/>
      <c r="I413" s="234"/>
    </row>
    <row r="414" customFormat="false" ht="13.8" hidden="false" customHeight="false" outlineLevel="0" collapsed="false">
      <c r="A414" s="208"/>
      <c r="B414" s="208"/>
      <c r="C414" s="208"/>
      <c r="D414" s="208"/>
      <c r="E414" s="208"/>
      <c r="F414" s="208"/>
      <c r="G414" s="208"/>
      <c r="H414" s="208"/>
      <c r="I414" s="234"/>
    </row>
    <row r="415" customFormat="false" ht="13.8" hidden="false" customHeight="false" outlineLevel="0" collapsed="false">
      <c r="A415" s="208"/>
      <c r="B415" s="208"/>
      <c r="C415" s="208"/>
      <c r="D415" s="208"/>
      <c r="E415" s="208"/>
      <c r="F415" s="208"/>
      <c r="G415" s="208"/>
      <c r="H415" s="208"/>
      <c r="I415" s="234"/>
    </row>
    <row r="416" customFormat="false" ht="13.8" hidden="false" customHeight="false" outlineLevel="0" collapsed="false">
      <c r="A416" s="208"/>
      <c r="B416" s="208"/>
      <c r="C416" s="208"/>
      <c r="D416" s="208"/>
      <c r="E416" s="208"/>
      <c r="F416" s="208"/>
      <c r="G416" s="208"/>
      <c r="H416" s="208"/>
      <c r="I416" s="234"/>
    </row>
    <row r="417" customFormat="false" ht="13.8" hidden="false" customHeight="false" outlineLevel="0" collapsed="false">
      <c r="A417" s="208"/>
      <c r="B417" s="208"/>
      <c r="C417" s="208"/>
      <c r="D417" s="208"/>
      <c r="E417" s="208"/>
      <c r="F417" s="208"/>
      <c r="G417" s="208"/>
      <c r="H417" s="208"/>
      <c r="I417" s="234"/>
    </row>
    <row r="418" customFormat="false" ht="13.8" hidden="false" customHeight="false" outlineLevel="0" collapsed="false">
      <c r="A418" s="208"/>
      <c r="B418" s="208"/>
      <c r="C418" s="208"/>
      <c r="D418" s="208"/>
      <c r="E418" s="208"/>
      <c r="F418" s="208"/>
      <c r="G418" s="208"/>
      <c r="H418" s="208"/>
      <c r="I418" s="234"/>
    </row>
    <row r="419" customFormat="false" ht="13.8" hidden="false" customHeight="false" outlineLevel="0" collapsed="false">
      <c r="A419" s="208"/>
      <c r="B419" s="208"/>
      <c r="C419" s="208"/>
      <c r="D419" s="208"/>
      <c r="E419" s="208"/>
      <c r="F419" s="208"/>
      <c r="G419" s="208"/>
      <c r="H419" s="208"/>
      <c r="I419" s="234"/>
    </row>
    <row r="420" customFormat="false" ht="13.8" hidden="false" customHeight="false" outlineLevel="0" collapsed="false">
      <c r="A420" s="208"/>
      <c r="B420" s="208"/>
      <c r="C420" s="208"/>
      <c r="D420" s="208"/>
      <c r="E420" s="208"/>
      <c r="F420" s="208"/>
      <c r="G420" s="208"/>
      <c r="H420" s="208"/>
      <c r="I420" s="234"/>
    </row>
    <row r="421" customFormat="false" ht="13.8" hidden="false" customHeight="false" outlineLevel="0" collapsed="false">
      <c r="A421" s="208"/>
      <c r="B421" s="208"/>
      <c r="C421" s="208"/>
      <c r="D421" s="208"/>
      <c r="E421" s="208"/>
      <c r="F421" s="208"/>
      <c r="G421" s="208"/>
      <c r="H421" s="208"/>
      <c r="I421" s="234"/>
    </row>
    <row r="422" customFormat="false" ht="13.8" hidden="false" customHeight="false" outlineLevel="0" collapsed="false">
      <c r="A422" s="208"/>
      <c r="B422" s="208"/>
      <c r="C422" s="208"/>
      <c r="D422" s="208"/>
      <c r="E422" s="208"/>
      <c r="F422" s="208"/>
      <c r="G422" s="208"/>
      <c r="H422" s="208"/>
      <c r="I422" s="234"/>
    </row>
    <row r="423" customFormat="false" ht="13.8" hidden="false" customHeight="false" outlineLevel="0" collapsed="false">
      <c r="A423" s="208"/>
      <c r="B423" s="208"/>
      <c r="C423" s="208"/>
      <c r="D423" s="208"/>
      <c r="E423" s="208"/>
      <c r="F423" s="208"/>
      <c r="G423" s="208"/>
      <c r="H423" s="208"/>
      <c r="I423" s="234"/>
    </row>
    <row r="424" customFormat="false" ht="13.8" hidden="false" customHeight="false" outlineLevel="0" collapsed="false">
      <c r="A424" s="208"/>
      <c r="B424" s="208"/>
      <c r="C424" s="208"/>
      <c r="D424" s="208"/>
      <c r="E424" s="208"/>
      <c r="F424" s="208"/>
      <c r="G424" s="208"/>
      <c r="H424" s="208"/>
      <c r="I424" s="234"/>
    </row>
    <row r="425" customFormat="false" ht="13.8" hidden="false" customHeight="false" outlineLevel="0" collapsed="false">
      <c r="A425" s="208"/>
      <c r="B425" s="208"/>
      <c r="C425" s="208"/>
      <c r="D425" s="208"/>
      <c r="E425" s="208"/>
      <c r="F425" s="208"/>
      <c r="G425" s="208"/>
      <c r="H425" s="208"/>
      <c r="I425" s="234"/>
    </row>
    <row r="426" customFormat="false" ht="13.8" hidden="false" customHeight="false" outlineLevel="0" collapsed="false">
      <c r="A426" s="208"/>
      <c r="B426" s="208"/>
      <c r="C426" s="208"/>
      <c r="D426" s="208"/>
      <c r="E426" s="208"/>
      <c r="F426" s="208"/>
      <c r="G426" s="208"/>
      <c r="H426" s="208"/>
      <c r="I426" s="234"/>
    </row>
    <row r="427" customFormat="false" ht="13.8" hidden="false" customHeight="false" outlineLevel="0" collapsed="false">
      <c r="A427" s="208"/>
      <c r="B427" s="208"/>
      <c r="C427" s="208"/>
      <c r="D427" s="208"/>
      <c r="E427" s="208"/>
      <c r="F427" s="208"/>
      <c r="G427" s="208"/>
      <c r="H427" s="208"/>
      <c r="I427" s="234"/>
    </row>
    <row r="428" customFormat="false" ht="13.8" hidden="false" customHeight="false" outlineLevel="0" collapsed="false">
      <c r="A428" s="208"/>
      <c r="B428" s="208"/>
      <c r="C428" s="208"/>
      <c r="D428" s="208"/>
      <c r="E428" s="208"/>
      <c r="F428" s="208"/>
      <c r="G428" s="208"/>
      <c r="H428" s="208"/>
      <c r="I428" s="234"/>
    </row>
    <row r="429" customFormat="false" ht="13.8" hidden="false" customHeight="false" outlineLevel="0" collapsed="false">
      <c r="A429" s="208"/>
      <c r="B429" s="208"/>
      <c r="C429" s="208"/>
      <c r="D429" s="208"/>
      <c r="E429" s="208"/>
      <c r="F429" s="208"/>
      <c r="G429" s="208"/>
      <c r="H429" s="208"/>
      <c r="I429" s="234"/>
    </row>
    <row r="430" customFormat="false" ht="13.8" hidden="false" customHeight="false" outlineLevel="0" collapsed="false">
      <c r="A430" s="208"/>
      <c r="B430" s="208"/>
      <c r="C430" s="208"/>
      <c r="D430" s="208"/>
      <c r="E430" s="208"/>
      <c r="F430" s="208"/>
      <c r="G430" s="208"/>
      <c r="H430" s="208"/>
      <c r="I430" s="234"/>
    </row>
    <row r="431" customFormat="false" ht="13.8" hidden="false" customHeight="false" outlineLevel="0" collapsed="false">
      <c r="A431" s="208"/>
      <c r="B431" s="208"/>
      <c r="C431" s="208"/>
      <c r="D431" s="208"/>
      <c r="E431" s="208"/>
      <c r="F431" s="208"/>
      <c r="G431" s="208"/>
      <c r="H431" s="208"/>
      <c r="I431" s="234"/>
    </row>
    <row r="432" customFormat="false" ht="13.8" hidden="false" customHeight="false" outlineLevel="0" collapsed="false">
      <c r="A432" s="208"/>
      <c r="B432" s="208"/>
      <c r="C432" s="208"/>
      <c r="D432" s="208"/>
      <c r="E432" s="208"/>
      <c r="F432" s="208"/>
      <c r="G432" s="208"/>
      <c r="H432" s="208"/>
      <c r="I432" s="234"/>
    </row>
    <row r="433" customFormat="false" ht="13.8" hidden="false" customHeight="false" outlineLevel="0" collapsed="false">
      <c r="A433" s="208"/>
      <c r="B433" s="208"/>
      <c r="C433" s="208"/>
      <c r="D433" s="208"/>
      <c r="E433" s="208"/>
      <c r="F433" s="208"/>
      <c r="G433" s="208"/>
      <c r="H433" s="208"/>
      <c r="I433" s="234"/>
    </row>
    <row r="434" customFormat="false" ht="13.8" hidden="false" customHeight="false" outlineLevel="0" collapsed="false">
      <c r="A434" s="208"/>
      <c r="B434" s="208"/>
      <c r="C434" s="208"/>
      <c r="D434" s="208"/>
      <c r="E434" s="208"/>
      <c r="F434" s="208"/>
      <c r="G434" s="208"/>
      <c r="H434" s="208"/>
      <c r="I434" s="234"/>
    </row>
    <row r="435" customFormat="false" ht="13.8" hidden="false" customHeight="false" outlineLevel="0" collapsed="false">
      <c r="A435" s="208"/>
      <c r="B435" s="208"/>
      <c r="C435" s="208"/>
      <c r="D435" s="208"/>
      <c r="E435" s="208"/>
      <c r="F435" s="208"/>
      <c r="G435" s="208"/>
      <c r="H435" s="208"/>
      <c r="I435" s="234"/>
    </row>
    <row r="436" customFormat="false" ht="13.8" hidden="false" customHeight="false" outlineLevel="0" collapsed="false">
      <c r="A436" s="208"/>
      <c r="B436" s="208"/>
      <c r="C436" s="208"/>
      <c r="D436" s="208"/>
      <c r="E436" s="208"/>
      <c r="F436" s="208"/>
      <c r="G436" s="208"/>
      <c r="H436" s="208"/>
      <c r="I436" s="234"/>
    </row>
    <row r="437" customFormat="false" ht="13.8" hidden="false" customHeight="false" outlineLevel="0" collapsed="false">
      <c r="A437" s="208"/>
      <c r="B437" s="208"/>
      <c r="C437" s="208"/>
      <c r="D437" s="208"/>
      <c r="E437" s="208"/>
      <c r="F437" s="208"/>
      <c r="G437" s="208"/>
      <c r="H437" s="208"/>
      <c r="I437" s="234"/>
    </row>
    <row r="438" customFormat="false" ht="13.8" hidden="false" customHeight="false" outlineLevel="0" collapsed="false">
      <c r="A438" s="208"/>
      <c r="B438" s="208"/>
      <c r="C438" s="208"/>
      <c r="D438" s="208"/>
      <c r="E438" s="208"/>
      <c r="F438" s="208"/>
      <c r="G438" s="208"/>
      <c r="H438" s="208"/>
      <c r="I438" s="234"/>
    </row>
    <row r="439" customFormat="false" ht="13.8" hidden="false" customHeight="false" outlineLevel="0" collapsed="false">
      <c r="A439" s="208"/>
      <c r="B439" s="208"/>
      <c r="C439" s="208"/>
      <c r="D439" s="208"/>
      <c r="E439" s="208"/>
      <c r="F439" s="208"/>
      <c r="G439" s="208"/>
      <c r="H439" s="208"/>
      <c r="I439" s="234"/>
    </row>
    <row r="440" customFormat="false" ht="13.8" hidden="false" customHeight="false" outlineLevel="0" collapsed="false">
      <c r="A440" s="208"/>
      <c r="B440" s="208"/>
      <c r="C440" s="208"/>
      <c r="D440" s="208"/>
      <c r="E440" s="208"/>
      <c r="F440" s="208"/>
      <c r="G440" s="208"/>
      <c r="H440" s="208"/>
      <c r="I440" s="234"/>
    </row>
    <row r="441" customFormat="false" ht="13.8" hidden="false" customHeight="false" outlineLevel="0" collapsed="false">
      <c r="A441" s="208"/>
      <c r="B441" s="208"/>
      <c r="C441" s="208"/>
      <c r="D441" s="208"/>
      <c r="E441" s="208"/>
      <c r="F441" s="208"/>
      <c r="G441" s="208"/>
      <c r="H441" s="208"/>
      <c r="I441" s="234"/>
    </row>
    <row r="442" customFormat="false" ht="13.8" hidden="false" customHeight="false" outlineLevel="0" collapsed="false">
      <c r="A442" s="208"/>
      <c r="B442" s="208"/>
      <c r="C442" s="208"/>
      <c r="D442" s="208"/>
      <c r="E442" s="208"/>
      <c r="F442" s="208"/>
      <c r="G442" s="208"/>
      <c r="H442" s="208"/>
      <c r="I442" s="234"/>
    </row>
    <row r="443" customFormat="false" ht="13.8" hidden="false" customHeight="false" outlineLevel="0" collapsed="false">
      <c r="A443" s="208"/>
      <c r="B443" s="208"/>
      <c r="C443" s="208"/>
      <c r="D443" s="208"/>
      <c r="E443" s="208"/>
      <c r="F443" s="208"/>
      <c r="G443" s="208"/>
      <c r="H443" s="208"/>
      <c r="I443" s="234"/>
    </row>
    <row r="444" customFormat="false" ht="13.8" hidden="false" customHeight="false" outlineLevel="0" collapsed="false">
      <c r="A444" s="208"/>
      <c r="B444" s="208"/>
      <c r="C444" s="208"/>
      <c r="D444" s="208"/>
      <c r="E444" s="208"/>
      <c r="F444" s="208"/>
      <c r="G444" s="208"/>
      <c r="H444" s="208"/>
      <c r="I444" s="234"/>
    </row>
    <row r="445" customFormat="false" ht="13.8" hidden="false" customHeight="false" outlineLevel="0" collapsed="false">
      <c r="A445" s="208"/>
      <c r="B445" s="208"/>
      <c r="C445" s="208"/>
      <c r="D445" s="208"/>
      <c r="E445" s="208"/>
      <c r="F445" s="208"/>
      <c r="G445" s="208"/>
      <c r="H445" s="208"/>
      <c r="I445" s="234"/>
    </row>
    <row r="446" customFormat="false" ht="13.8" hidden="false" customHeight="false" outlineLevel="0" collapsed="false">
      <c r="A446" s="208"/>
      <c r="B446" s="208"/>
      <c r="C446" s="208"/>
      <c r="D446" s="208"/>
      <c r="E446" s="208"/>
      <c r="F446" s="208"/>
      <c r="G446" s="208"/>
      <c r="H446" s="208"/>
      <c r="I446" s="234"/>
    </row>
    <row r="447" customFormat="false" ht="13.8" hidden="false" customHeight="false" outlineLevel="0" collapsed="false">
      <c r="A447" s="208"/>
      <c r="B447" s="208"/>
      <c r="C447" s="208"/>
      <c r="D447" s="208"/>
      <c r="E447" s="208"/>
      <c r="F447" s="208"/>
      <c r="G447" s="208"/>
      <c r="H447" s="208"/>
      <c r="I447" s="234"/>
    </row>
    <row r="448" customFormat="false" ht="13.8" hidden="false" customHeight="false" outlineLevel="0" collapsed="false">
      <c r="A448" s="208"/>
      <c r="B448" s="208"/>
      <c r="C448" s="208"/>
      <c r="D448" s="208"/>
      <c r="E448" s="208"/>
      <c r="F448" s="208"/>
      <c r="G448" s="208"/>
      <c r="H448" s="208"/>
      <c r="I448" s="234"/>
    </row>
    <row r="449" customFormat="false" ht="13.8" hidden="false" customHeight="false" outlineLevel="0" collapsed="false">
      <c r="A449" s="208"/>
      <c r="B449" s="208"/>
      <c r="C449" s="208"/>
      <c r="D449" s="208"/>
      <c r="E449" s="208"/>
      <c r="F449" s="208"/>
      <c r="G449" s="208"/>
      <c r="H449" s="208"/>
      <c r="I449" s="234"/>
    </row>
    <row r="450" customFormat="false" ht="13.8" hidden="false" customHeight="false" outlineLevel="0" collapsed="false">
      <c r="A450" s="208"/>
      <c r="B450" s="208"/>
      <c r="C450" s="208"/>
      <c r="D450" s="208"/>
      <c r="E450" s="208"/>
      <c r="F450" s="208"/>
      <c r="G450" s="208"/>
      <c r="H450" s="208"/>
      <c r="I450" s="234"/>
    </row>
    <row r="451" customFormat="false" ht="13.8" hidden="false" customHeight="false" outlineLevel="0" collapsed="false">
      <c r="A451" s="208"/>
      <c r="B451" s="208"/>
      <c r="C451" s="208"/>
      <c r="D451" s="208"/>
      <c r="E451" s="208"/>
      <c r="F451" s="208"/>
      <c r="G451" s="208"/>
      <c r="H451" s="208"/>
      <c r="I451" s="234"/>
    </row>
    <row r="452" customFormat="false" ht="13.8" hidden="false" customHeight="false" outlineLevel="0" collapsed="false">
      <c r="A452" s="208"/>
      <c r="B452" s="208"/>
      <c r="C452" s="208"/>
      <c r="D452" s="208"/>
      <c r="E452" s="208"/>
      <c r="F452" s="208"/>
      <c r="G452" s="208"/>
      <c r="H452" s="208"/>
      <c r="I452" s="234"/>
    </row>
    <row r="453" customFormat="false" ht="13.8" hidden="false" customHeight="false" outlineLevel="0" collapsed="false">
      <c r="A453" s="208"/>
      <c r="B453" s="208"/>
      <c r="C453" s="208"/>
      <c r="D453" s="208"/>
      <c r="E453" s="208"/>
      <c r="F453" s="208"/>
      <c r="G453" s="208"/>
      <c r="H453" s="208"/>
      <c r="I453" s="234"/>
    </row>
    <row r="454" customFormat="false" ht="13.8" hidden="false" customHeight="false" outlineLevel="0" collapsed="false">
      <c r="A454" s="208"/>
      <c r="B454" s="208"/>
      <c r="C454" s="208"/>
      <c r="D454" s="208"/>
      <c r="E454" s="208"/>
      <c r="F454" s="208"/>
      <c r="G454" s="208"/>
      <c r="H454" s="208"/>
      <c r="I454" s="234"/>
    </row>
    <row r="455" customFormat="false" ht="13.8" hidden="false" customHeight="false" outlineLevel="0" collapsed="false">
      <c r="A455" s="208"/>
      <c r="B455" s="208"/>
      <c r="C455" s="208"/>
      <c r="D455" s="208"/>
      <c r="E455" s="208"/>
      <c r="F455" s="208"/>
      <c r="G455" s="208"/>
      <c r="H455" s="208"/>
      <c r="I455" s="234"/>
    </row>
    <row r="456" customFormat="false" ht="13.8" hidden="false" customHeight="false" outlineLevel="0" collapsed="false">
      <c r="A456" s="208"/>
      <c r="B456" s="208"/>
      <c r="C456" s="208"/>
      <c r="D456" s="208"/>
      <c r="E456" s="208"/>
      <c r="F456" s="208"/>
      <c r="G456" s="208"/>
      <c r="H456" s="208"/>
      <c r="I456" s="234"/>
    </row>
    <row r="457" customFormat="false" ht="13.8" hidden="false" customHeight="false" outlineLevel="0" collapsed="false">
      <c r="A457" s="208"/>
      <c r="B457" s="208"/>
      <c r="C457" s="208"/>
      <c r="D457" s="208"/>
      <c r="E457" s="208"/>
      <c r="F457" s="208"/>
      <c r="G457" s="208"/>
      <c r="H457" s="208"/>
      <c r="I457" s="234"/>
    </row>
    <row r="458" customFormat="false" ht="13.8" hidden="false" customHeight="false" outlineLevel="0" collapsed="false">
      <c r="A458" s="208"/>
      <c r="B458" s="208"/>
      <c r="C458" s="208"/>
      <c r="D458" s="208"/>
      <c r="E458" s="208"/>
      <c r="F458" s="208"/>
      <c r="G458" s="208"/>
      <c r="H458" s="208"/>
      <c r="I458" s="234"/>
    </row>
    <row r="459" customFormat="false" ht="13.8" hidden="false" customHeight="false" outlineLevel="0" collapsed="false">
      <c r="A459" s="208"/>
      <c r="B459" s="208"/>
      <c r="C459" s="208"/>
      <c r="D459" s="208"/>
      <c r="E459" s="208"/>
      <c r="F459" s="208"/>
      <c r="G459" s="208"/>
      <c r="H459" s="208"/>
      <c r="I459" s="234"/>
    </row>
    <row r="460" customFormat="false" ht="13.8" hidden="false" customHeight="false" outlineLevel="0" collapsed="false">
      <c r="A460" s="208"/>
      <c r="B460" s="208"/>
      <c r="C460" s="208"/>
      <c r="D460" s="208"/>
      <c r="E460" s="208"/>
      <c r="F460" s="208"/>
      <c r="G460" s="208"/>
      <c r="H460" s="208"/>
      <c r="I460" s="234"/>
    </row>
    <row r="461" customFormat="false" ht="13.8" hidden="false" customHeight="false" outlineLevel="0" collapsed="false">
      <c r="A461" s="208"/>
      <c r="B461" s="208"/>
      <c r="C461" s="208"/>
      <c r="D461" s="208"/>
      <c r="E461" s="208"/>
      <c r="F461" s="208"/>
      <c r="G461" s="208"/>
      <c r="H461" s="208"/>
      <c r="I461" s="234"/>
    </row>
    <row r="462" customFormat="false" ht="13.8" hidden="false" customHeight="false" outlineLevel="0" collapsed="false">
      <c r="A462" s="208"/>
      <c r="B462" s="208"/>
      <c r="C462" s="208"/>
      <c r="D462" s="208"/>
      <c r="E462" s="208"/>
      <c r="F462" s="208"/>
      <c r="G462" s="208"/>
      <c r="H462" s="208"/>
      <c r="I462" s="234"/>
    </row>
    <row r="463" customFormat="false" ht="13.8" hidden="false" customHeight="false" outlineLevel="0" collapsed="false">
      <c r="A463" s="208"/>
      <c r="B463" s="208"/>
      <c r="C463" s="208"/>
      <c r="D463" s="208"/>
      <c r="E463" s="208"/>
      <c r="F463" s="208"/>
      <c r="G463" s="208"/>
      <c r="H463" s="208"/>
      <c r="I463" s="234"/>
    </row>
    <row r="464" customFormat="false" ht="13.8" hidden="false" customHeight="false" outlineLevel="0" collapsed="false">
      <c r="A464" s="208"/>
      <c r="B464" s="208"/>
      <c r="C464" s="208"/>
      <c r="D464" s="208"/>
      <c r="E464" s="208"/>
      <c r="F464" s="208"/>
      <c r="G464" s="208"/>
      <c r="H464" s="208"/>
      <c r="I464" s="234"/>
    </row>
    <row r="465" customFormat="false" ht="13.8" hidden="false" customHeight="false" outlineLevel="0" collapsed="false">
      <c r="A465" s="208"/>
      <c r="B465" s="208"/>
      <c r="C465" s="208"/>
      <c r="D465" s="208"/>
      <c r="E465" s="208"/>
      <c r="F465" s="208"/>
      <c r="G465" s="208"/>
      <c r="H465" s="208"/>
      <c r="I465" s="234"/>
    </row>
    <row r="466" customFormat="false" ht="13.8" hidden="false" customHeight="false" outlineLevel="0" collapsed="false">
      <c r="A466" s="208"/>
      <c r="B466" s="208"/>
      <c r="C466" s="208"/>
      <c r="D466" s="208"/>
      <c r="E466" s="208"/>
      <c r="F466" s="208"/>
      <c r="G466" s="208"/>
      <c r="H466" s="208"/>
      <c r="I466" s="234"/>
    </row>
    <row r="467" customFormat="false" ht="13.8" hidden="false" customHeight="false" outlineLevel="0" collapsed="false">
      <c r="A467" s="208"/>
      <c r="B467" s="208"/>
      <c r="C467" s="208"/>
      <c r="D467" s="208"/>
      <c r="E467" s="208"/>
      <c r="F467" s="208"/>
      <c r="G467" s="208"/>
      <c r="H467" s="208"/>
      <c r="I467" s="234"/>
    </row>
    <row r="468" customFormat="false" ht="13.8" hidden="false" customHeight="false" outlineLevel="0" collapsed="false">
      <c r="A468" s="208"/>
      <c r="B468" s="208"/>
      <c r="C468" s="208"/>
      <c r="D468" s="208"/>
      <c r="E468" s="208"/>
      <c r="F468" s="208"/>
      <c r="G468" s="208"/>
      <c r="H468" s="208"/>
      <c r="I468" s="234"/>
    </row>
    <row r="469" customFormat="false" ht="13.8" hidden="false" customHeight="false" outlineLevel="0" collapsed="false">
      <c r="A469" s="208"/>
      <c r="B469" s="208"/>
      <c r="C469" s="208"/>
      <c r="D469" s="208"/>
      <c r="E469" s="208"/>
      <c r="F469" s="208"/>
      <c r="G469" s="208"/>
      <c r="H469" s="208"/>
      <c r="I469" s="234"/>
    </row>
    <row r="470" customFormat="false" ht="13.8" hidden="false" customHeight="false" outlineLevel="0" collapsed="false">
      <c r="A470" s="208"/>
      <c r="B470" s="208"/>
      <c r="C470" s="208"/>
      <c r="D470" s="208"/>
      <c r="E470" s="208"/>
      <c r="F470" s="208"/>
      <c r="G470" s="208"/>
      <c r="H470" s="208"/>
      <c r="I470" s="234"/>
    </row>
    <row r="471" customFormat="false" ht="13.8" hidden="false" customHeight="false" outlineLevel="0" collapsed="false">
      <c r="A471" s="208"/>
      <c r="B471" s="208"/>
      <c r="C471" s="208"/>
      <c r="D471" s="208"/>
      <c r="E471" s="208"/>
      <c r="F471" s="208"/>
      <c r="G471" s="208"/>
      <c r="H471" s="208"/>
      <c r="I471" s="234"/>
    </row>
    <row r="472" customFormat="false" ht="13.8" hidden="false" customHeight="false" outlineLevel="0" collapsed="false">
      <c r="A472" s="208"/>
      <c r="B472" s="208"/>
      <c r="C472" s="208"/>
      <c r="D472" s="208"/>
      <c r="E472" s="208"/>
      <c r="F472" s="208"/>
      <c r="G472" s="208"/>
      <c r="H472" s="208"/>
      <c r="I472" s="234"/>
    </row>
    <row r="473" customFormat="false" ht="13.8" hidden="false" customHeight="false" outlineLevel="0" collapsed="false">
      <c r="A473" s="208"/>
      <c r="B473" s="208"/>
      <c r="C473" s="208"/>
      <c r="D473" s="208"/>
      <c r="E473" s="208"/>
      <c r="F473" s="208"/>
      <c r="G473" s="208"/>
      <c r="H473" s="208"/>
      <c r="I473" s="234"/>
    </row>
    <row r="474" customFormat="false" ht="13.8" hidden="false" customHeight="false" outlineLevel="0" collapsed="false">
      <c r="A474" s="208"/>
      <c r="B474" s="208"/>
      <c r="C474" s="208"/>
      <c r="D474" s="208"/>
      <c r="E474" s="208"/>
      <c r="F474" s="208"/>
      <c r="G474" s="208"/>
      <c r="H474" s="208"/>
      <c r="I474" s="234"/>
    </row>
    <row r="475" customFormat="false" ht="13.8" hidden="false" customHeight="false" outlineLevel="0" collapsed="false">
      <c r="A475" s="208"/>
      <c r="B475" s="208"/>
      <c r="C475" s="208"/>
      <c r="D475" s="208"/>
      <c r="E475" s="208"/>
      <c r="F475" s="208"/>
      <c r="G475" s="208"/>
      <c r="H475" s="208"/>
      <c r="I475" s="234"/>
    </row>
    <row r="476" customFormat="false" ht="13.8" hidden="false" customHeight="false" outlineLevel="0" collapsed="false">
      <c r="A476" s="208"/>
      <c r="B476" s="208"/>
      <c r="C476" s="208"/>
      <c r="D476" s="208"/>
      <c r="E476" s="208"/>
      <c r="F476" s="208"/>
      <c r="G476" s="208"/>
      <c r="H476" s="208"/>
      <c r="I476" s="234"/>
    </row>
    <row r="477" customFormat="false" ht="13.8" hidden="false" customHeight="false" outlineLevel="0" collapsed="false">
      <c r="A477" s="208"/>
      <c r="B477" s="208"/>
      <c r="C477" s="208"/>
      <c r="D477" s="208"/>
      <c r="E477" s="208"/>
      <c r="F477" s="208"/>
      <c r="G477" s="208"/>
      <c r="H477" s="208"/>
      <c r="I477" s="234"/>
    </row>
    <row r="478" customFormat="false" ht="13.8" hidden="false" customHeight="false" outlineLevel="0" collapsed="false">
      <c r="A478" s="208"/>
      <c r="B478" s="208"/>
      <c r="C478" s="208"/>
      <c r="D478" s="208"/>
      <c r="E478" s="208"/>
      <c r="F478" s="208"/>
      <c r="G478" s="208"/>
      <c r="H478" s="208"/>
      <c r="I478" s="234"/>
    </row>
    <row r="479" customFormat="false" ht="13.8" hidden="false" customHeight="false" outlineLevel="0" collapsed="false">
      <c r="A479" s="208"/>
      <c r="B479" s="208"/>
      <c r="C479" s="208"/>
      <c r="D479" s="208"/>
      <c r="E479" s="208"/>
      <c r="F479" s="208"/>
      <c r="G479" s="208"/>
      <c r="H479" s="208"/>
      <c r="I479" s="234"/>
    </row>
    <row r="480" customFormat="false" ht="13.8" hidden="false" customHeight="false" outlineLevel="0" collapsed="false">
      <c r="A480" s="208"/>
      <c r="B480" s="208"/>
      <c r="C480" s="208"/>
      <c r="D480" s="208"/>
      <c r="E480" s="208"/>
      <c r="F480" s="208"/>
      <c r="G480" s="208"/>
      <c r="H480" s="208"/>
      <c r="I480" s="234"/>
    </row>
    <row r="481" customFormat="false" ht="13.8" hidden="false" customHeight="false" outlineLevel="0" collapsed="false">
      <c r="A481" s="208"/>
      <c r="B481" s="208"/>
      <c r="C481" s="208"/>
      <c r="D481" s="208"/>
      <c r="E481" s="208"/>
      <c r="F481" s="208"/>
      <c r="G481" s="208"/>
      <c r="H481" s="208"/>
      <c r="I481" s="234"/>
    </row>
    <row r="482" customFormat="false" ht="13.8" hidden="false" customHeight="false" outlineLevel="0" collapsed="false">
      <c r="A482" s="208"/>
      <c r="B482" s="208"/>
      <c r="C482" s="208"/>
      <c r="D482" s="208"/>
      <c r="E482" s="208"/>
      <c r="F482" s="208"/>
      <c r="G482" s="208"/>
      <c r="H482" s="208"/>
      <c r="I482" s="234"/>
    </row>
    <row r="483" customFormat="false" ht="13.8" hidden="false" customHeight="false" outlineLevel="0" collapsed="false">
      <c r="A483" s="208"/>
      <c r="B483" s="208"/>
      <c r="C483" s="208"/>
      <c r="D483" s="208"/>
      <c r="E483" s="208"/>
      <c r="F483" s="208"/>
      <c r="G483" s="208"/>
      <c r="H483" s="208"/>
      <c r="I483" s="234"/>
    </row>
    <row r="484" customFormat="false" ht="13.8" hidden="false" customHeight="false" outlineLevel="0" collapsed="false">
      <c r="A484" s="208"/>
      <c r="B484" s="208"/>
      <c r="C484" s="208"/>
      <c r="D484" s="208"/>
      <c r="E484" s="208"/>
      <c r="F484" s="208"/>
      <c r="G484" s="208"/>
      <c r="H484" s="208"/>
      <c r="I484" s="234"/>
    </row>
    <row r="485" customFormat="false" ht="13.8" hidden="false" customHeight="false" outlineLevel="0" collapsed="false">
      <c r="A485" s="208"/>
      <c r="B485" s="208"/>
      <c r="C485" s="208"/>
      <c r="D485" s="208"/>
      <c r="E485" s="208"/>
      <c r="F485" s="208"/>
      <c r="G485" s="208"/>
      <c r="H485" s="208"/>
      <c r="I485" s="234"/>
    </row>
    <row r="486" customFormat="false" ht="13.8" hidden="false" customHeight="false" outlineLevel="0" collapsed="false">
      <c r="A486" s="208"/>
      <c r="B486" s="208"/>
      <c r="C486" s="208"/>
      <c r="D486" s="208"/>
      <c r="E486" s="208"/>
      <c r="F486" s="208"/>
      <c r="G486" s="208"/>
      <c r="H486" s="208"/>
      <c r="I486" s="234"/>
    </row>
    <row r="487" customFormat="false" ht="13.8" hidden="false" customHeight="false" outlineLevel="0" collapsed="false">
      <c r="A487" s="208"/>
      <c r="B487" s="208"/>
      <c r="C487" s="208"/>
      <c r="D487" s="208"/>
      <c r="E487" s="208"/>
      <c r="F487" s="208"/>
      <c r="G487" s="208"/>
      <c r="H487" s="208"/>
      <c r="I487" s="234"/>
    </row>
    <row r="488" customFormat="false" ht="13.8" hidden="false" customHeight="false" outlineLevel="0" collapsed="false">
      <c r="A488" s="208"/>
      <c r="B488" s="208"/>
      <c r="C488" s="208"/>
      <c r="D488" s="208"/>
      <c r="E488" s="208"/>
      <c r="F488" s="208"/>
      <c r="G488" s="208"/>
      <c r="H488" s="208"/>
      <c r="I488" s="234"/>
    </row>
    <row r="489" customFormat="false" ht="13.8" hidden="false" customHeight="false" outlineLevel="0" collapsed="false">
      <c r="A489" s="208"/>
      <c r="B489" s="208"/>
      <c r="C489" s="208"/>
      <c r="D489" s="208"/>
      <c r="E489" s="208"/>
      <c r="F489" s="208"/>
      <c r="G489" s="208"/>
      <c r="H489" s="208"/>
      <c r="I489" s="234"/>
    </row>
    <row r="490" customFormat="false" ht="13.8" hidden="false" customHeight="false" outlineLevel="0" collapsed="false">
      <c r="A490" s="208"/>
      <c r="B490" s="208"/>
      <c r="C490" s="208"/>
      <c r="D490" s="208"/>
      <c r="E490" s="208"/>
      <c r="F490" s="208"/>
      <c r="G490" s="208"/>
      <c r="H490" s="208"/>
      <c r="I490" s="234"/>
    </row>
    <row r="491" customFormat="false" ht="13.8" hidden="false" customHeight="false" outlineLevel="0" collapsed="false">
      <c r="A491" s="208"/>
      <c r="B491" s="208"/>
      <c r="C491" s="208"/>
      <c r="D491" s="208"/>
      <c r="E491" s="208"/>
      <c r="F491" s="208"/>
      <c r="G491" s="208"/>
      <c r="H491" s="208"/>
      <c r="I491" s="234"/>
    </row>
    <row r="492" customFormat="false" ht="13.8" hidden="false" customHeight="false" outlineLevel="0" collapsed="false">
      <c r="A492" s="208"/>
      <c r="B492" s="208"/>
      <c r="C492" s="208"/>
      <c r="D492" s="208"/>
      <c r="E492" s="208"/>
      <c r="F492" s="208"/>
      <c r="G492" s="208"/>
      <c r="H492" s="208"/>
      <c r="I492" s="234"/>
    </row>
    <row r="493" customFormat="false" ht="13.8" hidden="false" customHeight="false" outlineLevel="0" collapsed="false">
      <c r="A493" s="208"/>
      <c r="B493" s="208"/>
      <c r="C493" s="208"/>
      <c r="D493" s="208"/>
      <c r="E493" s="208"/>
      <c r="F493" s="208"/>
      <c r="G493" s="208"/>
      <c r="H493" s="208"/>
      <c r="I493" s="234"/>
    </row>
    <row r="494" customFormat="false" ht="13.8" hidden="false" customHeight="false" outlineLevel="0" collapsed="false">
      <c r="A494" s="208"/>
      <c r="B494" s="208"/>
      <c r="C494" s="208"/>
      <c r="D494" s="208"/>
      <c r="E494" s="208"/>
      <c r="F494" s="208"/>
      <c r="G494" s="208"/>
      <c r="H494" s="208"/>
      <c r="I494" s="234"/>
    </row>
    <row r="495" customFormat="false" ht="13.8" hidden="false" customHeight="false" outlineLevel="0" collapsed="false">
      <c r="A495" s="208"/>
      <c r="B495" s="208"/>
      <c r="C495" s="208"/>
      <c r="D495" s="208"/>
      <c r="E495" s="208"/>
      <c r="F495" s="208"/>
      <c r="G495" s="208"/>
      <c r="H495" s="208"/>
      <c r="I495" s="234"/>
    </row>
    <row r="496" customFormat="false" ht="13.8" hidden="false" customHeight="false" outlineLevel="0" collapsed="false">
      <c r="A496" s="208"/>
      <c r="B496" s="208"/>
      <c r="C496" s="208"/>
      <c r="D496" s="208"/>
      <c r="E496" s="208"/>
      <c r="F496" s="208"/>
      <c r="G496" s="208"/>
      <c r="H496" s="208"/>
      <c r="I496" s="234"/>
    </row>
    <row r="497" customFormat="false" ht="13.8" hidden="false" customHeight="false" outlineLevel="0" collapsed="false">
      <c r="A497" s="208"/>
      <c r="B497" s="208"/>
      <c r="C497" s="208"/>
      <c r="D497" s="208"/>
      <c r="E497" s="208"/>
      <c r="F497" s="208"/>
      <c r="G497" s="208"/>
      <c r="H497" s="208"/>
      <c r="I497" s="234"/>
    </row>
    <row r="498" customFormat="false" ht="13.8" hidden="false" customHeight="false" outlineLevel="0" collapsed="false">
      <c r="A498" s="208"/>
      <c r="B498" s="208"/>
      <c r="C498" s="208"/>
      <c r="D498" s="208"/>
      <c r="E498" s="208"/>
      <c r="F498" s="208"/>
      <c r="G498" s="208"/>
      <c r="H498" s="208"/>
      <c r="I498" s="234"/>
    </row>
    <row r="499" customFormat="false" ht="13.8" hidden="false" customHeight="false" outlineLevel="0" collapsed="false">
      <c r="A499" s="208"/>
      <c r="B499" s="208"/>
      <c r="C499" s="208"/>
      <c r="D499" s="208"/>
      <c r="E499" s="208"/>
      <c r="F499" s="208"/>
      <c r="G499" s="208"/>
      <c r="H499" s="208"/>
      <c r="I499" s="234"/>
    </row>
    <row r="500" customFormat="false" ht="13.8" hidden="false" customHeight="false" outlineLevel="0" collapsed="false">
      <c r="A500" s="208"/>
      <c r="B500" s="208"/>
      <c r="C500" s="208"/>
      <c r="D500" s="208"/>
      <c r="E500" s="208"/>
      <c r="F500" s="208"/>
      <c r="G500" s="208"/>
      <c r="H500" s="208"/>
      <c r="I500" s="234"/>
    </row>
    <row r="501" customFormat="false" ht="13.8" hidden="false" customHeight="false" outlineLevel="0" collapsed="false">
      <c r="A501" s="208"/>
      <c r="B501" s="208"/>
      <c r="C501" s="208"/>
      <c r="D501" s="208"/>
      <c r="E501" s="208"/>
      <c r="F501" s="208"/>
      <c r="G501" s="208"/>
      <c r="H501" s="208"/>
      <c r="I501" s="234"/>
    </row>
    <row r="502" customFormat="false" ht="13.8" hidden="false" customHeight="false" outlineLevel="0" collapsed="false">
      <c r="A502" s="208"/>
      <c r="B502" s="208"/>
      <c r="C502" s="208"/>
      <c r="D502" s="208"/>
      <c r="E502" s="208"/>
      <c r="F502" s="208"/>
      <c r="G502" s="208"/>
      <c r="H502" s="208"/>
      <c r="I502" s="234"/>
    </row>
    <row r="503" customFormat="false" ht="13.8" hidden="false" customHeight="false" outlineLevel="0" collapsed="false">
      <c r="A503" s="208"/>
      <c r="B503" s="208"/>
      <c r="C503" s="208"/>
      <c r="D503" s="208"/>
      <c r="E503" s="208"/>
      <c r="F503" s="208"/>
      <c r="G503" s="208"/>
      <c r="H503" s="208"/>
      <c r="I503" s="234"/>
    </row>
    <row r="504" customFormat="false" ht="13.8" hidden="false" customHeight="false" outlineLevel="0" collapsed="false">
      <c r="A504" s="208"/>
      <c r="B504" s="208"/>
      <c r="C504" s="208"/>
      <c r="D504" s="208"/>
      <c r="E504" s="208"/>
      <c r="F504" s="208"/>
      <c r="G504" s="208"/>
      <c r="H504" s="208"/>
      <c r="I504" s="234"/>
    </row>
    <row r="505" customFormat="false" ht="13.8" hidden="false" customHeight="false" outlineLevel="0" collapsed="false">
      <c r="A505" s="208"/>
      <c r="B505" s="208"/>
      <c r="C505" s="208"/>
      <c r="D505" s="208"/>
      <c r="E505" s="208"/>
      <c r="F505" s="208"/>
      <c r="G505" s="208"/>
      <c r="H505" s="208"/>
      <c r="I505" s="234"/>
    </row>
    <row r="506" customFormat="false" ht="13.8" hidden="false" customHeight="false" outlineLevel="0" collapsed="false">
      <c r="A506" s="208"/>
      <c r="B506" s="208"/>
      <c r="C506" s="208"/>
      <c r="D506" s="208"/>
      <c r="E506" s="208"/>
      <c r="F506" s="208"/>
      <c r="G506" s="208"/>
      <c r="H506" s="208"/>
      <c r="I506" s="234"/>
    </row>
    <row r="507" customFormat="false" ht="13.8" hidden="false" customHeight="false" outlineLevel="0" collapsed="false">
      <c r="A507" s="208"/>
      <c r="B507" s="208"/>
      <c r="C507" s="208"/>
      <c r="D507" s="208"/>
      <c r="E507" s="208"/>
      <c r="F507" s="208"/>
      <c r="G507" s="208"/>
      <c r="H507" s="208"/>
      <c r="I507" s="234"/>
    </row>
    <row r="508" customFormat="false" ht="13.8" hidden="false" customHeight="false" outlineLevel="0" collapsed="false">
      <c r="A508" s="208"/>
      <c r="B508" s="208"/>
      <c r="C508" s="208"/>
      <c r="D508" s="208"/>
      <c r="E508" s="208"/>
      <c r="F508" s="208"/>
      <c r="G508" s="208"/>
      <c r="H508" s="208"/>
      <c r="I508" s="234"/>
    </row>
    <row r="509" customFormat="false" ht="13.8" hidden="false" customHeight="false" outlineLevel="0" collapsed="false">
      <c r="A509" s="208"/>
      <c r="B509" s="208"/>
      <c r="C509" s="208"/>
      <c r="D509" s="208"/>
      <c r="E509" s="208"/>
      <c r="F509" s="208"/>
      <c r="G509" s="208"/>
      <c r="H509" s="208"/>
      <c r="I509" s="234"/>
    </row>
    <row r="510" customFormat="false" ht="13.8" hidden="false" customHeight="false" outlineLevel="0" collapsed="false">
      <c r="A510" s="208"/>
      <c r="B510" s="208"/>
      <c r="C510" s="208"/>
      <c r="D510" s="208"/>
      <c r="E510" s="208"/>
      <c r="F510" s="208"/>
      <c r="G510" s="208"/>
      <c r="H510" s="208"/>
      <c r="I510" s="234"/>
    </row>
    <row r="511" customFormat="false" ht="13.8" hidden="false" customHeight="false" outlineLevel="0" collapsed="false">
      <c r="A511" s="208"/>
      <c r="B511" s="208"/>
      <c r="C511" s="208"/>
      <c r="D511" s="208"/>
      <c r="E511" s="208"/>
      <c r="F511" s="208"/>
      <c r="G511" s="208"/>
      <c r="H511" s="208"/>
      <c r="I511" s="234"/>
    </row>
    <row r="512" customFormat="false" ht="13.8" hidden="false" customHeight="false" outlineLevel="0" collapsed="false">
      <c r="A512" s="208"/>
      <c r="B512" s="208"/>
      <c r="C512" s="208"/>
      <c r="D512" s="208"/>
      <c r="E512" s="208"/>
      <c r="F512" s="208"/>
      <c r="G512" s="208"/>
      <c r="H512" s="208"/>
      <c r="I512" s="234"/>
    </row>
    <row r="513" customFormat="false" ht="13.8" hidden="false" customHeight="false" outlineLevel="0" collapsed="false">
      <c r="A513" s="208"/>
      <c r="B513" s="208"/>
      <c r="C513" s="208"/>
      <c r="D513" s="208"/>
      <c r="E513" s="208"/>
      <c r="F513" s="208"/>
      <c r="G513" s="208"/>
      <c r="H513" s="208"/>
      <c r="I513" s="234"/>
    </row>
    <row r="514" customFormat="false" ht="13.8" hidden="false" customHeight="false" outlineLevel="0" collapsed="false">
      <c r="A514" s="208"/>
      <c r="B514" s="208"/>
      <c r="C514" s="208"/>
      <c r="D514" s="208"/>
      <c r="E514" s="208"/>
      <c r="F514" s="208"/>
      <c r="G514" s="208"/>
      <c r="H514" s="208"/>
      <c r="I514" s="234"/>
    </row>
    <row r="515" customFormat="false" ht="13.8" hidden="false" customHeight="false" outlineLevel="0" collapsed="false">
      <c r="A515" s="208"/>
      <c r="B515" s="208"/>
      <c r="C515" s="208"/>
      <c r="D515" s="208"/>
      <c r="E515" s="208"/>
      <c r="F515" s="208"/>
      <c r="G515" s="208"/>
      <c r="H515" s="208"/>
      <c r="I515" s="234"/>
    </row>
    <row r="516" customFormat="false" ht="13.8" hidden="false" customHeight="false" outlineLevel="0" collapsed="false">
      <c r="A516" s="208"/>
      <c r="B516" s="208"/>
      <c r="C516" s="208"/>
      <c r="D516" s="208"/>
      <c r="E516" s="208"/>
      <c r="F516" s="208"/>
      <c r="G516" s="208"/>
      <c r="H516" s="208"/>
      <c r="I516" s="234"/>
    </row>
    <row r="517" customFormat="false" ht="13.8" hidden="false" customHeight="false" outlineLevel="0" collapsed="false">
      <c r="A517" s="208"/>
      <c r="B517" s="208"/>
      <c r="C517" s="208"/>
      <c r="D517" s="208"/>
      <c r="E517" s="208"/>
      <c r="F517" s="208"/>
      <c r="G517" s="208"/>
      <c r="H517" s="208"/>
      <c r="I517" s="234"/>
    </row>
    <row r="518" customFormat="false" ht="13.8" hidden="false" customHeight="false" outlineLevel="0" collapsed="false">
      <c r="A518" s="208"/>
      <c r="B518" s="208"/>
      <c r="C518" s="208"/>
      <c r="D518" s="208"/>
      <c r="E518" s="208"/>
      <c r="F518" s="208"/>
      <c r="G518" s="208"/>
      <c r="H518" s="208"/>
      <c r="I518" s="234"/>
    </row>
    <row r="519" customFormat="false" ht="13.8" hidden="false" customHeight="false" outlineLevel="0" collapsed="false">
      <c r="A519" s="208"/>
      <c r="B519" s="208"/>
      <c r="C519" s="208"/>
      <c r="D519" s="208"/>
      <c r="E519" s="208"/>
      <c r="F519" s="208"/>
      <c r="G519" s="208"/>
      <c r="H519" s="208"/>
      <c r="I519" s="234"/>
    </row>
    <row r="520" customFormat="false" ht="13.8" hidden="false" customHeight="false" outlineLevel="0" collapsed="false">
      <c r="A520" s="208"/>
      <c r="B520" s="208"/>
      <c r="C520" s="208"/>
      <c r="D520" s="208"/>
      <c r="E520" s="208"/>
      <c r="F520" s="208"/>
      <c r="G520" s="208"/>
      <c r="H520" s="208"/>
      <c r="I520" s="234"/>
    </row>
    <row r="521" customFormat="false" ht="13.8" hidden="false" customHeight="false" outlineLevel="0" collapsed="false">
      <c r="A521" s="208"/>
      <c r="B521" s="208"/>
      <c r="C521" s="208"/>
      <c r="D521" s="208"/>
      <c r="E521" s="208"/>
      <c r="F521" s="208"/>
      <c r="G521" s="208"/>
      <c r="H521" s="208"/>
      <c r="I521" s="234"/>
    </row>
    <row r="522" customFormat="false" ht="13.8" hidden="false" customHeight="false" outlineLevel="0" collapsed="false">
      <c r="A522" s="208"/>
      <c r="B522" s="208"/>
      <c r="C522" s="208"/>
      <c r="D522" s="208"/>
      <c r="E522" s="208"/>
      <c r="F522" s="208"/>
      <c r="G522" s="208"/>
      <c r="H522" s="208"/>
      <c r="I522" s="234"/>
    </row>
    <row r="523" customFormat="false" ht="13.8" hidden="false" customHeight="false" outlineLevel="0" collapsed="false">
      <c r="A523" s="208"/>
      <c r="B523" s="208"/>
      <c r="C523" s="208"/>
      <c r="D523" s="208"/>
      <c r="E523" s="208"/>
      <c r="F523" s="208"/>
      <c r="G523" s="208"/>
      <c r="H523" s="208"/>
      <c r="I523" s="234"/>
    </row>
    <row r="524" customFormat="false" ht="13.8" hidden="false" customHeight="false" outlineLevel="0" collapsed="false">
      <c r="A524" s="208"/>
      <c r="B524" s="208"/>
      <c r="C524" s="208"/>
      <c r="D524" s="208"/>
      <c r="E524" s="208"/>
      <c r="F524" s="208"/>
      <c r="G524" s="208"/>
      <c r="H524" s="208"/>
      <c r="I524" s="234"/>
    </row>
    <row r="525" customFormat="false" ht="13.8" hidden="false" customHeight="false" outlineLevel="0" collapsed="false">
      <c r="A525" s="208"/>
      <c r="B525" s="208"/>
      <c r="C525" s="208"/>
      <c r="D525" s="208"/>
      <c r="E525" s="208"/>
      <c r="F525" s="208"/>
      <c r="G525" s="208"/>
      <c r="H525" s="208"/>
      <c r="I525" s="234"/>
    </row>
    <row r="526" customFormat="false" ht="13.8" hidden="false" customHeight="false" outlineLevel="0" collapsed="false">
      <c r="A526" s="208"/>
      <c r="B526" s="208"/>
      <c r="C526" s="208"/>
      <c r="D526" s="208"/>
      <c r="E526" s="208"/>
      <c r="F526" s="208"/>
      <c r="G526" s="208"/>
      <c r="H526" s="208"/>
      <c r="I526" s="234"/>
    </row>
    <row r="527" customFormat="false" ht="13.8" hidden="false" customHeight="false" outlineLevel="0" collapsed="false">
      <c r="A527" s="208"/>
      <c r="B527" s="208"/>
      <c r="C527" s="208"/>
      <c r="D527" s="208"/>
      <c r="E527" s="208"/>
      <c r="F527" s="208"/>
      <c r="G527" s="208"/>
      <c r="H527" s="208"/>
      <c r="I527" s="234"/>
    </row>
    <row r="528" customFormat="false" ht="13.8" hidden="false" customHeight="false" outlineLevel="0" collapsed="false">
      <c r="A528" s="208"/>
      <c r="B528" s="208"/>
      <c r="C528" s="208"/>
      <c r="D528" s="208"/>
      <c r="E528" s="208"/>
      <c r="F528" s="208"/>
      <c r="G528" s="208"/>
      <c r="H528" s="208"/>
      <c r="I528" s="234"/>
    </row>
    <row r="529" customFormat="false" ht="13.8" hidden="false" customHeight="false" outlineLevel="0" collapsed="false">
      <c r="A529" s="208"/>
      <c r="B529" s="208"/>
      <c r="C529" s="208"/>
      <c r="D529" s="208"/>
      <c r="E529" s="208"/>
      <c r="F529" s="208"/>
      <c r="G529" s="208"/>
      <c r="H529" s="208"/>
      <c r="I529" s="234"/>
    </row>
    <row r="530" customFormat="false" ht="13.8" hidden="false" customHeight="false" outlineLevel="0" collapsed="false">
      <c r="A530" s="208"/>
      <c r="B530" s="208"/>
      <c r="C530" s="208"/>
      <c r="D530" s="208"/>
      <c r="E530" s="208"/>
      <c r="F530" s="208"/>
      <c r="G530" s="208"/>
      <c r="H530" s="208"/>
      <c r="I530" s="234"/>
    </row>
    <row r="531" customFormat="false" ht="13.8" hidden="false" customHeight="false" outlineLevel="0" collapsed="false">
      <c r="A531" s="208"/>
      <c r="B531" s="208"/>
      <c r="C531" s="208"/>
      <c r="D531" s="208"/>
      <c r="E531" s="208"/>
      <c r="F531" s="208"/>
      <c r="G531" s="208"/>
      <c r="H531" s="208"/>
      <c r="I531" s="234"/>
    </row>
    <row r="532" customFormat="false" ht="13.8" hidden="false" customHeight="false" outlineLevel="0" collapsed="false">
      <c r="A532" s="208"/>
      <c r="B532" s="208"/>
      <c r="C532" s="208"/>
      <c r="D532" s="208"/>
      <c r="E532" s="208"/>
      <c r="F532" s="208"/>
      <c r="G532" s="208"/>
      <c r="H532" s="208"/>
      <c r="I532" s="234"/>
    </row>
    <row r="533" customFormat="false" ht="13.8" hidden="false" customHeight="false" outlineLevel="0" collapsed="false">
      <c r="A533" s="208"/>
      <c r="B533" s="208"/>
      <c r="C533" s="208"/>
      <c r="D533" s="208"/>
      <c r="E533" s="208"/>
      <c r="F533" s="208"/>
      <c r="G533" s="208"/>
      <c r="H533" s="208"/>
      <c r="I533" s="234"/>
    </row>
    <row r="534" customFormat="false" ht="13.8" hidden="false" customHeight="false" outlineLevel="0" collapsed="false">
      <c r="A534" s="208"/>
      <c r="B534" s="208"/>
      <c r="C534" s="208"/>
      <c r="D534" s="208"/>
      <c r="E534" s="208"/>
      <c r="F534" s="208"/>
      <c r="G534" s="208"/>
      <c r="H534" s="208"/>
      <c r="I534" s="234"/>
    </row>
    <row r="535" customFormat="false" ht="13.8" hidden="false" customHeight="false" outlineLevel="0" collapsed="false">
      <c r="A535" s="208"/>
      <c r="B535" s="208"/>
      <c r="C535" s="208"/>
      <c r="D535" s="208"/>
      <c r="E535" s="208"/>
      <c r="F535" s="208"/>
      <c r="G535" s="208"/>
      <c r="H535" s="208"/>
      <c r="I535" s="234"/>
    </row>
    <row r="536" customFormat="false" ht="13.8" hidden="false" customHeight="false" outlineLevel="0" collapsed="false">
      <c r="A536" s="208"/>
      <c r="B536" s="208"/>
      <c r="C536" s="208"/>
      <c r="D536" s="208"/>
      <c r="E536" s="208"/>
      <c r="F536" s="208"/>
      <c r="G536" s="208"/>
      <c r="H536" s="208"/>
      <c r="I536" s="234"/>
    </row>
    <row r="537" customFormat="false" ht="13.8" hidden="false" customHeight="false" outlineLevel="0" collapsed="false">
      <c r="A537" s="208"/>
      <c r="B537" s="208"/>
      <c r="C537" s="208"/>
      <c r="D537" s="208"/>
      <c r="E537" s="208"/>
      <c r="F537" s="208"/>
      <c r="G537" s="208"/>
      <c r="H537" s="208"/>
      <c r="I537" s="234"/>
    </row>
    <row r="538" customFormat="false" ht="13.8" hidden="false" customHeight="false" outlineLevel="0" collapsed="false">
      <c r="A538" s="208"/>
      <c r="B538" s="208"/>
      <c r="C538" s="208"/>
      <c r="D538" s="208"/>
      <c r="E538" s="208"/>
      <c r="F538" s="208"/>
      <c r="G538" s="208"/>
      <c r="H538" s="208"/>
      <c r="I538" s="234"/>
    </row>
    <row r="539" customFormat="false" ht="13.8" hidden="false" customHeight="false" outlineLevel="0" collapsed="false">
      <c r="A539" s="208"/>
      <c r="B539" s="208"/>
      <c r="C539" s="208"/>
      <c r="D539" s="208"/>
      <c r="E539" s="208"/>
      <c r="F539" s="208"/>
      <c r="G539" s="208"/>
      <c r="H539" s="208"/>
      <c r="I539" s="234"/>
    </row>
    <row r="540" customFormat="false" ht="13.8" hidden="false" customHeight="false" outlineLevel="0" collapsed="false">
      <c r="A540" s="208"/>
      <c r="B540" s="208"/>
      <c r="C540" s="208"/>
      <c r="D540" s="208"/>
      <c r="E540" s="208"/>
      <c r="F540" s="208"/>
      <c r="G540" s="208"/>
      <c r="H540" s="208"/>
      <c r="I540" s="234"/>
    </row>
    <row r="541" customFormat="false" ht="13.8" hidden="false" customHeight="false" outlineLevel="0" collapsed="false">
      <c r="A541" s="208"/>
      <c r="B541" s="208"/>
      <c r="C541" s="208"/>
      <c r="D541" s="208"/>
      <c r="E541" s="208"/>
      <c r="F541" s="208"/>
      <c r="G541" s="208"/>
      <c r="H541" s="208"/>
      <c r="I541" s="234"/>
    </row>
    <row r="542" customFormat="false" ht="13.8" hidden="false" customHeight="false" outlineLevel="0" collapsed="false">
      <c r="A542" s="208"/>
      <c r="B542" s="208"/>
      <c r="C542" s="208"/>
      <c r="D542" s="208"/>
      <c r="E542" s="208"/>
      <c r="F542" s="208"/>
      <c r="G542" s="208"/>
      <c r="H542" s="208"/>
      <c r="I542" s="234"/>
    </row>
    <row r="543" customFormat="false" ht="13.8" hidden="false" customHeight="false" outlineLevel="0" collapsed="false">
      <c r="A543" s="208"/>
      <c r="B543" s="208"/>
      <c r="C543" s="208"/>
      <c r="D543" s="208"/>
      <c r="E543" s="208"/>
      <c r="F543" s="208"/>
      <c r="G543" s="208"/>
      <c r="H543" s="208"/>
      <c r="I543" s="234"/>
    </row>
    <row r="544" customFormat="false" ht="13.8" hidden="false" customHeight="false" outlineLevel="0" collapsed="false">
      <c r="A544" s="208"/>
      <c r="B544" s="208"/>
      <c r="C544" s="208"/>
      <c r="D544" s="208"/>
      <c r="E544" s="208"/>
      <c r="F544" s="208"/>
      <c r="G544" s="208"/>
      <c r="H544" s="208"/>
      <c r="I544" s="234"/>
    </row>
    <row r="545" customFormat="false" ht="13.8" hidden="false" customHeight="false" outlineLevel="0" collapsed="false">
      <c r="A545" s="208"/>
      <c r="B545" s="208"/>
      <c r="C545" s="208"/>
      <c r="D545" s="208"/>
      <c r="E545" s="208"/>
      <c r="F545" s="208"/>
      <c r="G545" s="208"/>
      <c r="H545" s="208"/>
      <c r="I545" s="234"/>
    </row>
    <row r="546" customFormat="false" ht="13.8" hidden="false" customHeight="false" outlineLevel="0" collapsed="false">
      <c r="A546" s="208"/>
      <c r="B546" s="208"/>
      <c r="C546" s="208"/>
      <c r="D546" s="208"/>
      <c r="E546" s="208"/>
      <c r="F546" s="208"/>
      <c r="G546" s="208"/>
      <c r="H546" s="208"/>
      <c r="I546" s="234"/>
    </row>
    <row r="547" customFormat="false" ht="13.8" hidden="false" customHeight="false" outlineLevel="0" collapsed="false">
      <c r="A547" s="208"/>
      <c r="B547" s="208"/>
      <c r="C547" s="208"/>
      <c r="D547" s="208"/>
      <c r="E547" s="208"/>
      <c r="F547" s="208"/>
      <c r="G547" s="208"/>
      <c r="H547" s="208"/>
      <c r="I547" s="234"/>
    </row>
    <row r="548" customFormat="false" ht="13.8" hidden="false" customHeight="false" outlineLevel="0" collapsed="false">
      <c r="A548" s="208"/>
      <c r="B548" s="208"/>
      <c r="C548" s="208"/>
      <c r="D548" s="208"/>
      <c r="E548" s="208"/>
      <c r="F548" s="208"/>
      <c r="G548" s="208"/>
      <c r="H548" s="208"/>
      <c r="I548" s="234"/>
    </row>
    <row r="549" customFormat="false" ht="13.8" hidden="false" customHeight="false" outlineLevel="0" collapsed="false">
      <c r="A549" s="208"/>
      <c r="B549" s="208"/>
      <c r="C549" s="208"/>
      <c r="D549" s="208"/>
      <c r="E549" s="208"/>
      <c r="F549" s="208"/>
      <c r="G549" s="208"/>
      <c r="H549" s="208"/>
      <c r="I549" s="234"/>
    </row>
    <row r="550" customFormat="false" ht="13.8" hidden="false" customHeight="false" outlineLevel="0" collapsed="false">
      <c r="A550" s="208"/>
      <c r="B550" s="208"/>
      <c r="C550" s="208"/>
      <c r="D550" s="208"/>
      <c r="E550" s="208"/>
      <c r="F550" s="208"/>
      <c r="G550" s="208"/>
      <c r="H550" s="208"/>
      <c r="I550" s="234"/>
    </row>
    <row r="551" customFormat="false" ht="13.8" hidden="false" customHeight="false" outlineLevel="0" collapsed="false">
      <c r="A551" s="208"/>
      <c r="B551" s="208"/>
      <c r="C551" s="208"/>
      <c r="D551" s="208"/>
      <c r="E551" s="208"/>
      <c r="F551" s="208"/>
      <c r="G551" s="208"/>
      <c r="H551" s="208"/>
      <c r="I551" s="234"/>
    </row>
    <row r="552" customFormat="false" ht="13.8" hidden="false" customHeight="false" outlineLevel="0" collapsed="false">
      <c r="A552" s="208"/>
      <c r="B552" s="208"/>
      <c r="C552" s="208"/>
      <c r="D552" s="208"/>
      <c r="E552" s="208"/>
      <c r="F552" s="208"/>
      <c r="G552" s="208"/>
      <c r="H552" s="208"/>
      <c r="I552" s="234"/>
    </row>
    <row r="553" customFormat="false" ht="13.8" hidden="false" customHeight="false" outlineLevel="0" collapsed="false">
      <c r="A553" s="208"/>
      <c r="B553" s="208"/>
      <c r="C553" s="208"/>
      <c r="D553" s="208"/>
      <c r="E553" s="208"/>
      <c r="F553" s="208"/>
      <c r="G553" s="208"/>
      <c r="H553" s="208"/>
      <c r="I553" s="234"/>
    </row>
    <row r="554" customFormat="false" ht="13.8" hidden="false" customHeight="false" outlineLevel="0" collapsed="false">
      <c r="A554" s="208"/>
      <c r="B554" s="208"/>
      <c r="C554" s="208"/>
      <c r="D554" s="208"/>
      <c r="E554" s="208"/>
      <c r="F554" s="208"/>
      <c r="G554" s="208"/>
      <c r="H554" s="208"/>
      <c r="I554" s="234"/>
    </row>
    <row r="555" customFormat="false" ht="13.8" hidden="false" customHeight="false" outlineLevel="0" collapsed="false">
      <c r="A555" s="208"/>
      <c r="B555" s="208"/>
      <c r="C555" s="208"/>
      <c r="D555" s="208"/>
      <c r="E555" s="208"/>
      <c r="F555" s="208"/>
      <c r="G555" s="208"/>
      <c r="H555" s="208"/>
      <c r="I555" s="234"/>
    </row>
    <row r="556" customFormat="false" ht="13.8" hidden="false" customHeight="false" outlineLevel="0" collapsed="false">
      <c r="A556" s="208"/>
      <c r="B556" s="208"/>
      <c r="C556" s="208"/>
      <c r="D556" s="208"/>
      <c r="E556" s="208"/>
      <c r="F556" s="208"/>
      <c r="G556" s="208"/>
      <c r="H556" s="208"/>
      <c r="I556" s="234"/>
    </row>
    <row r="557" customFormat="false" ht="13.8" hidden="false" customHeight="false" outlineLevel="0" collapsed="false">
      <c r="A557" s="208"/>
      <c r="B557" s="208"/>
      <c r="C557" s="208"/>
      <c r="D557" s="208"/>
      <c r="E557" s="208"/>
      <c r="F557" s="208"/>
      <c r="G557" s="208"/>
      <c r="H557" s="208"/>
      <c r="I557" s="234"/>
    </row>
    <row r="558" customFormat="false" ht="13.8" hidden="false" customHeight="false" outlineLevel="0" collapsed="false">
      <c r="A558" s="208"/>
      <c r="B558" s="208"/>
      <c r="C558" s="208"/>
      <c r="D558" s="208"/>
      <c r="E558" s="208"/>
      <c r="F558" s="208"/>
      <c r="G558" s="208"/>
      <c r="H558" s="208"/>
      <c r="I558" s="234"/>
    </row>
    <row r="559" customFormat="false" ht="13.8" hidden="false" customHeight="false" outlineLevel="0" collapsed="false">
      <c r="A559" s="208"/>
      <c r="B559" s="208"/>
      <c r="C559" s="208"/>
      <c r="D559" s="208"/>
      <c r="E559" s="208"/>
      <c r="F559" s="208"/>
      <c r="G559" s="208"/>
      <c r="H559" s="208"/>
      <c r="I559" s="234"/>
    </row>
    <row r="560" customFormat="false" ht="13.8" hidden="false" customHeight="false" outlineLevel="0" collapsed="false">
      <c r="A560" s="208"/>
      <c r="B560" s="208"/>
      <c r="C560" s="208"/>
      <c r="D560" s="208"/>
      <c r="E560" s="208"/>
      <c r="F560" s="208"/>
      <c r="G560" s="208"/>
      <c r="H560" s="208"/>
      <c r="I560" s="234"/>
    </row>
    <row r="561" customFormat="false" ht="13.8" hidden="false" customHeight="false" outlineLevel="0" collapsed="false">
      <c r="A561" s="208"/>
      <c r="B561" s="208"/>
      <c r="C561" s="208"/>
      <c r="D561" s="208"/>
      <c r="E561" s="208"/>
      <c r="F561" s="208"/>
      <c r="G561" s="208"/>
      <c r="H561" s="208"/>
      <c r="I561" s="234"/>
    </row>
    <row r="562" customFormat="false" ht="13.8" hidden="false" customHeight="false" outlineLevel="0" collapsed="false">
      <c r="A562" s="208"/>
      <c r="B562" s="208"/>
      <c r="C562" s="208"/>
      <c r="D562" s="208"/>
      <c r="E562" s="208"/>
      <c r="F562" s="208"/>
      <c r="G562" s="208"/>
      <c r="H562" s="208"/>
      <c r="I562" s="234"/>
    </row>
    <row r="563" customFormat="false" ht="13.8" hidden="false" customHeight="false" outlineLevel="0" collapsed="false">
      <c r="A563" s="208"/>
      <c r="B563" s="208"/>
      <c r="C563" s="208"/>
      <c r="D563" s="208"/>
      <c r="E563" s="208"/>
      <c r="F563" s="208"/>
      <c r="G563" s="208"/>
      <c r="H563" s="208"/>
      <c r="I563" s="234"/>
    </row>
    <row r="564" customFormat="false" ht="13.8" hidden="false" customHeight="false" outlineLevel="0" collapsed="false">
      <c r="A564" s="208"/>
      <c r="B564" s="208"/>
      <c r="C564" s="208"/>
      <c r="D564" s="208"/>
      <c r="E564" s="208"/>
      <c r="F564" s="208"/>
      <c r="G564" s="208"/>
      <c r="H564" s="208"/>
      <c r="I564" s="234"/>
    </row>
    <row r="565" customFormat="false" ht="13.8" hidden="false" customHeight="false" outlineLevel="0" collapsed="false">
      <c r="A565" s="208"/>
      <c r="B565" s="208"/>
      <c r="C565" s="208"/>
      <c r="D565" s="208"/>
      <c r="E565" s="208"/>
      <c r="F565" s="208"/>
      <c r="G565" s="208"/>
      <c r="H565" s="208"/>
      <c r="I565" s="234"/>
    </row>
    <row r="566" customFormat="false" ht="13.8" hidden="false" customHeight="false" outlineLevel="0" collapsed="false">
      <c r="A566" s="208"/>
      <c r="B566" s="208"/>
      <c r="C566" s="208"/>
      <c r="D566" s="208"/>
      <c r="E566" s="208"/>
      <c r="F566" s="208"/>
      <c r="G566" s="208"/>
      <c r="H566" s="208"/>
      <c r="I566" s="234"/>
    </row>
    <row r="567" customFormat="false" ht="13.8" hidden="false" customHeight="false" outlineLevel="0" collapsed="false">
      <c r="A567" s="208"/>
      <c r="B567" s="208"/>
      <c r="C567" s="208"/>
      <c r="D567" s="208"/>
      <c r="E567" s="208"/>
      <c r="F567" s="208"/>
      <c r="G567" s="208"/>
      <c r="H567" s="208"/>
      <c r="I567" s="234"/>
    </row>
    <row r="568" customFormat="false" ht="13.8" hidden="false" customHeight="false" outlineLevel="0" collapsed="false">
      <c r="A568" s="208"/>
      <c r="B568" s="208"/>
      <c r="C568" s="208"/>
      <c r="D568" s="208"/>
      <c r="E568" s="208"/>
      <c r="F568" s="208"/>
      <c r="G568" s="208"/>
      <c r="H568" s="208"/>
      <c r="I568" s="234"/>
    </row>
    <row r="569" customFormat="false" ht="13.8" hidden="false" customHeight="false" outlineLevel="0" collapsed="false">
      <c r="A569" s="208"/>
      <c r="B569" s="208"/>
      <c r="C569" s="208"/>
      <c r="D569" s="208"/>
      <c r="E569" s="208"/>
      <c r="F569" s="208"/>
      <c r="G569" s="208"/>
      <c r="H569" s="208"/>
      <c r="I569" s="234"/>
    </row>
    <row r="570" customFormat="false" ht="13.8" hidden="false" customHeight="false" outlineLevel="0" collapsed="false">
      <c r="A570" s="208"/>
      <c r="B570" s="208"/>
      <c r="C570" s="208"/>
      <c r="D570" s="208"/>
      <c r="E570" s="208"/>
      <c r="F570" s="208"/>
      <c r="G570" s="208"/>
      <c r="H570" s="208"/>
      <c r="I570" s="234"/>
    </row>
    <row r="571" customFormat="false" ht="13.8" hidden="false" customHeight="false" outlineLevel="0" collapsed="false">
      <c r="A571" s="208"/>
      <c r="B571" s="208"/>
      <c r="C571" s="208"/>
      <c r="D571" s="208"/>
      <c r="E571" s="208"/>
      <c r="F571" s="208"/>
      <c r="G571" s="208"/>
      <c r="H571" s="208"/>
      <c r="I571" s="234"/>
    </row>
    <row r="572" customFormat="false" ht="13.8" hidden="false" customHeight="false" outlineLevel="0" collapsed="false">
      <c r="A572" s="208"/>
      <c r="B572" s="208"/>
      <c r="C572" s="208"/>
      <c r="D572" s="208"/>
      <c r="E572" s="208"/>
      <c r="F572" s="208"/>
      <c r="G572" s="208"/>
      <c r="H572" s="208"/>
      <c r="I572" s="234"/>
    </row>
    <row r="573" customFormat="false" ht="13.8" hidden="false" customHeight="false" outlineLevel="0" collapsed="false">
      <c r="A573" s="208"/>
      <c r="B573" s="208"/>
      <c r="C573" s="208"/>
      <c r="D573" s="208"/>
      <c r="E573" s="208"/>
      <c r="F573" s="208"/>
      <c r="G573" s="208"/>
      <c r="H573" s="208"/>
      <c r="I573" s="234"/>
    </row>
    <row r="574" customFormat="false" ht="13.8" hidden="false" customHeight="false" outlineLevel="0" collapsed="false">
      <c r="A574" s="208"/>
      <c r="B574" s="208"/>
      <c r="C574" s="208"/>
      <c r="D574" s="208"/>
      <c r="E574" s="208"/>
      <c r="F574" s="208"/>
      <c r="G574" s="208"/>
      <c r="H574" s="208"/>
      <c r="I574" s="234"/>
    </row>
    <row r="575" customFormat="false" ht="13.8" hidden="false" customHeight="false" outlineLevel="0" collapsed="false">
      <c r="A575" s="208"/>
      <c r="B575" s="208"/>
      <c r="C575" s="208"/>
      <c r="D575" s="208"/>
      <c r="E575" s="208"/>
      <c r="F575" s="208"/>
      <c r="G575" s="208"/>
      <c r="H575" s="208"/>
      <c r="I575" s="234"/>
    </row>
    <row r="576" customFormat="false" ht="13.8" hidden="false" customHeight="false" outlineLevel="0" collapsed="false">
      <c r="A576" s="208"/>
      <c r="B576" s="208"/>
      <c r="C576" s="208"/>
      <c r="D576" s="208"/>
      <c r="E576" s="208"/>
      <c r="F576" s="208"/>
      <c r="G576" s="208"/>
      <c r="H576" s="208"/>
      <c r="I576" s="234"/>
    </row>
    <row r="577" customFormat="false" ht="13.8" hidden="false" customHeight="false" outlineLevel="0" collapsed="false">
      <c r="A577" s="208"/>
      <c r="B577" s="208"/>
      <c r="C577" s="208"/>
      <c r="D577" s="208"/>
      <c r="E577" s="208"/>
      <c r="F577" s="208"/>
      <c r="G577" s="208"/>
      <c r="H577" s="208"/>
      <c r="I577" s="234"/>
    </row>
    <row r="578" customFormat="false" ht="13.8" hidden="false" customHeight="false" outlineLevel="0" collapsed="false">
      <c r="A578" s="208"/>
      <c r="B578" s="208"/>
      <c r="C578" s="208"/>
      <c r="D578" s="208"/>
      <c r="E578" s="208"/>
      <c r="F578" s="208"/>
      <c r="G578" s="208"/>
      <c r="H578" s="208"/>
      <c r="I578" s="234"/>
    </row>
    <row r="579" customFormat="false" ht="13.8" hidden="false" customHeight="false" outlineLevel="0" collapsed="false">
      <c r="A579" s="208"/>
      <c r="B579" s="208"/>
      <c r="C579" s="208"/>
      <c r="D579" s="208"/>
      <c r="E579" s="208"/>
      <c r="F579" s="208"/>
      <c r="G579" s="208"/>
      <c r="H579" s="208"/>
      <c r="I579" s="234"/>
    </row>
    <row r="580" customFormat="false" ht="13.8" hidden="false" customHeight="false" outlineLevel="0" collapsed="false">
      <c r="A580" s="208"/>
      <c r="B580" s="208"/>
      <c r="C580" s="208"/>
      <c r="D580" s="208"/>
      <c r="E580" s="208"/>
      <c r="F580" s="208"/>
      <c r="G580" s="208"/>
      <c r="H580" s="208"/>
      <c r="I580" s="234"/>
    </row>
    <row r="581" customFormat="false" ht="13.8" hidden="false" customHeight="false" outlineLevel="0" collapsed="false">
      <c r="A581" s="208"/>
      <c r="B581" s="208"/>
      <c r="C581" s="208"/>
      <c r="D581" s="208"/>
      <c r="E581" s="208"/>
      <c r="F581" s="208"/>
      <c r="G581" s="208"/>
      <c r="H581" s="208"/>
      <c r="I581" s="234"/>
    </row>
    <row r="582" customFormat="false" ht="13.8" hidden="false" customHeight="false" outlineLevel="0" collapsed="false">
      <c r="A582" s="208"/>
      <c r="B582" s="208"/>
      <c r="C582" s="208"/>
      <c r="D582" s="208"/>
      <c r="E582" s="208"/>
      <c r="F582" s="208"/>
      <c r="G582" s="208"/>
      <c r="H582" s="208"/>
      <c r="I582" s="234"/>
    </row>
    <row r="583" customFormat="false" ht="13.8" hidden="false" customHeight="false" outlineLevel="0" collapsed="false">
      <c r="A583" s="208"/>
      <c r="B583" s="208"/>
      <c r="C583" s="208"/>
      <c r="D583" s="208"/>
      <c r="E583" s="208"/>
      <c r="F583" s="208"/>
      <c r="G583" s="208"/>
      <c r="H583" s="208"/>
      <c r="I583" s="234"/>
    </row>
    <row r="584" customFormat="false" ht="13.8" hidden="false" customHeight="false" outlineLevel="0" collapsed="false">
      <c r="A584" s="208"/>
      <c r="B584" s="208"/>
      <c r="C584" s="208"/>
      <c r="D584" s="208"/>
      <c r="E584" s="208"/>
      <c r="F584" s="208"/>
      <c r="G584" s="208"/>
      <c r="H584" s="208"/>
      <c r="I584" s="234"/>
    </row>
    <row r="585" customFormat="false" ht="13.8" hidden="false" customHeight="false" outlineLevel="0" collapsed="false">
      <c r="A585" s="208"/>
      <c r="B585" s="208"/>
      <c r="C585" s="208"/>
      <c r="D585" s="208"/>
      <c r="E585" s="208"/>
      <c r="F585" s="208"/>
      <c r="G585" s="208"/>
      <c r="H585" s="208"/>
      <c r="I585" s="234"/>
    </row>
    <row r="586" customFormat="false" ht="13.8" hidden="false" customHeight="false" outlineLevel="0" collapsed="false">
      <c r="A586" s="208"/>
      <c r="B586" s="208"/>
      <c r="C586" s="208"/>
      <c r="D586" s="208"/>
      <c r="E586" s="208"/>
      <c r="F586" s="208"/>
      <c r="G586" s="208"/>
      <c r="H586" s="208"/>
      <c r="I586" s="234"/>
    </row>
    <row r="587" customFormat="false" ht="13.8" hidden="false" customHeight="false" outlineLevel="0" collapsed="false">
      <c r="A587" s="208"/>
      <c r="B587" s="208"/>
      <c r="C587" s="208"/>
      <c r="D587" s="208"/>
      <c r="E587" s="208"/>
      <c r="F587" s="208"/>
      <c r="G587" s="208"/>
      <c r="H587" s="208"/>
      <c r="I587" s="234"/>
    </row>
    <row r="588" customFormat="false" ht="13.8" hidden="false" customHeight="false" outlineLevel="0" collapsed="false">
      <c r="A588" s="208"/>
      <c r="B588" s="208"/>
      <c r="C588" s="208"/>
      <c r="D588" s="208"/>
      <c r="E588" s="208"/>
      <c r="F588" s="208"/>
      <c r="G588" s="208"/>
      <c r="H588" s="208"/>
      <c r="I588" s="234"/>
    </row>
    <row r="589" customFormat="false" ht="13.8" hidden="false" customHeight="false" outlineLevel="0" collapsed="false">
      <c r="A589" s="208"/>
      <c r="B589" s="208"/>
      <c r="C589" s="208"/>
      <c r="D589" s="208"/>
      <c r="E589" s="208"/>
      <c r="F589" s="208"/>
      <c r="G589" s="208"/>
      <c r="H589" s="208"/>
      <c r="I589" s="234"/>
    </row>
    <row r="590" customFormat="false" ht="13.8" hidden="false" customHeight="false" outlineLevel="0" collapsed="false">
      <c r="A590" s="208"/>
      <c r="B590" s="208"/>
      <c r="C590" s="208"/>
      <c r="D590" s="208"/>
      <c r="E590" s="208"/>
      <c r="F590" s="208"/>
      <c r="G590" s="208"/>
      <c r="H590" s="208"/>
      <c r="I590" s="234"/>
    </row>
    <row r="591" customFormat="false" ht="13.8" hidden="false" customHeight="false" outlineLevel="0" collapsed="false">
      <c r="A591" s="208"/>
      <c r="B591" s="208"/>
      <c r="C591" s="208"/>
      <c r="D591" s="208"/>
      <c r="E591" s="208"/>
      <c r="F591" s="208"/>
      <c r="G591" s="208"/>
      <c r="H591" s="208"/>
      <c r="I591" s="234"/>
    </row>
    <row r="592" customFormat="false" ht="13.8" hidden="false" customHeight="false" outlineLevel="0" collapsed="false">
      <c r="A592" s="208"/>
      <c r="B592" s="208"/>
      <c r="C592" s="208"/>
      <c r="D592" s="208"/>
      <c r="E592" s="208"/>
      <c r="F592" s="208"/>
      <c r="G592" s="208"/>
      <c r="H592" s="208"/>
      <c r="I592" s="234"/>
    </row>
    <row r="593" customFormat="false" ht="13.8" hidden="false" customHeight="false" outlineLevel="0" collapsed="false">
      <c r="A593" s="208"/>
      <c r="B593" s="208"/>
      <c r="C593" s="208"/>
      <c r="D593" s="208"/>
      <c r="E593" s="208"/>
      <c r="F593" s="208"/>
      <c r="G593" s="208"/>
      <c r="H593" s="208"/>
      <c r="I593" s="234"/>
    </row>
    <row r="594" customFormat="false" ht="13.8" hidden="false" customHeight="false" outlineLevel="0" collapsed="false">
      <c r="A594" s="208"/>
      <c r="B594" s="208"/>
      <c r="C594" s="208"/>
      <c r="D594" s="208"/>
      <c r="E594" s="208"/>
      <c r="F594" s="208"/>
      <c r="G594" s="208"/>
      <c r="H594" s="208"/>
      <c r="I594" s="234"/>
    </row>
    <row r="595" customFormat="false" ht="13.8" hidden="false" customHeight="false" outlineLevel="0" collapsed="false">
      <c r="A595" s="208"/>
      <c r="B595" s="208"/>
      <c r="C595" s="208"/>
      <c r="D595" s="208"/>
      <c r="E595" s="208"/>
      <c r="F595" s="208"/>
      <c r="G595" s="208"/>
      <c r="H595" s="208"/>
      <c r="I595" s="234"/>
    </row>
    <row r="596" customFormat="false" ht="13.8" hidden="false" customHeight="false" outlineLevel="0" collapsed="false">
      <c r="A596" s="208"/>
      <c r="B596" s="208"/>
      <c r="C596" s="208"/>
      <c r="D596" s="208"/>
      <c r="E596" s="208"/>
      <c r="F596" s="208"/>
      <c r="G596" s="208"/>
      <c r="H596" s="208"/>
      <c r="I596" s="234"/>
    </row>
    <row r="597" customFormat="false" ht="13.8" hidden="false" customHeight="false" outlineLevel="0" collapsed="false">
      <c r="A597" s="208"/>
      <c r="B597" s="208"/>
      <c r="C597" s="208"/>
      <c r="D597" s="208"/>
      <c r="E597" s="208"/>
      <c r="F597" s="208"/>
      <c r="G597" s="208"/>
      <c r="H597" s="208"/>
      <c r="I597" s="234"/>
    </row>
    <row r="598" customFormat="false" ht="13.8" hidden="false" customHeight="false" outlineLevel="0" collapsed="false">
      <c r="A598" s="208"/>
      <c r="B598" s="208"/>
      <c r="C598" s="208"/>
      <c r="D598" s="208"/>
      <c r="E598" s="208"/>
      <c r="F598" s="208"/>
      <c r="G598" s="208"/>
      <c r="H598" s="208"/>
      <c r="I598" s="234"/>
    </row>
    <row r="599" customFormat="false" ht="13.8" hidden="false" customHeight="false" outlineLevel="0" collapsed="false">
      <c r="A599" s="208"/>
      <c r="B599" s="208"/>
      <c r="C599" s="208"/>
      <c r="D599" s="208"/>
      <c r="E599" s="208"/>
      <c r="F599" s="208"/>
      <c r="G599" s="208"/>
      <c r="H599" s="208"/>
      <c r="I599" s="234"/>
    </row>
    <row r="600" customFormat="false" ht="13.8" hidden="false" customHeight="false" outlineLevel="0" collapsed="false">
      <c r="A600" s="208"/>
      <c r="B600" s="208"/>
      <c r="C600" s="208"/>
      <c r="D600" s="208"/>
      <c r="E600" s="208"/>
      <c r="F600" s="208"/>
      <c r="G600" s="208"/>
      <c r="H600" s="208"/>
      <c r="I600" s="234"/>
    </row>
    <row r="601" customFormat="false" ht="13.8" hidden="false" customHeight="false" outlineLevel="0" collapsed="false">
      <c r="A601" s="208"/>
      <c r="B601" s="208"/>
      <c r="C601" s="208"/>
      <c r="D601" s="208"/>
      <c r="E601" s="208"/>
      <c r="F601" s="208"/>
      <c r="G601" s="208"/>
      <c r="H601" s="208"/>
      <c r="I601" s="234"/>
    </row>
    <row r="602" customFormat="false" ht="13.8" hidden="false" customHeight="false" outlineLevel="0" collapsed="false">
      <c r="A602" s="208"/>
      <c r="B602" s="208"/>
      <c r="C602" s="208"/>
      <c r="D602" s="208"/>
      <c r="E602" s="208"/>
      <c r="F602" s="208"/>
      <c r="G602" s="208"/>
      <c r="H602" s="208"/>
      <c r="I602" s="234"/>
    </row>
    <row r="603" customFormat="false" ht="13.8" hidden="false" customHeight="false" outlineLevel="0" collapsed="false">
      <c r="A603" s="208"/>
      <c r="B603" s="208"/>
      <c r="C603" s="208"/>
      <c r="D603" s="208"/>
      <c r="E603" s="208"/>
      <c r="F603" s="208"/>
      <c r="G603" s="208"/>
      <c r="H603" s="208"/>
      <c r="I603" s="234"/>
    </row>
    <row r="604" customFormat="false" ht="13.8" hidden="false" customHeight="false" outlineLevel="0" collapsed="false">
      <c r="A604" s="208"/>
      <c r="B604" s="208"/>
      <c r="C604" s="208"/>
      <c r="D604" s="208"/>
      <c r="E604" s="208"/>
      <c r="F604" s="208"/>
      <c r="G604" s="208"/>
      <c r="H604" s="208"/>
      <c r="I604" s="234"/>
    </row>
    <row r="605" customFormat="false" ht="13.8" hidden="false" customHeight="false" outlineLevel="0" collapsed="false">
      <c r="A605" s="208"/>
      <c r="B605" s="208"/>
      <c r="C605" s="208"/>
      <c r="D605" s="208"/>
      <c r="E605" s="208"/>
      <c r="F605" s="208"/>
      <c r="G605" s="208"/>
      <c r="H605" s="208"/>
      <c r="I605" s="234"/>
    </row>
    <row r="606" customFormat="false" ht="13.8" hidden="false" customHeight="false" outlineLevel="0" collapsed="false">
      <c r="A606" s="208"/>
      <c r="B606" s="208"/>
      <c r="C606" s="208"/>
      <c r="D606" s="208"/>
      <c r="E606" s="208"/>
      <c r="F606" s="208"/>
      <c r="G606" s="208"/>
      <c r="H606" s="208"/>
      <c r="I606" s="234"/>
    </row>
    <row r="607" customFormat="false" ht="13.8" hidden="false" customHeight="false" outlineLevel="0" collapsed="false">
      <c r="A607" s="208"/>
      <c r="B607" s="208"/>
      <c r="C607" s="208"/>
      <c r="D607" s="208"/>
      <c r="E607" s="208"/>
      <c r="F607" s="208"/>
      <c r="G607" s="208"/>
      <c r="H607" s="208"/>
      <c r="I607" s="234"/>
    </row>
    <row r="608" customFormat="false" ht="13.8" hidden="false" customHeight="false" outlineLevel="0" collapsed="false">
      <c r="A608" s="208"/>
      <c r="B608" s="208"/>
      <c r="C608" s="208"/>
      <c r="D608" s="208"/>
      <c r="E608" s="208"/>
      <c r="F608" s="208"/>
      <c r="G608" s="208"/>
      <c r="H608" s="208"/>
      <c r="I608" s="234"/>
    </row>
    <row r="609" customFormat="false" ht="13.8" hidden="false" customHeight="false" outlineLevel="0" collapsed="false">
      <c r="A609" s="208"/>
      <c r="B609" s="208"/>
      <c r="C609" s="208"/>
      <c r="D609" s="208"/>
      <c r="E609" s="208"/>
      <c r="F609" s="208"/>
      <c r="G609" s="208"/>
      <c r="H609" s="208"/>
      <c r="I609" s="234"/>
    </row>
    <row r="610" customFormat="false" ht="13.8" hidden="false" customHeight="false" outlineLevel="0" collapsed="false">
      <c r="A610" s="208"/>
      <c r="B610" s="208"/>
      <c r="C610" s="208"/>
      <c r="D610" s="208"/>
      <c r="E610" s="208"/>
      <c r="F610" s="208"/>
      <c r="G610" s="208"/>
      <c r="H610" s="208"/>
      <c r="I610" s="234"/>
    </row>
    <row r="611" customFormat="false" ht="13.8" hidden="false" customHeight="false" outlineLevel="0" collapsed="false">
      <c r="A611" s="208"/>
      <c r="B611" s="208"/>
      <c r="C611" s="208"/>
      <c r="D611" s="208"/>
      <c r="E611" s="208"/>
      <c r="F611" s="208"/>
      <c r="G611" s="208"/>
      <c r="H611" s="208"/>
      <c r="I611" s="234"/>
    </row>
    <row r="612" customFormat="false" ht="13.8" hidden="false" customHeight="false" outlineLevel="0" collapsed="false">
      <c r="A612" s="208"/>
      <c r="B612" s="208"/>
      <c r="C612" s="208"/>
      <c r="D612" s="208"/>
      <c r="E612" s="208"/>
      <c r="F612" s="208"/>
      <c r="G612" s="208"/>
      <c r="H612" s="208"/>
      <c r="I612" s="234"/>
    </row>
    <row r="613" customFormat="false" ht="13.8" hidden="false" customHeight="false" outlineLevel="0" collapsed="false">
      <c r="A613" s="208"/>
      <c r="B613" s="208"/>
      <c r="C613" s="208"/>
      <c r="D613" s="208"/>
      <c r="E613" s="208"/>
      <c r="F613" s="208"/>
      <c r="G613" s="208"/>
      <c r="H613" s="208"/>
      <c r="I613" s="234"/>
    </row>
    <row r="614" customFormat="false" ht="13.8" hidden="false" customHeight="false" outlineLevel="0" collapsed="false">
      <c r="A614" s="208"/>
      <c r="B614" s="208"/>
      <c r="C614" s="208"/>
      <c r="D614" s="208"/>
      <c r="E614" s="208"/>
      <c r="F614" s="208"/>
      <c r="G614" s="208"/>
      <c r="H614" s="208"/>
      <c r="I614" s="234"/>
    </row>
    <row r="615" customFormat="false" ht="13.8" hidden="false" customHeight="false" outlineLevel="0" collapsed="false">
      <c r="A615" s="208"/>
      <c r="B615" s="208"/>
      <c r="C615" s="208"/>
      <c r="D615" s="208"/>
      <c r="E615" s="208"/>
      <c r="F615" s="208"/>
      <c r="G615" s="208"/>
      <c r="H615" s="208"/>
      <c r="I615" s="234"/>
    </row>
    <row r="616" customFormat="false" ht="13.8" hidden="false" customHeight="false" outlineLevel="0" collapsed="false">
      <c r="A616" s="208"/>
      <c r="B616" s="208"/>
      <c r="C616" s="208"/>
      <c r="D616" s="208"/>
      <c r="E616" s="208"/>
      <c r="F616" s="208"/>
      <c r="G616" s="208"/>
      <c r="H616" s="208"/>
      <c r="I616" s="234"/>
    </row>
    <row r="617" customFormat="false" ht="13.8" hidden="false" customHeight="false" outlineLevel="0" collapsed="false">
      <c r="A617" s="208"/>
      <c r="B617" s="208"/>
      <c r="C617" s="208"/>
      <c r="D617" s="208"/>
      <c r="E617" s="208"/>
      <c r="F617" s="208"/>
      <c r="G617" s="208"/>
      <c r="H617" s="208"/>
      <c r="I617" s="234"/>
    </row>
    <row r="618" customFormat="false" ht="13.8" hidden="false" customHeight="false" outlineLevel="0" collapsed="false">
      <c r="A618" s="208"/>
      <c r="B618" s="208"/>
      <c r="C618" s="208"/>
      <c r="D618" s="208"/>
      <c r="E618" s="208"/>
      <c r="F618" s="208"/>
      <c r="G618" s="208"/>
      <c r="H618" s="208"/>
      <c r="I618" s="234"/>
    </row>
    <row r="619" customFormat="false" ht="13.8" hidden="false" customHeight="false" outlineLevel="0" collapsed="false">
      <c r="A619" s="208"/>
      <c r="B619" s="208"/>
      <c r="C619" s="208"/>
      <c r="D619" s="208"/>
      <c r="E619" s="208"/>
      <c r="F619" s="208"/>
      <c r="G619" s="208"/>
      <c r="H619" s="208"/>
      <c r="I619" s="234"/>
    </row>
    <row r="620" customFormat="false" ht="13.8" hidden="false" customHeight="false" outlineLevel="0" collapsed="false">
      <c r="A620" s="208"/>
      <c r="B620" s="208"/>
      <c r="C620" s="208"/>
      <c r="D620" s="208"/>
      <c r="E620" s="208"/>
      <c r="F620" s="208"/>
      <c r="G620" s="208"/>
      <c r="H620" s="208"/>
      <c r="I620" s="234"/>
    </row>
    <row r="621" customFormat="false" ht="13.8" hidden="false" customHeight="false" outlineLevel="0" collapsed="false">
      <c r="A621" s="208"/>
      <c r="B621" s="208"/>
      <c r="C621" s="208"/>
      <c r="D621" s="208"/>
      <c r="E621" s="208"/>
      <c r="F621" s="208"/>
      <c r="G621" s="208"/>
      <c r="H621" s="208"/>
      <c r="I621" s="234"/>
    </row>
    <row r="622" customFormat="false" ht="13.8" hidden="false" customHeight="false" outlineLevel="0" collapsed="false">
      <c r="A622" s="208"/>
      <c r="B622" s="208"/>
      <c r="C622" s="208"/>
      <c r="D622" s="208"/>
      <c r="E622" s="208"/>
      <c r="F622" s="208"/>
      <c r="G622" s="208"/>
      <c r="H622" s="208"/>
      <c r="I622" s="234"/>
    </row>
    <row r="623" customFormat="false" ht="13.8" hidden="false" customHeight="false" outlineLevel="0" collapsed="false">
      <c r="A623" s="208"/>
      <c r="B623" s="208"/>
      <c r="C623" s="208"/>
      <c r="D623" s="208"/>
      <c r="E623" s="208"/>
      <c r="F623" s="208"/>
      <c r="G623" s="208"/>
      <c r="H623" s="208"/>
      <c r="I623" s="234"/>
    </row>
    <row r="624" customFormat="false" ht="13.8" hidden="false" customHeight="false" outlineLevel="0" collapsed="false">
      <c r="A624" s="208"/>
      <c r="B624" s="208"/>
      <c r="C624" s="208"/>
      <c r="D624" s="208"/>
      <c r="E624" s="208"/>
      <c r="F624" s="208"/>
      <c r="G624" s="208"/>
      <c r="H624" s="208"/>
      <c r="I624" s="234"/>
    </row>
    <row r="625" customFormat="false" ht="13.8" hidden="false" customHeight="false" outlineLevel="0" collapsed="false">
      <c r="A625" s="208"/>
      <c r="B625" s="208"/>
      <c r="C625" s="208"/>
      <c r="D625" s="208"/>
      <c r="E625" s="208"/>
      <c r="F625" s="208"/>
      <c r="G625" s="208"/>
      <c r="H625" s="208"/>
      <c r="I625" s="234"/>
    </row>
    <row r="626" customFormat="false" ht="13.8" hidden="false" customHeight="false" outlineLevel="0" collapsed="false">
      <c r="A626" s="208"/>
      <c r="B626" s="208"/>
      <c r="C626" s="208"/>
      <c r="D626" s="208"/>
      <c r="E626" s="208"/>
      <c r="F626" s="208"/>
      <c r="G626" s="208"/>
      <c r="H626" s="208"/>
      <c r="I626" s="234"/>
    </row>
    <row r="627" customFormat="false" ht="13.8" hidden="false" customHeight="false" outlineLevel="0" collapsed="false">
      <c r="A627" s="208"/>
      <c r="B627" s="208"/>
      <c r="C627" s="208"/>
      <c r="D627" s="208"/>
      <c r="E627" s="208"/>
      <c r="F627" s="208"/>
      <c r="G627" s="208"/>
      <c r="H627" s="208"/>
      <c r="I627" s="234"/>
    </row>
    <row r="628" customFormat="false" ht="13.8" hidden="false" customHeight="false" outlineLevel="0" collapsed="false">
      <c r="A628" s="208"/>
      <c r="B628" s="208"/>
      <c r="C628" s="208"/>
      <c r="D628" s="208"/>
      <c r="E628" s="208"/>
      <c r="F628" s="208"/>
      <c r="G628" s="208"/>
      <c r="H628" s="208"/>
      <c r="I628" s="234"/>
    </row>
    <row r="629" customFormat="false" ht="13.8" hidden="false" customHeight="false" outlineLevel="0" collapsed="false">
      <c r="A629" s="208"/>
      <c r="B629" s="208"/>
      <c r="C629" s="208"/>
      <c r="D629" s="208"/>
      <c r="E629" s="208"/>
      <c r="F629" s="208"/>
      <c r="G629" s="208"/>
      <c r="H629" s="208"/>
      <c r="I629" s="234"/>
    </row>
    <row r="630" customFormat="false" ht="13.8" hidden="false" customHeight="false" outlineLevel="0" collapsed="false">
      <c r="A630" s="208"/>
      <c r="B630" s="208"/>
      <c r="C630" s="208"/>
      <c r="D630" s="208"/>
      <c r="E630" s="208"/>
      <c r="F630" s="208"/>
      <c r="G630" s="208"/>
      <c r="H630" s="208"/>
      <c r="I630" s="234"/>
    </row>
    <row r="631" customFormat="false" ht="13.8" hidden="false" customHeight="false" outlineLevel="0" collapsed="false">
      <c r="A631" s="208"/>
      <c r="B631" s="208"/>
      <c r="C631" s="208"/>
      <c r="D631" s="208"/>
      <c r="E631" s="208"/>
      <c r="F631" s="208"/>
      <c r="G631" s="208"/>
      <c r="H631" s="208"/>
      <c r="I631" s="234"/>
    </row>
    <row r="632" customFormat="false" ht="13.8" hidden="false" customHeight="false" outlineLevel="0" collapsed="false">
      <c r="A632" s="208"/>
      <c r="B632" s="208"/>
      <c r="C632" s="208"/>
      <c r="D632" s="208"/>
      <c r="E632" s="208"/>
      <c r="F632" s="208"/>
      <c r="G632" s="208"/>
      <c r="H632" s="208"/>
      <c r="I632" s="234"/>
    </row>
    <row r="633" customFormat="false" ht="13.8" hidden="false" customHeight="false" outlineLevel="0" collapsed="false">
      <c r="A633" s="208"/>
      <c r="B633" s="208"/>
      <c r="C633" s="208"/>
      <c r="D633" s="208"/>
      <c r="E633" s="208"/>
      <c r="F633" s="208"/>
      <c r="G633" s="208"/>
      <c r="H633" s="208"/>
      <c r="I633" s="234"/>
    </row>
    <row r="634" customFormat="false" ht="13.8" hidden="false" customHeight="false" outlineLevel="0" collapsed="false">
      <c r="A634" s="208"/>
      <c r="B634" s="208"/>
      <c r="C634" s="208"/>
      <c r="D634" s="208"/>
      <c r="E634" s="208"/>
      <c r="F634" s="208"/>
      <c r="G634" s="208"/>
      <c r="H634" s="208"/>
      <c r="I634" s="234"/>
    </row>
    <row r="635" customFormat="false" ht="13.8" hidden="false" customHeight="false" outlineLevel="0" collapsed="false">
      <c r="A635" s="208"/>
      <c r="B635" s="208"/>
      <c r="C635" s="208"/>
      <c r="D635" s="208"/>
      <c r="E635" s="208"/>
      <c r="F635" s="208"/>
      <c r="G635" s="208"/>
      <c r="H635" s="208"/>
      <c r="I635" s="234"/>
    </row>
    <row r="636" customFormat="false" ht="13.8" hidden="false" customHeight="false" outlineLevel="0" collapsed="false">
      <c r="A636" s="208"/>
      <c r="B636" s="208"/>
      <c r="C636" s="208"/>
      <c r="D636" s="208"/>
      <c r="E636" s="208"/>
      <c r="F636" s="208"/>
      <c r="G636" s="208"/>
      <c r="H636" s="208"/>
      <c r="I636" s="234"/>
    </row>
    <row r="637" customFormat="false" ht="13.8" hidden="false" customHeight="false" outlineLevel="0" collapsed="false">
      <c r="A637" s="208"/>
      <c r="B637" s="208"/>
      <c r="C637" s="208"/>
      <c r="D637" s="208"/>
      <c r="E637" s="208"/>
      <c r="F637" s="208"/>
      <c r="G637" s="208"/>
      <c r="H637" s="208"/>
      <c r="I637" s="234"/>
    </row>
    <row r="638" customFormat="false" ht="13.8" hidden="false" customHeight="false" outlineLevel="0" collapsed="false">
      <c r="A638" s="208"/>
      <c r="B638" s="208"/>
      <c r="C638" s="208"/>
      <c r="D638" s="208"/>
      <c r="E638" s="208"/>
      <c r="F638" s="208"/>
      <c r="G638" s="208"/>
      <c r="H638" s="208"/>
      <c r="I638" s="234"/>
    </row>
    <row r="639" customFormat="false" ht="13.8" hidden="false" customHeight="false" outlineLevel="0" collapsed="false">
      <c r="A639" s="208"/>
      <c r="B639" s="208"/>
      <c r="C639" s="208"/>
      <c r="D639" s="208"/>
      <c r="E639" s="208"/>
      <c r="F639" s="208"/>
      <c r="G639" s="208"/>
      <c r="H639" s="208"/>
      <c r="I639" s="234"/>
    </row>
    <row r="640" customFormat="false" ht="13.8" hidden="false" customHeight="false" outlineLevel="0" collapsed="false">
      <c r="A640" s="208"/>
      <c r="B640" s="208"/>
      <c r="C640" s="208"/>
      <c r="D640" s="208"/>
      <c r="E640" s="208"/>
      <c r="F640" s="208"/>
      <c r="G640" s="208"/>
      <c r="H640" s="208"/>
      <c r="I640" s="234"/>
    </row>
    <row r="641" customFormat="false" ht="13.8" hidden="false" customHeight="false" outlineLevel="0" collapsed="false">
      <c r="A641" s="208"/>
      <c r="B641" s="208"/>
      <c r="C641" s="208"/>
      <c r="D641" s="208"/>
      <c r="E641" s="208"/>
      <c r="F641" s="208"/>
      <c r="G641" s="208"/>
      <c r="H641" s="208"/>
      <c r="I641" s="234"/>
    </row>
    <row r="642" customFormat="false" ht="13.8" hidden="false" customHeight="false" outlineLevel="0" collapsed="false">
      <c r="A642" s="208"/>
      <c r="B642" s="208"/>
      <c r="C642" s="208"/>
      <c r="D642" s="208"/>
      <c r="E642" s="208"/>
      <c r="F642" s="208"/>
      <c r="G642" s="208"/>
      <c r="H642" s="208"/>
      <c r="I642" s="234"/>
    </row>
    <row r="643" customFormat="false" ht="13.8" hidden="false" customHeight="false" outlineLevel="0" collapsed="false">
      <c r="A643" s="208"/>
      <c r="B643" s="208"/>
      <c r="C643" s="208"/>
      <c r="D643" s="208"/>
      <c r="E643" s="208"/>
      <c r="F643" s="208"/>
      <c r="G643" s="208"/>
      <c r="H643" s="208"/>
      <c r="I643" s="234"/>
    </row>
    <row r="644" customFormat="false" ht="13.8" hidden="false" customHeight="false" outlineLevel="0" collapsed="false">
      <c r="A644" s="208"/>
      <c r="B644" s="208"/>
      <c r="C644" s="208"/>
      <c r="D644" s="208"/>
      <c r="E644" s="208"/>
      <c r="F644" s="208"/>
      <c r="G644" s="208"/>
      <c r="H644" s="208"/>
      <c r="I644" s="234"/>
    </row>
    <row r="645" customFormat="false" ht="13.8" hidden="false" customHeight="false" outlineLevel="0" collapsed="false">
      <c r="A645" s="208"/>
      <c r="B645" s="208"/>
      <c r="C645" s="208"/>
      <c r="D645" s="208"/>
      <c r="E645" s="208"/>
      <c r="F645" s="208"/>
      <c r="G645" s="208"/>
      <c r="H645" s="208"/>
      <c r="I645" s="234"/>
    </row>
    <row r="646" customFormat="false" ht="13.8" hidden="false" customHeight="false" outlineLevel="0" collapsed="false">
      <c r="A646" s="208"/>
      <c r="B646" s="208"/>
      <c r="C646" s="208"/>
      <c r="D646" s="208"/>
      <c r="E646" s="208"/>
      <c r="F646" s="208"/>
      <c r="G646" s="208"/>
      <c r="H646" s="208"/>
      <c r="I646" s="234"/>
    </row>
    <row r="647" customFormat="false" ht="13.8" hidden="false" customHeight="false" outlineLevel="0" collapsed="false">
      <c r="A647" s="208"/>
      <c r="B647" s="208"/>
      <c r="C647" s="208"/>
      <c r="D647" s="208"/>
      <c r="E647" s="208"/>
      <c r="F647" s="208"/>
      <c r="G647" s="208"/>
      <c r="H647" s="208"/>
      <c r="I647" s="234"/>
    </row>
    <row r="648" customFormat="false" ht="13.8" hidden="false" customHeight="false" outlineLevel="0" collapsed="false">
      <c r="A648" s="208"/>
      <c r="B648" s="208"/>
      <c r="C648" s="208"/>
      <c r="D648" s="208"/>
      <c r="E648" s="208"/>
      <c r="F648" s="208"/>
      <c r="G648" s="208"/>
      <c r="H648" s="208"/>
      <c r="I648" s="234"/>
    </row>
    <row r="649" customFormat="false" ht="13.8" hidden="false" customHeight="false" outlineLevel="0" collapsed="false">
      <c r="A649" s="208"/>
      <c r="B649" s="208"/>
      <c r="C649" s="208"/>
      <c r="D649" s="208"/>
      <c r="E649" s="208"/>
      <c r="F649" s="208"/>
      <c r="G649" s="208"/>
      <c r="H649" s="208"/>
      <c r="I649" s="234"/>
    </row>
    <row r="650" customFormat="false" ht="13.8" hidden="false" customHeight="false" outlineLevel="0" collapsed="false">
      <c r="A650" s="208"/>
      <c r="B650" s="208"/>
      <c r="C650" s="208"/>
      <c r="D650" s="208"/>
      <c r="E650" s="208"/>
      <c r="F650" s="208"/>
      <c r="G650" s="208"/>
      <c r="H650" s="208"/>
      <c r="I650" s="234"/>
    </row>
    <row r="651" customFormat="false" ht="13.8" hidden="false" customHeight="false" outlineLevel="0" collapsed="false">
      <c r="A651" s="208"/>
      <c r="B651" s="208"/>
      <c r="C651" s="208"/>
      <c r="D651" s="208"/>
      <c r="E651" s="208"/>
      <c r="F651" s="208"/>
      <c r="G651" s="208"/>
      <c r="H651" s="208"/>
      <c r="I651" s="234"/>
    </row>
    <row r="652" customFormat="false" ht="13.8" hidden="false" customHeight="false" outlineLevel="0" collapsed="false">
      <c r="A652" s="208"/>
      <c r="B652" s="208"/>
      <c r="C652" s="208"/>
      <c r="D652" s="208"/>
      <c r="E652" s="208"/>
      <c r="F652" s="208"/>
      <c r="G652" s="208"/>
      <c r="H652" s="208"/>
      <c r="I652" s="234"/>
    </row>
    <row r="653" customFormat="false" ht="13.8" hidden="false" customHeight="false" outlineLevel="0" collapsed="false">
      <c r="A653" s="208"/>
      <c r="B653" s="208"/>
      <c r="C653" s="208"/>
      <c r="D653" s="208"/>
      <c r="E653" s="208"/>
      <c r="F653" s="208"/>
      <c r="G653" s="208"/>
      <c r="H653" s="208"/>
      <c r="I653" s="234"/>
    </row>
    <row r="654" customFormat="false" ht="13.8" hidden="false" customHeight="false" outlineLevel="0" collapsed="false">
      <c r="A654" s="208"/>
      <c r="B654" s="208"/>
      <c r="C654" s="208"/>
      <c r="D654" s="208"/>
      <c r="E654" s="208"/>
      <c r="F654" s="208"/>
      <c r="G654" s="208"/>
      <c r="H654" s="208"/>
      <c r="I654" s="234"/>
    </row>
    <row r="655" customFormat="false" ht="13.8" hidden="false" customHeight="false" outlineLevel="0" collapsed="false">
      <c r="A655" s="208"/>
      <c r="B655" s="208"/>
      <c r="C655" s="208"/>
      <c r="D655" s="208"/>
      <c r="E655" s="208"/>
      <c r="F655" s="208"/>
      <c r="G655" s="208"/>
      <c r="H655" s="208"/>
      <c r="I655" s="234"/>
    </row>
    <row r="656" customFormat="false" ht="13.8" hidden="false" customHeight="false" outlineLevel="0" collapsed="false">
      <c r="A656" s="208"/>
      <c r="B656" s="208"/>
      <c r="C656" s="208"/>
      <c r="D656" s="208"/>
      <c r="E656" s="208"/>
      <c r="F656" s="208"/>
      <c r="G656" s="208"/>
      <c r="H656" s="208"/>
      <c r="I656" s="234"/>
    </row>
    <row r="657" customFormat="false" ht="13.8" hidden="false" customHeight="false" outlineLevel="0" collapsed="false">
      <c r="A657" s="208"/>
      <c r="B657" s="208"/>
      <c r="C657" s="208"/>
      <c r="D657" s="208"/>
      <c r="E657" s="208"/>
      <c r="F657" s="208"/>
      <c r="G657" s="208"/>
      <c r="H657" s="208"/>
      <c r="I657" s="234"/>
    </row>
    <row r="658" customFormat="false" ht="13.8" hidden="false" customHeight="false" outlineLevel="0" collapsed="false">
      <c r="A658" s="208"/>
      <c r="B658" s="208"/>
      <c r="C658" s="208"/>
      <c r="D658" s="208"/>
      <c r="E658" s="208"/>
      <c r="F658" s="208"/>
      <c r="G658" s="208"/>
      <c r="H658" s="208"/>
      <c r="I658" s="234"/>
    </row>
    <row r="659" customFormat="false" ht="13.8" hidden="false" customHeight="false" outlineLevel="0" collapsed="false">
      <c r="A659" s="208"/>
      <c r="B659" s="208"/>
      <c r="C659" s="208"/>
      <c r="D659" s="208"/>
      <c r="E659" s="208"/>
      <c r="F659" s="208"/>
      <c r="G659" s="208"/>
      <c r="H659" s="208"/>
      <c r="I659" s="234"/>
    </row>
    <row r="660" customFormat="false" ht="13.8" hidden="false" customHeight="false" outlineLevel="0" collapsed="false">
      <c r="A660" s="208"/>
      <c r="B660" s="208"/>
      <c r="C660" s="208"/>
      <c r="D660" s="208"/>
      <c r="E660" s="208"/>
      <c r="F660" s="208"/>
      <c r="G660" s="208"/>
      <c r="H660" s="208"/>
      <c r="I660" s="234"/>
    </row>
    <row r="661" customFormat="false" ht="13.8" hidden="false" customHeight="false" outlineLevel="0" collapsed="false">
      <c r="A661" s="208"/>
      <c r="B661" s="208"/>
      <c r="C661" s="208"/>
      <c r="D661" s="208"/>
      <c r="E661" s="208"/>
      <c r="F661" s="208"/>
      <c r="G661" s="208"/>
      <c r="H661" s="208"/>
      <c r="I661" s="234"/>
    </row>
    <row r="662" customFormat="false" ht="13.8" hidden="false" customHeight="false" outlineLevel="0" collapsed="false">
      <c r="A662" s="208"/>
      <c r="B662" s="208"/>
      <c r="C662" s="208"/>
      <c r="D662" s="208"/>
      <c r="E662" s="208"/>
      <c r="F662" s="208"/>
      <c r="G662" s="208"/>
      <c r="H662" s="208"/>
      <c r="I662" s="234"/>
    </row>
    <row r="663" customFormat="false" ht="13.8" hidden="false" customHeight="false" outlineLevel="0" collapsed="false">
      <c r="A663" s="208"/>
      <c r="B663" s="208"/>
      <c r="C663" s="208"/>
      <c r="D663" s="208"/>
      <c r="E663" s="208"/>
      <c r="F663" s="208"/>
      <c r="G663" s="208"/>
      <c r="H663" s="208"/>
      <c r="I663" s="234"/>
    </row>
    <row r="664" customFormat="false" ht="13.8" hidden="false" customHeight="false" outlineLevel="0" collapsed="false">
      <c r="A664" s="208"/>
      <c r="B664" s="208"/>
      <c r="C664" s="208"/>
      <c r="D664" s="208"/>
      <c r="E664" s="208"/>
      <c r="F664" s="208"/>
      <c r="G664" s="208"/>
      <c r="H664" s="208"/>
      <c r="I664" s="234"/>
    </row>
    <row r="665" customFormat="false" ht="13.8" hidden="false" customHeight="false" outlineLevel="0" collapsed="false">
      <c r="A665" s="208"/>
      <c r="B665" s="208"/>
      <c r="C665" s="208"/>
      <c r="D665" s="208"/>
      <c r="E665" s="208"/>
      <c r="F665" s="208"/>
      <c r="G665" s="208"/>
      <c r="H665" s="208"/>
      <c r="I665" s="234"/>
    </row>
    <row r="666" customFormat="false" ht="13.8" hidden="false" customHeight="false" outlineLevel="0" collapsed="false">
      <c r="A666" s="208"/>
      <c r="B666" s="208"/>
      <c r="C666" s="208"/>
      <c r="D666" s="208"/>
      <c r="E666" s="208"/>
      <c r="F666" s="208"/>
      <c r="G666" s="208"/>
      <c r="H666" s="208"/>
      <c r="I666" s="234"/>
    </row>
    <row r="667" customFormat="false" ht="13.8" hidden="false" customHeight="false" outlineLevel="0" collapsed="false">
      <c r="A667" s="208"/>
      <c r="B667" s="208"/>
      <c r="C667" s="208"/>
      <c r="D667" s="208"/>
      <c r="E667" s="208"/>
      <c r="F667" s="208"/>
      <c r="G667" s="208"/>
      <c r="H667" s="208"/>
      <c r="I667" s="234"/>
    </row>
    <row r="668" customFormat="false" ht="13.8" hidden="false" customHeight="false" outlineLevel="0" collapsed="false">
      <c r="A668" s="208"/>
      <c r="B668" s="208"/>
      <c r="C668" s="208"/>
      <c r="D668" s="208"/>
      <c r="E668" s="208"/>
      <c r="F668" s="208"/>
      <c r="G668" s="208"/>
      <c r="H668" s="208"/>
      <c r="I668" s="234"/>
    </row>
    <row r="669" customFormat="false" ht="13.8" hidden="false" customHeight="false" outlineLevel="0" collapsed="false">
      <c r="A669" s="208"/>
      <c r="B669" s="208"/>
      <c r="C669" s="208"/>
      <c r="D669" s="208"/>
      <c r="E669" s="208"/>
      <c r="F669" s="208"/>
      <c r="G669" s="208"/>
      <c r="H669" s="208"/>
      <c r="I669" s="234"/>
    </row>
    <row r="670" customFormat="false" ht="13.8" hidden="false" customHeight="false" outlineLevel="0" collapsed="false">
      <c r="A670" s="208"/>
      <c r="B670" s="208"/>
      <c r="C670" s="208"/>
      <c r="D670" s="208"/>
      <c r="E670" s="208"/>
      <c r="F670" s="208"/>
      <c r="G670" s="208"/>
      <c r="H670" s="208"/>
      <c r="I670" s="234"/>
    </row>
    <row r="671" customFormat="false" ht="13.8" hidden="false" customHeight="false" outlineLevel="0" collapsed="false">
      <c r="A671" s="208"/>
      <c r="B671" s="208"/>
      <c r="C671" s="208"/>
      <c r="D671" s="208"/>
      <c r="E671" s="208"/>
      <c r="F671" s="208"/>
      <c r="G671" s="208"/>
      <c r="H671" s="208"/>
      <c r="I671" s="234"/>
    </row>
    <row r="672" customFormat="false" ht="13.8" hidden="false" customHeight="false" outlineLevel="0" collapsed="false">
      <c r="A672" s="208"/>
      <c r="B672" s="208"/>
      <c r="C672" s="208"/>
      <c r="D672" s="208"/>
      <c r="E672" s="208"/>
      <c r="F672" s="208"/>
      <c r="G672" s="208"/>
      <c r="H672" s="208"/>
      <c r="I672" s="234"/>
    </row>
    <row r="673" customFormat="false" ht="13.8" hidden="false" customHeight="false" outlineLevel="0" collapsed="false">
      <c r="A673" s="208"/>
      <c r="B673" s="208"/>
      <c r="C673" s="208"/>
      <c r="D673" s="208"/>
      <c r="E673" s="208"/>
      <c r="F673" s="208"/>
      <c r="G673" s="208"/>
      <c r="H673" s="208"/>
      <c r="I673" s="234"/>
    </row>
    <row r="674" customFormat="false" ht="13.8" hidden="false" customHeight="false" outlineLevel="0" collapsed="false">
      <c r="A674" s="208"/>
      <c r="B674" s="208"/>
      <c r="C674" s="208"/>
      <c r="D674" s="208"/>
      <c r="E674" s="208"/>
      <c r="F674" s="208"/>
      <c r="G674" s="208"/>
      <c r="H674" s="208"/>
      <c r="I674" s="234"/>
    </row>
    <row r="675" customFormat="false" ht="13.8" hidden="false" customHeight="false" outlineLevel="0" collapsed="false">
      <c r="A675" s="208"/>
      <c r="B675" s="208"/>
      <c r="C675" s="208"/>
      <c r="D675" s="208"/>
      <c r="E675" s="208"/>
      <c r="F675" s="208"/>
      <c r="G675" s="208"/>
      <c r="H675" s="208"/>
      <c r="I675" s="234"/>
    </row>
    <row r="676" customFormat="false" ht="13.8" hidden="false" customHeight="false" outlineLevel="0" collapsed="false">
      <c r="A676" s="208"/>
      <c r="B676" s="208"/>
      <c r="C676" s="208"/>
      <c r="D676" s="208"/>
      <c r="E676" s="208"/>
      <c r="F676" s="208"/>
      <c r="G676" s="208"/>
      <c r="H676" s="208"/>
      <c r="I676" s="234"/>
    </row>
    <row r="677" customFormat="false" ht="13.8" hidden="false" customHeight="false" outlineLevel="0" collapsed="false">
      <c r="A677" s="208"/>
      <c r="B677" s="208"/>
      <c r="C677" s="208"/>
      <c r="D677" s="208"/>
      <c r="E677" s="208"/>
      <c r="F677" s="208"/>
      <c r="G677" s="208"/>
      <c r="H677" s="208"/>
      <c r="I677" s="234"/>
    </row>
    <row r="678" customFormat="false" ht="13.8" hidden="false" customHeight="false" outlineLevel="0" collapsed="false">
      <c r="A678" s="208"/>
      <c r="B678" s="208"/>
      <c r="C678" s="208"/>
      <c r="D678" s="208"/>
      <c r="E678" s="208"/>
      <c r="F678" s="208"/>
      <c r="G678" s="208"/>
      <c r="H678" s="208"/>
      <c r="I678" s="234"/>
    </row>
    <row r="679" customFormat="false" ht="13.8" hidden="false" customHeight="false" outlineLevel="0" collapsed="false">
      <c r="A679" s="208"/>
      <c r="B679" s="208"/>
      <c r="C679" s="208"/>
      <c r="D679" s="208"/>
      <c r="E679" s="208"/>
      <c r="F679" s="208"/>
      <c r="G679" s="208"/>
      <c r="H679" s="208"/>
      <c r="I679" s="234"/>
    </row>
    <row r="680" customFormat="false" ht="13.8" hidden="false" customHeight="false" outlineLevel="0" collapsed="false">
      <c r="A680" s="208"/>
      <c r="B680" s="208"/>
      <c r="C680" s="208"/>
      <c r="D680" s="208"/>
      <c r="E680" s="208"/>
      <c r="F680" s="208"/>
      <c r="G680" s="208"/>
      <c r="H680" s="208"/>
      <c r="I680" s="234"/>
    </row>
    <row r="681" customFormat="false" ht="13.8" hidden="false" customHeight="false" outlineLevel="0" collapsed="false">
      <c r="A681" s="208"/>
      <c r="B681" s="208"/>
      <c r="C681" s="208"/>
      <c r="D681" s="208"/>
      <c r="E681" s="208"/>
      <c r="F681" s="208"/>
      <c r="G681" s="208"/>
      <c r="H681" s="208"/>
      <c r="I681" s="234"/>
    </row>
    <row r="682" customFormat="false" ht="13.8" hidden="false" customHeight="false" outlineLevel="0" collapsed="false">
      <c r="A682" s="208"/>
      <c r="B682" s="208"/>
      <c r="C682" s="208"/>
      <c r="D682" s="208"/>
      <c r="E682" s="208"/>
      <c r="F682" s="208"/>
      <c r="G682" s="208"/>
      <c r="H682" s="208"/>
      <c r="I682" s="234"/>
    </row>
    <row r="683" customFormat="false" ht="13.8" hidden="false" customHeight="false" outlineLevel="0" collapsed="false">
      <c r="A683" s="208"/>
      <c r="B683" s="208"/>
      <c r="C683" s="208"/>
      <c r="D683" s="208"/>
      <c r="E683" s="208"/>
      <c r="F683" s="208"/>
      <c r="G683" s="208"/>
      <c r="H683" s="208"/>
      <c r="I683" s="234"/>
    </row>
    <row r="684" customFormat="false" ht="13.8" hidden="false" customHeight="false" outlineLevel="0" collapsed="false">
      <c r="A684" s="208"/>
      <c r="B684" s="208"/>
      <c r="C684" s="208"/>
      <c r="D684" s="208"/>
      <c r="E684" s="208"/>
      <c r="F684" s="208"/>
      <c r="G684" s="208"/>
      <c r="H684" s="208"/>
      <c r="I684" s="234"/>
    </row>
    <row r="685" customFormat="false" ht="13.8" hidden="false" customHeight="false" outlineLevel="0" collapsed="false">
      <c r="A685" s="208"/>
      <c r="B685" s="208"/>
      <c r="C685" s="208"/>
      <c r="D685" s="208"/>
      <c r="E685" s="208"/>
      <c r="F685" s="208"/>
      <c r="G685" s="208"/>
      <c r="H685" s="208"/>
      <c r="I685" s="234"/>
    </row>
    <row r="686" customFormat="false" ht="13.8" hidden="false" customHeight="false" outlineLevel="0" collapsed="false">
      <c r="A686" s="208"/>
      <c r="B686" s="208"/>
      <c r="C686" s="208"/>
      <c r="D686" s="208"/>
      <c r="E686" s="208"/>
      <c r="F686" s="208"/>
      <c r="G686" s="208"/>
      <c r="H686" s="208"/>
      <c r="I686" s="234"/>
    </row>
    <row r="687" customFormat="false" ht="13.8" hidden="false" customHeight="false" outlineLevel="0" collapsed="false">
      <c r="A687" s="208"/>
      <c r="B687" s="208"/>
      <c r="C687" s="208"/>
      <c r="D687" s="208"/>
      <c r="E687" s="208"/>
      <c r="F687" s="208"/>
      <c r="G687" s="208"/>
      <c r="H687" s="208"/>
      <c r="I687" s="234"/>
    </row>
    <row r="688" customFormat="false" ht="13.8" hidden="false" customHeight="false" outlineLevel="0" collapsed="false">
      <c r="A688" s="208"/>
      <c r="B688" s="208"/>
      <c r="C688" s="208"/>
      <c r="D688" s="208"/>
      <c r="E688" s="208"/>
      <c r="F688" s="208"/>
      <c r="G688" s="208"/>
      <c r="H688" s="208"/>
      <c r="I688" s="234"/>
    </row>
    <row r="689" customFormat="false" ht="13.8" hidden="false" customHeight="false" outlineLevel="0" collapsed="false">
      <c r="A689" s="208"/>
      <c r="B689" s="208"/>
      <c r="C689" s="208"/>
      <c r="D689" s="208"/>
      <c r="E689" s="208"/>
      <c r="F689" s="208"/>
      <c r="G689" s="208"/>
      <c r="H689" s="208"/>
      <c r="I689" s="234"/>
    </row>
    <row r="690" customFormat="false" ht="13.8" hidden="false" customHeight="false" outlineLevel="0" collapsed="false">
      <c r="A690" s="208"/>
      <c r="B690" s="208"/>
      <c r="C690" s="208"/>
      <c r="D690" s="208"/>
      <c r="E690" s="208"/>
      <c r="F690" s="208"/>
      <c r="G690" s="208"/>
      <c r="H690" s="208"/>
      <c r="I690" s="234"/>
    </row>
    <row r="691" customFormat="false" ht="13.8" hidden="false" customHeight="false" outlineLevel="0" collapsed="false">
      <c r="A691" s="208"/>
      <c r="B691" s="208"/>
      <c r="C691" s="208"/>
      <c r="D691" s="208"/>
      <c r="E691" s="208"/>
      <c r="F691" s="208"/>
      <c r="G691" s="208"/>
      <c r="H691" s="208"/>
      <c r="I691" s="234"/>
    </row>
    <row r="692" customFormat="false" ht="13.8" hidden="false" customHeight="false" outlineLevel="0" collapsed="false">
      <c r="A692" s="208"/>
      <c r="B692" s="208"/>
      <c r="C692" s="208"/>
      <c r="D692" s="208"/>
      <c r="E692" s="208"/>
      <c r="F692" s="208"/>
      <c r="G692" s="208"/>
      <c r="H692" s="208"/>
      <c r="I692" s="234"/>
    </row>
    <row r="693" customFormat="false" ht="13.8" hidden="false" customHeight="false" outlineLevel="0" collapsed="false">
      <c r="A693" s="208"/>
      <c r="B693" s="208"/>
      <c r="C693" s="208"/>
      <c r="D693" s="208"/>
      <c r="E693" s="208"/>
      <c r="F693" s="208"/>
      <c r="G693" s="208"/>
      <c r="H693" s="208"/>
      <c r="I693" s="234"/>
    </row>
    <row r="694" customFormat="false" ht="13.8" hidden="false" customHeight="false" outlineLevel="0" collapsed="false">
      <c r="A694" s="208"/>
      <c r="B694" s="208"/>
      <c r="C694" s="208"/>
      <c r="D694" s="208"/>
      <c r="E694" s="208"/>
      <c r="F694" s="208"/>
      <c r="G694" s="208"/>
      <c r="H694" s="208"/>
      <c r="I694" s="234"/>
    </row>
    <row r="695" customFormat="false" ht="13.8" hidden="false" customHeight="false" outlineLevel="0" collapsed="false">
      <c r="A695" s="208"/>
      <c r="B695" s="208"/>
      <c r="C695" s="208"/>
      <c r="D695" s="208"/>
      <c r="E695" s="208"/>
      <c r="F695" s="208"/>
      <c r="G695" s="208"/>
      <c r="H695" s="208"/>
      <c r="I695" s="234"/>
    </row>
    <row r="696" customFormat="false" ht="13.8" hidden="false" customHeight="false" outlineLevel="0" collapsed="false">
      <c r="A696" s="208"/>
      <c r="B696" s="208"/>
      <c r="C696" s="208"/>
      <c r="D696" s="208"/>
      <c r="E696" s="208"/>
      <c r="F696" s="208"/>
      <c r="G696" s="208"/>
      <c r="H696" s="208"/>
      <c r="I696" s="234"/>
    </row>
    <row r="697" customFormat="false" ht="13.8" hidden="false" customHeight="false" outlineLevel="0" collapsed="false">
      <c r="A697" s="208"/>
      <c r="B697" s="208"/>
      <c r="C697" s="208"/>
      <c r="D697" s="208"/>
      <c r="E697" s="208"/>
      <c r="F697" s="208"/>
      <c r="G697" s="208"/>
      <c r="H697" s="208"/>
      <c r="I697" s="234"/>
    </row>
    <row r="698" customFormat="false" ht="13.8" hidden="false" customHeight="false" outlineLevel="0" collapsed="false">
      <c r="A698" s="208"/>
      <c r="B698" s="208"/>
      <c r="C698" s="208"/>
      <c r="D698" s="208"/>
      <c r="E698" s="208"/>
      <c r="F698" s="208"/>
      <c r="G698" s="208"/>
      <c r="H698" s="208"/>
      <c r="I698" s="234"/>
    </row>
    <row r="699" customFormat="false" ht="13.8" hidden="false" customHeight="false" outlineLevel="0" collapsed="false">
      <c r="A699" s="208"/>
      <c r="B699" s="208"/>
      <c r="C699" s="208"/>
      <c r="D699" s="208"/>
      <c r="E699" s="208"/>
      <c r="F699" s="208"/>
      <c r="G699" s="208"/>
      <c r="H699" s="208"/>
      <c r="I699" s="234"/>
    </row>
    <row r="700" customFormat="false" ht="13.8" hidden="false" customHeight="false" outlineLevel="0" collapsed="false">
      <c r="A700" s="208"/>
      <c r="B700" s="208"/>
      <c r="C700" s="208"/>
      <c r="D700" s="208"/>
      <c r="E700" s="208"/>
      <c r="F700" s="208"/>
      <c r="G700" s="208"/>
      <c r="H700" s="208"/>
      <c r="I700" s="234"/>
    </row>
    <row r="701" customFormat="false" ht="13.8" hidden="false" customHeight="false" outlineLevel="0" collapsed="false">
      <c r="A701" s="208"/>
      <c r="B701" s="208"/>
      <c r="C701" s="208"/>
      <c r="D701" s="208"/>
      <c r="E701" s="208"/>
      <c r="F701" s="208"/>
      <c r="G701" s="208"/>
      <c r="H701" s="208"/>
      <c r="I701" s="234"/>
    </row>
    <row r="702" customFormat="false" ht="13.8" hidden="false" customHeight="false" outlineLevel="0" collapsed="false">
      <c r="A702" s="208"/>
      <c r="B702" s="208"/>
      <c r="C702" s="208"/>
      <c r="D702" s="208"/>
      <c r="E702" s="208"/>
      <c r="F702" s="208"/>
      <c r="G702" s="208"/>
      <c r="H702" s="208"/>
      <c r="I702" s="234"/>
    </row>
    <row r="703" customFormat="false" ht="13.8" hidden="false" customHeight="false" outlineLevel="0" collapsed="false">
      <c r="A703" s="208"/>
      <c r="B703" s="208"/>
      <c r="C703" s="208"/>
      <c r="D703" s="208"/>
      <c r="E703" s="208"/>
      <c r="F703" s="208"/>
      <c r="G703" s="208"/>
      <c r="H703" s="208"/>
      <c r="I703" s="234"/>
    </row>
    <row r="704" customFormat="false" ht="13.8" hidden="false" customHeight="false" outlineLevel="0" collapsed="false">
      <c r="A704" s="208"/>
      <c r="B704" s="208"/>
      <c r="C704" s="208"/>
      <c r="D704" s="208"/>
      <c r="E704" s="208"/>
      <c r="F704" s="208"/>
      <c r="G704" s="208"/>
      <c r="H704" s="208"/>
      <c r="I704" s="234"/>
    </row>
    <row r="705" customFormat="false" ht="13.8" hidden="false" customHeight="false" outlineLevel="0" collapsed="false">
      <c r="A705" s="208"/>
      <c r="B705" s="208"/>
      <c r="C705" s="208"/>
      <c r="D705" s="208"/>
      <c r="E705" s="208"/>
      <c r="F705" s="208"/>
      <c r="G705" s="208"/>
      <c r="H705" s="208"/>
      <c r="I705" s="234"/>
    </row>
    <row r="706" customFormat="false" ht="13.8" hidden="false" customHeight="false" outlineLevel="0" collapsed="false">
      <c r="A706" s="208"/>
      <c r="B706" s="208"/>
      <c r="C706" s="208"/>
      <c r="D706" s="208"/>
      <c r="E706" s="208"/>
      <c r="F706" s="208"/>
      <c r="G706" s="208"/>
      <c r="H706" s="208"/>
      <c r="I706" s="234"/>
    </row>
    <row r="707" customFormat="false" ht="13.8" hidden="false" customHeight="false" outlineLevel="0" collapsed="false">
      <c r="A707" s="208"/>
      <c r="B707" s="208"/>
      <c r="C707" s="208"/>
      <c r="D707" s="208"/>
      <c r="E707" s="208"/>
      <c r="F707" s="208"/>
      <c r="G707" s="208"/>
      <c r="H707" s="208"/>
      <c r="I707" s="234"/>
    </row>
    <row r="708" customFormat="false" ht="13.8" hidden="false" customHeight="false" outlineLevel="0" collapsed="false">
      <c r="A708" s="208"/>
      <c r="B708" s="208"/>
      <c r="C708" s="208"/>
      <c r="D708" s="208"/>
      <c r="E708" s="208"/>
      <c r="F708" s="208"/>
      <c r="G708" s="208"/>
      <c r="H708" s="208"/>
      <c r="I708" s="234"/>
    </row>
    <row r="709" customFormat="false" ht="13.8" hidden="false" customHeight="false" outlineLevel="0" collapsed="false">
      <c r="A709" s="208"/>
      <c r="B709" s="208"/>
      <c r="C709" s="208"/>
      <c r="D709" s="208"/>
      <c r="E709" s="208"/>
      <c r="F709" s="208"/>
      <c r="G709" s="208"/>
      <c r="H709" s="208"/>
      <c r="I709" s="234"/>
    </row>
    <row r="710" customFormat="false" ht="13.8" hidden="false" customHeight="false" outlineLevel="0" collapsed="false">
      <c r="A710" s="208"/>
      <c r="B710" s="208"/>
      <c r="C710" s="208"/>
      <c r="D710" s="208"/>
      <c r="E710" s="208"/>
      <c r="F710" s="208"/>
      <c r="G710" s="208"/>
      <c r="H710" s="208"/>
      <c r="I710" s="234"/>
    </row>
    <row r="711" customFormat="false" ht="13.8" hidden="false" customHeight="false" outlineLevel="0" collapsed="false">
      <c r="A711" s="208"/>
      <c r="B711" s="208"/>
      <c r="C711" s="208"/>
      <c r="D711" s="208"/>
      <c r="E711" s="208"/>
      <c r="F711" s="208"/>
      <c r="G711" s="208"/>
      <c r="H711" s="208"/>
      <c r="I711" s="234"/>
    </row>
    <row r="712" customFormat="false" ht="13.8" hidden="false" customHeight="false" outlineLevel="0" collapsed="false">
      <c r="A712" s="208"/>
      <c r="B712" s="208"/>
      <c r="C712" s="208"/>
      <c r="D712" s="208"/>
      <c r="E712" s="208"/>
      <c r="F712" s="208"/>
      <c r="G712" s="208"/>
      <c r="H712" s="208"/>
      <c r="I712" s="234"/>
    </row>
    <row r="713" customFormat="false" ht="13.8" hidden="false" customHeight="false" outlineLevel="0" collapsed="false">
      <c r="A713" s="208"/>
      <c r="B713" s="208"/>
      <c r="C713" s="208"/>
      <c r="D713" s="208"/>
      <c r="E713" s="208"/>
      <c r="F713" s="208"/>
      <c r="G713" s="208"/>
      <c r="H713" s="208"/>
      <c r="I713" s="234"/>
    </row>
    <row r="714" customFormat="false" ht="13.8" hidden="false" customHeight="false" outlineLevel="0" collapsed="false">
      <c r="A714" s="208"/>
      <c r="B714" s="208"/>
      <c r="C714" s="208"/>
      <c r="D714" s="208"/>
      <c r="E714" s="208"/>
      <c r="F714" s="208"/>
      <c r="G714" s="208"/>
      <c r="H714" s="208"/>
      <c r="I714" s="234"/>
    </row>
    <row r="715" customFormat="false" ht="13.8" hidden="false" customHeight="false" outlineLevel="0" collapsed="false">
      <c r="A715" s="208"/>
      <c r="B715" s="208"/>
      <c r="C715" s="208"/>
      <c r="D715" s="208"/>
      <c r="E715" s="208"/>
      <c r="F715" s="208"/>
      <c r="G715" s="208"/>
      <c r="H715" s="208"/>
      <c r="I715" s="234"/>
    </row>
    <row r="716" customFormat="false" ht="13.8" hidden="false" customHeight="false" outlineLevel="0" collapsed="false">
      <c r="A716" s="208"/>
      <c r="B716" s="208"/>
      <c r="C716" s="208"/>
      <c r="D716" s="208"/>
      <c r="E716" s="208"/>
      <c r="F716" s="208"/>
      <c r="G716" s="208"/>
      <c r="H716" s="208"/>
      <c r="I716" s="234"/>
    </row>
    <row r="717" customFormat="false" ht="13.8" hidden="false" customHeight="false" outlineLevel="0" collapsed="false">
      <c r="A717" s="208"/>
      <c r="B717" s="208"/>
      <c r="C717" s="208"/>
      <c r="D717" s="208"/>
      <c r="E717" s="208"/>
      <c r="F717" s="208"/>
      <c r="G717" s="208"/>
      <c r="H717" s="208"/>
      <c r="I717" s="234"/>
    </row>
    <row r="718" customFormat="false" ht="13.8" hidden="false" customHeight="false" outlineLevel="0" collapsed="false">
      <c r="A718" s="208"/>
      <c r="B718" s="208"/>
      <c r="C718" s="208"/>
      <c r="D718" s="208"/>
      <c r="E718" s="208"/>
      <c r="F718" s="208"/>
      <c r="G718" s="208"/>
      <c r="H718" s="208"/>
      <c r="I718" s="234"/>
    </row>
    <row r="719" customFormat="false" ht="13.8" hidden="false" customHeight="false" outlineLevel="0" collapsed="false">
      <c r="A719" s="208"/>
      <c r="B719" s="208"/>
      <c r="C719" s="208"/>
      <c r="D719" s="208"/>
      <c r="E719" s="208"/>
      <c r="F719" s="208"/>
      <c r="G719" s="208"/>
      <c r="H719" s="208"/>
      <c r="I719" s="234"/>
    </row>
    <row r="720" customFormat="false" ht="13.8" hidden="false" customHeight="false" outlineLevel="0" collapsed="false">
      <c r="A720" s="208"/>
      <c r="B720" s="208"/>
      <c r="C720" s="208"/>
      <c r="D720" s="208"/>
      <c r="E720" s="208"/>
      <c r="F720" s="208"/>
      <c r="G720" s="208"/>
      <c r="H720" s="208"/>
      <c r="I720" s="234"/>
    </row>
    <row r="721" customFormat="false" ht="13.8" hidden="false" customHeight="false" outlineLevel="0" collapsed="false">
      <c r="A721" s="208"/>
      <c r="B721" s="208"/>
      <c r="C721" s="208"/>
      <c r="D721" s="208"/>
      <c r="E721" s="208"/>
      <c r="F721" s="208"/>
      <c r="G721" s="208"/>
      <c r="H721" s="208"/>
      <c r="I721" s="234"/>
    </row>
    <row r="722" customFormat="false" ht="13.8" hidden="false" customHeight="false" outlineLevel="0" collapsed="false">
      <c r="A722" s="208"/>
      <c r="B722" s="208"/>
      <c r="C722" s="208"/>
      <c r="D722" s="208"/>
      <c r="E722" s="208"/>
      <c r="F722" s="208"/>
      <c r="G722" s="208"/>
      <c r="H722" s="208"/>
      <c r="I722" s="234"/>
    </row>
    <row r="723" customFormat="false" ht="13.8" hidden="false" customHeight="false" outlineLevel="0" collapsed="false">
      <c r="A723" s="208"/>
      <c r="B723" s="208"/>
      <c r="C723" s="208"/>
      <c r="D723" s="208"/>
      <c r="E723" s="208"/>
      <c r="F723" s="208"/>
      <c r="G723" s="208"/>
      <c r="H723" s="208"/>
      <c r="I723" s="234"/>
    </row>
    <row r="724" customFormat="false" ht="13.8" hidden="false" customHeight="false" outlineLevel="0" collapsed="false">
      <c r="A724" s="208"/>
      <c r="B724" s="208"/>
      <c r="C724" s="208"/>
      <c r="D724" s="208"/>
      <c r="E724" s="208"/>
      <c r="F724" s="208"/>
      <c r="G724" s="208"/>
      <c r="H724" s="208"/>
      <c r="I724" s="234"/>
    </row>
    <row r="725" customFormat="false" ht="13.8" hidden="false" customHeight="false" outlineLevel="0" collapsed="false">
      <c r="A725" s="208"/>
      <c r="B725" s="208"/>
      <c r="C725" s="208"/>
      <c r="D725" s="208"/>
      <c r="E725" s="208"/>
      <c r="F725" s="208"/>
      <c r="G725" s="208"/>
      <c r="H725" s="208"/>
      <c r="I725" s="234"/>
    </row>
    <row r="726" customFormat="false" ht="13.8" hidden="false" customHeight="false" outlineLevel="0" collapsed="false">
      <c r="A726" s="208"/>
      <c r="B726" s="208"/>
      <c r="C726" s="208"/>
      <c r="D726" s="208"/>
      <c r="E726" s="208"/>
      <c r="F726" s="208"/>
      <c r="G726" s="208"/>
      <c r="H726" s="208"/>
      <c r="I726" s="234"/>
    </row>
    <row r="727" customFormat="false" ht="13.8" hidden="false" customHeight="false" outlineLevel="0" collapsed="false">
      <c r="A727" s="208"/>
      <c r="B727" s="208"/>
      <c r="C727" s="208"/>
      <c r="D727" s="208"/>
      <c r="E727" s="208"/>
      <c r="F727" s="208"/>
      <c r="G727" s="208"/>
      <c r="H727" s="208"/>
      <c r="I727" s="234"/>
    </row>
    <row r="728" customFormat="false" ht="13.8" hidden="false" customHeight="false" outlineLevel="0" collapsed="false">
      <c r="A728" s="208"/>
      <c r="B728" s="208"/>
      <c r="C728" s="208"/>
      <c r="D728" s="208"/>
      <c r="E728" s="208"/>
      <c r="F728" s="208"/>
      <c r="G728" s="208"/>
      <c r="H728" s="208"/>
      <c r="I728" s="234"/>
    </row>
    <row r="729" customFormat="false" ht="13.8" hidden="false" customHeight="false" outlineLevel="0" collapsed="false">
      <c r="A729" s="208"/>
      <c r="B729" s="208"/>
      <c r="C729" s="208"/>
      <c r="D729" s="208"/>
      <c r="E729" s="208"/>
      <c r="F729" s="208"/>
      <c r="G729" s="208"/>
      <c r="H729" s="208"/>
      <c r="I729" s="234"/>
    </row>
    <row r="730" customFormat="false" ht="13.8" hidden="false" customHeight="false" outlineLevel="0" collapsed="false">
      <c r="A730" s="208"/>
      <c r="B730" s="208"/>
      <c r="C730" s="208"/>
      <c r="D730" s="208"/>
      <c r="E730" s="208"/>
      <c r="F730" s="208"/>
      <c r="G730" s="208"/>
      <c r="H730" s="208"/>
      <c r="I730" s="234"/>
    </row>
    <row r="731" customFormat="false" ht="13.8" hidden="false" customHeight="false" outlineLevel="0" collapsed="false">
      <c r="A731" s="208"/>
      <c r="B731" s="208"/>
      <c r="C731" s="208"/>
      <c r="D731" s="208"/>
      <c r="E731" s="208"/>
      <c r="F731" s="208"/>
      <c r="G731" s="208"/>
      <c r="H731" s="208"/>
      <c r="I731" s="234"/>
    </row>
    <row r="732" customFormat="false" ht="13.8" hidden="false" customHeight="false" outlineLevel="0" collapsed="false">
      <c r="A732" s="208"/>
      <c r="B732" s="208"/>
      <c r="C732" s="208"/>
      <c r="D732" s="208"/>
      <c r="E732" s="208"/>
      <c r="F732" s="208"/>
      <c r="G732" s="208"/>
      <c r="H732" s="208"/>
      <c r="I732" s="234"/>
    </row>
    <row r="733" customFormat="false" ht="13.8" hidden="false" customHeight="false" outlineLevel="0" collapsed="false">
      <c r="A733" s="208"/>
      <c r="B733" s="208"/>
      <c r="C733" s="208"/>
      <c r="D733" s="208"/>
      <c r="E733" s="208"/>
      <c r="F733" s="208"/>
      <c r="G733" s="208"/>
      <c r="H733" s="208"/>
      <c r="I733" s="234"/>
    </row>
    <row r="734" customFormat="false" ht="13.8" hidden="false" customHeight="false" outlineLevel="0" collapsed="false">
      <c r="A734" s="208"/>
      <c r="B734" s="208"/>
      <c r="C734" s="208"/>
      <c r="D734" s="208"/>
      <c r="E734" s="208"/>
      <c r="F734" s="208"/>
      <c r="G734" s="208"/>
      <c r="H734" s="208"/>
      <c r="I734" s="234"/>
    </row>
    <row r="735" customFormat="false" ht="13.8" hidden="false" customHeight="false" outlineLevel="0" collapsed="false">
      <c r="A735" s="208"/>
      <c r="B735" s="208"/>
      <c r="C735" s="208"/>
      <c r="D735" s="208"/>
      <c r="E735" s="208"/>
      <c r="F735" s="208"/>
      <c r="G735" s="208"/>
      <c r="H735" s="208"/>
      <c r="I735" s="234"/>
    </row>
    <row r="736" customFormat="false" ht="13.8" hidden="false" customHeight="false" outlineLevel="0" collapsed="false">
      <c r="A736" s="208"/>
      <c r="B736" s="208"/>
      <c r="C736" s="208"/>
      <c r="D736" s="208"/>
      <c r="E736" s="208"/>
      <c r="F736" s="208"/>
      <c r="G736" s="208"/>
      <c r="H736" s="208"/>
      <c r="I736" s="234"/>
    </row>
    <row r="737" customFormat="false" ht="13.8" hidden="false" customHeight="false" outlineLevel="0" collapsed="false">
      <c r="A737" s="208"/>
      <c r="B737" s="208"/>
      <c r="C737" s="208"/>
      <c r="D737" s="208"/>
      <c r="E737" s="208"/>
      <c r="F737" s="208"/>
      <c r="G737" s="208"/>
      <c r="H737" s="208"/>
      <c r="I737" s="234"/>
    </row>
    <row r="738" customFormat="false" ht="13.8" hidden="false" customHeight="false" outlineLevel="0" collapsed="false">
      <c r="A738" s="208"/>
      <c r="B738" s="208"/>
      <c r="C738" s="208"/>
      <c r="D738" s="208"/>
      <c r="E738" s="208"/>
      <c r="F738" s="208"/>
      <c r="G738" s="208"/>
      <c r="H738" s="208"/>
      <c r="I738" s="234"/>
    </row>
    <row r="739" customFormat="false" ht="13.8" hidden="false" customHeight="false" outlineLevel="0" collapsed="false">
      <c r="A739" s="208"/>
      <c r="B739" s="208"/>
      <c r="C739" s="208"/>
      <c r="D739" s="208"/>
      <c r="E739" s="208"/>
      <c r="F739" s="208"/>
      <c r="G739" s="208"/>
      <c r="H739" s="208"/>
      <c r="I739" s="234"/>
    </row>
    <row r="740" customFormat="false" ht="13.8" hidden="false" customHeight="false" outlineLevel="0" collapsed="false">
      <c r="A740" s="208"/>
      <c r="B740" s="208"/>
      <c r="C740" s="208"/>
      <c r="D740" s="208"/>
      <c r="E740" s="208"/>
      <c r="F740" s="208"/>
      <c r="G740" s="208"/>
      <c r="H740" s="208"/>
      <c r="I740" s="234"/>
    </row>
    <row r="741" customFormat="false" ht="13.8" hidden="false" customHeight="false" outlineLevel="0" collapsed="false">
      <c r="A741" s="208"/>
      <c r="B741" s="208"/>
      <c r="C741" s="208"/>
      <c r="D741" s="208"/>
      <c r="E741" s="208"/>
      <c r="F741" s="208"/>
      <c r="G741" s="208"/>
      <c r="H741" s="208"/>
      <c r="I741" s="234"/>
    </row>
    <row r="742" customFormat="false" ht="13.8" hidden="false" customHeight="false" outlineLevel="0" collapsed="false">
      <c r="A742" s="208"/>
      <c r="B742" s="208"/>
      <c r="C742" s="208"/>
      <c r="D742" s="208"/>
      <c r="E742" s="208"/>
      <c r="F742" s="208"/>
      <c r="G742" s="208"/>
      <c r="H742" s="208"/>
      <c r="I742" s="234"/>
    </row>
    <row r="743" customFormat="false" ht="13.8" hidden="false" customHeight="false" outlineLevel="0" collapsed="false">
      <c r="A743" s="208"/>
      <c r="B743" s="208"/>
      <c r="C743" s="208"/>
      <c r="D743" s="208"/>
      <c r="E743" s="208"/>
      <c r="F743" s="208"/>
      <c r="G743" s="208"/>
      <c r="H743" s="208"/>
      <c r="I743" s="234"/>
    </row>
    <row r="744" customFormat="false" ht="13.8" hidden="false" customHeight="false" outlineLevel="0" collapsed="false">
      <c r="A744" s="208"/>
      <c r="B744" s="208"/>
      <c r="C744" s="208"/>
      <c r="D744" s="208"/>
      <c r="E744" s="208"/>
      <c r="F744" s="208"/>
      <c r="G744" s="208"/>
      <c r="H744" s="208"/>
      <c r="I744" s="234"/>
    </row>
    <row r="745" customFormat="false" ht="13.8" hidden="false" customHeight="false" outlineLevel="0" collapsed="false">
      <c r="A745" s="208"/>
      <c r="B745" s="208"/>
      <c r="C745" s="208"/>
      <c r="D745" s="208"/>
      <c r="E745" s="208"/>
      <c r="F745" s="208"/>
      <c r="G745" s="208"/>
      <c r="H745" s="208"/>
      <c r="I745" s="234"/>
    </row>
    <row r="746" customFormat="false" ht="13.8" hidden="false" customHeight="false" outlineLevel="0" collapsed="false">
      <c r="A746" s="208"/>
      <c r="B746" s="208"/>
      <c r="C746" s="208"/>
      <c r="D746" s="208"/>
      <c r="E746" s="208"/>
      <c r="F746" s="208"/>
      <c r="G746" s="208"/>
      <c r="H746" s="208"/>
      <c r="I746" s="234"/>
    </row>
    <row r="747" customFormat="false" ht="13.8" hidden="false" customHeight="false" outlineLevel="0" collapsed="false">
      <c r="A747" s="208"/>
      <c r="B747" s="208"/>
      <c r="C747" s="208"/>
      <c r="D747" s="208"/>
      <c r="E747" s="208"/>
      <c r="F747" s="208"/>
      <c r="G747" s="208"/>
      <c r="H747" s="208"/>
      <c r="I747" s="234"/>
    </row>
    <row r="748" customFormat="false" ht="13.8" hidden="false" customHeight="false" outlineLevel="0" collapsed="false">
      <c r="A748" s="208"/>
      <c r="B748" s="208"/>
      <c r="C748" s="208"/>
      <c r="D748" s="208"/>
      <c r="E748" s="208"/>
      <c r="F748" s="208"/>
      <c r="G748" s="208"/>
      <c r="H748" s="208"/>
      <c r="I748" s="234"/>
    </row>
    <row r="749" customFormat="false" ht="13.8" hidden="false" customHeight="false" outlineLevel="0" collapsed="false">
      <c r="A749" s="208"/>
      <c r="B749" s="208"/>
      <c r="C749" s="208"/>
      <c r="D749" s="208"/>
      <c r="E749" s="208"/>
      <c r="F749" s="208"/>
      <c r="G749" s="208"/>
      <c r="H749" s="208"/>
      <c r="I749" s="234"/>
    </row>
    <row r="750" customFormat="false" ht="13.8" hidden="false" customHeight="false" outlineLevel="0" collapsed="false">
      <c r="A750" s="208"/>
      <c r="B750" s="208"/>
      <c r="C750" s="208"/>
      <c r="D750" s="208"/>
      <c r="E750" s="208"/>
      <c r="F750" s="208"/>
      <c r="G750" s="208"/>
      <c r="H750" s="208"/>
      <c r="I750" s="234"/>
    </row>
    <row r="751" customFormat="false" ht="13.8" hidden="false" customHeight="false" outlineLevel="0" collapsed="false">
      <c r="A751" s="208"/>
      <c r="B751" s="208"/>
      <c r="C751" s="208"/>
      <c r="D751" s="208"/>
      <c r="E751" s="208"/>
      <c r="F751" s="208"/>
      <c r="G751" s="208"/>
      <c r="H751" s="208"/>
      <c r="I751" s="234"/>
    </row>
    <row r="752" customFormat="false" ht="13.8" hidden="false" customHeight="false" outlineLevel="0" collapsed="false">
      <c r="A752" s="208"/>
      <c r="B752" s="208"/>
      <c r="C752" s="208"/>
      <c r="D752" s="208"/>
      <c r="E752" s="208"/>
      <c r="F752" s="208"/>
      <c r="G752" s="208"/>
      <c r="H752" s="208"/>
      <c r="I752" s="234"/>
    </row>
    <row r="753" customFormat="false" ht="13.8" hidden="false" customHeight="false" outlineLevel="0" collapsed="false">
      <c r="A753" s="208"/>
      <c r="B753" s="208"/>
      <c r="C753" s="208"/>
      <c r="D753" s="208"/>
      <c r="E753" s="208"/>
      <c r="F753" s="208"/>
      <c r="G753" s="208"/>
      <c r="H753" s="208"/>
      <c r="I753" s="234"/>
    </row>
    <row r="754" customFormat="false" ht="13.8" hidden="false" customHeight="false" outlineLevel="0" collapsed="false">
      <c r="A754" s="208"/>
      <c r="B754" s="208"/>
      <c r="C754" s="208"/>
      <c r="D754" s="208"/>
      <c r="E754" s="208"/>
      <c r="F754" s="208"/>
      <c r="G754" s="208"/>
      <c r="H754" s="208"/>
      <c r="I754" s="234"/>
    </row>
    <row r="755" customFormat="false" ht="13.8" hidden="false" customHeight="false" outlineLevel="0" collapsed="false">
      <c r="A755" s="208"/>
      <c r="B755" s="208"/>
      <c r="C755" s="208"/>
      <c r="D755" s="208"/>
      <c r="E755" s="208"/>
      <c r="F755" s="208"/>
      <c r="G755" s="208"/>
      <c r="H755" s="208"/>
      <c r="I755" s="234"/>
    </row>
    <row r="756" customFormat="false" ht="13.8" hidden="false" customHeight="false" outlineLevel="0" collapsed="false">
      <c r="A756" s="208"/>
      <c r="B756" s="208"/>
      <c r="C756" s="208"/>
      <c r="D756" s="208"/>
      <c r="E756" s="208"/>
      <c r="F756" s="208"/>
      <c r="G756" s="208"/>
      <c r="H756" s="208"/>
      <c r="I756" s="234"/>
    </row>
    <row r="757" customFormat="false" ht="13.8" hidden="false" customHeight="false" outlineLevel="0" collapsed="false">
      <c r="A757" s="208"/>
      <c r="B757" s="208"/>
      <c r="C757" s="208"/>
      <c r="D757" s="208"/>
      <c r="E757" s="208"/>
      <c r="F757" s="208"/>
      <c r="G757" s="208"/>
      <c r="H757" s="208"/>
      <c r="I757" s="234"/>
    </row>
    <row r="758" customFormat="false" ht="13.8" hidden="false" customHeight="false" outlineLevel="0" collapsed="false">
      <c r="A758" s="208"/>
      <c r="B758" s="208"/>
      <c r="C758" s="208"/>
      <c r="D758" s="208"/>
      <c r="E758" s="208"/>
      <c r="F758" s="208"/>
      <c r="G758" s="208"/>
      <c r="H758" s="208"/>
      <c r="I758" s="234"/>
    </row>
    <row r="759" customFormat="false" ht="13.8" hidden="false" customHeight="false" outlineLevel="0" collapsed="false">
      <c r="A759" s="208"/>
      <c r="B759" s="208"/>
      <c r="C759" s="208"/>
      <c r="D759" s="208"/>
      <c r="E759" s="208"/>
      <c r="F759" s="208"/>
      <c r="G759" s="208"/>
      <c r="H759" s="208"/>
      <c r="I759" s="234"/>
    </row>
    <row r="760" customFormat="false" ht="13.8" hidden="false" customHeight="false" outlineLevel="0" collapsed="false">
      <c r="A760" s="208"/>
      <c r="B760" s="208"/>
      <c r="C760" s="208"/>
      <c r="D760" s="208"/>
      <c r="E760" s="208"/>
      <c r="F760" s="208"/>
      <c r="G760" s="208"/>
      <c r="H760" s="208"/>
      <c r="I760" s="234"/>
    </row>
    <row r="761" customFormat="false" ht="13.8" hidden="false" customHeight="false" outlineLevel="0" collapsed="false">
      <c r="A761" s="208"/>
      <c r="B761" s="208"/>
      <c r="C761" s="208"/>
      <c r="D761" s="208"/>
      <c r="E761" s="208"/>
      <c r="F761" s="208"/>
      <c r="G761" s="208"/>
      <c r="H761" s="208"/>
      <c r="I761" s="234"/>
    </row>
    <row r="762" customFormat="false" ht="13.8" hidden="false" customHeight="false" outlineLevel="0" collapsed="false">
      <c r="A762" s="208"/>
      <c r="B762" s="208"/>
      <c r="C762" s="208"/>
      <c r="D762" s="208"/>
      <c r="E762" s="208"/>
      <c r="F762" s="208"/>
      <c r="G762" s="208"/>
      <c r="H762" s="208"/>
      <c r="I762" s="234"/>
    </row>
    <row r="763" customFormat="false" ht="13.8" hidden="false" customHeight="false" outlineLevel="0" collapsed="false">
      <c r="A763" s="208"/>
      <c r="B763" s="208"/>
      <c r="C763" s="208"/>
      <c r="D763" s="208"/>
      <c r="E763" s="208"/>
      <c r="F763" s="208"/>
      <c r="G763" s="208"/>
      <c r="H763" s="208"/>
      <c r="I763" s="234"/>
    </row>
    <row r="764" customFormat="false" ht="13.8" hidden="false" customHeight="false" outlineLevel="0" collapsed="false">
      <c r="A764" s="208"/>
      <c r="B764" s="208"/>
      <c r="C764" s="208"/>
      <c r="D764" s="208"/>
      <c r="E764" s="208"/>
      <c r="F764" s="208"/>
      <c r="G764" s="208"/>
      <c r="H764" s="208"/>
      <c r="I764" s="234"/>
    </row>
    <row r="765" customFormat="false" ht="13.8" hidden="false" customHeight="false" outlineLevel="0" collapsed="false">
      <c r="A765" s="208"/>
      <c r="B765" s="208"/>
      <c r="C765" s="208"/>
      <c r="D765" s="208"/>
      <c r="E765" s="208"/>
      <c r="F765" s="208"/>
      <c r="G765" s="208"/>
      <c r="H765" s="208"/>
      <c r="I765" s="234"/>
    </row>
    <row r="766" customFormat="false" ht="13.8" hidden="false" customHeight="false" outlineLevel="0" collapsed="false">
      <c r="A766" s="208"/>
      <c r="B766" s="208"/>
      <c r="C766" s="208"/>
      <c r="D766" s="208"/>
      <c r="E766" s="208"/>
      <c r="F766" s="208"/>
      <c r="G766" s="208"/>
      <c r="H766" s="208"/>
      <c r="I766" s="234"/>
    </row>
    <row r="767" customFormat="false" ht="13.8" hidden="false" customHeight="false" outlineLevel="0" collapsed="false">
      <c r="A767" s="208"/>
      <c r="B767" s="208"/>
      <c r="C767" s="208"/>
      <c r="D767" s="208"/>
      <c r="E767" s="208"/>
      <c r="F767" s="208"/>
      <c r="G767" s="208"/>
      <c r="H767" s="208"/>
      <c r="I767" s="234"/>
    </row>
    <row r="768" customFormat="false" ht="13.8" hidden="false" customHeight="false" outlineLevel="0" collapsed="false">
      <c r="A768" s="208"/>
      <c r="B768" s="208"/>
      <c r="C768" s="208"/>
      <c r="D768" s="208"/>
      <c r="E768" s="208"/>
      <c r="F768" s="208"/>
      <c r="G768" s="208"/>
      <c r="H768" s="208"/>
      <c r="I768" s="234"/>
    </row>
    <row r="769" customFormat="false" ht="13.8" hidden="false" customHeight="false" outlineLevel="0" collapsed="false">
      <c r="A769" s="208"/>
      <c r="B769" s="208"/>
      <c r="C769" s="208"/>
      <c r="D769" s="208"/>
      <c r="E769" s="208"/>
      <c r="F769" s="208"/>
      <c r="G769" s="208"/>
      <c r="H769" s="208"/>
      <c r="I769" s="234"/>
    </row>
    <row r="770" customFormat="false" ht="13.8" hidden="false" customHeight="false" outlineLevel="0" collapsed="false">
      <c r="A770" s="208"/>
      <c r="B770" s="208"/>
      <c r="C770" s="208"/>
      <c r="D770" s="208"/>
      <c r="E770" s="208"/>
      <c r="F770" s="208"/>
      <c r="G770" s="208"/>
      <c r="H770" s="208"/>
      <c r="I770" s="234"/>
    </row>
    <row r="771" customFormat="false" ht="13.8" hidden="false" customHeight="false" outlineLevel="0" collapsed="false">
      <c r="A771" s="208"/>
      <c r="B771" s="208"/>
      <c r="C771" s="208"/>
      <c r="D771" s="208"/>
      <c r="E771" s="208"/>
      <c r="F771" s="208"/>
      <c r="G771" s="208"/>
      <c r="H771" s="208"/>
      <c r="I771" s="234"/>
    </row>
    <row r="772" customFormat="false" ht="13.8" hidden="false" customHeight="false" outlineLevel="0" collapsed="false">
      <c r="A772" s="208"/>
      <c r="B772" s="208"/>
      <c r="C772" s="208"/>
      <c r="D772" s="208"/>
      <c r="E772" s="208"/>
      <c r="F772" s="208"/>
      <c r="G772" s="208"/>
      <c r="H772" s="208"/>
      <c r="I772" s="234"/>
    </row>
    <row r="773" customFormat="false" ht="13.8" hidden="false" customHeight="false" outlineLevel="0" collapsed="false">
      <c r="A773" s="208"/>
      <c r="B773" s="208"/>
      <c r="C773" s="208"/>
      <c r="D773" s="208"/>
      <c r="E773" s="208"/>
      <c r="F773" s="208"/>
      <c r="G773" s="208"/>
      <c r="H773" s="208"/>
      <c r="I773" s="234"/>
    </row>
    <row r="774" customFormat="false" ht="13.8" hidden="false" customHeight="false" outlineLevel="0" collapsed="false">
      <c r="A774" s="208"/>
      <c r="B774" s="208"/>
      <c r="C774" s="208"/>
      <c r="D774" s="208"/>
      <c r="E774" s="208"/>
      <c r="F774" s="208"/>
      <c r="G774" s="208"/>
      <c r="H774" s="208"/>
      <c r="I774" s="234"/>
    </row>
    <row r="775" customFormat="false" ht="13.8" hidden="false" customHeight="false" outlineLevel="0" collapsed="false">
      <c r="A775" s="208"/>
      <c r="B775" s="208"/>
      <c r="C775" s="208"/>
      <c r="D775" s="208"/>
      <c r="E775" s="208"/>
      <c r="F775" s="208"/>
      <c r="G775" s="208"/>
      <c r="H775" s="208"/>
      <c r="I775" s="234"/>
    </row>
    <row r="776" customFormat="false" ht="13.8" hidden="false" customHeight="false" outlineLevel="0" collapsed="false">
      <c r="A776" s="208"/>
      <c r="B776" s="208"/>
      <c r="C776" s="208"/>
      <c r="D776" s="208"/>
      <c r="E776" s="208"/>
      <c r="F776" s="208"/>
      <c r="G776" s="208"/>
      <c r="H776" s="208"/>
      <c r="I776" s="234"/>
    </row>
    <row r="777" customFormat="false" ht="13.8" hidden="false" customHeight="false" outlineLevel="0" collapsed="false">
      <c r="A777" s="208"/>
      <c r="B777" s="208"/>
      <c r="C777" s="208"/>
      <c r="D777" s="208"/>
      <c r="E777" s="208"/>
      <c r="F777" s="208"/>
      <c r="G777" s="208"/>
      <c r="H777" s="208"/>
      <c r="I777" s="234"/>
    </row>
    <row r="778" customFormat="false" ht="13.8" hidden="false" customHeight="false" outlineLevel="0" collapsed="false">
      <c r="A778" s="208"/>
      <c r="B778" s="208"/>
      <c r="C778" s="208"/>
      <c r="D778" s="208"/>
      <c r="E778" s="208"/>
      <c r="F778" s="208"/>
      <c r="G778" s="208"/>
      <c r="H778" s="208"/>
      <c r="I778" s="234"/>
    </row>
    <row r="779" customFormat="false" ht="13.8" hidden="false" customHeight="false" outlineLevel="0" collapsed="false">
      <c r="A779" s="208"/>
      <c r="B779" s="208"/>
      <c r="C779" s="208"/>
      <c r="D779" s="208"/>
      <c r="E779" s="208"/>
      <c r="F779" s="208"/>
      <c r="G779" s="208"/>
      <c r="H779" s="208"/>
      <c r="I779" s="234"/>
    </row>
    <row r="780" customFormat="false" ht="13.8" hidden="false" customHeight="false" outlineLevel="0" collapsed="false">
      <c r="A780" s="208"/>
      <c r="B780" s="208"/>
      <c r="C780" s="208"/>
      <c r="D780" s="208"/>
      <c r="E780" s="208"/>
      <c r="F780" s="208"/>
      <c r="G780" s="208"/>
      <c r="H780" s="208"/>
      <c r="I780" s="234"/>
    </row>
    <row r="781" customFormat="false" ht="13.8" hidden="false" customHeight="false" outlineLevel="0" collapsed="false">
      <c r="A781" s="208"/>
      <c r="B781" s="208"/>
      <c r="C781" s="208"/>
      <c r="D781" s="208"/>
      <c r="E781" s="208"/>
      <c r="F781" s="208"/>
      <c r="G781" s="208"/>
      <c r="H781" s="208"/>
      <c r="I781" s="234"/>
    </row>
    <row r="782" customFormat="false" ht="13.8" hidden="false" customHeight="false" outlineLevel="0" collapsed="false">
      <c r="A782" s="208"/>
      <c r="B782" s="208"/>
      <c r="C782" s="208"/>
      <c r="D782" s="208"/>
      <c r="E782" s="208"/>
      <c r="F782" s="208"/>
      <c r="G782" s="208"/>
      <c r="H782" s="208"/>
      <c r="I782" s="234"/>
    </row>
    <row r="783" customFormat="false" ht="13.8" hidden="false" customHeight="false" outlineLevel="0" collapsed="false">
      <c r="A783" s="208"/>
      <c r="B783" s="208"/>
      <c r="C783" s="208"/>
      <c r="D783" s="208"/>
      <c r="E783" s="208"/>
      <c r="F783" s="208"/>
      <c r="G783" s="208"/>
      <c r="H783" s="208"/>
      <c r="I783" s="234"/>
    </row>
    <row r="784" customFormat="false" ht="13.8" hidden="false" customHeight="false" outlineLevel="0" collapsed="false">
      <c r="A784" s="208"/>
      <c r="B784" s="208"/>
      <c r="C784" s="208"/>
      <c r="D784" s="208"/>
      <c r="E784" s="208"/>
      <c r="F784" s="208"/>
      <c r="G784" s="208"/>
      <c r="H784" s="208"/>
      <c r="I784" s="234"/>
    </row>
    <row r="785" customFormat="false" ht="13.8" hidden="false" customHeight="false" outlineLevel="0" collapsed="false">
      <c r="A785" s="208"/>
      <c r="B785" s="208"/>
      <c r="C785" s="208"/>
      <c r="D785" s="208"/>
      <c r="E785" s="208"/>
      <c r="F785" s="208"/>
      <c r="G785" s="208"/>
      <c r="H785" s="208"/>
      <c r="I785" s="234"/>
    </row>
    <row r="786" customFormat="false" ht="13.8" hidden="false" customHeight="false" outlineLevel="0" collapsed="false">
      <c r="A786" s="208"/>
      <c r="B786" s="208"/>
      <c r="C786" s="208"/>
      <c r="D786" s="208"/>
      <c r="E786" s="208"/>
      <c r="F786" s="208"/>
      <c r="G786" s="208"/>
      <c r="H786" s="208"/>
      <c r="I786" s="234"/>
    </row>
    <row r="787" customFormat="false" ht="13.8" hidden="false" customHeight="false" outlineLevel="0" collapsed="false">
      <c r="A787" s="208"/>
      <c r="B787" s="208"/>
      <c r="C787" s="208"/>
      <c r="D787" s="208"/>
      <c r="E787" s="208"/>
      <c r="F787" s="208"/>
      <c r="G787" s="208"/>
      <c r="H787" s="208"/>
      <c r="I787" s="234"/>
    </row>
    <row r="788" customFormat="false" ht="13.8" hidden="false" customHeight="false" outlineLevel="0" collapsed="false">
      <c r="A788" s="208"/>
      <c r="B788" s="208"/>
      <c r="C788" s="208"/>
      <c r="D788" s="208"/>
      <c r="E788" s="208"/>
      <c r="F788" s="208"/>
      <c r="G788" s="208"/>
      <c r="H788" s="208"/>
      <c r="I788" s="234"/>
    </row>
    <row r="789" customFormat="false" ht="13.8" hidden="false" customHeight="false" outlineLevel="0" collapsed="false">
      <c r="A789" s="208"/>
      <c r="B789" s="208"/>
      <c r="C789" s="208"/>
      <c r="D789" s="208"/>
      <c r="E789" s="208"/>
      <c r="F789" s="208"/>
      <c r="G789" s="208"/>
      <c r="H789" s="208"/>
      <c r="I789" s="234"/>
    </row>
    <row r="790" customFormat="false" ht="13.8" hidden="false" customHeight="false" outlineLevel="0" collapsed="false">
      <c r="A790" s="208"/>
      <c r="B790" s="208"/>
      <c r="C790" s="208"/>
      <c r="D790" s="208"/>
      <c r="E790" s="208"/>
      <c r="F790" s="208"/>
      <c r="G790" s="208"/>
      <c r="H790" s="208"/>
      <c r="I790" s="234"/>
    </row>
    <row r="791" customFormat="false" ht="13.8" hidden="false" customHeight="false" outlineLevel="0" collapsed="false">
      <c r="A791" s="208"/>
      <c r="B791" s="208"/>
      <c r="C791" s="208"/>
      <c r="D791" s="208"/>
      <c r="E791" s="208"/>
      <c r="F791" s="208"/>
      <c r="G791" s="208"/>
      <c r="H791" s="208"/>
      <c r="I791" s="234"/>
    </row>
    <row r="792" customFormat="false" ht="13.8" hidden="false" customHeight="false" outlineLevel="0" collapsed="false">
      <c r="A792" s="208"/>
      <c r="B792" s="208"/>
      <c r="C792" s="208"/>
      <c r="D792" s="208"/>
      <c r="E792" s="208"/>
      <c r="F792" s="208"/>
      <c r="G792" s="208"/>
      <c r="H792" s="208"/>
      <c r="I792" s="234"/>
    </row>
    <row r="793" customFormat="false" ht="13.8" hidden="false" customHeight="false" outlineLevel="0" collapsed="false">
      <c r="A793" s="208"/>
      <c r="B793" s="208"/>
      <c r="C793" s="208"/>
      <c r="D793" s="208"/>
      <c r="E793" s="208"/>
      <c r="F793" s="208"/>
      <c r="G793" s="208"/>
      <c r="H793" s="208"/>
      <c r="I793" s="234"/>
    </row>
    <row r="794" customFormat="false" ht="13.8" hidden="false" customHeight="false" outlineLevel="0" collapsed="false">
      <c r="A794" s="208"/>
      <c r="B794" s="208"/>
      <c r="C794" s="208"/>
      <c r="D794" s="208"/>
      <c r="E794" s="208"/>
      <c r="F794" s="208"/>
      <c r="G794" s="208"/>
      <c r="H794" s="208"/>
      <c r="I794" s="234"/>
    </row>
    <row r="795" customFormat="false" ht="13.8" hidden="false" customHeight="false" outlineLevel="0" collapsed="false">
      <c r="A795" s="208"/>
      <c r="B795" s="208"/>
      <c r="C795" s="208"/>
      <c r="D795" s="208"/>
      <c r="E795" s="208"/>
      <c r="F795" s="208"/>
      <c r="G795" s="208"/>
      <c r="H795" s="208"/>
      <c r="I795" s="234"/>
    </row>
    <row r="796" customFormat="false" ht="13.8" hidden="false" customHeight="false" outlineLevel="0" collapsed="false">
      <c r="A796" s="208"/>
      <c r="B796" s="208"/>
      <c r="C796" s="208"/>
      <c r="D796" s="208"/>
      <c r="E796" s="208"/>
      <c r="F796" s="208"/>
      <c r="G796" s="208"/>
      <c r="H796" s="208"/>
      <c r="I796" s="234"/>
    </row>
    <row r="797" customFormat="false" ht="13.8" hidden="false" customHeight="false" outlineLevel="0" collapsed="false">
      <c r="A797" s="208"/>
      <c r="B797" s="208"/>
      <c r="C797" s="208"/>
      <c r="D797" s="208"/>
      <c r="E797" s="208"/>
      <c r="F797" s="208"/>
      <c r="G797" s="208"/>
      <c r="H797" s="208"/>
      <c r="I797" s="234"/>
    </row>
    <row r="798" customFormat="false" ht="13.8" hidden="false" customHeight="false" outlineLevel="0" collapsed="false">
      <c r="A798" s="208"/>
      <c r="B798" s="208"/>
      <c r="C798" s="208"/>
      <c r="D798" s="208"/>
      <c r="E798" s="208"/>
      <c r="F798" s="208"/>
      <c r="G798" s="208"/>
      <c r="H798" s="208"/>
      <c r="I798" s="234"/>
    </row>
    <row r="799" customFormat="false" ht="13.8" hidden="false" customHeight="false" outlineLevel="0" collapsed="false">
      <c r="A799" s="208"/>
      <c r="B799" s="208"/>
      <c r="C799" s="208"/>
      <c r="D799" s="208"/>
      <c r="E799" s="208"/>
      <c r="F799" s="208"/>
      <c r="G799" s="208"/>
      <c r="H799" s="208"/>
      <c r="I799" s="234"/>
    </row>
    <row r="800" customFormat="false" ht="13.8" hidden="false" customHeight="false" outlineLevel="0" collapsed="false">
      <c r="A800" s="208"/>
      <c r="B800" s="208"/>
      <c r="C800" s="208"/>
      <c r="D800" s="208"/>
      <c r="E800" s="208"/>
      <c r="F800" s="208"/>
      <c r="G800" s="208"/>
      <c r="H800" s="208"/>
      <c r="I800" s="234"/>
    </row>
    <row r="801" customFormat="false" ht="13.8" hidden="false" customHeight="false" outlineLevel="0" collapsed="false">
      <c r="A801" s="208"/>
      <c r="B801" s="208"/>
      <c r="C801" s="208"/>
      <c r="D801" s="208"/>
      <c r="E801" s="208"/>
      <c r="F801" s="208"/>
      <c r="G801" s="208"/>
      <c r="H801" s="208"/>
      <c r="I801" s="234"/>
    </row>
    <row r="802" customFormat="false" ht="13.8" hidden="false" customHeight="false" outlineLevel="0" collapsed="false">
      <c r="A802" s="208"/>
      <c r="B802" s="208"/>
      <c r="C802" s="208"/>
      <c r="D802" s="208"/>
      <c r="E802" s="208"/>
      <c r="F802" s="208"/>
      <c r="G802" s="208"/>
      <c r="H802" s="208"/>
      <c r="I802" s="234"/>
    </row>
    <row r="803" customFormat="false" ht="13.8" hidden="false" customHeight="false" outlineLevel="0" collapsed="false">
      <c r="A803" s="208"/>
      <c r="B803" s="208"/>
      <c r="C803" s="208"/>
      <c r="D803" s="208"/>
      <c r="E803" s="208"/>
      <c r="F803" s="208"/>
      <c r="G803" s="208"/>
      <c r="H803" s="208"/>
      <c r="I803" s="234"/>
    </row>
    <row r="804" customFormat="false" ht="13.8" hidden="false" customHeight="false" outlineLevel="0" collapsed="false">
      <c r="A804" s="208"/>
      <c r="B804" s="208"/>
      <c r="C804" s="208"/>
      <c r="D804" s="208"/>
      <c r="E804" s="208"/>
      <c r="F804" s="208"/>
      <c r="G804" s="208"/>
      <c r="H804" s="208"/>
      <c r="I804" s="234"/>
    </row>
    <row r="805" customFormat="false" ht="13.8" hidden="false" customHeight="false" outlineLevel="0" collapsed="false">
      <c r="A805" s="208"/>
      <c r="B805" s="208"/>
      <c r="C805" s="208"/>
      <c r="D805" s="208"/>
      <c r="E805" s="208"/>
      <c r="F805" s="208"/>
      <c r="G805" s="208"/>
      <c r="H805" s="208"/>
      <c r="I805" s="234"/>
    </row>
    <row r="806" customFormat="false" ht="13.8" hidden="false" customHeight="false" outlineLevel="0" collapsed="false">
      <c r="A806" s="208"/>
      <c r="B806" s="208"/>
      <c r="C806" s="208"/>
      <c r="D806" s="208"/>
      <c r="E806" s="208"/>
      <c r="F806" s="208"/>
      <c r="G806" s="208"/>
      <c r="H806" s="208"/>
      <c r="I806" s="234"/>
    </row>
    <row r="807" customFormat="false" ht="13.8" hidden="false" customHeight="false" outlineLevel="0" collapsed="false">
      <c r="A807" s="208"/>
      <c r="B807" s="208"/>
      <c r="C807" s="208"/>
      <c r="D807" s="208"/>
      <c r="E807" s="208"/>
      <c r="F807" s="208"/>
      <c r="G807" s="208"/>
      <c r="H807" s="208"/>
      <c r="I807" s="234"/>
    </row>
    <row r="808" customFormat="false" ht="13.8" hidden="false" customHeight="false" outlineLevel="0" collapsed="false">
      <c r="A808" s="208"/>
      <c r="B808" s="208"/>
      <c r="C808" s="208"/>
      <c r="D808" s="208"/>
      <c r="E808" s="208"/>
      <c r="F808" s="208"/>
      <c r="G808" s="208"/>
      <c r="H808" s="208"/>
      <c r="I808" s="234"/>
    </row>
    <row r="809" customFormat="false" ht="13.8" hidden="false" customHeight="false" outlineLevel="0" collapsed="false">
      <c r="A809" s="208"/>
      <c r="B809" s="208"/>
      <c r="C809" s="208"/>
      <c r="D809" s="208"/>
      <c r="E809" s="208"/>
      <c r="F809" s="208"/>
      <c r="G809" s="208"/>
      <c r="H809" s="208"/>
      <c r="I809" s="234"/>
    </row>
    <row r="810" customFormat="false" ht="13.8" hidden="false" customHeight="false" outlineLevel="0" collapsed="false">
      <c r="A810" s="208"/>
      <c r="B810" s="208"/>
      <c r="C810" s="208"/>
      <c r="D810" s="208"/>
      <c r="E810" s="208"/>
      <c r="F810" s="208"/>
      <c r="G810" s="208"/>
      <c r="H810" s="208"/>
      <c r="I810" s="234"/>
    </row>
    <row r="811" customFormat="false" ht="13.8" hidden="false" customHeight="false" outlineLevel="0" collapsed="false">
      <c r="A811" s="208"/>
      <c r="B811" s="208"/>
      <c r="C811" s="208"/>
      <c r="D811" s="208"/>
      <c r="E811" s="208"/>
      <c r="F811" s="208"/>
      <c r="G811" s="208"/>
      <c r="H811" s="208"/>
      <c r="I811" s="234"/>
    </row>
    <row r="812" customFormat="false" ht="13.8" hidden="false" customHeight="false" outlineLevel="0" collapsed="false">
      <c r="A812" s="208"/>
      <c r="B812" s="208"/>
      <c r="C812" s="208"/>
      <c r="D812" s="208"/>
      <c r="E812" s="208"/>
      <c r="F812" s="208"/>
      <c r="G812" s="208"/>
      <c r="H812" s="208"/>
      <c r="I812" s="234"/>
    </row>
    <row r="813" customFormat="false" ht="13.8" hidden="false" customHeight="false" outlineLevel="0" collapsed="false">
      <c r="A813" s="208"/>
      <c r="B813" s="208"/>
      <c r="C813" s="208"/>
      <c r="D813" s="208"/>
      <c r="E813" s="208"/>
      <c r="F813" s="208"/>
      <c r="G813" s="208"/>
      <c r="H813" s="208"/>
      <c r="I813" s="234"/>
    </row>
    <row r="814" customFormat="false" ht="13.8" hidden="false" customHeight="false" outlineLevel="0" collapsed="false">
      <c r="A814" s="208"/>
      <c r="B814" s="208"/>
      <c r="C814" s="208"/>
      <c r="D814" s="208"/>
      <c r="E814" s="208"/>
      <c r="F814" s="208"/>
      <c r="G814" s="208"/>
      <c r="H814" s="208"/>
      <c r="I814" s="234"/>
    </row>
    <row r="815" customFormat="false" ht="13.8" hidden="false" customHeight="false" outlineLevel="0" collapsed="false">
      <c r="A815" s="208"/>
      <c r="B815" s="208"/>
      <c r="C815" s="208"/>
      <c r="D815" s="208"/>
      <c r="E815" s="208"/>
      <c r="F815" s="208"/>
      <c r="G815" s="208"/>
      <c r="H815" s="208"/>
      <c r="I815" s="234"/>
    </row>
    <row r="816" customFormat="false" ht="13.8" hidden="false" customHeight="false" outlineLevel="0" collapsed="false">
      <c r="A816" s="208"/>
      <c r="B816" s="208"/>
      <c r="C816" s="208"/>
      <c r="D816" s="208"/>
      <c r="E816" s="208"/>
      <c r="F816" s="208"/>
      <c r="G816" s="208"/>
      <c r="H816" s="208"/>
      <c r="I816" s="234"/>
    </row>
    <row r="817" customFormat="false" ht="13.8" hidden="false" customHeight="false" outlineLevel="0" collapsed="false">
      <c r="A817" s="208"/>
      <c r="B817" s="208"/>
      <c r="C817" s="208"/>
      <c r="D817" s="208"/>
      <c r="E817" s="208"/>
      <c r="F817" s="208"/>
      <c r="G817" s="208"/>
      <c r="H817" s="208"/>
      <c r="I817" s="234"/>
    </row>
    <row r="818" customFormat="false" ht="13.8" hidden="false" customHeight="false" outlineLevel="0" collapsed="false">
      <c r="A818" s="208"/>
      <c r="B818" s="208"/>
      <c r="C818" s="208"/>
      <c r="D818" s="208"/>
      <c r="E818" s="208"/>
      <c r="F818" s="208"/>
      <c r="G818" s="208"/>
      <c r="H818" s="208"/>
      <c r="I818" s="234"/>
    </row>
    <row r="819" customFormat="false" ht="13.8" hidden="false" customHeight="false" outlineLevel="0" collapsed="false">
      <c r="A819" s="208"/>
      <c r="B819" s="208"/>
      <c r="C819" s="208"/>
      <c r="D819" s="208"/>
      <c r="E819" s="208"/>
      <c r="F819" s="208"/>
      <c r="G819" s="208"/>
      <c r="H819" s="208"/>
      <c r="I819" s="234"/>
    </row>
    <row r="820" customFormat="false" ht="13.8" hidden="false" customHeight="false" outlineLevel="0" collapsed="false">
      <c r="A820" s="208"/>
      <c r="B820" s="208"/>
      <c r="C820" s="208"/>
      <c r="D820" s="208"/>
      <c r="E820" s="208"/>
      <c r="F820" s="208"/>
      <c r="G820" s="208"/>
      <c r="H820" s="208"/>
      <c r="I820" s="234"/>
    </row>
    <row r="821" customFormat="false" ht="13.8" hidden="false" customHeight="false" outlineLevel="0" collapsed="false">
      <c r="A821" s="208"/>
      <c r="B821" s="208"/>
      <c r="C821" s="208"/>
      <c r="D821" s="208"/>
      <c r="E821" s="208"/>
      <c r="F821" s="208"/>
      <c r="G821" s="208"/>
      <c r="H821" s="208"/>
      <c r="I821" s="234"/>
    </row>
    <row r="822" customFormat="false" ht="13.8" hidden="false" customHeight="false" outlineLevel="0" collapsed="false">
      <c r="A822" s="208"/>
      <c r="B822" s="208"/>
      <c r="C822" s="208"/>
      <c r="D822" s="208"/>
      <c r="E822" s="208"/>
      <c r="F822" s="208"/>
      <c r="G822" s="208"/>
      <c r="H822" s="208"/>
      <c r="I822" s="234"/>
    </row>
    <row r="823" customFormat="false" ht="13.8" hidden="false" customHeight="false" outlineLevel="0" collapsed="false">
      <c r="A823" s="208"/>
      <c r="B823" s="208"/>
      <c r="C823" s="208"/>
      <c r="D823" s="208"/>
      <c r="E823" s="208"/>
      <c r="F823" s="208"/>
      <c r="G823" s="208"/>
      <c r="H823" s="208"/>
      <c r="I823" s="234"/>
    </row>
    <row r="824" customFormat="false" ht="13.8" hidden="false" customHeight="false" outlineLevel="0" collapsed="false">
      <c r="A824" s="208"/>
      <c r="B824" s="208"/>
      <c r="C824" s="208"/>
      <c r="D824" s="208"/>
      <c r="E824" s="208"/>
      <c r="F824" s="208"/>
      <c r="G824" s="208"/>
      <c r="H824" s="208"/>
      <c r="I824" s="234"/>
    </row>
    <row r="825" customFormat="false" ht="13.8" hidden="false" customHeight="false" outlineLevel="0" collapsed="false">
      <c r="A825" s="208"/>
      <c r="B825" s="208"/>
      <c r="C825" s="208"/>
      <c r="D825" s="208"/>
      <c r="E825" s="208"/>
      <c r="F825" s="208"/>
      <c r="G825" s="208"/>
      <c r="H825" s="208"/>
      <c r="I825" s="234"/>
    </row>
    <row r="826" customFormat="false" ht="13.8" hidden="false" customHeight="false" outlineLevel="0" collapsed="false">
      <c r="A826" s="208"/>
      <c r="B826" s="208"/>
      <c r="C826" s="208"/>
      <c r="D826" s="208"/>
      <c r="E826" s="208"/>
      <c r="F826" s="208"/>
      <c r="G826" s="208"/>
      <c r="H826" s="208"/>
      <c r="I826" s="234"/>
    </row>
    <row r="827" customFormat="false" ht="13.8" hidden="false" customHeight="false" outlineLevel="0" collapsed="false">
      <c r="A827" s="208"/>
      <c r="B827" s="208"/>
      <c r="C827" s="208"/>
      <c r="D827" s="208"/>
      <c r="E827" s="208"/>
      <c r="F827" s="208"/>
      <c r="G827" s="208"/>
      <c r="H827" s="208"/>
      <c r="I827" s="234"/>
    </row>
    <row r="828" customFormat="false" ht="13.8" hidden="false" customHeight="false" outlineLevel="0" collapsed="false">
      <c r="A828" s="208"/>
      <c r="B828" s="208"/>
      <c r="C828" s="208"/>
      <c r="D828" s="208"/>
      <c r="E828" s="208"/>
      <c r="F828" s="208"/>
      <c r="G828" s="208"/>
      <c r="H828" s="208"/>
      <c r="I828" s="234"/>
    </row>
    <row r="829" customFormat="false" ht="13.8" hidden="false" customHeight="false" outlineLevel="0" collapsed="false">
      <c r="A829" s="208"/>
      <c r="B829" s="208"/>
      <c r="C829" s="208"/>
      <c r="D829" s="208"/>
      <c r="E829" s="208"/>
      <c r="F829" s="208"/>
      <c r="G829" s="208"/>
      <c r="H829" s="208"/>
      <c r="I829" s="234"/>
    </row>
    <row r="830" customFormat="false" ht="13.8" hidden="false" customHeight="false" outlineLevel="0" collapsed="false">
      <c r="A830" s="208"/>
      <c r="B830" s="208"/>
      <c r="C830" s="208"/>
      <c r="D830" s="208"/>
      <c r="E830" s="208"/>
      <c r="F830" s="208"/>
      <c r="G830" s="208"/>
      <c r="H830" s="208"/>
      <c r="I830" s="234"/>
    </row>
    <row r="831" customFormat="false" ht="13.8" hidden="false" customHeight="false" outlineLevel="0" collapsed="false">
      <c r="A831" s="208"/>
      <c r="B831" s="208"/>
      <c r="C831" s="208"/>
      <c r="D831" s="208"/>
      <c r="E831" s="208"/>
      <c r="F831" s="208"/>
      <c r="G831" s="208"/>
      <c r="H831" s="208"/>
      <c r="I831" s="234"/>
    </row>
    <row r="832" customFormat="false" ht="13.8" hidden="false" customHeight="false" outlineLevel="0" collapsed="false">
      <c r="A832" s="208"/>
      <c r="B832" s="208"/>
      <c r="C832" s="208"/>
      <c r="D832" s="208"/>
      <c r="E832" s="208"/>
      <c r="F832" s="208"/>
      <c r="G832" s="208"/>
      <c r="H832" s="208"/>
      <c r="I832" s="234"/>
    </row>
    <row r="833" customFormat="false" ht="13.8" hidden="false" customHeight="false" outlineLevel="0" collapsed="false">
      <c r="A833" s="208"/>
      <c r="B833" s="208"/>
      <c r="C833" s="208"/>
      <c r="D833" s="208"/>
      <c r="E833" s="208"/>
      <c r="F833" s="208"/>
      <c r="G833" s="208"/>
      <c r="H833" s="208"/>
      <c r="I833" s="234"/>
    </row>
    <row r="834" customFormat="false" ht="13.8" hidden="false" customHeight="false" outlineLevel="0" collapsed="false">
      <c r="A834" s="208"/>
      <c r="B834" s="208"/>
      <c r="C834" s="208"/>
      <c r="D834" s="208"/>
      <c r="E834" s="208"/>
      <c r="F834" s="208"/>
      <c r="G834" s="208"/>
      <c r="H834" s="208"/>
      <c r="I834" s="234"/>
    </row>
    <row r="835" customFormat="false" ht="13.8" hidden="false" customHeight="false" outlineLevel="0" collapsed="false">
      <c r="A835" s="208"/>
      <c r="B835" s="208"/>
      <c r="C835" s="208"/>
      <c r="D835" s="208"/>
      <c r="E835" s="208"/>
      <c r="F835" s="208"/>
      <c r="G835" s="208"/>
      <c r="H835" s="208"/>
      <c r="I835" s="234"/>
    </row>
    <row r="836" customFormat="false" ht="13.8" hidden="false" customHeight="false" outlineLevel="0" collapsed="false">
      <c r="A836" s="208"/>
      <c r="B836" s="208"/>
      <c r="C836" s="208"/>
      <c r="D836" s="208"/>
      <c r="E836" s="208"/>
      <c r="F836" s="208"/>
      <c r="G836" s="208"/>
      <c r="H836" s="208"/>
      <c r="I836" s="234"/>
    </row>
    <row r="837" customFormat="false" ht="13.8" hidden="false" customHeight="false" outlineLevel="0" collapsed="false">
      <c r="A837" s="208"/>
      <c r="B837" s="208"/>
      <c r="C837" s="208"/>
      <c r="D837" s="208"/>
      <c r="E837" s="208"/>
      <c r="F837" s="208"/>
      <c r="G837" s="208"/>
      <c r="H837" s="208"/>
      <c r="I837" s="234"/>
    </row>
    <row r="838" customFormat="false" ht="13.8" hidden="false" customHeight="false" outlineLevel="0" collapsed="false">
      <c r="A838" s="208"/>
      <c r="B838" s="208"/>
      <c r="C838" s="208"/>
      <c r="D838" s="208"/>
      <c r="E838" s="208"/>
      <c r="F838" s="208"/>
      <c r="G838" s="208"/>
      <c r="H838" s="208"/>
      <c r="I838" s="234"/>
    </row>
    <row r="839" customFormat="false" ht="13.8" hidden="false" customHeight="false" outlineLevel="0" collapsed="false">
      <c r="A839" s="208"/>
      <c r="B839" s="208"/>
      <c r="C839" s="208"/>
      <c r="D839" s="208"/>
      <c r="E839" s="208"/>
      <c r="F839" s="208"/>
      <c r="G839" s="208"/>
      <c r="H839" s="208"/>
      <c r="I839" s="234"/>
    </row>
    <row r="840" customFormat="false" ht="13.8" hidden="false" customHeight="false" outlineLevel="0" collapsed="false">
      <c r="A840" s="208"/>
      <c r="B840" s="208"/>
      <c r="C840" s="208"/>
      <c r="D840" s="208"/>
      <c r="E840" s="208"/>
      <c r="F840" s="208"/>
      <c r="G840" s="208"/>
      <c r="H840" s="208"/>
      <c r="I840" s="234"/>
    </row>
    <row r="841" customFormat="false" ht="13.8" hidden="false" customHeight="false" outlineLevel="0" collapsed="false">
      <c r="A841" s="208"/>
      <c r="B841" s="208"/>
      <c r="C841" s="208"/>
      <c r="D841" s="208"/>
      <c r="E841" s="208"/>
      <c r="F841" s="208"/>
      <c r="G841" s="208"/>
      <c r="H841" s="208"/>
      <c r="I841" s="234"/>
    </row>
    <row r="842" customFormat="false" ht="13.8" hidden="false" customHeight="false" outlineLevel="0" collapsed="false">
      <c r="A842" s="208"/>
      <c r="B842" s="208"/>
      <c r="C842" s="208"/>
      <c r="D842" s="208"/>
      <c r="E842" s="208"/>
      <c r="F842" s="208"/>
      <c r="G842" s="208"/>
      <c r="H842" s="208"/>
      <c r="I842" s="234"/>
    </row>
    <row r="843" customFormat="false" ht="13.8" hidden="false" customHeight="false" outlineLevel="0" collapsed="false">
      <c r="A843" s="208"/>
      <c r="B843" s="208"/>
      <c r="C843" s="208"/>
      <c r="D843" s="208"/>
      <c r="E843" s="208"/>
      <c r="F843" s="208"/>
      <c r="G843" s="208"/>
      <c r="H843" s="208"/>
      <c r="I843" s="234"/>
    </row>
    <row r="844" customFormat="false" ht="13.8" hidden="false" customHeight="false" outlineLevel="0" collapsed="false">
      <c r="A844" s="208"/>
      <c r="B844" s="208"/>
      <c r="C844" s="208"/>
      <c r="D844" s="208"/>
      <c r="E844" s="208"/>
      <c r="F844" s="208"/>
      <c r="G844" s="208"/>
      <c r="H844" s="208"/>
      <c r="I844" s="234"/>
    </row>
    <row r="845" customFormat="false" ht="13.8" hidden="false" customHeight="false" outlineLevel="0" collapsed="false">
      <c r="A845" s="208"/>
      <c r="B845" s="208"/>
      <c r="C845" s="208"/>
      <c r="D845" s="208"/>
      <c r="E845" s="208"/>
      <c r="F845" s="208"/>
      <c r="G845" s="208"/>
      <c r="H845" s="208"/>
      <c r="I845" s="234"/>
    </row>
    <row r="846" customFormat="false" ht="13.8" hidden="false" customHeight="false" outlineLevel="0" collapsed="false">
      <c r="A846" s="208"/>
      <c r="B846" s="208"/>
      <c r="C846" s="208"/>
      <c r="D846" s="208"/>
      <c r="E846" s="208"/>
      <c r="F846" s="208"/>
      <c r="G846" s="208"/>
      <c r="H846" s="208"/>
      <c r="I846" s="234"/>
    </row>
    <row r="847" customFormat="false" ht="13.8" hidden="false" customHeight="false" outlineLevel="0" collapsed="false">
      <c r="A847" s="208"/>
      <c r="B847" s="208"/>
      <c r="C847" s="208"/>
      <c r="D847" s="208"/>
      <c r="E847" s="208"/>
      <c r="F847" s="208"/>
      <c r="G847" s="208"/>
      <c r="H847" s="208"/>
      <c r="I847" s="234"/>
    </row>
    <row r="848" customFormat="false" ht="13.8" hidden="false" customHeight="false" outlineLevel="0" collapsed="false">
      <c r="A848" s="208"/>
      <c r="B848" s="208"/>
      <c r="C848" s="208"/>
      <c r="D848" s="208"/>
      <c r="E848" s="208"/>
      <c r="F848" s="208"/>
      <c r="G848" s="208"/>
      <c r="H848" s="208"/>
      <c r="I848" s="234"/>
    </row>
    <row r="849" customFormat="false" ht="13.8" hidden="false" customHeight="false" outlineLevel="0" collapsed="false">
      <c r="A849" s="208"/>
      <c r="B849" s="208"/>
      <c r="C849" s="208"/>
      <c r="D849" s="208"/>
      <c r="E849" s="208"/>
      <c r="F849" s="208"/>
      <c r="G849" s="208"/>
      <c r="H849" s="208"/>
      <c r="I849" s="234"/>
    </row>
    <row r="850" customFormat="false" ht="13.8" hidden="false" customHeight="false" outlineLevel="0" collapsed="false">
      <c r="A850" s="208"/>
      <c r="B850" s="208"/>
      <c r="C850" s="208"/>
      <c r="D850" s="208"/>
      <c r="E850" s="208"/>
      <c r="F850" s="208"/>
      <c r="G850" s="208"/>
      <c r="H850" s="208"/>
      <c r="I850" s="234"/>
    </row>
    <row r="851" customFormat="false" ht="13.8" hidden="false" customHeight="false" outlineLevel="0" collapsed="false">
      <c r="A851" s="208"/>
      <c r="B851" s="208"/>
      <c r="C851" s="208"/>
      <c r="D851" s="208"/>
      <c r="E851" s="208"/>
      <c r="F851" s="208"/>
      <c r="G851" s="208"/>
      <c r="H851" s="208"/>
      <c r="I851" s="234"/>
    </row>
    <row r="852" customFormat="false" ht="13.8" hidden="false" customHeight="false" outlineLevel="0" collapsed="false">
      <c r="A852" s="208"/>
      <c r="B852" s="208"/>
      <c r="C852" s="208"/>
      <c r="D852" s="208"/>
      <c r="E852" s="208"/>
      <c r="F852" s="208"/>
      <c r="G852" s="208"/>
      <c r="H852" s="208"/>
      <c r="I852" s="234"/>
    </row>
    <row r="853" customFormat="false" ht="13.8" hidden="false" customHeight="false" outlineLevel="0" collapsed="false">
      <c r="A853" s="208"/>
      <c r="B853" s="208"/>
      <c r="C853" s="208"/>
      <c r="D853" s="208"/>
      <c r="E853" s="208"/>
      <c r="F853" s="208"/>
      <c r="G853" s="208"/>
      <c r="H853" s="208"/>
      <c r="I853" s="234"/>
    </row>
    <row r="854" customFormat="false" ht="13.8" hidden="false" customHeight="false" outlineLevel="0" collapsed="false">
      <c r="A854" s="208"/>
      <c r="B854" s="208"/>
      <c r="C854" s="208"/>
      <c r="D854" s="208"/>
      <c r="E854" s="208"/>
      <c r="F854" s="208"/>
      <c r="G854" s="208"/>
      <c r="H854" s="208"/>
      <c r="I854" s="234"/>
    </row>
    <row r="855" customFormat="false" ht="13.8" hidden="false" customHeight="false" outlineLevel="0" collapsed="false">
      <c r="A855" s="208"/>
      <c r="B855" s="208"/>
      <c r="C855" s="208"/>
      <c r="D855" s="208"/>
      <c r="E855" s="208"/>
      <c r="F855" s="208"/>
      <c r="G855" s="208"/>
      <c r="H855" s="208"/>
      <c r="I855" s="234"/>
    </row>
    <row r="856" customFormat="false" ht="13.8" hidden="false" customHeight="false" outlineLevel="0" collapsed="false">
      <c r="A856" s="208"/>
      <c r="B856" s="208"/>
      <c r="C856" s="208"/>
      <c r="D856" s="208"/>
      <c r="E856" s="208"/>
      <c r="F856" s="208"/>
      <c r="G856" s="208"/>
      <c r="H856" s="208"/>
      <c r="I856" s="234"/>
    </row>
    <row r="857" customFormat="false" ht="13.8" hidden="false" customHeight="false" outlineLevel="0" collapsed="false">
      <c r="A857" s="208"/>
      <c r="B857" s="208"/>
      <c r="C857" s="208"/>
      <c r="D857" s="208"/>
      <c r="E857" s="208"/>
      <c r="F857" s="208"/>
      <c r="G857" s="208"/>
      <c r="H857" s="208"/>
      <c r="I857" s="234"/>
    </row>
    <row r="858" customFormat="false" ht="13.8" hidden="false" customHeight="false" outlineLevel="0" collapsed="false">
      <c r="A858" s="208"/>
      <c r="B858" s="208"/>
      <c r="C858" s="208"/>
      <c r="D858" s="208"/>
      <c r="E858" s="208"/>
      <c r="F858" s="208"/>
      <c r="G858" s="208"/>
      <c r="H858" s="208"/>
      <c r="I858" s="234"/>
    </row>
    <row r="859" customFormat="false" ht="13.8" hidden="false" customHeight="false" outlineLevel="0" collapsed="false">
      <c r="A859" s="208"/>
      <c r="B859" s="208"/>
      <c r="C859" s="208"/>
      <c r="D859" s="208"/>
      <c r="E859" s="208"/>
      <c r="F859" s="208"/>
      <c r="G859" s="208"/>
      <c r="H859" s="208"/>
      <c r="I859" s="234"/>
    </row>
    <row r="860" customFormat="false" ht="13.8" hidden="false" customHeight="false" outlineLevel="0" collapsed="false">
      <c r="A860" s="208"/>
      <c r="B860" s="208"/>
      <c r="C860" s="208"/>
      <c r="D860" s="208"/>
      <c r="E860" s="208"/>
      <c r="F860" s="208"/>
      <c r="G860" s="208"/>
      <c r="H860" s="208"/>
      <c r="I860" s="234"/>
    </row>
    <row r="861" customFormat="false" ht="13.8" hidden="false" customHeight="false" outlineLevel="0" collapsed="false">
      <c r="A861" s="208"/>
      <c r="B861" s="208"/>
      <c r="C861" s="208"/>
      <c r="D861" s="208"/>
      <c r="E861" s="208"/>
      <c r="F861" s="208"/>
      <c r="G861" s="208"/>
      <c r="H861" s="208"/>
      <c r="I861" s="234"/>
    </row>
    <row r="862" customFormat="false" ht="13.8" hidden="false" customHeight="false" outlineLevel="0" collapsed="false">
      <c r="A862" s="208"/>
      <c r="B862" s="208"/>
      <c r="C862" s="208"/>
      <c r="D862" s="208"/>
      <c r="E862" s="208"/>
      <c r="F862" s="208"/>
      <c r="G862" s="208"/>
      <c r="H862" s="208"/>
      <c r="I862" s="234"/>
    </row>
    <row r="863" customFormat="false" ht="13.8" hidden="false" customHeight="false" outlineLevel="0" collapsed="false">
      <c r="A863" s="208"/>
      <c r="B863" s="208"/>
      <c r="C863" s="208"/>
      <c r="D863" s="208"/>
      <c r="E863" s="208"/>
      <c r="F863" s="208"/>
      <c r="G863" s="208"/>
      <c r="H863" s="208"/>
      <c r="I863" s="234"/>
    </row>
    <row r="864" customFormat="false" ht="13.8" hidden="false" customHeight="false" outlineLevel="0" collapsed="false">
      <c r="A864" s="208"/>
      <c r="B864" s="208"/>
      <c r="C864" s="208"/>
      <c r="D864" s="208"/>
      <c r="E864" s="208"/>
      <c r="F864" s="208"/>
      <c r="G864" s="208"/>
      <c r="H864" s="208"/>
      <c r="I864" s="234"/>
    </row>
    <row r="865" customFormat="false" ht="13.8" hidden="false" customHeight="false" outlineLevel="0" collapsed="false">
      <c r="A865" s="208"/>
      <c r="B865" s="208"/>
      <c r="C865" s="208"/>
      <c r="D865" s="208"/>
      <c r="E865" s="208"/>
      <c r="F865" s="208"/>
      <c r="G865" s="208"/>
      <c r="H865" s="208"/>
      <c r="I865" s="234"/>
    </row>
    <row r="866" customFormat="false" ht="13.8" hidden="false" customHeight="false" outlineLevel="0" collapsed="false">
      <c r="A866" s="208"/>
      <c r="B866" s="208"/>
      <c r="C866" s="208"/>
      <c r="D866" s="208"/>
      <c r="E866" s="208"/>
      <c r="F866" s="208"/>
      <c r="G866" s="208"/>
      <c r="H866" s="208"/>
      <c r="I866" s="234"/>
    </row>
    <row r="867" customFormat="false" ht="13.8" hidden="false" customHeight="false" outlineLevel="0" collapsed="false">
      <c r="A867" s="208"/>
      <c r="B867" s="208"/>
      <c r="C867" s="208"/>
      <c r="D867" s="208"/>
      <c r="E867" s="208"/>
      <c r="F867" s="208"/>
      <c r="G867" s="208"/>
      <c r="H867" s="208"/>
      <c r="I867" s="234"/>
    </row>
    <row r="868" customFormat="false" ht="13.8" hidden="false" customHeight="false" outlineLevel="0" collapsed="false">
      <c r="A868" s="208"/>
      <c r="B868" s="208"/>
      <c r="C868" s="208"/>
      <c r="D868" s="208"/>
      <c r="E868" s="208"/>
      <c r="F868" s="208"/>
      <c r="G868" s="208"/>
      <c r="H868" s="208"/>
      <c r="I868" s="234"/>
    </row>
    <row r="869" customFormat="false" ht="13.8" hidden="false" customHeight="false" outlineLevel="0" collapsed="false">
      <c r="A869" s="208"/>
      <c r="B869" s="208"/>
      <c r="C869" s="208"/>
      <c r="D869" s="208"/>
      <c r="E869" s="208"/>
      <c r="F869" s="208"/>
      <c r="G869" s="208"/>
      <c r="H869" s="208"/>
      <c r="I869" s="234"/>
    </row>
    <row r="870" customFormat="false" ht="13.8" hidden="false" customHeight="false" outlineLevel="0" collapsed="false">
      <c r="A870" s="208"/>
      <c r="B870" s="208"/>
      <c r="C870" s="208"/>
      <c r="D870" s="208"/>
      <c r="E870" s="208"/>
      <c r="F870" s="208"/>
      <c r="G870" s="208"/>
      <c r="H870" s="208"/>
      <c r="I870" s="234"/>
    </row>
    <row r="871" customFormat="false" ht="13.8" hidden="false" customHeight="false" outlineLevel="0" collapsed="false">
      <c r="A871" s="208"/>
      <c r="B871" s="208"/>
      <c r="C871" s="208"/>
      <c r="D871" s="208"/>
      <c r="E871" s="208"/>
      <c r="F871" s="208"/>
      <c r="G871" s="208"/>
      <c r="H871" s="208"/>
      <c r="I871" s="234"/>
    </row>
    <row r="872" customFormat="false" ht="13.8" hidden="false" customHeight="false" outlineLevel="0" collapsed="false">
      <c r="A872" s="208"/>
      <c r="B872" s="208"/>
      <c r="C872" s="208"/>
      <c r="D872" s="208"/>
      <c r="E872" s="208"/>
      <c r="F872" s="208"/>
      <c r="G872" s="208"/>
      <c r="H872" s="208"/>
      <c r="I872" s="234"/>
    </row>
    <row r="873" customFormat="false" ht="13.8" hidden="false" customHeight="false" outlineLevel="0" collapsed="false">
      <c r="A873" s="208"/>
      <c r="B873" s="208"/>
      <c r="C873" s="208"/>
      <c r="D873" s="208"/>
      <c r="E873" s="208"/>
      <c r="F873" s="208"/>
      <c r="G873" s="208"/>
      <c r="H873" s="208"/>
      <c r="I873" s="234"/>
    </row>
    <row r="874" customFormat="false" ht="13.8" hidden="false" customHeight="false" outlineLevel="0" collapsed="false">
      <c r="A874" s="208"/>
      <c r="B874" s="208"/>
      <c r="C874" s="208"/>
      <c r="D874" s="208"/>
      <c r="E874" s="208"/>
      <c r="F874" s="208"/>
      <c r="G874" s="208"/>
      <c r="H874" s="208"/>
      <c r="I874" s="234"/>
    </row>
    <row r="875" customFormat="false" ht="13.8" hidden="false" customHeight="false" outlineLevel="0" collapsed="false">
      <c r="A875" s="208"/>
      <c r="B875" s="208"/>
      <c r="C875" s="208"/>
      <c r="D875" s="208"/>
      <c r="E875" s="208"/>
      <c r="F875" s="208"/>
      <c r="G875" s="208"/>
      <c r="H875" s="208"/>
      <c r="I875" s="234"/>
    </row>
    <row r="876" customFormat="false" ht="13.8" hidden="false" customHeight="false" outlineLevel="0" collapsed="false">
      <c r="A876" s="208"/>
      <c r="B876" s="208"/>
      <c r="C876" s="208"/>
      <c r="D876" s="208"/>
      <c r="E876" s="208"/>
      <c r="F876" s="208"/>
      <c r="G876" s="208"/>
      <c r="H876" s="208"/>
      <c r="I876" s="234"/>
    </row>
    <row r="877" customFormat="false" ht="13.8" hidden="false" customHeight="false" outlineLevel="0" collapsed="false">
      <c r="A877" s="208"/>
      <c r="B877" s="208"/>
      <c r="C877" s="208"/>
      <c r="D877" s="208"/>
      <c r="E877" s="208"/>
      <c r="F877" s="208"/>
      <c r="G877" s="208"/>
      <c r="H877" s="208"/>
      <c r="I877" s="234"/>
    </row>
    <row r="878" customFormat="false" ht="13.8" hidden="false" customHeight="false" outlineLevel="0" collapsed="false">
      <c r="A878" s="208"/>
      <c r="B878" s="208"/>
      <c r="C878" s="208"/>
      <c r="D878" s="208"/>
      <c r="E878" s="208"/>
      <c r="F878" s="208"/>
      <c r="G878" s="208"/>
      <c r="H878" s="208"/>
      <c r="I878" s="234"/>
    </row>
    <row r="879" customFormat="false" ht="13.8" hidden="false" customHeight="false" outlineLevel="0" collapsed="false">
      <c r="A879" s="208"/>
      <c r="B879" s="208"/>
      <c r="C879" s="208"/>
      <c r="D879" s="208"/>
      <c r="E879" s="208"/>
      <c r="F879" s="208"/>
      <c r="G879" s="208"/>
      <c r="H879" s="208"/>
      <c r="I879" s="234"/>
    </row>
    <row r="880" customFormat="false" ht="13.8" hidden="false" customHeight="false" outlineLevel="0" collapsed="false">
      <c r="A880" s="208"/>
      <c r="B880" s="208"/>
      <c r="C880" s="208"/>
      <c r="D880" s="208"/>
      <c r="E880" s="208"/>
      <c r="F880" s="208"/>
      <c r="G880" s="208"/>
      <c r="H880" s="208"/>
      <c r="I880" s="234"/>
    </row>
    <row r="881" customFormat="false" ht="13.8" hidden="false" customHeight="false" outlineLevel="0" collapsed="false">
      <c r="A881" s="208"/>
      <c r="B881" s="208"/>
      <c r="C881" s="208"/>
      <c r="D881" s="208"/>
      <c r="E881" s="208"/>
      <c r="F881" s="208"/>
      <c r="G881" s="208"/>
      <c r="H881" s="208"/>
      <c r="I881" s="234"/>
    </row>
    <row r="882" customFormat="false" ht="13.8" hidden="false" customHeight="false" outlineLevel="0" collapsed="false">
      <c r="A882" s="208"/>
      <c r="B882" s="208"/>
      <c r="C882" s="208"/>
      <c r="D882" s="208"/>
      <c r="E882" s="208"/>
      <c r="F882" s="208"/>
      <c r="G882" s="208"/>
      <c r="H882" s="208"/>
      <c r="I882" s="234"/>
    </row>
    <row r="883" customFormat="false" ht="13.8" hidden="false" customHeight="false" outlineLevel="0" collapsed="false">
      <c r="A883" s="208"/>
      <c r="B883" s="208"/>
      <c r="C883" s="208"/>
      <c r="D883" s="208"/>
      <c r="E883" s="208"/>
      <c r="F883" s="208"/>
      <c r="G883" s="208"/>
      <c r="H883" s="208"/>
      <c r="I883" s="234"/>
    </row>
    <row r="884" customFormat="false" ht="13.8" hidden="false" customHeight="false" outlineLevel="0" collapsed="false">
      <c r="A884" s="208"/>
      <c r="B884" s="208"/>
      <c r="C884" s="208"/>
      <c r="D884" s="208"/>
      <c r="E884" s="208"/>
      <c r="F884" s="208"/>
      <c r="G884" s="208"/>
      <c r="H884" s="208"/>
      <c r="I884" s="234"/>
    </row>
    <row r="885" customFormat="false" ht="13.8" hidden="false" customHeight="false" outlineLevel="0" collapsed="false">
      <c r="A885" s="208"/>
      <c r="B885" s="208"/>
      <c r="C885" s="208"/>
      <c r="D885" s="208"/>
      <c r="E885" s="208"/>
      <c r="F885" s="208"/>
      <c r="G885" s="208"/>
      <c r="H885" s="208"/>
      <c r="I885" s="234"/>
    </row>
    <row r="886" customFormat="false" ht="13.8" hidden="false" customHeight="false" outlineLevel="0" collapsed="false">
      <c r="A886" s="208"/>
      <c r="B886" s="208"/>
      <c r="C886" s="208"/>
      <c r="D886" s="208"/>
      <c r="E886" s="208"/>
      <c r="F886" s="208"/>
      <c r="G886" s="208"/>
      <c r="H886" s="208"/>
      <c r="I886" s="234"/>
    </row>
    <row r="887" customFormat="false" ht="13.8" hidden="false" customHeight="false" outlineLevel="0" collapsed="false">
      <c r="A887" s="208"/>
      <c r="B887" s="208"/>
      <c r="C887" s="208"/>
      <c r="D887" s="208"/>
      <c r="E887" s="208"/>
      <c r="F887" s="208"/>
      <c r="G887" s="208"/>
      <c r="H887" s="208"/>
      <c r="I887" s="234"/>
    </row>
    <row r="888" customFormat="false" ht="13.8" hidden="false" customHeight="false" outlineLevel="0" collapsed="false">
      <c r="A888" s="208"/>
      <c r="B888" s="208"/>
      <c r="C888" s="208"/>
      <c r="D888" s="208"/>
      <c r="E888" s="208"/>
      <c r="F888" s="208"/>
      <c r="G888" s="208"/>
      <c r="H888" s="208"/>
      <c r="I888" s="234"/>
    </row>
    <row r="889" customFormat="false" ht="13.8" hidden="false" customHeight="false" outlineLevel="0" collapsed="false">
      <c r="A889" s="208"/>
      <c r="B889" s="208"/>
      <c r="C889" s="208"/>
      <c r="D889" s="208"/>
      <c r="E889" s="208"/>
      <c r="F889" s="208"/>
      <c r="G889" s="208"/>
      <c r="H889" s="208"/>
      <c r="I889" s="234"/>
    </row>
    <row r="890" customFormat="false" ht="13.8" hidden="false" customHeight="false" outlineLevel="0" collapsed="false">
      <c r="A890" s="208"/>
      <c r="B890" s="208"/>
      <c r="C890" s="208"/>
      <c r="D890" s="208"/>
      <c r="E890" s="208"/>
      <c r="F890" s="208"/>
      <c r="G890" s="208"/>
      <c r="H890" s="208"/>
      <c r="I890" s="234"/>
    </row>
    <row r="891" customFormat="false" ht="13.8" hidden="false" customHeight="false" outlineLevel="0" collapsed="false">
      <c r="A891" s="208"/>
      <c r="B891" s="208"/>
      <c r="C891" s="208"/>
      <c r="D891" s="208"/>
      <c r="E891" s="208"/>
      <c r="F891" s="208"/>
      <c r="G891" s="208"/>
      <c r="H891" s="208"/>
      <c r="I891" s="234"/>
    </row>
    <row r="892" customFormat="false" ht="13.8" hidden="false" customHeight="false" outlineLevel="0" collapsed="false">
      <c r="A892" s="208"/>
      <c r="B892" s="208"/>
      <c r="C892" s="208"/>
      <c r="D892" s="208"/>
      <c r="E892" s="208"/>
      <c r="F892" s="208"/>
      <c r="G892" s="208"/>
      <c r="H892" s="208"/>
      <c r="I892" s="234"/>
    </row>
    <row r="893" customFormat="false" ht="13.8" hidden="false" customHeight="false" outlineLevel="0" collapsed="false">
      <c r="A893" s="208"/>
      <c r="B893" s="208"/>
      <c r="C893" s="208"/>
      <c r="D893" s="208"/>
      <c r="E893" s="208"/>
      <c r="F893" s="208"/>
      <c r="G893" s="208"/>
      <c r="H893" s="208"/>
      <c r="I893" s="234"/>
    </row>
    <row r="894" customFormat="false" ht="13.8" hidden="false" customHeight="false" outlineLevel="0" collapsed="false">
      <c r="A894" s="208"/>
      <c r="B894" s="208"/>
      <c r="C894" s="208"/>
      <c r="D894" s="208"/>
      <c r="E894" s="208"/>
      <c r="F894" s="208"/>
      <c r="G894" s="208"/>
      <c r="H894" s="208"/>
      <c r="I894" s="234"/>
    </row>
    <row r="895" customFormat="false" ht="13.8" hidden="false" customHeight="false" outlineLevel="0" collapsed="false">
      <c r="A895" s="208"/>
      <c r="B895" s="208"/>
      <c r="C895" s="208"/>
      <c r="D895" s="208"/>
      <c r="E895" s="208"/>
      <c r="F895" s="208"/>
      <c r="G895" s="208"/>
      <c r="H895" s="208"/>
      <c r="I895" s="234"/>
    </row>
    <row r="896" customFormat="false" ht="13.8" hidden="false" customHeight="false" outlineLevel="0" collapsed="false">
      <c r="A896" s="208"/>
      <c r="B896" s="208"/>
      <c r="C896" s="208"/>
      <c r="D896" s="208"/>
      <c r="E896" s="208"/>
      <c r="F896" s="208"/>
      <c r="G896" s="208"/>
      <c r="H896" s="208"/>
      <c r="I896" s="234"/>
    </row>
    <row r="897" customFormat="false" ht="13.8" hidden="false" customHeight="false" outlineLevel="0" collapsed="false">
      <c r="A897" s="208"/>
      <c r="B897" s="208"/>
      <c r="C897" s="208"/>
      <c r="D897" s="208"/>
      <c r="E897" s="208"/>
      <c r="F897" s="208"/>
      <c r="G897" s="208"/>
      <c r="H897" s="208"/>
      <c r="I897" s="234"/>
    </row>
    <row r="898" customFormat="false" ht="13.8" hidden="false" customHeight="false" outlineLevel="0" collapsed="false">
      <c r="A898" s="208"/>
      <c r="B898" s="208"/>
      <c r="C898" s="208"/>
      <c r="D898" s="208"/>
      <c r="E898" s="208"/>
      <c r="F898" s="208"/>
      <c r="G898" s="208"/>
      <c r="H898" s="208"/>
      <c r="I898" s="234"/>
    </row>
    <row r="899" customFormat="false" ht="13.8" hidden="false" customHeight="false" outlineLevel="0" collapsed="false">
      <c r="A899" s="208"/>
      <c r="B899" s="208"/>
      <c r="C899" s="208"/>
      <c r="D899" s="208"/>
      <c r="E899" s="208"/>
      <c r="F899" s="208"/>
      <c r="G899" s="208"/>
      <c r="H899" s="208"/>
      <c r="I899" s="234"/>
    </row>
    <row r="900" customFormat="false" ht="13.8" hidden="false" customHeight="false" outlineLevel="0" collapsed="false">
      <c r="A900" s="208"/>
      <c r="B900" s="208"/>
      <c r="C900" s="208"/>
      <c r="D900" s="208"/>
      <c r="E900" s="208"/>
      <c r="F900" s="208"/>
      <c r="G900" s="208"/>
      <c r="H900" s="208"/>
      <c r="I900" s="234"/>
    </row>
    <row r="901" customFormat="false" ht="13.8" hidden="false" customHeight="false" outlineLevel="0" collapsed="false">
      <c r="A901" s="208"/>
      <c r="B901" s="208"/>
      <c r="C901" s="208"/>
      <c r="D901" s="208"/>
      <c r="E901" s="208"/>
      <c r="F901" s="208"/>
      <c r="G901" s="208"/>
      <c r="H901" s="208"/>
      <c r="I901" s="234"/>
    </row>
    <row r="902" customFormat="false" ht="13.8" hidden="false" customHeight="false" outlineLevel="0" collapsed="false">
      <c r="A902" s="208"/>
      <c r="B902" s="208"/>
      <c r="C902" s="208"/>
      <c r="D902" s="208"/>
      <c r="E902" s="208"/>
      <c r="F902" s="208"/>
      <c r="G902" s="208"/>
      <c r="H902" s="208"/>
      <c r="I902" s="234"/>
    </row>
    <row r="903" customFormat="false" ht="13.8" hidden="false" customHeight="false" outlineLevel="0" collapsed="false">
      <c r="A903" s="208"/>
      <c r="B903" s="208"/>
      <c r="C903" s="208"/>
      <c r="D903" s="208"/>
      <c r="E903" s="208"/>
      <c r="F903" s="208"/>
      <c r="G903" s="208"/>
      <c r="H903" s="208"/>
      <c r="I903" s="234"/>
    </row>
    <row r="904" customFormat="false" ht="13.8" hidden="false" customHeight="false" outlineLevel="0" collapsed="false">
      <c r="A904" s="208"/>
      <c r="B904" s="208"/>
      <c r="C904" s="208"/>
      <c r="D904" s="208"/>
      <c r="E904" s="208"/>
      <c r="F904" s="208"/>
      <c r="G904" s="208"/>
      <c r="H904" s="208"/>
      <c r="I904" s="234"/>
    </row>
    <row r="905" customFormat="false" ht="13.8" hidden="false" customHeight="false" outlineLevel="0" collapsed="false">
      <c r="A905" s="208"/>
      <c r="B905" s="208"/>
      <c r="C905" s="208"/>
      <c r="D905" s="208"/>
      <c r="E905" s="208"/>
      <c r="F905" s="208"/>
      <c r="G905" s="208"/>
      <c r="H905" s="208"/>
      <c r="I905" s="234"/>
    </row>
    <row r="906" customFormat="false" ht="13.8" hidden="false" customHeight="false" outlineLevel="0" collapsed="false">
      <c r="A906" s="208"/>
      <c r="B906" s="208"/>
      <c r="C906" s="208"/>
      <c r="D906" s="208"/>
      <c r="E906" s="208"/>
      <c r="F906" s="208"/>
      <c r="G906" s="208"/>
      <c r="H906" s="208"/>
      <c r="I906" s="234"/>
    </row>
    <row r="907" customFormat="false" ht="13.8" hidden="false" customHeight="false" outlineLevel="0" collapsed="false">
      <c r="A907" s="208"/>
      <c r="B907" s="208"/>
      <c r="C907" s="208"/>
      <c r="D907" s="208"/>
      <c r="E907" s="208"/>
      <c r="F907" s="208"/>
      <c r="G907" s="208"/>
      <c r="H907" s="208"/>
      <c r="I907" s="234"/>
    </row>
    <row r="908" customFormat="false" ht="13.8" hidden="false" customHeight="false" outlineLevel="0" collapsed="false">
      <c r="A908" s="208"/>
      <c r="B908" s="208"/>
      <c r="C908" s="208"/>
      <c r="D908" s="208"/>
      <c r="E908" s="208"/>
      <c r="F908" s="208"/>
      <c r="G908" s="208"/>
      <c r="H908" s="208"/>
      <c r="I908" s="234"/>
    </row>
    <row r="909" customFormat="false" ht="13.8" hidden="false" customHeight="false" outlineLevel="0" collapsed="false">
      <c r="A909" s="208"/>
      <c r="B909" s="208"/>
      <c r="C909" s="208"/>
      <c r="D909" s="208"/>
      <c r="E909" s="208"/>
      <c r="F909" s="208"/>
      <c r="G909" s="208"/>
      <c r="H909" s="208"/>
      <c r="I909" s="234"/>
    </row>
    <row r="910" customFormat="false" ht="13.8" hidden="false" customHeight="false" outlineLevel="0" collapsed="false">
      <c r="A910" s="208"/>
      <c r="B910" s="208"/>
      <c r="C910" s="208"/>
      <c r="D910" s="208"/>
      <c r="E910" s="208"/>
      <c r="F910" s="208"/>
      <c r="G910" s="208"/>
      <c r="H910" s="208"/>
      <c r="I910" s="234"/>
    </row>
    <row r="911" customFormat="false" ht="13.8" hidden="false" customHeight="false" outlineLevel="0" collapsed="false">
      <c r="A911" s="208"/>
      <c r="B911" s="208"/>
      <c r="C911" s="208"/>
      <c r="D911" s="208"/>
      <c r="E911" s="208"/>
      <c r="F911" s="208"/>
      <c r="G911" s="208"/>
      <c r="H911" s="208"/>
      <c r="I911" s="234"/>
    </row>
    <row r="912" customFormat="false" ht="13.8" hidden="false" customHeight="false" outlineLevel="0" collapsed="false">
      <c r="A912" s="208"/>
      <c r="B912" s="208"/>
      <c r="C912" s="208"/>
      <c r="D912" s="208"/>
      <c r="E912" s="208"/>
      <c r="F912" s="208"/>
      <c r="G912" s="208"/>
      <c r="H912" s="208"/>
      <c r="I912" s="234"/>
    </row>
    <row r="913" customFormat="false" ht="13.8" hidden="false" customHeight="false" outlineLevel="0" collapsed="false">
      <c r="A913" s="208"/>
      <c r="B913" s="208"/>
      <c r="C913" s="208"/>
      <c r="D913" s="208"/>
      <c r="E913" s="208"/>
      <c r="F913" s="208"/>
      <c r="G913" s="208"/>
      <c r="H913" s="208"/>
      <c r="I913" s="234"/>
    </row>
    <row r="914" customFormat="false" ht="13.8" hidden="false" customHeight="false" outlineLevel="0" collapsed="false">
      <c r="A914" s="208"/>
      <c r="B914" s="208"/>
      <c r="C914" s="208"/>
      <c r="D914" s="208"/>
      <c r="E914" s="208"/>
      <c r="F914" s="208"/>
      <c r="G914" s="208"/>
      <c r="H914" s="208"/>
      <c r="I914" s="234"/>
    </row>
    <row r="915" customFormat="false" ht="13.8" hidden="false" customHeight="false" outlineLevel="0" collapsed="false">
      <c r="A915" s="208"/>
      <c r="B915" s="208"/>
      <c r="C915" s="208"/>
      <c r="D915" s="208"/>
      <c r="E915" s="208"/>
      <c r="F915" s="208"/>
      <c r="G915" s="208"/>
      <c r="H915" s="208"/>
      <c r="I915" s="234"/>
    </row>
    <row r="916" customFormat="false" ht="13.8" hidden="false" customHeight="false" outlineLevel="0" collapsed="false">
      <c r="A916" s="208"/>
      <c r="B916" s="208"/>
      <c r="C916" s="208"/>
      <c r="D916" s="208"/>
      <c r="E916" s="208"/>
      <c r="F916" s="208"/>
      <c r="G916" s="208"/>
      <c r="H916" s="208"/>
      <c r="I916" s="234"/>
    </row>
    <row r="917" customFormat="false" ht="13.8" hidden="false" customHeight="false" outlineLevel="0" collapsed="false">
      <c r="A917" s="208"/>
      <c r="B917" s="208"/>
      <c r="C917" s="208"/>
      <c r="D917" s="208"/>
      <c r="E917" s="208"/>
      <c r="F917" s="208"/>
      <c r="G917" s="208"/>
      <c r="H917" s="208"/>
      <c r="I917" s="234"/>
    </row>
    <row r="918" customFormat="false" ht="13.8" hidden="false" customHeight="false" outlineLevel="0" collapsed="false">
      <c r="A918" s="208"/>
      <c r="B918" s="208"/>
      <c r="C918" s="208"/>
      <c r="D918" s="208"/>
      <c r="E918" s="208"/>
      <c r="F918" s="208"/>
      <c r="G918" s="208"/>
      <c r="H918" s="208"/>
      <c r="I918" s="234"/>
    </row>
    <row r="919" customFormat="false" ht="13.8" hidden="false" customHeight="false" outlineLevel="0" collapsed="false">
      <c r="A919" s="208"/>
      <c r="B919" s="208"/>
      <c r="C919" s="208"/>
      <c r="D919" s="208"/>
      <c r="E919" s="208"/>
      <c r="F919" s="208"/>
      <c r="G919" s="208"/>
      <c r="H919" s="208"/>
      <c r="I919" s="234"/>
    </row>
    <row r="920" customFormat="false" ht="13.8" hidden="false" customHeight="false" outlineLevel="0" collapsed="false">
      <c r="A920" s="208"/>
      <c r="B920" s="208"/>
      <c r="C920" s="208"/>
      <c r="D920" s="208"/>
      <c r="E920" s="208"/>
      <c r="F920" s="208"/>
      <c r="G920" s="208"/>
      <c r="H920" s="208"/>
      <c r="I920" s="234"/>
    </row>
    <row r="921" customFormat="false" ht="13.8" hidden="false" customHeight="false" outlineLevel="0" collapsed="false">
      <c r="A921" s="208"/>
      <c r="B921" s="208"/>
      <c r="C921" s="208"/>
      <c r="D921" s="208"/>
      <c r="E921" s="208"/>
      <c r="F921" s="208"/>
      <c r="G921" s="208"/>
      <c r="H921" s="208"/>
      <c r="I921" s="234"/>
    </row>
    <row r="922" customFormat="false" ht="13.8" hidden="false" customHeight="false" outlineLevel="0" collapsed="false">
      <c r="A922" s="208"/>
      <c r="B922" s="208"/>
      <c r="C922" s="208"/>
      <c r="D922" s="208"/>
      <c r="E922" s="208"/>
      <c r="F922" s="208"/>
      <c r="G922" s="208"/>
      <c r="H922" s="208"/>
      <c r="I922" s="234"/>
    </row>
    <row r="923" customFormat="false" ht="13.8" hidden="false" customHeight="false" outlineLevel="0" collapsed="false">
      <c r="A923" s="208"/>
      <c r="B923" s="208"/>
      <c r="C923" s="208"/>
      <c r="D923" s="208"/>
      <c r="E923" s="208"/>
      <c r="F923" s="208"/>
      <c r="G923" s="208"/>
      <c r="H923" s="208"/>
      <c r="I923" s="234"/>
    </row>
    <row r="924" customFormat="false" ht="13.8" hidden="false" customHeight="false" outlineLevel="0" collapsed="false">
      <c r="A924" s="208"/>
      <c r="B924" s="208"/>
      <c r="C924" s="208"/>
      <c r="D924" s="208"/>
      <c r="E924" s="208"/>
      <c r="F924" s="208"/>
      <c r="G924" s="208"/>
      <c r="H924" s="208"/>
      <c r="I924" s="234"/>
    </row>
    <row r="925" customFormat="false" ht="13.8" hidden="false" customHeight="false" outlineLevel="0" collapsed="false">
      <c r="A925" s="208"/>
      <c r="B925" s="208"/>
      <c r="C925" s="208"/>
      <c r="D925" s="208"/>
      <c r="E925" s="208"/>
      <c r="F925" s="208"/>
      <c r="G925" s="208"/>
      <c r="H925" s="208"/>
      <c r="I925" s="234"/>
    </row>
    <row r="926" customFormat="false" ht="13.8" hidden="false" customHeight="false" outlineLevel="0" collapsed="false">
      <c r="A926" s="208"/>
      <c r="B926" s="208"/>
      <c r="C926" s="208"/>
      <c r="D926" s="208"/>
      <c r="E926" s="208"/>
      <c r="F926" s="208"/>
      <c r="G926" s="208"/>
      <c r="H926" s="208"/>
      <c r="I926" s="234"/>
    </row>
    <row r="927" customFormat="false" ht="13.8" hidden="false" customHeight="false" outlineLevel="0" collapsed="false">
      <c r="A927" s="208"/>
      <c r="B927" s="208"/>
      <c r="C927" s="208"/>
      <c r="D927" s="208"/>
      <c r="E927" s="208"/>
      <c r="F927" s="208"/>
      <c r="G927" s="208"/>
      <c r="H927" s="208"/>
      <c r="I927" s="234"/>
    </row>
    <row r="928" customFormat="false" ht="13.8" hidden="false" customHeight="false" outlineLevel="0" collapsed="false">
      <c r="A928" s="208"/>
      <c r="B928" s="208"/>
      <c r="C928" s="208"/>
      <c r="D928" s="208"/>
      <c r="E928" s="208"/>
      <c r="F928" s="208"/>
      <c r="G928" s="208"/>
      <c r="H928" s="208"/>
      <c r="I928" s="234"/>
    </row>
    <row r="929" customFormat="false" ht="13.8" hidden="false" customHeight="false" outlineLevel="0" collapsed="false">
      <c r="A929" s="208"/>
      <c r="B929" s="208"/>
      <c r="C929" s="208"/>
      <c r="D929" s="208"/>
      <c r="E929" s="208"/>
      <c r="F929" s="208"/>
      <c r="G929" s="208"/>
      <c r="H929" s="208"/>
      <c r="I929" s="234"/>
    </row>
    <row r="930" customFormat="false" ht="13.8" hidden="false" customHeight="false" outlineLevel="0" collapsed="false">
      <c r="A930" s="208"/>
      <c r="B930" s="208"/>
      <c r="C930" s="208"/>
      <c r="D930" s="208"/>
      <c r="E930" s="208"/>
      <c r="F930" s="208"/>
      <c r="G930" s="208"/>
      <c r="H930" s="208"/>
      <c r="I930" s="234"/>
    </row>
    <row r="931" customFormat="false" ht="13.8" hidden="false" customHeight="false" outlineLevel="0" collapsed="false">
      <c r="A931" s="208"/>
      <c r="B931" s="208"/>
      <c r="C931" s="208"/>
      <c r="D931" s="208"/>
      <c r="E931" s="208"/>
      <c r="F931" s="208"/>
      <c r="G931" s="208"/>
      <c r="H931" s="208"/>
      <c r="I931" s="234"/>
    </row>
    <row r="932" customFormat="false" ht="13.8" hidden="false" customHeight="false" outlineLevel="0" collapsed="false">
      <c r="A932" s="208"/>
      <c r="B932" s="208"/>
      <c r="C932" s="208"/>
      <c r="D932" s="208"/>
      <c r="E932" s="208"/>
      <c r="F932" s="208"/>
      <c r="G932" s="208"/>
      <c r="H932" s="208"/>
      <c r="I932" s="234"/>
    </row>
    <row r="933" customFormat="false" ht="13.8" hidden="false" customHeight="false" outlineLevel="0" collapsed="false">
      <c r="A933" s="208"/>
      <c r="B933" s="208"/>
      <c r="C933" s="208"/>
      <c r="D933" s="208"/>
      <c r="E933" s="208"/>
      <c r="F933" s="208"/>
      <c r="G933" s="208"/>
      <c r="H933" s="208"/>
      <c r="I933" s="234"/>
    </row>
    <row r="934" customFormat="false" ht="13.8" hidden="false" customHeight="false" outlineLevel="0" collapsed="false">
      <c r="A934" s="208"/>
      <c r="B934" s="208"/>
      <c r="C934" s="208"/>
      <c r="D934" s="208"/>
      <c r="E934" s="208"/>
      <c r="F934" s="208"/>
      <c r="G934" s="208"/>
      <c r="H934" s="208"/>
      <c r="I934" s="234"/>
    </row>
    <row r="935" customFormat="false" ht="13.8" hidden="false" customHeight="false" outlineLevel="0" collapsed="false">
      <c r="A935" s="208"/>
      <c r="B935" s="208"/>
      <c r="C935" s="208"/>
      <c r="D935" s="208"/>
      <c r="E935" s="208"/>
      <c r="F935" s="208"/>
      <c r="G935" s="208"/>
      <c r="H935" s="208"/>
      <c r="I935" s="234"/>
    </row>
    <row r="936" customFormat="false" ht="13.8" hidden="false" customHeight="false" outlineLevel="0" collapsed="false">
      <c r="A936" s="208"/>
      <c r="B936" s="208"/>
      <c r="C936" s="208"/>
      <c r="D936" s="208"/>
      <c r="E936" s="208"/>
      <c r="F936" s="208"/>
      <c r="G936" s="208"/>
      <c r="H936" s="208"/>
      <c r="I936" s="234"/>
    </row>
    <row r="937" customFormat="false" ht="13.8" hidden="false" customHeight="false" outlineLevel="0" collapsed="false">
      <c r="A937" s="208"/>
      <c r="B937" s="208"/>
      <c r="C937" s="208"/>
      <c r="D937" s="208"/>
      <c r="E937" s="208"/>
      <c r="F937" s="208"/>
      <c r="G937" s="208"/>
      <c r="H937" s="208"/>
      <c r="I937" s="234"/>
    </row>
    <row r="938" customFormat="false" ht="13.8" hidden="false" customHeight="false" outlineLevel="0" collapsed="false">
      <c r="A938" s="208"/>
      <c r="B938" s="208"/>
      <c r="C938" s="208"/>
      <c r="D938" s="208"/>
      <c r="E938" s="208"/>
      <c r="F938" s="208"/>
      <c r="G938" s="208"/>
      <c r="H938" s="208"/>
      <c r="I938" s="234"/>
    </row>
    <row r="939" customFormat="false" ht="13.8" hidden="false" customHeight="false" outlineLevel="0" collapsed="false">
      <c r="A939" s="208"/>
      <c r="B939" s="208"/>
      <c r="C939" s="208"/>
      <c r="D939" s="208"/>
      <c r="E939" s="208"/>
      <c r="F939" s="208"/>
      <c r="G939" s="208"/>
      <c r="H939" s="208"/>
      <c r="I939" s="234"/>
    </row>
    <row r="940" customFormat="false" ht="13.8" hidden="false" customHeight="false" outlineLevel="0" collapsed="false">
      <c r="A940" s="208"/>
      <c r="B940" s="208"/>
      <c r="C940" s="208"/>
      <c r="D940" s="208"/>
      <c r="E940" s="208"/>
      <c r="F940" s="208"/>
      <c r="G940" s="208"/>
      <c r="H940" s="208"/>
      <c r="I940" s="234"/>
    </row>
    <row r="941" customFormat="false" ht="13.8" hidden="false" customHeight="false" outlineLevel="0" collapsed="false">
      <c r="A941" s="208"/>
      <c r="B941" s="208"/>
      <c r="C941" s="208"/>
      <c r="D941" s="208"/>
      <c r="E941" s="208"/>
      <c r="F941" s="208"/>
      <c r="G941" s="208"/>
      <c r="H941" s="208"/>
      <c r="I941" s="234"/>
    </row>
    <row r="942" customFormat="false" ht="13.8" hidden="false" customHeight="false" outlineLevel="0" collapsed="false">
      <c r="A942" s="208"/>
      <c r="B942" s="208"/>
      <c r="C942" s="208"/>
      <c r="D942" s="208"/>
      <c r="E942" s="208"/>
      <c r="F942" s="208"/>
      <c r="G942" s="208"/>
      <c r="H942" s="208"/>
      <c r="I942" s="234"/>
    </row>
    <row r="943" customFormat="false" ht="13.8" hidden="false" customHeight="false" outlineLevel="0" collapsed="false">
      <c r="A943" s="208"/>
      <c r="B943" s="208"/>
      <c r="C943" s="208"/>
      <c r="D943" s="208"/>
      <c r="E943" s="208"/>
      <c r="F943" s="208"/>
      <c r="G943" s="208"/>
      <c r="H943" s="208"/>
      <c r="I943" s="234"/>
    </row>
    <row r="944" customFormat="false" ht="13.8" hidden="false" customHeight="false" outlineLevel="0" collapsed="false">
      <c r="A944" s="208"/>
      <c r="B944" s="208"/>
      <c r="C944" s="208"/>
      <c r="D944" s="208"/>
      <c r="E944" s="208"/>
      <c r="F944" s="208"/>
      <c r="G944" s="208"/>
      <c r="H944" s="208"/>
      <c r="I944" s="234"/>
    </row>
    <row r="945" customFormat="false" ht="13.8" hidden="false" customHeight="false" outlineLevel="0" collapsed="false">
      <c r="A945" s="208"/>
      <c r="B945" s="208"/>
      <c r="C945" s="208"/>
      <c r="D945" s="208"/>
      <c r="E945" s="208"/>
      <c r="F945" s="208"/>
      <c r="G945" s="208"/>
      <c r="H945" s="208"/>
      <c r="I945" s="234"/>
    </row>
    <row r="946" customFormat="false" ht="13.8" hidden="false" customHeight="false" outlineLevel="0" collapsed="false">
      <c r="A946" s="208"/>
      <c r="B946" s="208"/>
      <c r="C946" s="208"/>
      <c r="D946" s="208"/>
      <c r="E946" s="208"/>
      <c r="F946" s="208"/>
      <c r="G946" s="208"/>
      <c r="H946" s="208"/>
      <c r="I946" s="234"/>
    </row>
    <row r="947" customFormat="false" ht="13.8" hidden="false" customHeight="false" outlineLevel="0" collapsed="false">
      <c r="A947" s="208"/>
      <c r="B947" s="208"/>
      <c r="C947" s="208"/>
      <c r="D947" s="208"/>
      <c r="E947" s="208"/>
      <c r="F947" s="208"/>
      <c r="G947" s="208"/>
      <c r="H947" s="208"/>
      <c r="I947" s="234"/>
    </row>
    <row r="948" customFormat="false" ht="13.8" hidden="false" customHeight="false" outlineLevel="0" collapsed="false">
      <c r="A948" s="208"/>
      <c r="B948" s="208"/>
      <c r="C948" s="208"/>
      <c r="D948" s="208"/>
      <c r="E948" s="208"/>
      <c r="F948" s="208"/>
      <c r="G948" s="208"/>
      <c r="H948" s="208"/>
      <c r="I948" s="234"/>
    </row>
    <row r="949" customFormat="false" ht="13.8" hidden="false" customHeight="false" outlineLevel="0" collapsed="false">
      <c r="A949" s="208"/>
      <c r="B949" s="208"/>
      <c r="C949" s="208"/>
      <c r="D949" s="208"/>
      <c r="E949" s="208"/>
      <c r="F949" s="208"/>
      <c r="G949" s="208"/>
      <c r="H949" s="208"/>
      <c r="I949" s="234"/>
    </row>
    <row r="950" customFormat="false" ht="13.8" hidden="false" customHeight="false" outlineLevel="0" collapsed="false">
      <c r="A950" s="208"/>
      <c r="B950" s="208"/>
      <c r="C950" s="208"/>
      <c r="D950" s="208"/>
      <c r="E950" s="208"/>
      <c r="F950" s="208"/>
      <c r="G950" s="208"/>
      <c r="H950" s="208"/>
      <c r="I950" s="234"/>
    </row>
    <row r="951" customFormat="false" ht="13.8" hidden="false" customHeight="false" outlineLevel="0" collapsed="false">
      <c r="A951" s="208"/>
      <c r="B951" s="208"/>
      <c r="C951" s="208"/>
      <c r="D951" s="208"/>
      <c r="E951" s="208"/>
      <c r="F951" s="208"/>
      <c r="G951" s="208"/>
      <c r="H951" s="208"/>
      <c r="I951" s="234"/>
    </row>
    <row r="952" customFormat="false" ht="13.8" hidden="false" customHeight="false" outlineLevel="0" collapsed="false">
      <c r="A952" s="208"/>
      <c r="B952" s="208"/>
      <c r="C952" s="208"/>
      <c r="D952" s="208"/>
      <c r="E952" s="208"/>
      <c r="F952" s="208"/>
      <c r="G952" s="208"/>
      <c r="H952" s="208"/>
      <c r="I952" s="234"/>
    </row>
    <row r="953" customFormat="false" ht="13.8" hidden="false" customHeight="false" outlineLevel="0" collapsed="false">
      <c r="A953" s="208"/>
      <c r="B953" s="208"/>
      <c r="C953" s="208"/>
      <c r="D953" s="208"/>
      <c r="E953" s="208"/>
      <c r="F953" s="208"/>
      <c r="G953" s="208"/>
      <c r="H953" s="208"/>
      <c r="I953" s="234"/>
    </row>
    <row r="954" customFormat="false" ht="13.8" hidden="false" customHeight="false" outlineLevel="0" collapsed="false">
      <c r="A954" s="208"/>
      <c r="B954" s="208"/>
      <c r="C954" s="208"/>
      <c r="D954" s="208"/>
      <c r="E954" s="208"/>
      <c r="F954" s="208"/>
      <c r="G954" s="208"/>
      <c r="H954" s="208"/>
      <c r="I954" s="234"/>
    </row>
    <row r="955" customFormat="false" ht="13.8" hidden="false" customHeight="false" outlineLevel="0" collapsed="false">
      <c r="A955" s="208"/>
      <c r="B955" s="208"/>
      <c r="C955" s="208"/>
      <c r="D955" s="208"/>
      <c r="E955" s="208"/>
      <c r="F955" s="208"/>
      <c r="G955" s="208"/>
      <c r="H955" s="208"/>
      <c r="I955" s="234"/>
    </row>
    <row r="956" customFormat="false" ht="13.8" hidden="false" customHeight="false" outlineLevel="0" collapsed="false">
      <c r="A956" s="208"/>
      <c r="B956" s="208"/>
      <c r="C956" s="208"/>
      <c r="D956" s="208"/>
      <c r="E956" s="208"/>
      <c r="F956" s="208"/>
      <c r="G956" s="208"/>
      <c r="H956" s="208"/>
      <c r="I956" s="234"/>
    </row>
    <row r="957" customFormat="false" ht="13.8" hidden="false" customHeight="false" outlineLevel="0" collapsed="false">
      <c r="A957" s="208"/>
      <c r="B957" s="208"/>
      <c r="C957" s="208"/>
      <c r="D957" s="208"/>
      <c r="E957" s="208"/>
      <c r="F957" s="208"/>
      <c r="G957" s="208"/>
      <c r="H957" s="208"/>
      <c r="I957" s="234"/>
    </row>
    <row r="958" customFormat="false" ht="13.8" hidden="false" customHeight="false" outlineLevel="0" collapsed="false">
      <c r="A958" s="208"/>
      <c r="B958" s="208"/>
      <c r="C958" s="208"/>
      <c r="D958" s="208"/>
      <c r="E958" s="208"/>
      <c r="F958" s="208"/>
      <c r="G958" s="208"/>
      <c r="H958" s="208"/>
      <c r="I958" s="234"/>
    </row>
    <row r="959" customFormat="false" ht="13.8" hidden="false" customHeight="false" outlineLevel="0" collapsed="false">
      <c r="A959" s="208"/>
      <c r="B959" s="208"/>
      <c r="C959" s="208"/>
      <c r="D959" s="208"/>
      <c r="E959" s="208"/>
      <c r="F959" s="208"/>
      <c r="G959" s="208"/>
      <c r="H959" s="208"/>
      <c r="I959" s="234"/>
    </row>
    <row r="960" customFormat="false" ht="13.8" hidden="false" customHeight="false" outlineLevel="0" collapsed="false">
      <c r="A960" s="208"/>
      <c r="B960" s="208"/>
      <c r="C960" s="208"/>
      <c r="D960" s="208"/>
      <c r="E960" s="208"/>
      <c r="F960" s="208"/>
      <c r="G960" s="208"/>
      <c r="H960" s="208"/>
      <c r="I960" s="234"/>
    </row>
    <row r="961" customFormat="false" ht="13.8" hidden="false" customHeight="false" outlineLevel="0" collapsed="false">
      <c r="A961" s="208"/>
      <c r="B961" s="208"/>
      <c r="C961" s="208"/>
      <c r="D961" s="208"/>
      <c r="E961" s="208"/>
      <c r="F961" s="208"/>
      <c r="G961" s="208"/>
      <c r="H961" s="208"/>
      <c r="I961" s="234"/>
    </row>
    <row r="962" customFormat="false" ht="13.8" hidden="false" customHeight="false" outlineLevel="0" collapsed="false">
      <c r="A962" s="208"/>
      <c r="B962" s="208"/>
      <c r="C962" s="208"/>
      <c r="D962" s="208"/>
      <c r="E962" s="208"/>
      <c r="F962" s="208"/>
      <c r="G962" s="208"/>
      <c r="H962" s="208"/>
      <c r="I962" s="234"/>
    </row>
    <row r="963" customFormat="false" ht="13.8" hidden="false" customHeight="false" outlineLevel="0" collapsed="false">
      <c r="A963" s="208"/>
      <c r="B963" s="208"/>
      <c r="C963" s="208"/>
      <c r="D963" s="208"/>
      <c r="E963" s="208"/>
      <c r="F963" s="208"/>
      <c r="G963" s="208"/>
      <c r="H963" s="208"/>
      <c r="I963" s="234"/>
    </row>
    <row r="964" customFormat="false" ht="13.8" hidden="false" customHeight="false" outlineLevel="0" collapsed="false">
      <c r="A964" s="208"/>
      <c r="B964" s="208"/>
      <c r="C964" s="208"/>
      <c r="D964" s="208"/>
      <c r="E964" s="208"/>
      <c r="F964" s="208"/>
      <c r="G964" s="208"/>
      <c r="H964" s="208"/>
      <c r="I964" s="234"/>
    </row>
    <row r="965" customFormat="false" ht="13.8" hidden="false" customHeight="false" outlineLevel="0" collapsed="false">
      <c r="A965" s="208"/>
      <c r="B965" s="208"/>
      <c r="C965" s="208"/>
      <c r="D965" s="208"/>
      <c r="E965" s="208"/>
      <c r="F965" s="208"/>
      <c r="G965" s="208"/>
      <c r="H965" s="208"/>
      <c r="I965" s="234"/>
    </row>
    <row r="966" customFormat="false" ht="13.8" hidden="false" customHeight="false" outlineLevel="0" collapsed="false">
      <c r="A966" s="208"/>
      <c r="B966" s="208"/>
      <c r="C966" s="208"/>
      <c r="D966" s="208"/>
      <c r="E966" s="208"/>
      <c r="F966" s="208"/>
      <c r="G966" s="208"/>
      <c r="H966" s="208"/>
      <c r="I966" s="234"/>
    </row>
    <row r="967" customFormat="false" ht="13.8" hidden="false" customHeight="false" outlineLevel="0" collapsed="false">
      <c r="A967" s="208"/>
      <c r="B967" s="208"/>
      <c r="C967" s="208"/>
      <c r="D967" s="208"/>
      <c r="E967" s="208"/>
      <c r="F967" s="208"/>
      <c r="G967" s="208"/>
      <c r="H967" s="208"/>
      <c r="I967" s="234"/>
    </row>
    <row r="968" customFormat="false" ht="13.8" hidden="false" customHeight="false" outlineLevel="0" collapsed="false">
      <c r="A968" s="208"/>
      <c r="B968" s="208"/>
      <c r="C968" s="208"/>
      <c r="D968" s="208"/>
      <c r="E968" s="208"/>
      <c r="F968" s="208"/>
      <c r="G968" s="208"/>
      <c r="H968" s="208"/>
      <c r="I968" s="234"/>
    </row>
    <row r="969" customFormat="false" ht="13.8" hidden="false" customHeight="false" outlineLevel="0" collapsed="false">
      <c r="A969" s="208"/>
      <c r="B969" s="208"/>
      <c r="C969" s="208"/>
      <c r="D969" s="208"/>
      <c r="E969" s="208"/>
      <c r="F969" s="208"/>
      <c r="G969" s="208"/>
      <c r="H969" s="208"/>
      <c r="I969" s="234"/>
    </row>
    <row r="970" customFormat="false" ht="13.8" hidden="false" customHeight="false" outlineLevel="0" collapsed="false">
      <c r="A970" s="208"/>
      <c r="B970" s="208"/>
      <c r="C970" s="208"/>
      <c r="D970" s="208"/>
      <c r="E970" s="208"/>
      <c r="F970" s="208"/>
      <c r="G970" s="208"/>
      <c r="H970" s="208"/>
      <c r="I970" s="234"/>
    </row>
    <row r="971" customFormat="false" ht="13.8" hidden="false" customHeight="false" outlineLevel="0" collapsed="false">
      <c r="A971" s="208"/>
      <c r="B971" s="208"/>
      <c r="C971" s="208"/>
      <c r="D971" s="208"/>
      <c r="E971" s="208"/>
      <c r="F971" s="208"/>
      <c r="G971" s="208"/>
      <c r="H971" s="208"/>
      <c r="I971" s="234"/>
    </row>
    <row r="972" customFormat="false" ht="13.8" hidden="false" customHeight="false" outlineLevel="0" collapsed="false">
      <c r="A972" s="208"/>
      <c r="B972" s="208"/>
      <c r="C972" s="208"/>
      <c r="D972" s="208"/>
      <c r="E972" s="208"/>
      <c r="F972" s="208"/>
      <c r="G972" s="208"/>
      <c r="H972" s="208"/>
      <c r="I972" s="234"/>
    </row>
    <row r="973" customFormat="false" ht="13.8" hidden="false" customHeight="false" outlineLevel="0" collapsed="false">
      <c r="A973" s="208"/>
      <c r="B973" s="208"/>
      <c r="C973" s="208"/>
      <c r="D973" s="208"/>
      <c r="E973" s="208"/>
      <c r="F973" s="208"/>
      <c r="G973" s="208"/>
      <c r="H973" s="208"/>
      <c r="I973" s="234"/>
    </row>
    <row r="974" customFormat="false" ht="13.8" hidden="false" customHeight="false" outlineLevel="0" collapsed="false">
      <c r="A974" s="208"/>
      <c r="B974" s="208"/>
      <c r="C974" s="208"/>
      <c r="D974" s="208"/>
      <c r="E974" s="208"/>
      <c r="F974" s="208"/>
      <c r="G974" s="208"/>
      <c r="H974" s="208"/>
      <c r="I974" s="234"/>
    </row>
    <row r="975" customFormat="false" ht="13.8" hidden="false" customHeight="false" outlineLevel="0" collapsed="false">
      <c r="A975" s="208"/>
      <c r="B975" s="208"/>
      <c r="C975" s="208"/>
      <c r="D975" s="208"/>
      <c r="E975" s="208"/>
      <c r="F975" s="208"/>
      <c r="G975" s="208"/>
      <c r="H975" s="208"/>
      <c r="I975" s="234"/>
    </row>
    <row r="976" customFormat="false" ht="13.8" hidden="false" customHeight="false" outlineLevel="0" collapsed="false">
      <c r="A976" s="208"/>
      <c r="B976" s="208"/>
      <c r="C976" s="208"/>
      <c r="D976" s="208"/>
      <c r="E976" s="208"/>
      <c r="F976" s="208"/>
      <c r="G976" s="208"/>
      <c r="H976" s="208"/>
      <c r="I976" s="234"/>
    </row>
    <row r="977" customFormat="false" ht="13.8" hidden="false" customHeight="false" outlineLevel="0" collapsed="false">
      <c r="A977" s="208"/>
      <c r="B977" s="208"/>
      <c r="C977" s="208"/>
      <c r="D977" s="208"/>
      <c r="E977" s="208"/>
      <c r="F977" s="208"/>
      <c r="G977" s="208"/>
      <c r="H977" s="208"/>
      <c r="I977" s="234"/>
    </row>
    <row r="978" customFormat="false" ht="13.8" hidden="false" customHeight="false" outlineLevel="0" collapsed="false">
      <c r="A978" s="208"/>
      <c r="B978" s="208"/>
      <c r="C978" s="208"/>
      <c r="D978" s="208"/>
      <c r="E978" s="208"/>
      <c r="F978" s="208"/>
      <c r="G978" s="208"/>
      <c r="H978" s="208"/>
      <c r="I978" s="234"/>
    </row>
    <row r="979" customFormat="false" ht="13.8" hidden="false" customHeight="false" outlineLevel="0" collapsed="false">
      <c r="A979" s="208"/>
      <c r="B979" s="208"/>
      <c r="C979" s="208"/>
      <c r="D979" s="208"/>
      <c r="E979" s="208"/>
      <c r="F979" s="208"/>
      <c r="G979" s="208"/>
      <c r="H979" s="208"/>
      <c r="I979" s="234"/>
    </row>
    <row r="980" customFormat="false" ht="13.8" hidden="false" customHeight="false" outlineLevel="0" collapsed="false">
      <c r="A980" s="208"/>
      <c r="B980" s="208"/>
      <c r="C980" s="208"/>
      <c r="D980" s="208"/>
      <c r="E980" s="208"/>
      <c r="F980" s="208"/>
      <c r="G980" s="208"/>
      <c r="H980" s="208"/>
      <c r="I980" s="234"/>
    </row>
    <row r="981" customFormat="false" ht="13.8" hidden="false" customHeight="false" outlineLevel="0" collapsed="false">
      <c r="A981" s="208"/>
      <c r="B981" s="208"/>
      <c r="C981" s="208"/>
      <c r="D981" s="208"/>
      <c r="E981" s="208"/>
      <c r="F981" s="208"/>
      <c r="G981" s="208"/>
      <c r="H981" s="208"/>
      <c r="I981" s="234"/>
    </row>
    <row r="982" customFormat="false" ht="13.8" hidden="false" customHeight="false" outlineLevel="0" collapsed="false">
      <c r="A982" s="208"/>
      <c r="B982" s="208"/>
      <c r="C982" s="208"/>
      <c r="D982" s="208"/>
      <c r="E982" s="208"/>
      <c r="F982" s="208"/>
      <c r="G982" s="208"/>
      <c r="H982" s="208"/>
      <c r="I982" s="234"/>
    </row>
    <row r="983" customFormat="false" ht="13.8" hidden="false" customHeight="false" outlineLevel="0" collapsed="false">
      <c r="A983" s="208"/>
      <c r="B983" s="208"/>
      <c r="C983" s="208"/>
      <c r="D983" s="208"/>
      <c r="E983" s="208"/>
      <c r="F983" s="208"/>
      <c r="G983" s="208"/>
      <c r="H983" s="208"/>
      <c r="I983" s="234"/>
    </row>
    <row r="984" customFormat="false" ht="13.8" hidden="false" customHeight="false" outlineLevel="0" collapsed="false">
      <c r="A984" s="208"/>
      <c r="B984" s="208"/>
      <c r="C984" s="208"/>
      <c r="D984" s="208"/>
      <c r="E984" s="208"/>
      <c r="F984" s="208"/>
      <c r="G984" s="208"/>
      <c r="H984" s="208"/>
      <c r="I984" s="234"/>
    </row>
    <row r="985" customFormat="false" ht="13.8" hidden="false" customHeight="false" outlineLevel="0" collapsed="false">
      <c r="A985" s="208"/>
      <c r="B985" s="208"/>
      <c r="C985" s="208"/>
      <c r="D985" s="208"/>
      <c r="E985" s="208"/>
      <c r="F985" s="208"/>
      <c r="G985" s="208"/>
      <c r="H985" s="208"/>
      <c r="I985" s="234"/>
    </row>
    <row r="986" customFormat="false" ht="13.8" hidden="false" customHeight="false" outlineLevel="0" collapsed="false">
      <c r="A986" s="208"/>
      <c r="B986" s="208"/>
      <c r="C986" s="208"/>
      <c r="D986" s="208"/>
      <c r="E986" s="208"/>
      <c r="F986" s="208"/>
      <c r="G986" s="208"/>
      <c r="H986" s="208"/>
      <c r="I986" s="234"/>
    </row>
    <row r="987" customFormat="false" ht="13.8" hidden="false" customHeight="false" outlineLevel="0" collapsed="false">
      <c r="A987" s="208"/>
      <c r="B987" s="208"/>
      <c r="C987" s="208"/>
      <c r="D987" s="208"/>
      <c r="E987" s="208"/>
      <c r="F987" s="208"/>
      <c r="G987" s="208"/>
      <c r="H987" s="208"/>
      <c r="I987" s="234"/>
    </row>
    <row r="988" customFormat="false" ht="13.8" hidden="false" customHeight="false" outlineLevel="0" collapsed="false">
      <c r="A988" s="208"/>
      <c r="B988" s="208"/>
      <c r="C988" s="208"/>
      <c r="D988" s="208"/>
      <c r="E988" s="208"/>
      <c r="F988" s="208"/>
      <c r="G988" s="208"/>
      <c r="H988" s="208"/>
      <c r="I988" s="234"/>
    </row>
    <row r="989" customFormat="false" ht="13.8" hidden="false" customHeight="false" outlineLevel="0" collapsed="false">
      <c r="A989" s="208"/>
      <c r="B989" s="208"/>
      <c r="C989" s="208"/>
      <c r="D989" s="208"/>
      <c r="E989" s="208"/>
      <c r="F989" s="208"/>
      <c r="G989" s="208"/>
      <c r="H989" s="208"/>
      <c r="I989" s="234"/>
    </row>
    <row r="990" customFormat="false" ht="13.8" hidden="false" customHeight="false" outlineLevel="0" collapsed="false">
      <c r="A990" s="208"/>
      <c r="B990" s="208"/>
      <c r="C990" s="208"/>
      <c r="D990" s="208"/>
      <c r="E990" s="208"/>
      <c r="F990" s="208"/>
      <c r="G990" s="208"/>
      <c r="H990" s="208"/>
      <c r="I990" s="234"/>
    </row>
    <row r="991" customFormat="false" ht="13.8" hidden="false" customHeight="false" outlineLevel="0" collapsed="false">
      <c r="A991" s="208"/>
      <c r="B991" s="208"/>
      <c r="C991" s="208"/>
      <c r="D991" s="208"/>
      <c r="E991" s="208"/>
      <c r="F991" s="208"/>
      <c r="G991" s="208"/>
      <c r="H991" s="208"/>
      <c r="I991" s="234"/>
    </row>
    <row r="992" customFormat="false" ht="13.8" hidden="false" customHeight="false" outlineLevel="0" collapsed="false">
      <c r="A992" s="208"/>
      <c r="B992" s="208"/>
      <c r="C992" s="208"/>
      <c r="D992" s="208"/>
      <c r="E992" s="208"/>
      <c r="F992" s="208"/>
      <c r="G992" s="208"/>
      <c r="H992" s="208"/>
      <c r="I992" s="234"/>
    </row>
    <row r="993" customFormat="false" ht="13.8" hidden="false" customHeight="false" outlineLevel="0" collapsed="false">
      <c r="A993" s="208"/>
      <c r="B993" s="208"/>
      <c r="C993" s="208"/>
      <c r="D993" s="208"/>
      <c r="E993" s="208"/>
      <c r="F993" s="208"/>
      <c r="G993" s="208"/>
      <c r="H993" s="208"/>
      <c r="I993" s="234"/>
    </row>
    <row r="994" customFormat="false" ht="13.8" hidden="false" customHeight="false" outlineLevel="0" collapsed="false">
      <c r="A994" s="208"/>
      <c r="B994" s="208"/>
      <c r="C994" s="208"/>
      <c r="D994" s="208"/>
      <c r="E994" s="208"/>
      <c r="F994" s="208"/>
      <c r="G994" s="208"/>
      <c r="H994" s="208"/>
      <c r="I994" s="234"/>
    </row>
    <row r="995" customFormat="false" ht="13.8" hidden="false" customHeight="false" outlineLevel="0" collapsed="false">
      <c r="A995" s="208"/>
      <c r="B995" s="208"/>
      <c r="C995" s="208"/>
      <c r="D995" s="208"/>
      <c r="E995" s="208"/>
      <c r="F995" s="208"/>
      <c r="G995" s="208"/>
      <c r="H995" s="208"/>
      <c r="I995" s="234"/>
    </row>
    <row r="996" customFormat="false" ht="13.8" hidden="false" customHeight="false" outlineLevel="0" collapsed="false">
      <c r="A996" s="208"/>
      <c r="B996" s="208"/>
      <c r="C996" s="208"/>
      <c r="D996" s="208"/>
      <c r="E996" s="208"/>
      <c r="F996" s="208"/>
      <c r="G996" s="208"/>
      <c r="H996" s="208"/>
      <c r="I996" s="234"/>
    </row>
    <row r="997" customFormat="false" ht="13.8" hidden="false" customHeight="false" outlineLevel="0" collapsed="false">
      <c r="A997" s="208"/>
      <c r="B997" s="208"/>
      <c r="C997" s="208"/>
      <c r="D997" s="208"/>
      <c r="E997" s="208"/>
      <c r="F997" s="208"/>
      <c r="G997" s="208"/>
      <c r="H997" s="208"/>
      <c r="I997" s="234"/>
    </row>
    <row r="998" customFormat="false" ht="13.8" hidden="false" customHeight="false" outlineLevel="0" collapsed="false">
      <c r="A998" s="208"/>
      <c r="B998" s="208"/>
      <c r="C998" s="208"/>
      <c r="D998" s="208"/>
      <c r="E998" s="208"/>
      <c r="F998" s="208"/>
      <c r="G998" s="208"/>
      <c r="H998" s="208"/>
      <c r="I998" s="234"/>
    </row>
    <row r="999" customFormat="false" ht="13.8" hidden="false" customHeight="false" outlineLevel="0" collapsed="false">
      <c r="A999" s="208"/>
      <c r="B999" s="208"/>
      <c r="C999" s="208"/>
      <c r="D999" s="208"/>
      <c r="E999" s="208"/>
      <c r="F999" s="208"/>
      <c r="G999" s="208"/>
      <c r="H999" s="208"/>
      <c r="I999" s="234"/>
    </row>
    <row r="1000" customFormat="false" ht="13.8" hidden="false" customHeight="false" outlineLevel="0" collapsed="false">
      <c r="A1000" s="208"/>
      <c r="B1000" s="208"/>
      <c r="C1000" s="208"/>
      <c r="D1000" s="208"/>
      <c r="E1000" s="208"/>
      <c r="F1000" s="208"/>
      <c r="G1000" s="208"/>
      <c r="H1000" s="208"/>
      <c r="I1000" s="234"/>
    </row>
    <row r="1001" customFormat="false" ht="13.8" hidden="false" customHeight="false" outlineLevel="0" collapsed="false">
      <c r="A1001" s="208"/>
      <c r="B1001" s="208"/>
      <c r="C1001" s="208"/>
      <c r="D1001" s="208"/>
      <c r="E1001" s="208"/>
      <c r="F1001" s="208"/>
      <c r="G1001" s="208"/>
      <c r="H1001" s="208"/>
      <c r="I1001" s="234"/>
    </row>
    <row r="1002" customFormat="false" ht="13.8" hidden="false" customHeight="false" outlineLevel="0" collapsed="false">
      <c r="A1002" s="208"/>
      <c r="B1002" s="208"/>
      <c r="C1002" s="208"/>
      <c r="D1002" s="208"/>
      <c r="E1002" s="208"/>
      <c r="F1002" s="208"/>
      <c r="G1002" s="208"/>
      <c r="H1002" s="208"/>
      <c r="I1002" s="234"/>
    </row>
    <row r="1003" customFormat="false" ht="13.8" hidden="false" customHeight="false" outlineLevel="0" collapsed="false">
      <c r="A1003" s="208"/>
      <c r="B1003" s="208"/>
      <c r="C1003" s="208"/>
      <c r="D1003" s="208"/>
      <c r="E1003" s="208"/>
      <c r="F1003" s="208"/>
      <c r="G1003" s="208"/>
      <c r="H1003" s="208"/>
      <c r="I1003" s="234"/>
    </row>
    <row r="1004" customFormat="false" ht="13.8" hidden="false" customHeight="false" outlineLevel="0" collapsed="false">
      <c r="A1004" s="208"/>
      <c r="B1004" s="208"/>
      <c r="C1004" s="208"/>
      <c r="D1004" s="208"/>
      <c r="E1004" s="208"/>
      <c r="F1004" s="208"/>
      <c r="G1004" s="208"/>
      <c r="H1004" s="208"/>
      <c r="I1004" s="234"/>
    </row>
    <row r="1005" customFormat="false" ht="13.8" hidden="false" customHeight="false" outlineLevel="0" collapsed="false">
      <c r="A1005" s="208"/>
      <c r="B1005" s="208"/>
      <c r="C1005" s="208"/>
      <c r="D1005" s="208"/>
      <c r="E1005" s="208"/>
      <c r="F1005" s="208"/>
      <c r="G1005" s="208"/>
      <c r="H1005" s="208"/>
      <c r="I1005" s="234"/>
    </row>
    <row r="1006" customFormat="false" ht="13.8" hidden="false" customHeight="false" outlineLevel="0" collapsed="false">
      <c r="A1006" s="208"/>
      <c r="B1006" s="208"/>
      <c r="C1006" s="208"/>
      <c r="D1006" s="208"/>
      <c r="E1006" s="208"/>
      <c r="F1006" s="208"/>
      <c r="G1006" s="208"/>
      <c r="H1006" s="208"/>
      <c r="I1006" s="234"/>
    </row>
    <row r="1007" customFormat="false" ht="13.8" hidden="false" customHeight="false" outlineLevel="0" collapsed="false">
      <c r="A1007" s="208"/>
      <c r="B1007" s="208"/>
      <c r="C1007" s="208"/>
      <c r="D1007" s="208"/>
      <c r="E1007" s="208"/>
      <c r="F1007" s="208"/>
      <c r="G1007" s="208"/>
      <c r="H1007" s="208"/>
      <c r="I1007" s="234"/>
    </row>
    <row r="1008" customFormat="false" ht="13.8" hidden="false" customHeight="false" outlineLevel="0" collapsed="false">
      <c r="A1008" s="208"/>
      <c r="B1008" s="208"/>
      <c r="C1008" s="208"/>
      <c r="D1008" s="208"/>
      <c r="E1008" s="208"/>
      <c r="F1008" s="208"/>
      <c r="G1008" s="208"/>
      <c r="H1008" s="208"/>
      <c r="I1008" s="234"/>
    </row>
    <row r="1009" customFormat="false" ht="13.8" hidden="false" customHeight="false" outlineLevel="0" collapsed="false">
      <c r="A1009" s="208"/>
      <c r="B1009" s="208"/>
      <c r="C1009" s="208"/>
      <c r="D1009" s="208"/>
      <c r="E1009" s="208"/>
      <c r="F1009" s="208"/>
      <c r="G1009" s="208"/>
      <c r="H1009" s="208"/>
      <c r="I1009" s="234"/>
    </row>
    <row r="1010" customFormat="false" ht="13.8" hidden="false" customHeight="false" outlineLevel="0" collapsed="false">
      <c r="A1010" s="208"/>
      <c r="B1010" s="208"/>
      <c r="C1010" s="208"/>
      <c r="D1010" s="208"/>
      <c r="E1010" s="208"/>
      <c r="F1010" s="208"/>
      <c r="G1010" s="208"/>
      <c r="H1010" s="208"/>
      <c r="I1010" s="234"/>
    </row>
    <row r="1011" customFormat="false" ht="13.8" hidden="false" customHeight="false" outlineLevel="0" collapsed="false">
      <c r="A1011" s="208"/>
      <c r="B1011" s="208"/>
      <c r="C1011" s="208"/>
      <c r="D1011" s="208"/>
      <c r="E1011" s="208"/>
      <c r="F1011" s="208"/>
      <c r="G1011" s="208"/>
      <c r="H1011" s="208"/>
      <c r="I1011" s="234"/>
    </row>
    <row r="1012" customFormat="false" ht="13.8" hidden="false" customHeight="false" outlineLevel="0" collapsed="false">
      <c r="A1012" s="208"/>
      <c r="B1012" s="208"/>
      <c r="C1012" s="208"/>
      <c r="D1012" s="208"/>
      <c r="E1012" s="208"/>
      <c r="F1012" s="208"/>
      <c r="G1012" s="208"/>
      <c r="H1012" s="208"/>
      <c r="I1012" s="234"/>
    </row>
    <row r="1013" customFormat="false" ht="13.8" hidden="false" customHeight="false" outlineLevel="0" collapsed="false">
      <c r="A1013" s="208"/>
      <c r="B1013" s="208"/>
      <c r="C1013" s="208"/>
      <c r="D1013" s="208"/>
      <c r="E1013" s="208"/>
      <c r="F1013" s="208"/>
      <c r="G1013" s="208"/>
      <c r="H1013" s="208"/>
      <c r="I1013" s="234"/>
    </row>
    <row r="1014" customFormat="false" ht="13.8" hidden="false" customHeight="false" outlineLevel="0" collapsed="false">
      <c r="A1014" s="208"/>
      <c r="B1014" s="208"/>
      <c r="C1014" s="208"/>
      <c r="D1014" s="208"/>
      <c r="E1014" s="208"/>
      <c r="F1014" s="208"/>
      <c r="G1014" s="208"/>
      <c r="H1014" s="208"/>
      <c r="I1014" s="234"/>
    </row>
    <row r="1015" customFormat="false" ht="13.8" hidden="false" customHeight="false" outlineLevel="0" collapsed="false">
      <c r="A1015" s="208"/>
      <c r="B1015" s="208"/>
      <c r="C1015" s="208"/>
      <c r="D1015" s="208"/>
      <c r="E1015" s="208"/>
      <c r="F1015" s="208"/>
      <c r="G1015" s="208"/>
      <c r="H1015" s="208"/>
      <c r="I1015" s="234"/>
    </row>
    <row r="1016" customFormat="false" ht="13.8" hidden="false" customHeight="false" outlineLevel="0" collapsed="false">
      <c r="A1016" s="208"/>
      <c r="B1016" s="208"/>
      <c r="C1016" s="208"/>
      <c r="D1016" s="208"/>
      <c r="E1016" s="208"/>
      <c r="F1016" s="208"/>
      <c r="G1016" s="208"/>
      <c r="H1016" s="208"/>
      <c r="I1016" s="234"/>
    </row>
    <row r="1017" customFormat="false" ht="13.8" hidden="false" customHeight="false" outlineLevel="0" collapsed="false">
      <c r="A1017" s="208"/>
      <c r="B1017" s="208"/>
      <c r="C1017" s="208"/>
      <c r="D1017" s="208"/>
      <c r="E1017" s="208"/>
      <c r="F1017" s="208"/>
      <c r="G1017" s="208"/>
      <c r="H1017" s="208"/>
      <c r="I1017" s="234"/>
    </row>
    <row r="1018" customFormat="false" ht="13.8" hidden="false" customHeight="false" outlineLevel="0" collapsed="false">
      <c r="A1018" s="208"/>
      <c r="B1018" s="208"/>
      <c r="C1018" s="208"/>
      <c r="D1018" s="208"/>
      <c r="E1018" s="208"/>
      <c r="F1018" s="208"/>
      <c r="G1018" s="208"/>
      <c r="H1018" s="208"/>
      <c r="I1018" s="234"/>
    </row>
    <row r="1019" customFormat="false" ht="13.8" hidden="false" customHeight="false" outlineLevel="0" collapsed="false">
      <c r="A1019" s="208"/>
      <c r="B1019" s="208"/>
      <c r="C1019" s="208"/>
      <c r="D1019" s="208"/>
      <c r="E1019" s="208"/>
      <c r="F1019" s="208"/>
      <c r="G1019" s="208"/>
      <c r="H1019" s="208"/>
      <c r="I1019" s="234"/>
    </row>
    <row r="1020" customFormat="false" ht="13.8" hidden="false" customHeight="false" outlineLevel="0" collapsed="false">
      <c r="A1020" s="208"/>
      <c r="B1020" s="208"/>
      <c r="C1020" s="208"/>
      <c r="D1020" s="208"/>
      <c r="E1020" s="208"/>
      <c r="F1020" s="208"/>
      <c r="G1020" s="208"/>
      <c r="H1020" s="208"/>
      <c r="I1020" s="234"/>
    </row>
    <row r="1021" customFormat="false" ht="13.8" hidden="false" customHeight="false" outlineLevel="0" collapsed="false">
      <c r="A1021" s="208"/>
      <c r="B1021" s="208"/>
      <c r="C1021" s="208"/>
      <c r="D1021" s="208"/>
      <c r="E1021" s="208"/>
      <c r="F1021" s="208"/>
      <c r="G1021" s="208"/>
      <c r="H1021" s="208"/>
      <c r="I1021" s="234"/>
    </row>
    <row r="1022" customFormat="false" ht="13.8" hidden="false" customHeight="false" outlineLevel="0" collapsed="false">
      <c r="A1022" s="208"/>
      <c r="B1022" s="208"/>
      <c r="C1022" s="208"/>
      <c r="D1022" s="208"/>
      <c r="E1022" s="208"/>
      <c r="F1022" s="208"/>
      <c r="G1022" s="208"/>
      <c r="H1022" s="208"/>
      <c r="I1022" s="234"/>
    </row>
    <row r="1023" customFormat="false" ht="13.8" hidden="false" customHeight="false" outlineLevel="0" collapsed="false">
      <c r="A1023" s="208"/>
      <c r="B1023" s="208"/>
      <c r="C1023" s="208"/>
      <c r="D1023" s="208"/>
      <c r="E1023" s="208"/>
      <c r="F1023" s="208"/>
      <c r="G1023" s="208"/>
      <c r="H1023" s="208"/>
      <c r="I1023" s="234"/>
    </row>
    <row r="1024" customFormat="false" ht="13.8" hidden="false" customHeight="false" outlineLevel="0" collapsed="false">
      <c r="A1024" s="208"/>
      <c r="B1024" s="208"/>
      <c r="C1024" s="208"/>
      <c r="D1024" s="208"/>
      <c r="E1024" s="208"/>
      <c r="F1024" s="208"/>
      <c r="G1024" s="208"/>
      <c r="H1024" s="208"/>
      <c r="I1024" s="234"/>
    </row>
    <row r="1025" customFormat="false" ht="13.8" hidden="false" customHeight="false" outlineLevel="0" collapsed="false">
      <c r="A1025" s="208"/>
      <c r="B1025" s="208"/>
      <c r="C1025" s="208"/>
      <c r="D1025" s="208"/>
      <c r="E1025" s="208"/>
      <c r="F1025" s="208"/>
      <c r="G1025" s="208"/>
      <c r="H1025" s="208"/>
      <c r="I1025" s="234"/>
    </row>
    <row r="1026" customFormat="false" ht="13.8" hidden="false" customHeight="false" outlineLevel="0" collapsed="false">
      <c r="A1026" s="208"/>
      <c r="B1026" s="208"/>
      <c r="C1026" s="208"/>
      <c r="D1026" s="208"/>
      <c r="E1026" s="208"/>
      <c r="F1026" s="208"/>
      <c r="G1026" s="208"/>
      <c r="H1026" s="208"/>
      <c r="I1026" s="234"/>
    </row>
    <row r="1027" customFormat="false" ht="13.8" hidden="false" customHeight="false" outlineLevel="0" collapsed="false">
      <c r="A1027" s="208"/>
      <c r="B1027" s="208"/>
      <c r="C1027" s="208"/>
      <c r="D1027" s="208"/>
      <c r="E1027" s="208"/>
      <c r="F1027" s="208"/>
      <c r="G1027" s="208"/>
      <c r="H1027" s="208"/>
      <c r="I1027" s="234"/>
    </row>
    <row r="1028" customFormat="false" ht="13.8" hidden="false" customHeight="false" outlineLevel="0" collapsed="false">
      <c r="A1028" s="208"/>
      <c r="B1028" s="208"/>
      <c r="C1028" s="208"/>
      <c r="D1028" s="208"/>
      <c r="E1028" s="208"/>
      <c r="F1028" s="208"/>
      <c r="G1028" s="208"/>
      <c r="H1028" s="208"/>
      <c r="I1028" s="234"/>
    </row>
    <row r="1029" customFormat="false" ht="13.8" hidden="false" customHeight="false" outlineLevel="0" collapsed="false">
      <c r="A1029" s="208"/>
      <c r="B1029" s="208"/>
      <c r="C1029" s="208"/>
      <c r="D1029" s="208"/>
      <c r="E1029" s="208"/>
      <c r="F1029" s="208"/>
      <c r="G1029" s="208"/>
      <c r="H1029" s="208"/>
      <c r="I1029" s="234"/>
    </row>
    <row r="1030" customFormat="false" ht="13.8" hidden="false" customHeight="false" outlineLevel="0" collapsed="false">
      <c r="A1030" s="208"/>
      <c r="B1030" s="208"/>
      <c r="C1030" s="208"/>
      <c r="D1030" s="208"/>
      <c r="E1030" s="208"/>
      <c r="F1030" s="208"/>
      <c r="G1030" s="208"/>
      <c r="H1030" s="208"/>
      <c r="I1030" s="234"/>
    </row>
    <row r="1031" customFormat="false" ht="13.8" hidden="false" customHeight="false" outlineLevel="0" collapsed="false">
      <c r="A1031" s="208"/>
      <c r="B1031" s="208"/>
      <c r="C1031" s="208"/>
      <c r="D1031" s="208"/>
      <c r="E1031" s="208"/>
      <c r="F1031" s="208"/>
      <c r="G1031" s="208"/>
      <c r="H1031" s="208"/>
      <c r="I1031" s="234"/>
    </row>
    <row r="1032" customFormat="false" ht="13.8" hidden="false" customHeight="false" outlineLevel="0" collapsed="false">
      <c r="A1032" s="208"/>
      <c r="B1032" s="208"/>
      <c r="C1032" s="208"/>
      <c r="D1032" s="208"/>
      <c r="E1032" s="208"/>
      <c r="F1032" s="208"/>
      <c r="G1032" s="208"/>
      <c r="H1032" s="208"/>
      <c r="I1032" s="234"/>
    </row>
    <row r="1033" customFormat="false" ht="13.8" hidden="false" customHeight="false" outlineLevel="0" collapsed="false">
      <c r="A1033" s="208"/>
      <c r="B1033" s="208"/>
      <c r="C1033" s="208"/>
      <c r="D1033" s="208"/>
      <c r="E1033" s="208"/>
      <c r="F1033" s="208"/>
      <c r="G1033" s="208"/>
      <c r="H1033" s="208"/>
      <c r="I1033" s="234"/>
    </row>
    <row r="1034" customFormat="false" ht="13.8" hidden="false" customHeight="false" outlineLevel="0" collapsed="false">
      <c r="A1034" s="208"/>
      <c r="B1034" s="208"/>
      <c r="C1034" s="208"/>
      <c r="D1034" s="208"/>
      <c r="E1034" s="208"/>
      <c r="F1034" s="208"/>
      <c r="G1034" s="208"/>
      <c r="H1034" s="208"/>
      <c r="I1034" s="234"/>
    </row>
    <row r="1035" customFormat="false" ht="13.8" hidden="false" customHeight="false" outlineLevel="0" collapsed="false">
      <c r="A1035" s="208"/>
      <c r="B1035" s="208"/>
      <c r="C1035" s="208"/>
      <c r="D1035" s="208"/>
      <c r="E1035" s="208"/>
      <c r="F1035" s="208"/>
      <c r="G1035" s="208"/>
      <c r="H1035" s="208"/>
      <c r="I1035" s="234"/>
    </row>
    <row r="1036" customFormat="false" ht="13.8" hidden="false" customHeight="false" outlineLevel="0" collapsed="false">
      <c r="A1036" s="208"/>
      <c r="B1036" s="208"/>
      <c r="C1036" s="208"/>
      <c r="D1036" s="208"/>
      <c r="E1036" s="208"/>
      <c r="F1036" s="208"/>
      <c r="G1036" s="208"/>
      <c r="H1036" s="208"/>
      <c r="I1036" s="234"/>
    </row>
    <row r="1037" customFormat="false" ht="13.8" hidden="false" customHeight="false" outlineLevel="0" collapsed="false">
      <c r="A1037" s="208"/>
      <c r="B1037" s="208"/>
      <c r="C1037" s="208"/>
      <c r="D1037" s="208"/>
      <c r="E1037" s="208"/>
      <c r="F1037" s="208"/>
      <c r="G1037" s="208"/>
      <c r="H1037" s="208"/>
      <c r="I1037" s="234"/>
    </row>
    <row r="1038" customFormat="false" ht="13.8" hidden="false" customHeight="false" outlineLevel="0" collapsed="false">
      <c r="A1038" s="208"/>
      <c r="B1038" s="208"/>
      <c r="C1038" s="208"/>
      <c r="D1038" s="208"/>
      <c r="E1038" s="208"/>
      <c r="F1038" s="208"/>
      <c r="G1038" s="208"/>
      <c r="H1038" s="208"/>
      <c r="I1038" s="234"/>
    </row>
    <row r="1039" customFormat="false" ht="13.8" hidden="false" customHeight="false" outlineLevel="0" collapsed="false">
      <c r="A1039" s="208"/>
      <c r="B1039" s="208"/>
      <c r="C1039" s="208"/>
      <c r="D1039" s="208"/>
      <c r="E1039" s="208"/>
      <c r="F1039" s="208"/>
      <c r="G1039" s="208"/>
      <c r="H1039" s="208"/>
      <c r="I1039" s="234"/>
    </row>
    <row r="1040" customFormat="false" ht="13.8" hidden="false" customHeight="false" outlineLevel="0" collapsed="false">
      <c r="A1040" s="208"/>
      <c r="B1040" s="208"/>
      <c r="C1040" s="208"/>
      <c r="D1040" s="208"/>
      <c r="E1040" s="208"/>
      <c r="F1040" s="208"/>
      <c r="G1040" s="208"/>
      <c r="H1040" s="208"/>
      <c r="I1040" s="234"/>
    </row>
    <row r="1041" customFormat="false" ht="13.8" hidden="false" customHeight="false" outlineLevel="0" collapsed="false">
      <c r="A1041" s="208"/>
      <c r="B1041" s="208"/>
      <c r="C1041" s="208"/>
      <c r="D1041" s="208"/>
      <c r="E1041" s="208"/>
      <c r="F1041" s="208"/>
      <c r="G1041" s="208"/>
      <c r="H1041" s="208"/>
      <c r="I1041" s="234"/>
    </row>
    <row r="1042" customFormat="false" ht="13.8" hidden="false" customHeight="false" outlineLevel="0" collapsed="false">
      <c r="A1042" s="208"/>
      <c r="B1042" s="208"/>
      <c r="C1042" s="208"/>
      <c r="D1042" s="208"/>
      <c r="E1042" s="208"/>
      <c r="F1042" s="208"/>
      <c r="G1042" s="208"/>
      <c r="H1042" s="208"/>
      <c r="I1042" s="234"/>
    </row>
    <row r="1043" customFormat="false" ht="13.8" hidden="false" customHeight="false" outlineLevel="0" collapsed="false">
      <c r="A1043" s="208"/>
      <c r="B1043" s="208"/>
      <c r="C1043" s="208"/>
      <c r="D1043" s="208"/>
      <c r="E1043" s="208"/>
      <c r="F1043" s="208"/>
      <c r="G1043" s="208"/>
      <c r="H1043" s="208"/>
      <c r="I1043" s="234"/>
    </row>
    <row r="1044" customFormat="false" ht="13.8" hidden="false" customHeight="false" outlineLevel="0" collapsed="false">
      <c r="A1044" s="208"/>
      <c r="B1044" s="208"/>
      <c r="C1044" s="208"/>
      <c r="D1044" s="208"/>
      <c r="E1044" s="208"/>
      <c r="F1044" s="208"/>
      <c r="G1044" s="208"/>
      <c r="H1044" s="208"/>
      <c r="I1044" s="234"/>
    </row>
    <row r="1045" customFormat="false" ht="13.8" hidden="false" customHeight="false" outlineLevel="0" collapsed="false">
      <c r="A1045" s="208"/>
      <c r="B1045" s="208"/>
      <c r="C1045" s="208"/>
      <c r="D1045" s="208"/>
      <c r="E1045" s="208"/>
      <c r="F1045" s="208"/>
      <c r="G1045" s="208"/>
      <c r="H1045" s="208"/>
      <c r="I1045" s="234"/>
    </row>
    <row r="1046" customFormat="false" ht="13.8" hidden="false" customHeight="false" outlineLevel="0" collapsed="false">
      <c r="A1046" s="208"/>
      <c r="B1046" s="208"/>
      <c r="C1046" s="208"/>
      <c r="D1046" s="208"/>
      <c r="E1046" s="208"/>
      <c r="F1046" s="208"/>
      <c r="G1046" s="208"/>
      <c r="H1046" s="208"/>
      <c r="I1046" s="234"/>
    </row>
    <row r="1047" customFormat="false" ht="13.8" hidden="false" customHeight="false" outlineLevel="0" collapsed="false">
      <c r="A1047" s="208"/>
      <c r="B1047" s="208"/>
      <c r="C1047" s="208"/>
      <c r="D1047" s="208"/>
      <c r="E1047" s="208"/>
      <c r="F1047" s="208"/>
      <c r="G1047" s="208"/>
      <c r="H1047" s="208"/>
      <c r="I1047" s="234"/>
    </row>
    <row r="1048" customFormat="false" ht="13.8" hidden="false" customHeight="false" outlineLevel="0" collapsed="false">
      <c r="A1048" s="208"/>
      <c r="B1048" s="208"/>
      <c r="C1048" s="208"/>
      <c r="D1048" s="208"/>
      <c r="E1048" s="208"/>
      <c r="F1048" s="208"/>
      <c r="G1048" s="208"/>
      <c r="H1048" s="208"/>
      <c r="I1048" s="234"/>
    </row>
    <row r="1049" customFormat="false" ht="13.8" hidden="false" customHeight="false" outlineLevel="0" collapsed="false">
      <c r="A1049" s="208"/>
      <c r="B1049" s="208"/>
      <c r="C1049" s="208"/>
      <c r="D1049" s="208"/>
      <c r="E1049" s="208"/>
      <c r="F1049" s="208"/>
      <c r="G1049" s="208"/>
      <c r="H1049" s="208"/>
      <c r="I1049" s="234"/>
    </row>
    <row r="1050" customFormat="false" ht="13.8" hidden="false" customHeight="false" outlineLevel="0" collapsed="false">
      <c r="A1050" s="208"/>
      <c r="B1050" s="208"/>
      <c r="C1050" s="208"/>
      <c r="D1050" s="208"/>
      <c r="E1050" s="208"/>
      <c r="F1050" s="208"/>
      <c r="G1050" s="208"/>
      <c r="H1050" s="208"/>
      <c r="I1050" s="234"/>
    </row>
    <row r="1051" customFormat="false" ht="13.8" hidden="false" customHeight="false" outlineLevel="0" collapsed="false">
      <c r="A1051" s="208"/>
      <c r="B1051" s="208"/>
      <c r="C1051" s="208"/>
      <c r="D1051" s="208"/>
      <c r="E1051" s="208"/>
      <c r="F1051" s="208"/>
      <c r="G1051" s="208"/>
      <c r="H1051" s="208"/>
      <c r="I1051" s="234"/>
    </row>
    <row r="1052" customFormat="false" ht="13.8" hidden="false" customHeight="false" outlineLevel="0" collapsed="false">
      <c r="A1052" s="208"/>
      <c r="B1052" s="208"/>
      <c r="C1052" s="208"/>
      <c r="D1052" s="208"/>
      <c r="E1052" s="208"/>
      <c r="F1052" s="208"/>
      <c r="G1052" s="208"/>
      <c r="H1052" s="208"/>
      <c r="I1052" s="234"/>
    </row>
    <row r="1053" customFormat="false" ht="13.8" hidden="false" customHeight="false" outlineLevel="0" collapsed="false">
      <c r="A1053" s="208"/>
      <c r="B1053" s="208"/>
      <c r="C1053" s="208"/>
      <c r="D1053" s="208"/>
      <c r="E1053" s="208"/>
      <c r="F1053" s="208"/>
      <c r="G1053" s="208"/>
      <c r="H1053" s="208"/>
      <c r="I1053" s="234"/>
    </row>
    <row r="1054" customFormat="false" ht="13.8" hidden="false" customHeight="false" outlineLevel="0" collapsed="false">
      <c r="A1054" s="208"/>
      <c r="B1054" s="208"/>
      <c r="C1054" s="208"/>
      <c r="D1054" s="208"/>
      <c r="E1054" s="208"/>
      <c r="F1054" s="208"/>
      <c r="G1054" s="208"/>
      <c r="H1054" s="208"/>
      <c r="I1054" s="234"/>
    </row>
    <row r="1055" customFormat="false" ht="13.8" hidden="false" customHeight="false" outlineLevel="0" collapsed="false">
      <c r="A1055" s="208"/>
      <c r="B1055" s="208"/>
      <c r="C1055" s="208"/>
      <c r="D1055" s="208"/>
      <c r="E1055" s="208"/>
      <c r="F1055" s="208"/>
      <c r="G1055" s="208"/>
      <c r="H1055" s="208"/>
      <c r="I1055" s="234"/>
    </row>
    <row r="1056" customFormat="false" ht="13.8" hidden="false" customHeight="false" outlineLevel="0" collapsed="false">
      <c r="A1056" s="208"/>
      <c r="B1056" s="208"/>
      <c r="C1056" s="208"/>
      <c r="D1056" s="208"/>
      <c r="E1056" s="208"/>
      <c r="F1056" s="208"/>
      <c r="G1056" s="208"/>
      <c r="H1056" s="208"/>
      <c r="I1056" s="234"/>
    </row>
    <row r="1057" customFormat="false" ht="13.8" hidden="false" customHeight="false" outlineLevel="0" collapsed="false">
      <c r="A1057" s="208"/>
      <c r="B1057" s="208"/>
      <c r="C1057" s="208"/>
      <c r="D1057" s="208"/>
      <c r="E1057" s="208"/>
      <c r="F1057" s="208"/>
      <c r="G1057" s="208"/>
      <c r="H1057" s="208"/>
      <c r="I1057" s="234"/>
    </row>
    <row r="1058" customFormat="false" ht="13.8" hidden="false" customHeight="false" outlineLevel="0" collapsed="false">
      <c r="A1058" s="208"/>
      <c r="B1058" s="208"/>
      <c r="C1058" s="208"/>
      <c r="D1058" s="208"/>
      <c r="E1058" s="208"/>
      <c r="F1058" s="208"/>
      <c r="G1058" s="208"/>
      <c r="H1058" s="208"/>
      <c r="I1058" s="234"/>
    </row>
    <row r="1059" customFormat="false" ht="13.8" hidden="false" customHeight="false" outlineLevel="0" collapsed="false">
      <c r="A1059" s="208"/>
      <c r="B1059" s="208"/>
      <c r="C1059" s="208"/>
      <c r="D1059" s="208"/>
      <c r="E1059" s="208"/>
      <c r="F1059" s="208"/>
      <c r="G1059" s="208"/>
      <c r="H1059" s="208"/>
      <c r="I1059" s="234"/>
    </row>
    <row r="1060" customFormat="false" ht="13.8" hidden="false" customHeight="false" outlineLevel="0" collapsed="false">
      <c r="A1060" s="208"/>
      <c r="B1060" s="208"/>
      <c r="C1060" s="208"/>
      <c r="D1060" s="208"/>
      <c r="E1060" s="208"/>
      <c r="F1060" s="208"/>
      <c r="G1060" s="208"/>
      <c r="H1060" s="208"/>
      <c r="I1060" s="234"/>
    </row>
    <row r="1061" customFormat="false" ht="13.8" hidden="false" customHeight="false" outlineLevel="0" collapsed="false">
      <c r="A1061" s="208"/>
      <c r="B1061" s="208"/>
      <c r="C1061" s="208"/>
      <c r="D1061" s="208"/>
      <c r="E1061" s="208"/>
      <c r="F1061" s="208"/>
      <c r="G1061" s="208"/>
      <c r="H1061" s="208"/>
      <c r="I1061" s="234"/>
    </row>
    <row r="1062" customFormat="false" ht="13.8" hidden="false" customHeight="false" outlineLevel="0" collapsed="false">
      <c r="A1062" s="208"/>
      <c r="B1062" s="208"/>
      <c r="C1062" s="208"/>
      <c r="D1062" s="208"/>
      <c r="E1062" s="208"/>
      <c r="F1062" s="208"/>
      <c r="G1062" s="208"/>
      <c r="H1062" s="208"/>
      <c r="I1062" s="234"/>
    </row>
    <row r="1063" customFormat="false" ht="13.8" hidden="false" customHeight="false" outlineLevel="0" collapsed="false">
      <c r="A1063" s="208"/>
      <c r="B1063" s="208"/>
      <c r="C1063" s="208"/>
      <c r="D1063" s="208"/>
      <c r="E1063" s="208"/>
      <c r="F1063" s="208"/>
      <c r="G1063" s="208"/>
      <c r="H1063" s="208"/>
      <c r="I1063" s="234"/>
    </row>
    <row r="1064" customFormat="false" ht="13.8" hidden="false" customHeight="false" outlineLevel="0" collapsed="false">
      <c r="A1064" s="208"/>
      <c r="B1064" s="208"/>
      <c r="C1064" s="208"/>
      <c r="D1064" s="208"/>
      <c r="E1064" s="208"/>
      <c r="F1064" s="208"/>
      <c r="G1064" s="208"/>
      <c r="H1064" s="208"/>
      <c r="I1064" s="234"/>
    </row>
    <row r="1065" customFormat="false" ht="13.8" hidden="false" customHeight="false" outlineLevel="0" collapsed="false">
      <c r="A1065" s="208"/>
      <c r="B1065" s="208"/>
      <c r="C1065" s="208"/>
      <c r="D1065" s="208"/>
      <c r="E1065" s="208"/>
      <c r="F1065" s="208"/>
      <c r="G1065" s="208"/>
      <c r="H1065" s="208"/>
      <c r="I1065" s="234"/>
    </row>
    <row r="1066" customFormat="false" ht="13.8" hidden="false" customHeight="false" outlineLevel="0" collapsed="false">
      <c r="A1066" s="208"/>
      <c r="B1066" s="208"/>
      <c r="C1066" s="208"/>
      <c r="D1066" s="208"/>
      <c r="E1066" s="208"/>
      <c r="F1066" s="208"/>
      <c r="G1066" s="208"/>
      <c r="H1066" s="208"/>
      <c r="I1066" s="234"/>
    </row>
    <row r="1067" customFormat="false" ht="13.8" hidden="false" customHeight="false" outlineLevel="0" collapsed="false">
      <c r="A1067" s="208"/>
      <c r="B1067" s="208"/>
      <c r="C1067" s="208"/>
      <c r="D1067" s="208"/>
      <c r="E1067" s="208"/>
      <c r="F1067" s="208"/>
      <c r="G1067" s="208"/>
      <c r="H1067" s="208"/>
      <c r="I1067" s="234"/>
    </row>
    <row r="1068" customFormat="false" ht="13.8" hidden="false" customHeight="false" outlineLevel="0" collapsed="false">
      <c r="A1068" s="208"/>
      <c r="B1068" s="208"/>
      <c r="C1068" s="208"/>
      <c r="D1068" s="208"/>
      <c r="E1068" s="208"/>
      <c r="F1068" s="208"/>
      <c r="G1068" s="208"/>
      <c r="H1068" s="208"/>
      <c r="I1068" s="234"/>
    </row>
    <row r="1069" customFormat="false" ht="13.8" hidden="false" customHeight="false" outlineLevel="0" collapsed="false">
      <c r="A1069" s="208"/>
      <c r="B1069" s="208"/>
      <c r="C1069" s="208"/>
      <c r="D1069" s="208"/>
      <c r="E1069" s="208"/>
      <c r="F1069" s="208"/>
      <c r="G1069" s="208"/>
      <c r="H1069" s="208"/>
      <c r="I1069" s="234"/>
    </row>
    <row r="1070" customFormat="false" ht="13.8" hidden="false" customHeight="false" outlineLevel="0" collapsed="false">
      <c r="A1070" s="208"/>
      <c r="B1070" s="208"/>
      <c r="C1070" s="208"/>
      <c r="D1070" s="208"/>
      <c r="E1070" s="208"/>
      <c r="F1070" s="208"/>
      <c r="G1070" s="208"/>
      <c r="H1070" s="208"/>
      <c r="I1070" s="234"/>
    </row>
    <row r="1071" customFormat="false" ht="13.8" hidden="false" customHeight="false" outlineLevel="0" collapsed="false">
      <c r="A1071" s="208"/>
      <c r="B1071" s="208"/>
      <c r="C1071" s="208"/>
      <c r="D1071" s="208"/>
      <c r="E1071" s="208"/>
      <c r="F1071" s="208"/>
      <c r="G1071" s="208"/>
      <c r="H1071" s="208"/>
      <c r="I1071" s="234"/>
    </row>
    <row r="1072" customFormat="false" ht="13.8" hidden="false" customHeight="false" outlineLevel="0" collapsed="false">
      <c r="A1072" s="208"/>
      <c r="B1072" s="208"/>
      <c r="C1072" s="208"/>
      <c r="D1072" s="208"/>
      <c r="E1072" s="208"/>
      <c r="F1072" s="208"/>
      <c r="G1072" s="208"/>
      <c r="H1072" s="208"/>
      <c r="I1072" s="234"/>
    </row>
    <row r="1073" customFormat="false" ht="13.8" hidden="false" customHeight="false" outlineLevel="0" collapsed="false">
      <c r="A1073" s="208"/>
      <c r="B1073" s="208"/>
      <c r="C1073" s="208"/>
      <c r="D1073" s="208"/>
      <c r="E1073" s="208"/>
      <c r="F1073" s="208"/>
      <c r="G1073" s="208"/>
      <c r="H1073" s="208"/>
      <c r="I1073" s="234"/>
    </row>
    <row r="1074" customFormat="false" ht="13.8" hidden="false" customHeight="false" outlineLevel="0" collapsed="false">
      <c r="A1074" s="208"/>
      <c r="B1074" s="208"/>
      <c r="C1074" s="208"/>
      <c r="D1074" s="208"/>
      <c r="E1074" s="208"/>
      <c r="F1074" s="208"/>
      <c r="G1074" s="208"/>
      <c r="H1074" s="208"/>
      <c r="I1074" s="234"/>
    </row>
    <row r="1075" customFormat="false" ht="13.8" hidden="false" customHeight="false" outlineLevel="0" collapsed="false">
      <c r="A1075" s="208"/>
      <c r="B1075" s="208"/>
      <c r="C1075" s="208"/>
      <c r="D1075" s="208"/>
      <c r="E1075" s="208"/>
      <c r="F1075" s="208"/>
      <c r="G1075" s="208"/>
      <c r="H1075" s="208"/>
      <c r="I1075" s="234"/>
    </row>
    <row r="1076" customFormat="false" ht="13.8" hidden="false" customHeight="false" outlineLevel="0" collapsed="false">
      <c r="A1076" s="208"/>
      <c r="B1076" s="208"/>
      <c r="C1076" s="208"/>
      <c r="D1076" s="208"/>
      <c r="E1076" s="208"/>
      <c r="F1076" s="208"/>
      <c r="G1076" s="208"/>
      <c r="H1076" s="208"/>
      <c r="I1076" s="234"/>
    </row>
    <row r="1077" customFormat="false" ht="13.8" hidden="false" customHeight="false" outlineLevel="0" collapsed="false">
      <c r="A1077" s="208"/>
      <c r="B1077" s="208"/>
      <c r="C1077" s="208"/>
      <c r="D1077" s="208"/>
      <c r="E1077" s="208"/>
      <c r="F1077" s="208"/>
      <c r="G1077" s="208"/>
      <c r="H1077" s="208"/>
      <c r="I1077" s="234"/>
    </row>
    <row r="1078" customFormat="false" ht="13.8" hidden="false" customHeight="false" outlineLevel="0" collapsed="false">
      <c r="A1078" s="208"/>
      <c r="B1078" s="208"/>
      <c r="C1078" s="208"/>
      <c r="D1078" s="208"/>
      <c r="E1078" s="208"/>
      <c r="F1078" s="208"/>
      <c r="G1078" s="208"/>
      <c r="H1078" s="208"/>
      <c r="I1078" s="234"/>
    </row>
    <row r="1079" customFormat="false" ht="13.8" hidden="false" customHeight="false" outlineLevel="0" collapsed="false">
      <c r="A1079" s="208"/>
      <c r="B1079" s="208"/>
      <c r="C1079" s="208"/>
      <c r="D1079" s="208"/>
      <c r="E1079" s="208"/>
      <c r="F1079" s="208"/>
      <c r="G1079" s="208"/>
      <c r="H1079" s="208"/>
      <c r="I1079" s="234"/>
    </row>
    <row r="1080" customFormat="false" ht="13.8" hidden="false" customHeight="false" outlineLevel="0" collapsed="false">
      <c r="A1080" s="208"/>
      <c r="B1080" s="208"/>
      <c r="C1080" s="208"/>
      <c r="D1080" s="208"/>
      <c r="E1080" s="208"/>
      <c r="F1080" s="208"/>
      <c r="G1080" s="208"/>
      <c r="H1080" s="208"/>
      <c r="I1080" s="234"/>
    </row>
    <row r="1081" customFormat="false" ht="13.8" hidden="false" customHeight="false" outlineLevel="0" collapsed="false">
      <c r="A1081" s="208"/>
      <c r="B1081" s="208"/>
      <c r="C1081" s="208"/>
      <c r="D1081" s="208"/>
      <c r="E1081" s="208"/>
      <c r="F1081" s="208"/>
      <c r="G1081" s="208"/>
      <c r="H1081" s="208"/>
      <c r="I1081" s="234"/>
    </row>
    <row r="1082" customFormat="false" ht="13.8" hidden="false" customHeight="false" outlineLevel="0" collapsed="false">
      <c r="A1082" s="208"/>
      <c r="B1082" s="208"/>
      <c r="C1082" s="208"/>
      <c r="D1082" s="208"/>
      <c r="E1082" s="208"/>
      <c r="F1082" s="208"/>
      <c r="G1082" s="208"/>
      <c r="H1082" s="208"/>
      <c r="I1082" s="234"/>
    </row>
    <row r="1083" customFormat="false" ht="13.8" hidden="false" customHeight="false" outlineLevel="0" collapsed="false">
      <c r="A1083" s="208"/>
      <c r="B1083" s="208"/>
      <c r="C1083" s="208"/>
      <c r="D1083" s="208"/>
      <c r="E1083" s="208"/>
      <c r="F1083" s="208"/>
      <c r="G1083" s="208"/>
      <c r="H1083" s="208"/>
      <c r="I1083" s="234"/>
    </row>
    <row r="1084" customFormat="false" ht="13.8" hidden="false" customHeight="false" outlineLevel="0" collapsed="false">
      <c r="A1084" s="208"/>
      <c r="B1084" s="208"/>
      <c r="C1084" s="208"/>
      <c r="D1084" s="208"/>
      <c r="E1084" s="208"/>
      <c r="F1084" s="208"/>
      <c r="G1084" s="208"/>
      <c r="H1084" s="208"/>
      <c r="I1084" s="234"/>
    </row>
    <row r="1085" customFormat="false" ht="13.8" hidden="false" customHeight="false" outlineLevel="0" collapsed="false">
      <c r="A1085" s="208"/>
      <c r="B1085" s="208"/>
      <c r="C1085" s="208"/>
      <c r="D1085" s="208"/>
      <c r="E1085" s="208"/>
      <c r="F1085" s="208"/>
      <c r="G1085" s="208"/>
      <c r="H1085" s="208"/>
      <c r="I1085" s="234"/>
    </row>
    <row r="1086" customFormat="false" ht="13.8" hidden="false" customHeight="false" outlineLevel="0" collapsed="false">
      <c r="A1086" s="208"/>
      <c r="B1086" s="208"/>
      <c r="C1086" s="208"/>
      <c r="D1086" s="208"/>
      <c r="E1086" s="208"/>
      <c r="F1086" s="208"/>
      <c r="G1086" s="208"/>
      <c r="H1086" s="208"/>
      <c r="I1086" s="234"/>
    </row>
    <row r="1087" customFormat="false" ht="13.8" hidden="false" customHeight="false" outlineLevel="0" collapsed="false">
      <c r="A1087" s="208"/>
      <c r="B1087" s="208"/>
      <c r="C1087" s="208"/>
      <c r="D1087" s="208"/>
      <c r="E1087" s="208"/>
      <c r="F1087" s="208"/>
      <c r="G1087" s="208"/>
      <c r="H1087" s="208"/>
      <c r="I1087" s="234"/>
    </row>
    <row r="1088" customFormat="false" ht="13.8" hidden="false" customHeight="false" outlineLevel="0" collapsed="false">
      <c r="A1088" s="208"/>
      <c r="B1088" s="208"/>
      <c r="C1088" s="208"/>
      <c r="D1088" s="208"/>
      <c r="E1088" s="208"/>
      <c r="F1088" s="208"/>
      <c r="G1088" s="208"/>
      <c r="H1088" s="208"/>
      <c r="I1088" s="234"/>
    </row>
    <row r="1089" customFormat="false" ht="13.8" hidden="false" customHeight="false" outlineLevel="0" collapsed="false">
      <c r="A1089" s="208"/>
      <c r="B1089" s="208"/>
      <c r="C1089" s="208"/>
      <c r="D1089" s="208"/>
      <c r="E1089" s="208"/>
      <c r="F1089" s="208"/>
      <c r="G1089" s="208"/>
      <c r="H1089" s="208"/>
      <c r="I1089" s="234"/>
    </row>
    <row r="1090" customFormat="false" ht="13.8" hidden="false" customHeight="false" outlineLevel="0" collapsed="false">
      <c r="A1090" s="208"/>
      <c r="B1090" s="208"/>
      <c r="C1090" s="208"/>
      <c r="D1090" s="208"/>
      <c r="E1090" s="208"/>
      <c r="F1090" s="208"/>
      <c r="G1090" s="208"/>
      <c r="H1090" s="208"/>
      <c r="I1090" s="234"/>
    </row>
    <row r="1091" customFormat="false" ht="13.8" hidden="false" customHeight="false" outlineLevel="0" collapsed="false">
      <c r="A1091" s="208"/>
      <c r="B1091" s="208"/>
      <c r="C1091" s="208"/>
      <c r="D1091" s="208"/>
      <c r="E1091" s="208"/>
      <c r="F1091" s="208"/>
      <c r="G1091" s="208"/>
      <c r="H1091" s="208"/>
      <c r="I1091" s="234"/>
    </row>
    <row r="1092" customFormat="false" ht="13.8" hidden="false" customHeight="false" outlineLevel="0" collapsed="false">
      <c r="A1092" s="208"/>
      <c r="B1092" s="208"/>
      <c r="C1092" s="208"/>
      <c r="D1092" s="208"/>
      <c r="E1092" s="208"/>
      <c r="F1092" s="208"/>
      <c r="G1092" s="208"/>
      <c r="H1092" s="208"/>
      <c r="I1092" s="234"/>
    </row>
    <row r="1093" customFormat="false" ht="13.8" hidden="false" customHeight="false" outlineLevel="0" collapsed="false">
      <c r="A1093" s="208"/>
      <c r="B1093" s="208"/>
      <c r="C1093" s="208"/>
      <c r="D1093" s="208"/>
      <c r="E1093" s="208"/>
      <c r="F1093" s="208"/>
      <c r="G1093" s="208"/>
      <c r="H1093" s="208"/>
      <c r="I1093" s="234"/>
    </row>
    <row r="1094" customFormat="false" ht="13.8" hidden="false" customHeight="false" outlineLevel="0" collapsed="false">
      <c r="A1094" s="208"/>
      <c r="B1094" s="208"/>
      <c r="C1094" s="208"/>
      <c r="D1094" s="208"/>
      <c r="E1094" s="208"/>
      <c r="F1094" s="208"/>
      <c r="G1094" s="208"/>
      <c r="H1094" s="208"/>
      <c r="I1094" s="234"/>
    </row>
    <row r="1095" customFormat="false" ht="13.8" hidden="false" customHeight="false" outlineLevel="0" collapsed="false">
      <c r="A1095" s="208"/>
      <c r="B1095" s="208"/>
      <c r="C1095" s="208"/>
      <c r="D1095" s="208"/>
      <c r="E1095" s="208"/>
      <c r="F1095" s="208"/>
      <c r="G1095" s="208"/>
      <c r="H1095" s="208"/>
      <c r="I1095" s="234"/>
    </row>
    <row r="1096" customFormat="false" ht="13.8" hidden="false" customHeight="false" outlineLevel="0" collapsed="false">
      <c r="A1096" s="208"/>
      <c r="B1096" s="208"/>
      <c r="C1096" s="208"/>
      <c r="D1096" s="208"/>
      <c r="E1096" s="208"/>
      <c r="F1096" s="208"/>
      <c r="G1096" s="208"/>
      <c r="H1096" s="208"/>
      <c r="I1096" s="234"/>
    </row>
    <row r="1097" customFormat="false" ht="13.8" hidden="false" customHeight="false" outlineLevel="0" collapsed="false">
      <c r="A1097" s="208"/>
      <c r="B1097" s="208"/>
      <c r="C1097" s="208"/>
      <c r="D1097" s="208"/>
      <c r="E1097" s="208"/>
      <c r="F1097" s="208"/>
      <c r="G1097" s="208"/>
      <c r="H1097" s="208"/>
      <c r="I1097" s="234"/>
    </row>
    <row r="1098" customFormat="false" ht="13.8" hidden="false" customHeight="false" outlineLevel="0" collapsed="false">
      <c r="A1098" s="208"/>
      <c r="B1098" s="208"/>
      <c r="C1098" s="208"/>
      <c r="D1098" s="208"/>
      <c r="E1098" s="208"/>
      <c r="F1098" s="208"/>
      <c r="G1098" s="208"/>
      <c r="H1098" s="208"/>
      <c r="I1098" s="234"/>
    </row>
    <row r="1099" customFormat="false" ht="13.8" hidden="false" customHeight="false" outlineLevel="0" collapsed="false">
      <c r="A1099" s="208"/>
      <c r="B1099" s="208"/>
      <c r="C1099" s="208"/>
      <c r="D1099" s="208"/>
      <c r="E1099" s="208"/>
      <c r="F1099" s="208"/>
      <c r="G1099" s="208"/>
      <c r="H1099" s="208"/>
      <c r="I1099" s="234"/>
    </row>
    <row r="1100" customFormat="false" ht="13.8" hidden="false" customHeight="false" outlineLevel="0" collapsed="false">
      <c r="A1100" s="208"/>
      <c r="B1100" s="208"/>
      <c r="C1100" s="208"/>
      <c r="D1100" s="208"/>
      <c r="E1100" s="208"/>
      <c r="F1100" s="208"/>
      <c r="G1100" s="208"/>
      <c r="H1100" s="208"/>
      <c r="I1100" s="234"/>
    </row>
    <row r="1101" customFormat="false" ht="13.8" hidden="false" customHeight="false" outlineLevel="0" collapsed="false">
      <c r="A1101" s="208"/>
      <c r="B1101" s="208"/>
      <c r="C1101" s="208"/>
      <c r="D1101" s="208"/>
      <c r="E1101" s="208"/>
      <c r="F1101" s="208"/>
      <c r="G1101" s="208"/>
      <c r="H1101" s="208"/>
      <c r="I1101" s="234"/>
    </row>
    <row r="1102" customFormat="false" ht="13.8" hidden="false" customHeight="false" outlineLevel="0" collapsed="false">
      <c r="A1102" s="208"/>
      <c r="B1102" s="208"/>
      <c r="C1102" s="208"/>
      <c r="D1102" s="208"/>
      <c r="E1102" s="208"/>
      <c r="F1102" s="208"/>
      <c r="G1102" s="208"/>
      <c r="H1102" s="208"/>
      <c r="I1102" s="234"/>
    </row>
    <row r="1103" customFormat="false" ht="13.8" hidden="false" customHeight="false" outlineLevel="0" collapsed="false">
      <c r="A1103" s="208"/>
      <c r="B1103" s="208"/>
      <c r="C1103" s="208"/>
      <c r="D1103" s="208"/>
      <c r="E1103" s="208"/>
      <c r="F1103" s="208"/>
      <c r="G1103" s="208"/>
      <c r="H1103" s="208"/>
      <c r="I1103" s="234"/>
    </row>
    <row r="1104" customFormat="false" ht="13.8" hidden="false" customHeight="false" outlineLevel="0" collapsed="false">
      <c r="A1104" s="208"/>
      <c r="B1104" s="208"/>
      <c r="C1104" s="208"/>
      <c r="D1104" s="208"/>
      <c r="E1104" s="208"/>
      <c r="F1104" s="208"/>
      <c r="G1104" s="208"/>
      <c r="H1104" s="208"/>
      <c r="I1104" s="234"/>
    </row>
    <row r="1105" customFormat="false" ht="13.8" hidden="false" customHeight="false" outlineLevel="0" collapsed="false">
      <c r="A1105" s="208"/>
      <c r="B1105" s="208"/>
      <c r="C1105" s="208"/>
      <c r="D1105" s="208"/>
      <c r="E1105" s="208"/>
      <c r="F1105" s="208"/>
      <c r="G1105" s="208"/>
      <c r="H1105" s="208"/>
      <c r="I1105" s="234"/>
    </row>
    <row r="1106" customFormat="false" ht="13.8" hidden="false" customHeight="false" outlineLevel="0" collapsed="false">
      <c r="A1106" s="208"/>
      <c r="B1106" s="208"/>
      <c r="C1106" s="208"/>
      <c r="D1106" s="208"/>
      <c r="E1106" s="208"/>
      <c r="F1106" s="208"/>
      <c r="G1106" s="208"/>
      <c r="H1106" s="208"/>
      <c r="I1106" s="234"/>
    </row>
    <row r="1107" customFormat="false" ht="13.8" hidden="false" customHeight="false" outlineLevel="0" collapsed="false">
      <c r="A1107" s="208"/>
      <c r="B1107" s="208"/>
      <c r="C1107" s="208"/>
      <c r="D1107" s="208"/>
      <c r="E1107" s="208"/>
      <c r="F1107" s="208"/>
      <c r="G1107" s="208"/>
      <c r="H1107" s="208"/>
      <c r="I1107" s="234"/>
    </row>
    <row r="1108" customFormat="false" ht="13.8" hidden="false" customHeight="false" outlineLevel="0" collapsed="false">
      <c r="A1108" s="208"/>
      <c r="B1108" s="208"/>
      <c r="C1108" s="208"/>
      <c r="D1108" s="208"/>
      <c r="E1108" s="208"/>
      <c r="F1108" s="208"/>
      <c r="G1108" s="208"/>
      <c r="H1108" s="208"/>
      <c r="I1108" s="234"/>
    </row>
    <row r="1109" customFormat="false" ht="13.8" hidden="false" customHeight="false" outlineLevel="0" collapsed="false">
      <c r="A1109" s="208"/>
      <c r="B1109" s="208"/>
      <c r="C1109" s="208"/>
      <c r="D1109" s="208"/>
      <c r="E1109" s="208"/>
      <c r="F1109" s="208"/>
      <c r="G1109" s="208"/>
      <c r="H1109" s="208"/>
      <c r="I1109" s="234"/>
    </row>
    <row r="1110" customFormat="false" ht="13.8" hidden="false" customHeight="false" outlineLevel="0" collapsed="false">
      <c r="A1110" s="208"/>
      <c r="B1110" s="208"/>
      <c r="C1110" s="208"/>
      <c r="D1110" s="208"/>
      <c r="E1110" s="208"/>
      <c r="F1110" s="208"/>
      <c r="G1110" s="208"/>
      <c r="H1110" s="208"/>
      <c r="I1110" s="234"/>
    </row>
    <row r="1111" customFormat="false" ht="13.8" hidden="false" customHeight="false" outlineLevel="0" collapsed="false">
      <c r="A1111" s="208"/>
      <c r="B1111" s="208"/>
      <c r="C1111" s="208"/>
      <c r="D1111" s="208"/>
      <c r="E1111" s="208"/>
      <c r="F1111" s="208"/>
      <c r="G1111" s="208"/>
      <c r="H1111" s="208"/>
      <c r="I1111" s="234"/>
    </row>
    <row r="1112" customFormat="false" ht="13.8" hidden="false" customHeight="false" outlineLevel="0" collapsed="false">
      <c r="A1112" s="208"/>
      <c r="B1112" s="208"/>
      <c r="C1112" s="208"/>
      <c r="D1112" s="208"/>
      <c r="E1112" s="208"/>
      <c r="F1112" s="208"/>
      <c r="G1112" s="208"/>
      <c r="H1112" s="208"/>
      <c r="I1112" s="234"/>
    </row>
    <row r="1113" customFormat="false" ht="13.8" hidden="false" customHeight="false" outlineLevel="0" collapsed="false">
      <c r="A1113" s="208"/>
      <c r="B1113" s="208"/>
      <c r="C1113" s="208"/>
      <c r="D1113" s="208"/>
      <c r="E1113" s="208"/>
      <c r="F1113" s="208"/>
      <c r="G1113" s="208"/>
      <c r="H1113" s="208"/>
      <c r="I1113" s="234"/>
    </row>
    <row r="1114" customFormat="false" ht="13.8" hidden="false" customHeight="false" outlineLevel="0" collapsed="false">
      <c r="A1114" s="208"/>
      <c r="B1114" s="208"/>
      <c r="C1114" s="208"/>
      <c r="D1114" s="208"/>
      <c r="E1114" s="208"/>
      <c r="F1114" s="208"/>
      <c r="G1114" s="208"/>
      <c r="H1114" s="208"/>
      <c r="I1114" s="234"/>
    </row>
    <row r="1115" customFormat="false" ht="13.8" hidden="false" customHeight="false" outlineLevel="0" collapsed="false">
      <c r="A1115" s="208"/>
      <c r="B1115" s="208"/>
      <c r="C1115" s="208"/>
      <c r="D1115" s="208"/>
      <c r="E1115" s="208"/>
      <c r="F1115" s="208"/>
      <c r="G1115" s="208"/>
      <c r="H1115" s="208"/>
      <c r="I1115" s="234"/>
    </row>
    <row r="1116" customFormat="false" ht="13.8" hidden="false" customHeight="false" outlineLevel="0" collapsed="false">
      <c r="A1116" s="208"/>
      <c r="B1116" s="208"/>
      <c r="C1116" s="208"/>
      <c r="D1116" s="208"/>
      <c r="E1116" s="208"/>
      <c r="F1116" s="208"/>
      <c r="G1116" s="208"/>
      <c r="H1116" s="208"/>
      <c r="I1116" s="234"/>
    </row>
    <row r="1117" customFormat="false" ht="13.8" hidden="false" customHeight="false" outlineLevel="0" collapsed="false">
      <c r="A1117" s="208"/>
      <c r="B1117" s="208"/>
      <c r="C1117" s="208"/>
      <c r="D1117" s="208"/>
      <c r="E1117" s="208"/>
      <c r="F1117" s="208"/>
      <c r="G1117" s="208"/>
      <c r="H1117" s="208"/>
      <c r="I1117" s="234"/>
    </row>
    <row r="1118" customFormat="false" ht="13.8" hidden="false" customHeight="false" outlineLevel="0" collapsed="false">
      <c r="A1118" s="208"/>
      <c r="B1118" s="208"/>
      <c r="C1118" s="208"/>
      <c r="D1118" s="208"/>
      <c r="E1118" s="208"/>
      <c r="F1118" s="208"/>
      <c r="G1118" s="208"/>
      <c r="H1118" s="208"/>
      <c r="I1118" s="234"/>
    </row>
    <row r="1119" customFormat="false" ht="13.8" hidden="false" customHeight="false" outlineLevel="0" collapsed="false">
      <c r="A1119" s="208"/>
      <c r="B1119" s="208"/>
      <c r="C1119" s="208"/>
      <c r="D1119" s="208"/>
      <c r="E1119" s="208"/>
      <c r="F1119" s="208"/>
      <c r="G1119" s="208"/>
      <c r="H1119" s="208"/>
      <c r="I1119" s="234"/>
    </row>
    <row r="1120" customFormat="false" ht="13.8" hidden="false" customHeight="false" outlineLevel="0" collapsed="false">
      <c r="A1120" s="208"/>
      <c r="B1120" s="208"/>
      <c r="C1120" s="208"/>
      <c r="D1120" s="208"/>
      <c r="E1120" s="208"/>
      <c r="F1120" s="208"/>
      <c r="G1120" s="208"/>
      <c r="H1120" s="208"/>
      <c r="I1120" s="234"/>
    </row>
    <row r="1121" customFormat="false" ht="13.8" hidden="false" customHeight="false" outlineLevel="0" collapsed="false">
      <c r="A1121" s="208"/>
      <c r="B1121" s="208"/>
      <c r="C1121" s="208"/>
      <c r="D1121" s="208"/>
      <c r="E1121" s="208"/>
      <c r="F1121" s="208"/>
      <c r="G1121" s="208"/>
      <c r="H1121" s="208"/>
      <c r="I1121" s="234"/>
    </row>
    <row r="1122" customFormat="false" ht="13.8" hidden="false" customHeight="false" outlineLevel="0" collapsed="false">
      <c r="A1122" s="208"/>
      <c r="B1122" s="208"/>
      <c r="C1122" s="208"/>
      <c r="D1122" s="208"/>
      <c r="E1122" s="208"/>
      <c r="F1122" s="208"/>
      <c r="G1122" s="208"/>
      <c r="H1122" s="208"/>
      <c r="I1122" s="234"/>
    </row>
    <row r="1123" customFormat="false" ht="13.8" hidden="false" customHeight="false" outlineLevel="0" collapsed="false">
      <c r="A1123" s="208"/>
      <c r="B1123" s="208"/>
      <c r="C1123" s="208"/>
      <c r="D1123" s="208"/>
      <c r="E1123" s="208"/>
      <c r="F1123" s="208"/>
      <c r="G1123" s="208"/>
      <c r="H1123" s="208"/>
      <c r="I1123" s="234"/>
    </row>
    <row r="1124" customFormat="false" ht="13.8" hidden="false" customHeight="false" outlineLevel="0" collapsed="false">
      <c r="A1124" s="208"/>
      <c r="B1124" s="208"/>
      <c r="C1124" s="208"/>
      <c r="D1124" s="208"/>
      <c r="E1124" s="208"/>
      <c r="F1124" s="208"/>
      <c r="G1124" s="208"/>
      <c r="H1124" s="208"/>
      <c r="I1124" s="234"/>
    </row>
    <row r="1125" customFormat="false" ht="13.8" hidden="false" customHeight="false" outlineLevel="0" collapsed="false">
      <c r="A1125" s="208"/>
      <c r="B1125" s="208"/>
      <c r="C1125" s="208"/>
      <c r="D1125" s="208"/>
      <c r="E1125" s="208"/>
      <c r="F1125" s="208"/>
      <c r="G1125" s="208"/>
      <c r="H1125" s="208"/>
      <c r="I1125" s="234"/>
    </row>
    <row r="1126" customFormat="false" ht="13.8" hidden="false" customHeight="false" outlineLevel="0" collapsed="false">
      <c r="A1126" s="208"/>
      <c r="B1126" s="208"/>
      <c r="C1126" s="208"/>
      <c r="D1126" s="208"/>
      <c r="E1126" s="208"/>
      <c r="F1126" s="208"/>
      <c r="G1126" s="208"/>
      <c r="H1126" s="208"/>
      <c r="I1126" s="234"/>
    </row>
    <row r="1127" customFormat="false" ht="13.8" hidden="false" customHeight="false" outlineLevel="0" collapsed="false">
      <c r="A1127" s="208"/>
      <c r="B1127" s="208"/>
      <c r="C1127" s="208"/>
      <c r="D1127" s="208"/>
      <c r="E1127" s="208"/>
      <c r="F1127" s="208"/>
      <c r="G1127" s="208"/>
      <c r="H1127" s="208"/>
      <c r="I1127" s="234"/>
    </row>
    <row r="1128" customFormat="false" ht="13.8" hidden="false" customHeight="false" outlineLevel="0" collapsed="false">
      <c r="A1128" s="208"/>
      <c r="B1128" s="208"/>
      <c r="C1128" s="208"/>
      <c r="D1128" s="208"/>
      <c r="E1128" s="208"/>
      <c r="F1128" s="208"/>
      <c r="G1128" s="208"/>
      <c r="H1128" s="208"/>
      <c r="I1128" s="234"/>
    </row>
    <row r="1129" customFormat="false" ht="13.8" hidden="false" customHeight="false" outlineLevel="0" collapsed="false">
      <c r="A1129" s="208"/>
      <c r="B1129" s="208"/>
      <c r="C1129" s="208"/>
      <c r="D1129" s="208"/>
      <c r="E1129" s="208"/>
      <c r="F1129" s="208"/>
      <c r="G1129" s="208"/>
      <c r="H1129" s="208"/>
      <c r="I1129" s="234"/>
    </row>
    <row r="1130" customFormat="false" ht="13.8" hidden="false" customHeight="false" outlineLevel="0" collapsed="false">
      <c r="A1130" s="208"/>
      <c r="B1130" s="208"/>
      <c r="C1130" s="208"/>
      <c r="D1130" s="208"/>
      <c r="E1130" s="208"/>
      <c r="F1130" s="208"/>
      <c r="G1130" s="208"/>
      <c r="H1130" s="208"/>
      <c r="I1130" s="234"/>
    </row>
    <row r="1131" customFormat="false" ht="13.8" hidden="false" customHeight="false" outlineLevel="0" collapsed="false">
      <c r="A1131" s="208"/>
      <c r="B1131" s="208"/>
      <c r="C1131" s="208"/>
      <c r="D1131" s="208"/>
      <c r="E1131" s="208"/>
      <c r="F1131" s="208"/>
      <c r="G1131" s="208"/>
      <c r="H1131" s="208"/>
      <c r="I1131" s="234"/>
    </row>
    <row r="1132" customFormat="false" ht="13.8" hidden="false" customHeight="false" outlineLevel="0" collapsed="false">
      <c r="A1132" s="208"/>
      <c r="B1132" s="208"/>
      <c r="C1132" s="208"/>
      <c r="D1132" s="208"/>
      <c r="E1132" s="208"/>
      <c r="F1132" s="208"/>
      <c r="G1132" s="208"/>
      <c r="H1132" s="208"/>
      <c r="I1132" s="234"/>
    </row>
    <row r="1133" customFormat="false" ht="13.8" hidden="false" customHeight="false" outlineLevel="0" collapsed="false">
      <c r="A1133" s="208"/>
      <c r="B1133" s="208"/>
      <c r="C1133" s="208"/>
      <c r="D1133" s="208"/>
      <c r="E1133" s="208"/>
      <c r="F1133" s="208"/>
      <c r="G1133" s="208"/>
      <c r="H1133" s="208"/>
      <c r="I1133" s="234"/>
    </row>
    <row r="1134" customFormat="false" ht="13.8" hidden="false" customHeight="false" outlineLevel="0" collapsed="false">
      <c r="A1134" s="208"/>
      <c r="B1134" s="208"/>
      <c r="C1134" s="208"/>
      <c r="D1134" s="208"/>
      <c r="E1134" s="208"/>
      <c r="F1134" s="208"/>
      <c r="G1134" s="208"/>
      <c r="H1134" s="208"/>
      <c r="I1134" s="234"/>
    </row>
    <row r="1135" customFormat="false" ht="13.8" hidden="false" customHeight="false" outlineLevel="0" collapsed="false">
      <c r="A1135" s="208"/>
      <c r="B1135" s="208"/>
      <c r="C1135" s="208"/>
      <c r="D1135" s="208"/>
      <c r="E1135" s="208"/>
      <c r="F1135" s="208"/>
      <c r="G1135" s="208"/>
      <c r="H1135" s="208"/>
      <c r="I1135" s="234"/>
    </row>
    <row r="1136" customFormat="false" ht="13.8" hidden="false" customHeight="false" outlineLevel="0" collapsed="false">
      <c r="A1136" s="208"/>
      <c r="B1136" s="208"/>
      <c r="C1136" s="208"/>
      <c r="D1136" s="208"/>
      <c r="E1136" s="208"/>
      <c r="F1136" s="208"/>
      <c r="G1136" s="208"/>
      <c r="H1136" s="208"/>
      <c r="I1136" s="234"/>
    </row>
    <row r="1137" customFormat="false" ht="13.8" hidden="false" customHeight="false" outlineLevel="0" collapsed="false">
      <c r="A1137" s="208"/>
      <c r="B1137" s="208"/>
      <c r="C1137" s="208"/>
      <c r="D1137" s="208"/>
      <c r="E1137" s="208"/>
      <c r="F1137" s="208"/>
      <c r="G1137" s="208"/>
      <c r="H1137" s="208"/>
      <c r="I1137" s="234"/>
    </row>
    <row r="1138" customFormat="false" ht="13.8" hidden="false" customHeight="false" outlineLevel="0" collapsed="false">
      <c r="A1138" s="208"/>
      <c r="B1138" s="208"/>
      <c r="C1138" s="208"/>
      <c r="D1138" s="208"/>
      <c r="E1138" s="208"/>
      <c r="F1138" s="208"/>
      <c r="G1138" s="208"/>
      <c r="H1138" s="208"/>
      <c r="I1138" s="234"/>
    </row>
    <row r="1139" customFormat="false" ht="13.8" hidden="false" customHeight="false" outlineLevel="0" collapsed="false">
      <c r="A1139" s="208"/>
      <c r="B1139" s="208"/>
      <c r="C1139" s="208"/>
      <c r="D1139" s="208"/>
      <c r="E1139" s="208"/>
      <c r="F1139" s="208"/>
      <c r="G1139" s="208"/>
      <c r="H1139" s="208"/>
      <c r="I1139" s="234"/>
    </row>
    <row r="1140" customFormat="false" ht="13.8" hidden="false" customHeight="false" outlineLevel="0" collapsed="false">
      <c r="A1140" s="208"/>
      <c r="B1140" s="208"/>
      <c r="C1140" s="208"/>
      <c r="D1140" s="208"/>
      <c r="E1140" s="208"/>
      <c r="F1140" s="208"/>
      <c r="G1140" s="208"/>
      <c r="H1140" s="208"/>
      <c r="I1140" s="234"/>
    </row>
    <row r="1141" customFormat="false" ht="13.8" hidden="false" customHeight="false" outlineLevel="0" collapsed="false">
      <c r="A1141" s="208"/>
      <c r="B1141" s="208"/>
      <c r="C1141" s="208"/>
      <c r="D1141" s="208"/>
      <c r="E1141" s="208"/>
      <c r="F1141" s="208"/>
      <c r="G1141" s="208"/>
      <c r="H1141" s="208"/>
      <c r="I1141" s="234"/>
    </row>
    <row r="1142" customFormat="false" ht="13.8" hidden="false" customHeight="false" outlineLevel="0" collapsed="false">
      <c r="A1142" s="208"/>
      <c r="B1142" s="208"/>
      <c r="C1142" s="208"/>
      <c r="D1142" s="208"/>
      <c r="E1142" s="208"/>
      <c r="F1142" s="208"/>
      <c r="G1142" s="208"/>
      <c r="H1142" s="208"/>
      <c r="I1142" s="234"/>
    </row>
    <row r="1143" customFormat="false" ht="13.8" hidden="false" customHeight="false" outlineLevel="0" collapsed="false">
      <c r="A1143" s="208"/>
      <c r="B1143" s="208"/>
      <c r="C1143" s="208"/>
      <c r="D1143" s="208"/>
      <c r="E1143" s="208"/>
      <c r="F1143" s="208"/>
      <c r="G1143" s="208"/>
      <c r="H1143" s="208"/>
      <c r="I1143" s="234"/>
    </row>
    <row r="1144" customFormat="false" ht="13.8" hidden="false" customHeight="false" outlineLevel="0" collapsed="false">
      <c r="A1144" s="208"/>
      <c r="B1144" s="208"/>
      <c r="C1144" s="208"/>
      <c r="D1144" s="208"/>
      <c r="E1144" s="208"/>
      <c r="F1144" s="208"/>
      <c r="G1144" s="208"/>
      <c r="H1144" s="208"/>
      <c r="I1144" s="234"/>
    </row>
    <row r="1145" customFormat="false" ht="13.8" hidden="false" customHeight="false" outlineLevel="0" collapsed="false">
      <c r="A1145" s="208"/>
      <c r="B1145" s="208"/>
      <c r="C1145" s="208"/>
      <c r="D1145" s="208"/>
      <c r="E1145" s="208"/>
      <c r="F1145" s="208"/>
      <c r="G1145" s="208"/>
      <c r="H1145" s="208"/>
      <c r="I1145" s="234"/>
    </row>
    <row r="1146" customFormat="false" ht="13.8" hidden="false" customHeight="false" outlineLevel="0" collapsed="false">
      <c r="A1146" s="208"/>
      <c r="B1146" s="208"/>
      <c r="C1146" s="208"/>
      <c r="D1146" s="208"/>
      <c r="E1146" s="208"/>
      <c r="F1146" s="208"/>
      <c r="G1146" s="208"/>
      <c r="H1146" s="208"/>
      <c r="I1146" s="234"/>
    </row>
    <row r="1147" customFormat="false" ht="13.8" hidden="false" customHeight="false" outlineLevel="0" collapsed="false">
      <c r="A1147" s="208"/>
      <c r="B1147" s="208"/>
      <c r="C1147" s="208"/>
      <c r="D1147" s="208"/>
      <c r="E1147" s="208"/>
      <c r="F1147" s="208"/>
      <c r="G1147" s="208"/>
      <c r="H1147" s="208"/>
      <c r="I1147" s="234"/>
    </row>
    <row r="1148" customFormat="false" ht="13.8" hidden="false" customHeight="false" outlineLevel="0" collapsed="false">
      <c r="A1148" s="208"/>
      <c r="B1148" s="208"/>
      <c r="C1148" s="208"/>
      <c r="D1148" s="208"/>
      <c r="E1148" s="208"/>
      <c r="F1148" s="208"/>
      <c r="G1148" s="208"/>
      <c r="H1148" s="208"/>
      <c r="I1148" s="234"/>
    </row>
    <row r="1149" customFormat="false" ht="13.8" hidden="false" customHeight="false" outlineLevel="0" collapsed="false">
      <c r="A1149" s="208"/>
      <c r="B1149" s="208"/>
      <c r="C1149" s="208"/>
      <c r="D1149" s="208"/>
      <c r="E1149" s="208"/>
      <c r="F1149" s="208"/>
      <c r="G1149" s="208"/>
      <c r="H1149" s="208"/>
      <c r="I1149" s="234"/>
    </row>
    <row r="1150" customFormat="false" ht="13.8" hidden="false" customHeight="false" outlineLevel="0" collapsed="false">
      <c r="A1150" s="208"/>
      <c r="B1150" s="208"/>
      <c r="C1150" s="208"/>
      <c r="D1150" s="208"/>
      <c r="E1150" s="208"/>
      <c r="F1150" s="208"/>
      <c r="G1150" s="208"/>
      <c r="H1150" s="208"/>
      <c r="I1150" s="234"/>
    </row>
    <row r="1151" customFormat="false" ht="13.8" hidden="false" customHeight="false" outlineLevel="0" collapsed="false">
      <c r="A1151" s="208"/>
      <c r="B1151" s="208"/>
      <c r="C1151" s="208"/>
      <c r="D1151" s="208"/>
      <c r="E1151" s="208"/>
      <c r="F1151" s="208"/>
      <c r="G1151" s="208"/>
      <c r="H1151" s="208"/>
      <c r="I1151" s="234"/>
    </row>
    <row r="1152" customFormat="false" ht="13.8" hidden="false" customHeight="false" outlineLevel="0" collapsed="false">
      <c r="A1152" s="208"/>
      <c r="B1152" s="208"/>
      <c r="C1152" s="208"/>
      <c r="D1152" s="208"/>
      <c r="E1152" s="208"/>
      <c r="F1152" s="208"/>
      <c r="G1152" s="208"/>
      <c r="H1152" s="208"/>
      <c r="I1152" s="234"/>
    </row>
    <row r="1153" customFormat="false" ht="13.8" hidden="false" customHeight="false" outlineLevel="0" collapsed="false">
      <c r="A1153" s="208"/>
      <c r="B1153" s="208"/>
      <c r="C1153" s="208"/>
      <c r="D1153" s="208"/>
      <c r="E1153" s="208"/>
      <c r="F1153" s="208"/>
      <c r="G1153" s="208"/>
      <c r="H1153" s="208"/>
      <c r="I1153" s="234"/>
    </row>
    <row r="1154" customFormat="false" ht="13.8" hidden="false" customHeight="false" outlineLevel="0" collapsed="false">
      <c r="A1154" s="208"/>
      <c r="B1154" s="208"/>
      <c r="C1154" s="208"/>
      <c r="D1154" s="208"/>
      <c r="E1154" s="208"/>
      <c r="F1154" s="208"/>
      <c r="G1154" s="208"/>
      <c r="H1154" s="208"/>
      <c r="I1154" s="234"/>
    </row>
    <row r="1155" customFormat="false" ht="13.8" hidden="false" customHeight="false" outlineLevel="0" collapsed="false">
      <c r="A1155" s="208"/>
      <c r="B1155" s="208"/>
      <c r="C1155" s="208"/>
      <c r="D1155" s="208"/>
      <c r="E1155" s="208"/>
      <c r="F1155" s="208"/>
      <c r="G1155" s="208"/>
      <c r="H1155" s="208"/>
      <c r="I1155" s="234"/>
    </row>
    <row r="1156" customFormat="false" ht="13.8" hidden="false" customHeight="false" outlineLevel="0" collapsed="false">
      <c r="A1156" s="208"/>
      <c r="B1156" s="208"/>
      <c r="C1156" s="208"/>
      <c r="D1156" s="208"/>
      <c r="E1156" s="208"/>
      <c r="F1156" s="208"/>
      <c r="G1156" s="208"/>
      <c r="H1156" s="208"/>
      <c r="I1156" s="234"/>
    </row>
    <row r="1157" customFormat="false" ht="13.8" hidden="false" customHeight="false" outlineLevel="0" collapsed="false">
      <c r="A1157" s="208"/>
      <c r="B1157" s="208"/>
      <c r="C1157" s="208"/>
      <c r="D1157" s="208"/>
      <c r="E1157" s="208"/>
      <c r="F1157" s="208"/>
      <c r="G1157" s="208"/>
      <c r="H1157" s="208"/>
      <c r="I1157" s="234"/>
    </row>
    <row r="1158" customFormat="false" ht="13.8" hidden="false" customHeight="false" outlineLevel="0" collapsed="false">
      <c r="A1158" s="208"/>
      <c r="B1158" s="208"/>
      <c r="C1158" s="208"/>
      <c r="D1158" s="208"/>
      <c r="E1158" s="208"/>
      <c r="F1158" s="208"/>
      <c r="G1158" s="208"/>
      <c r="H1158" s="208"/>
      <c r="I1158" s="234"/>
    </row>
    <row r="1159" customFormat="false" ht="13.8" hidden="false" customHeight="false" outlineLevel="0" collapsed="false">
      <c r="A1159" s="208"/>
      <c r="B1159" s="208"/>
      <c r="C1159" s="208"/>
      <c r="D1159" s="208"/>
      <c r="E1159" s="208"/>
      <c r="F1159" s="208"/>
      <c r="G1159" s="208"/>
      <c r="H1159" s="208"/>
      <c r="I1159" s="234"/>
    </row>
    <row r="1160" customFormat="false" ht="13.8" hidden="false" customHeight="false" outlineLevel="0" collapsed="false">
      <c r="A1160" s="208"/>
      <c r="B1160" s="208"/>
      <c r="C1160" s="208"/>
      <c r="D1160" s="208"/>
      <c r="E1160" s="208"/>
      <c r="F1160" s="208"/>
      <c r="G1160" s="208"/>
      <c r="H1160" s="208"/>
      <c r="I1160" s="234"/>
    </row>
    <row r="1161" customFormat="false" ht="13.8" hidden="false" customHeight="false" outlineLevel="0" collapsed="false">
      <c r="A1161" s="208"/>
      <c r="B1161" s="208"/>
      <c r="C1161" s="208"/>
      <c r="D1161" s="208"/>
      <c r="E1161" s="208"/>
      <c r="F1161" s="208"/>
      <c r="G1161" s="208"/>
      <c r="H1161" s="208"/>
      <c r="I1161" s="234"/>
    </row>
    <row r="1162" customFormat="false" ht="13.8" hidden="false" customHeight="false" outlineLevel="0" collapsed="false">
      <c r="A1162" s="208"/>
      <c r="B1162" s="208"/>
      <c r="C1162" s="208"/>
      <c r="D1162" s="208"/>
      <c r="E1162" s="208"/>
      <c r="F1162" s="208"/>
      <c r="G1162" s="208"/>
      <c r="H1162" s="208"/>
      <c r="I1162" s="234"/>
    </row>
    <row r="1163" customFormat="false" ht="13.8" hidden="false" customHeight="false" outlineLevel="0" collapsed="false">
      <c r="A1163" s="208"/>
      <c r="B1163" s="208"/>
      <c r="C1163" s="208"/>
      <c r="D1163" s="208"/>
      <c r="E1163" s="208"/>
      <c r="F1163" s="208"/>
      <c r="G1163" s="208"/>
      <c r="H1163" s="208"/>
      <c r="I1163" s="234"/>
    </row>
    <row r="1164" customFormat="false" ht="13.8" hidden="false" customHeight="false" outlineLevel="0" collapsed="false">
      <c r="A1164" s="208"/>
      <c r="B1164" s="208"/>
      <c r="C1164" s="208"/>
      <c r="D1164" s="208"/>
      <c r="E1164" s="208"/>
      <c r="F1164" s="208"/>
      <c r="G1164" s="208"/>
      <c r="H1164" s="208"/>
      <c r="I1164" s="234"/>
    </row>
    <row r="1165" customFormat="false" ht="13.8" hidden="false" customHeight="false" outlineLevel="0" collapsed="false">
      <c r="A1165" s="208"/>
      <c r="B1165" s="208"/>
      <c r="C1165" s="208"/>
      <c r="D1165" s="208"/>
      <c r="E1165" s="208"/>
      <c r="F1165" s="208"/>
      <c r="G1165" s="208"/>
      <c r="H1165" s="208"/>
      <c r="I1165" s="234"/>
    </row>
    <row r="1166" customFormat="false" ht="13.8" hidden="false" customHeight="false" outlineLevel="0" collapsed="false">
      <c r="A1166" s="208"/>
      <c r="B1166" s="208"/>
      <c r="C1166" s="208"/>
      <c r="D1166" s="208"/>
      <c r="E1166" s="208"/>
      <c r="F1166" s="208"/>
      <c r="G1166" s="208"/>
      <c r="H1166" s="208"/>
      <c r="I1166" s="234"/>
    </row>
    <row r="1167" customFormat="false" ht="13.8" hidden="false" customHeight="false" outlineLevel="0" collapsed="false">
      <c r="A1167" s="208"/>
      <c r="B1167" s="208"/>
      <c r="C1167" s="208"/>
      <c r="D1167" s="208"/>
      <c r="E1167" s="208"/>
      <c r="F1167" s="208"/>
      <c r="G1167" s="208"/>
      <c r="H1167" s="208"/>
      <c r="I1167" s="234"/>
    </row>
  </sheetData>
  <mergeCells count="184">
    <mergeCell ref="A1:I1"/>
    <mergeCell ref="A2:E2"/>
    <mergeCell ref="F2:I2"/>
    <mergeCell ref="A3:I3"/>
    <mergeCell ref="A4:I4"/>
    <mergeCell ref="B5:G5"/>
    <mergeCell ref="H5:I5"/>
    <mergeCell ref="B6:G6"/>
    <mergeCell ref="H6:I6"/>
    <mergeCell ref="B7:G7"/>
    <mergeCell ref="H7:I7"/>
    <mergeCell ref="B8:G8"/>
    <mergeCell ref="H8:I8"/>
    <mergeCell ref="A9:I9"/>
    <mergeCell ref="A10:I10"/>
    <mergeCell ref="B11:G11"/>
    <mergeCell ref="H11:I11"/>
    <mergeCell ref="B12:G12"/>
    <mergeCell ref="H12:I12"/>
    <mergeCell ref="B13:G13"/>
    <mergeCell ref="H13:I13"/>
    <mergeCell ref="B14:G14"/>
    <mergeCell ref="H14:I14"/>
    <mergeCell ref="B15:G15"/>
    <mergeCell ref="H15:I15"/>
    <mergeCell ref="B16:G16"/>
    <mergeCell ref="H16:I16"/>
    <mergeCell ref="B17:G17"/>
    <mergeCell ref="H17:I17"/>
    <mergeCell ref="B18:G18"/>
    <mergeCell ref="H18:I18"/>
    <mergeCell ref="B19:G19"/>
    <mergeCell ref="H19:I19"/>
    <mergeCell ref="A20:I20"/>
    <mergeCell ref="A21:I21"/>
    <mergeCell ref="B22:D22"/>
    <mergeCell ref="B23:D23"/>
    <mergeCell ref="B24:G24"/>
    <mergeCell ref="B25:G25"/>
    <mergeCell ref="B26:G26"/>
    <mergeCell ref="B27:G27"/>
    <mergeCell ref="B28:G28"/>
    <mergeCell ref="A29:H29"/>
    <mergeCell ref="A30:I30"/>
    <mergeCell ref="A31:I31"/>
    <mergeCell ref="A32:E32"/>
    <mergeCell ref="A33:I33"/>
    <mergeCell ref="A34:I34"/>
    <mergeCell ref="B35:G35"/>
    <mergeCell ref="B36:G36"/>
    <mergeCell ref="B37:G37"/>
    <mergeCell ref="A38:G38"/>
    <mergeCell ref="A39:I39"/>
    <mergeCell ref="A40:I40"/>
    <mergeCell ref="A41:I41"/>
    <mergeCell ref="B42:G42"/>
    <mergeCell ref="B43:G43"/>
    <mergeCell ref="B44:G44"/>
    <mergeCell ref="B45:G45"/>
    <mergeCell ref="B46:G46"/>
    <mergeCell ref="B47:G47"/>
    <mergeCell ref="B48:G48"/>
    <mergeCell ref="B49:C49"/>
    <mergeCell ref="B50:G50"/>
    <mergeCell ref="A51:G51"/>
    <mergeCell ref="A52:I52"/>
    <mergeCell ref="A53:I53"/>
    <mergeCell ref="A54:I54"/>
    <mergeCell ref="A55:I55"/>
    <mergeCell ref="A56:I56"/>
    <mergeCell ref="A57:I57"/>
    <mergeCell ref="B58:G58"/>
    <mergeCell ref="B59:G59"/>
    <mergeCell ref="B60:G60"/>
    <mergeCell ref="B61:G61"/>
    <mergeCell ref="B62:G62"/>
    <mergeCell ref="B63:G63"/>
    <mergeCell ref="B64:G64"/>
    <mergeCell ref="B65:G65"/>
    <mergeCell ref="B66:G66"/>
    <mergeCell ref="B67:G67"/>
    <mergeCell ref="A68:G68"/>
    <mergeCell ref="A69:I69"/>
    <mergeCell ref="A70:I70"/>
    <mergeCell ref="A71:G71"/>
    <mergeCell ref="A72:G72"/>
    <mergeCell ref="A73:I73"/>
    <mergeCell ref="A74:I74"/>
    <mergeCell ref="B75:G75"/>
    <mergeCell ref="B76:G76"/>
    <mergeCell ref="B77:G77"/>
    <mergeCell ref="B78:G78"/>
    <mergeCell ref="A79:G79"/>
    <mergeCell ref="A80:I80"/>
    <mergeCell ref="B81:G81"/>
    <mergeCell ref="B82:G82"/>
    <mergeCell ref="B83:H83"/>
    <mergeCell ref="B84:H84"/>
    <mergeCell ref="B85:H85"/>
    <mergeCell ref="B86:H86"/>
    <mergeCell ref="B87:H87"/>
    <mergeCell ref="A88:G88"/>
    <mergeCell ref="A89:G89"/>
    <mergeCell ref="A90:I90"/>
    <mergeCell ref="A91:I91"/>
    <mergeCell ref="B92:G92"/>
    <mergeCell ref="B93:H93"/>
    <mergeCell ref="B94:H94"/>
    <mergeCell ref="B95:H95"/>
    <mergeCell ref="B96:H96"/>
    <mergeCell ref="B97:H97"/>
    <mergeCell ref="B98:H98"/>
    <mergeCell ref="A99:G99"/>
    <mergeCell ref="B100:H100"/>
    <mergeCell ref="A101:G101"/>
    <mergeCell ref="A102:I102"/>
    <mergeCell ref="A103:G103"/>
    <mergeCell ref="A104:G104"/>
    <mergeCell ref="A105:G105"/>
    <mergeCell ref="A106:G106"/>
    <mergeCell ref="A107:I107"/>
    <mergeCell ref="B108:G108"/>
    <mergeCell ref="B109:H109"/>
    <mergeCell ref="B110:H110"/>
    <mergeCell ref="B111:H111"/>
    <mergeCell ref="B112:H112"/>
    <mergeCell ref="A113:G113"/>
    <mergeCell ref="A114:G114"/>
    <mergeCell ref="A115:I115"/>
    <mergeCell ref="B116:G116"/>
    <mergeCell ref="B117:H117"/>
    <mergeCell ref="A118:G118"/>
    <mergeCell ref="A119:I119"/>
    <mergeCell ref="A120:I120"/>
    <mergeCell ref="B121:G121"/>
    <mergeCell ref="B122:H122"/>
    <mergeCell ref="B123:H123"/>
    <mergeCell ref="B124:H124"/>
    <mergeCell ref="A125:G125"/>
    <mergeCell ref="B126:H126"/>
    <mergeCell ref="A127:G127"/>
    <mergeCell ref="A128:I128"/>
    <mergeCell ref="B129:G129"/>
    <mergeCell ref="B130:G130"/>
    <mergeCell ref="B131:G131"/>
    <mergeCell ref="B132:G132"/>
    <mergeCell ref="A133:H133"/>
    <mergeCell ref="A134:I134"/>
    <mergeCell ref="B135:G135"/>
    <mergeCell ref="A136:G136"/>
    <mergeCell ref="B137:G137"/>
    <mergeCell ref="A138:G138"/>
    <mergeCell ref="B139:G139"/>
    <mergeCell ref="A140:G140"/>
    <mergeCell ref="B141:G141"/>
    <mergeCell ref="B142:G142"/>
    <mergeCell ref="B143:G143"/>
    <mergeCell ref="B144:G144"/>
    <mergeCell ref="B147:G147"/>
    <mergeCell ref="B148:G148"/>
    <mergeCell ref="B149:G149"/>
    <mergeCell ref="A150:G150"/>
    <mergeCell ref="A152:G152"/>
    <mergeCell ref="A153:I153"/>
    <mergeCell ref="A154:H154"/>
    <mergeCell ref="B155:H155"/>
    <mergeCell ref="B156:H156"/>
    <mergeCell ref="B157:H157"/>
    <mergeCell ref="B158:H158"/>
    <mergeCell ref="B159:H159"/>
    <mergeCell ref="A160:G160"/>
    <mergeCell ref="B161:H161"/>
    <mergeCell ref="A162:G162"/>
    <mergeCell ref="A163:I163"/>
    <mergeCell ref="A164:I164"/>
    <mergeCell ref="A165:B165"/>
    <mergeCell ref="E165:F165"/>
    <mergeCell ref="H165:I165"/>
    <mergeCell ref="A166:B166"/>
    <mergeCell ref="E166:F166"/>
    <mergeCell ref="H166:I166"/>
    <mergeCell ref="A167:B167"/>
    <mergeCell ref="E167:F167"/>
    <mergeCell ref="H167:I167"/>
  </mergeCells>
  <dataValidations count="10">
    <dataValidation allowBlank="false" errorStyle="stop" operator="equal" showDropDown="false" showErrorMessage="true" showInputMessage="false" sqref="D49 F49" type="none">
      <formula1>0</formula1>
      <formula2>0</formula2>
    </dataValidation>
    <dataValidation allowBlank="false" errorStyle="stop" operator="equal" showDropDown="false" showErrorMessage="true" showInputMessage="false" sqref="H13 H25:H26" type="none">
      <formula1>0</formula1>
      <formula2>0</formula2>
    </dataValidation>
    <dataValidation allowBlank="false" errorStyle="stop" operator="equal" showDropDown="false" showErrorMessage="true" showInputMessage="false" sqref="F2" type="list">
      <formula1>"LUCRO REAL,LUCRO PRESUMIDO,SIMPLES NACIONAL"</formula1>
      <formula2>0</formula2>
    </dataValidation>
    <dataValidation allowBlank="false" errorStyle="stop" operator="equal" showDropDown="false" showErrorMessage="true" showInputMessage="false" sqref="E49" type="list">
      <mc:AlternateContent xmlns:x12ac="http://schemas.microsoft.com/office/spreadsheetml/2011/1/ac" xmlns:mc="http://schemas.openxmlformats.org/markup-compatibility/2006">
        <mc:Choice Requires="x12ac">
          <x12ac:list>"0,01","0,02","0,03"</x12ac:list>
        </mc:Choice>
        <mc:Fallback>
          <formula1>"0,01,0,02,0,03"</formula1>
        </mc:Fallback>
      </mc:AlternateContent>
      <formula2>0</formula2>
    </dataValidation>
    <dataValidation allowBlank="false" errorStyle="stop" operator="equal" showDropDown="false" showErrorMessage="true" showInputMessage="false" sqref="G49" type="none">
      <formula1>0</formula1>
      <formula2>0</formula2>
    </dataValidation>
    <dataValidation allowBlank="false" errorStyle="stop" operator="equal" showDropDown="false" showErrorMessage="true" showInputMessage="false" sqref="H24" type="list">
      <mc:AlternateContent xmlns:x12ac="http://schemas.microsoft.com/office/spreadsheetml/2011/1/ac" xmlns:mc="http://schemas.openxmlformats.org/markup-compatibility/2006">
        <mc:Choice Requires="x12ac">
          <x12ac:list>0,"0,1","0,2","0,4"</x12ac:list>
        </mc:Choice>
        <mc:Fallback>
          <formula1>"0,0,1,0,2,0,4"</formula1>
        </mc:Fallback>
      </mc:AlternateContent>
      <formula2>0</formula2>
    </dataValidation>
    <dataValidation allowBlank="false" errorStyle="stop" operator="equal" showDropDown="false" showErrorMessage="true" showInputMessage="false" sqref="H11" type="list">
      <mc:AlternateContent xmlns:x12ac="http://schemas.microsoft.com/office/spreadsheetml/2011/1/ac" xmlns:mc="http://schemas.openxmlformats.org/markup-compatibility/2006">
        <mc:Choice Requires="x12ac">
          <x12ac:list>"Item 03 - Médico-Veterinário, Tipo II, RT",Item 04 - Encarregado Operacional,Item 05 - Auxiliar de Veterinária,Item 06 - Auxiliar de Farmácia,Item 07 - Tratador de Animais,Item 08 - Recepcionista,Item 09 - Assistente Administrativo,Item 10 - Auxiliar de Limpeza,Item 11 - Auxiliar de Manutenção</x12ac:list>
        </mc:Choice>
        <mc:Fallback>
          <formula1>"Item 03 - Médico-Veterinário, Tipo II, RT,Item 04 - Encarregado Operacional,Item 05 - Auxiliar de Veterinária,Item 06 - Auxiliar de Farmácia,Item 07 - Tratador de Animais,Item 08 - Recepcionista,Item 09 - Assistente Administrativo,Item 10 - Auxiliar de Li"</formula1>
        </mc:Fallback>
      </mc:AlternateContent>
      <formula2>0</formula2>
    </dataValidation>
    <dataValidation allowBlank="false" errorStyle="stop" operator="equal" showDropDown="false" showErrorMessage="true" showInputMessage="false" sqref="H15" type="list">
      <formula1>"Sim,Não"</formula1>
      <formula2>0</formula2>
    </dataValidation>
    <dataValidation allowBlank="false" errorStyle="stop" operator="equal" showDropDown="false" showErrorMessage="true" showInputMessage="false" sqref="H16" type="none">
      <formula1>0</formula1>
      <formula2>0</formula2>
    </dataValidation>
    <dataValidation allowBlank="false" errorStyle="stop" operator="equal" showDropDown="false" showErrorMessage="true" showInputMessage="false" sqref="H12" type="list">
      <formula1>"2233-05,1412-05,5193-05,5211-30,6230-20,4221-05,4110-10,5143-20,5143-10"</formula1>
      <formula2>0</formula2>
    </dataValidation>
  </dataValidations>
  <printOptions headings="false" gridLines="false" gridLinesSet="true" horizontalCentered="true" verticalCentered="true"/>
  <pageMargins left="0.39375" right="0.39375" top="0.39375" bottom="0.865972222222222" header="0.511811023622047" footer="0.39375"/>
  <pageSetup paperSize="9" scale="100" fitToWidth="1" fitToHeight="0" pageOrder="downThenOver" orientation="portrait" blackAndWhite="false" draft="false" cellComments="none" horizontalDpi="300" verticalDpi="300" copies="1"/>
  <headerFooter differentFirst="false" differentOddEven="false">
    <oddHeader/>
    <oddFooter>&amp;L&amp;A&amp;CPág. &amp;P de &amp;N&amp;RSMBEA</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BF1DE"/>
    <pageSetUpPr fitToPage="true"/>
  </sheetPr>
  <dimension ref="A1:AMD1167"/>
  <sheetViews>
    <sheetView showFormulas="false" showGridLines="true" showRowColHeaders="true" showZeros="true" rightToLeft="false" tabSelected="false" showOutlineSymbols="true" defaultGridColor="true" view="normal" topLeftCell="A37" colorId="64" zoomScale="100" zoomScaleNormal="100" zoomScalePageLayoutView="100" workbookViewId="0">
      <selection pane="topLeft" activeCell="H13" activeCellId="0" sqref="H13"/>
    </sheetView>
  </sheetViews>
  <sheetFormatPr defaultColWidth="9.13671875" defaultRowHeight="13.8" customHeight="true" zeroHeight="false" outlineLevelRow="0" outlineLevelCol="0"/>
  <cols>
    <col collapsed="false" customWidth="true" hidden="false" outlineLevel="0" max="1" min="1" style="234" width="5.57"/>
    <col collapsed="false" customWidth="true" hidden="false" outlineLevel="0" max="2" min="2" style="234" width="17.13"/>
    <col collapsed="false" customWidth="true" hidden="false" outlineLevel="0" max="3" min="3" style="234" width="13.29"/>
    <col collapsed="false" customWidth="true" hidden="false" outlineLevel="0" max="4" min="4" style="234" width="14.15"/>
    <col collapsed="false" customWidth="true" hidden="false" outlineLevel="0" max="5" min="5" style="234" width="12.42"/>
    <col collapsed="false" customWidth="true" hidden="false" outlineLevel="0" max="6" min="6" style="234" width="11.3"/>
    <col collapsed="false" customWidth="true" hidden="false" outlineLevel="0" max="7" min="7" style="234" width="9.85"/>
    <col collapsed="false" customWidth="true" hidden="false" outlineLevel="0" max="8" min="8" style="234" width="14.28"/>
    <col collapsed="false" customWidth="true" hidden="false" outlineLevel="0" max="9" min="9" style="235" width="12.55"/>
    <col collapsed="false" customWidth="false" hidden="false" outlineLevel="0" max="1018" min="10" style="208" width="9.13"/>
    <col collapsed="false" customWidth="true" hidden="false" outlineLevel="0" max="1024" min="1019" style="162" width="11.52"/>
  </cols>
  <sheetData>
    <row r="1" customFormat="false" ht="46.6" hidden="false" customHeight="true" outlineLevel="0" collapsed="false">
      <c r="A1" s="236" t="s">
        <v>1184</v>
      </c>
      <c r="B1" s="236"/>
      <c r="C1" s="236"/>
      <c r="D1" s="236"/>
      <c r="E1" s="236"/>
      <c r="F1" s="236"/>
      <c r="G1" s="236"/>
      <c r="H1" s="236"/>
      <c r="I1" s="236"/>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2"/>
      <c r="IK1" s="162"/>
      <c r="IL1" s="162"/>
      <c r="IM1" s="162"/>
      <c r="IN1" s="162"/>
      <c r="IO1" s="162"/>
      <c r="IP1" s="162"/>
      <c r="IQ1" s="162"/>
      <c r="IR1" s="162"/>
      <c r="IS1" s="162"/>
      <c r="IT1" s="162"/>
      <c r="IU1" s="162"/>
      <c r="IV1" s="162"/>
      <c r="IW1" s="162"/>
      <c r="IX1" s="162"/>
      <c r="IY1" s="162"/>
      <c r="IZ1" s="162"/>
      <c r="JA1" s="162"/>
      <c r="JB1" s="162"/>
      <c r="JC1" s="162"/>
      <c r="JD1" s="162"/>
      <c r="JE1" s="162"/>
      <c r="JF1" s="162"/>
      <c r="JG1" s="162"/>
      <c r="JH1" s="162"/>
      <c r="JI1" s="162"/>
      <c r="JJ1" s="162"/>
      <c r="JK1" s="162"/>
      <c r="JL1" s="162"/>
      <c r="JM1" s="162"/>
      <c r="JN1" s="162"/>
      <c r="JO1" s="162"/>
      <c r="JP1" s="162"/>
      <c r="JQ1" s="162"/>
      <c r="JR1" s="162"/>
      <c r="JS1" s="162"/>
      <c r="JT1" s="162"/>
      <c r="JU1" s="162"/>
      <c r="JV1" s="162"/>
      <c r="JW1" s="162"/>
      <c r="JX1" s="162"/>
      <c r="JY1" s="162"/>
      <c r="JZ1" s="162"/>
      <c r="KA1" s="162"/>
      <c r="KB1" s="162"/>
      <c r="KC1" s="162"/>
      <c r="KD1" s="162"/>
      <c r="KE1" s="162"/>
      <c r="KF1" s="162"/>
      <c r="KG1" s="162"/>
      <c r="KH1" s="162"/>
      <c r="KI1" s="162"/>
      <c r="KJ1" s="162"/>
      <c r="KK1" s="162"/>
      <c r="KL1" s="162"/>
      <c r="KM1" s="162"/>
      <c r="KN1" s="162"/>
      <c r="KO1" s="162"/>
      <c r="KP1" s="162"/>
      <c r="KQ1" s="162"/>
      <c r="KR1" s="162"/>
      <c r="KS1" s="162"/>
      <c r="KT1" s="162"/>
      <c r="KU1" s="162"/>
      <c r="KV1" s="162"/>
      <c r="KW1" s="162"/>
      <c r="KX1" s="162"/>
      <c r="KY1" s="162"/>
      <c r="KZ1" s="162"/>
      <c r="LA1" s="162"/>
      <c r="LB1" s="162"/>
      <c r="LC1" s="162"/>
      <c r="LD1" s="162"/>
      <c r="LE1" s="162"/>
      <c r="LF1" s="162"/>
      <c r="LG1" s="162"/>
      <c r="LH1" s="162"/>
      <c r="LI1" s="162"/>
      <c r="LJ1" s="162"/>
      <c r="LK1" s="162"/>
      <c r="LL1" s="162"/>
      <c r="LM1" s="162"/>
      <c r="LN1" s="162"/>
      <c r="LO1" s="162"/>
      <c r="LP1" s="162"/>
      <c r="LQ1" s="162"/>
      <c r="LR1" s="162"/>
      <c r="LS1" s="162"/>
      <c r="LT1" s="162"/>
      <c r="LU1" s="162"/>
      <c r="LV1" s="162"/>
      <c r="LW1" s="162"/>
      <c r="LX1" s="162"/>
      <c r="LY1" s="162"/>
      <c r="LZ1" s="162"/>
      <c r="MA1" s="162"/>
      <c r="MB1" s="162"/>
      <c r="MC1" s="162"/>
      <c r="MD1" s="162"/>
      <c r="ME1" s="162"/>
      <c r="MF1" s="162"/>
      <c r="MG1" s="162"/>
      <c r="MH1" s="162"/>
      <c r="MI1" s="162"/>
      <c r="MJ1" s="162"/>
      <c r="MK1" s="162"/>
      <c r="ML1" s="162"/>
      <c r="MM1" s="162"/>
      <c r="MN1" s="162"/>
      <c r="MO1" s="162"/>
      <c r="MP1" s="162"/>
      <c r="MQ1" s="162"/>
      <c r="MR1" s="162"/>
      <c r="MS1" s="162"/>
      <c r="MT1" s="162"/>
      <c r="MU1" s="162"/>
      <c r="MV1" s="162"/>
      <c r="MW1" s="162"/>
      <c r="MX1" s="162"/>
      <c r="MY1" s="162"/>
      <c r="MZ1" s="162"/>
      <c r="NA1" s="162"/>
      <c r="NB1" s="162"/>
      <c r="NC1" s="162"/>
      <c r="ND1" s="162"/>
      <c r="NE1" s="162"/>
      <c r="NF1" s="162"/>
      <c r="NG1" s="162"/>
      <c r="NH1" s="162"/>
      <c r="NI1" s="162"/>
      <c r="NJ1" s="162"/>
      <c r="NK1" s="162"/>
      <c r="NL1" s="162"/>
      <c r="NM1" s="162"/>
      <c r="NN1" s="162"/>
      <c r="NO1" s="162"/>
      <c r="NP1" s="162"/>
      <c r="NQ1" s="162"/>
      <c r="NR1" s="162"/>
      <c r="NS1" s="162"/>
      <c r="NT1" s="162"/>
      <c r="NU1" s="162"/>
      <c r="NV1" s="162"/>
      <c r="NW1" s="162"/>
      <c r="NX1" s="162"/>
      <c r="NY1" s="162"/>
      <c r="NZ1" s="162"/>
      <c r="OA1" s="162"/>
      <c r="OB1" s="162"/>
      <c r="OC1" s="162"/>
      <c r="OD1" s="162"/>
      <c r="OE1" s="162"/>
      <c r="OF1" s="162"/>
      <c r="OG1" s="162"/>
      <c r="OH1" s="162"/>
      <c r="OI1" s="162"/>
      <c r="OJ1" s="162"/>
      <c r="OK1" s="162"/>
      <c r="OL1" s="162"/>
      <c r="OM1" s="162"/>
      <c r="ON1" s="162"/>
      <c r="OO1" s="162"/>
      <c r="OP1" s="162"/>
      <c r="OQ1" s="162"/>
      <c r="OR1" s="162"/>
      <c r="OS1" s="162"/>
      <c r="OT1" s="162"/>
      <c r="OU1" s="162"/>
      <c r="OV1" s="162"/>
      <c r="OW1" s="162"/>
      <c r="OX1" s="162"/>
      <c r="OY1" s="162"/>
      <c r="OZ1" s="162"/>
      <c r="PA1" s="162"/>
      <c r="PB1" s="162"/>
      <c r="PC1" s="162"/>
      <c r="PD1" s="162"/>
      <c r="PE1" s="162"/>
      <c r="PF1" s="162"/>
      <c r="PG1" s="162"/>
      <c r="PH1" s="162"/>
      <c r="PI1" s="162"/>
      <c r="PJ1" s="162"/>
      <c r="PK1" s="162"/>
      <c r="PL1" s="162"/>
      <c r="PM1" s="162"/>
      <c r="PN1" s="162"/>
      <c r="PO1" s="162"/>
      <c r="PP1" s="162"/>
      <c r="PQ1" s="162"/>
      <c r="PR1" s="162"/>
      <c r="PS1" s="162"/>
      <c r="PT1" s="162"/>
      <c r="PU1" s="162"/>
      <c r="PV1" s="162"/>
      <c r="PW1" s="162"/>
      <c r="PX1" s="162"/>
      <c r="PY1" s="162"/>
      <c r="PZ1" s="162"/>
      <c r="QA1" s="162"/>
      <c r="QB1" s="162"/>
      <c r="QC1" s="162"/>
      <c r="QD1" s="162"/>
      <c r="QE1" s="162"/>
      <c r="QF1" s="162"/>
      <c r="QG1" s="162"/>
      <c r="QH1" s="162"/>
      <c r="QI1" s="162"/>
      <c r="QJ1" s="162"/>
      <c r="QK1" s="162"/>
      <c r="QL1" s="162"/>
      <c r="QM1" s="162"/>
      <c r="QN1" s="162"/>
      <c r="QO1" s="162"/>
      <c r="QP1" s="162"/>
      <c r="QQ1" s="162"/>
      <c r="QR1" s="162"/>
      <c r="QS1" s="162"/>
      <c r="QT1" s="162"/>
      <c r="QU1" s="162"/>
      <c r="QV1" s="162"/>
      <c r="QW1" s="162"/>
      <c r="QX1" s="162"/>
      <c r="QY1" s="162"/>
      <c r="QZ1" s="162"/>
      <c r="RA1" s="162"/>
      <c r="RB1" s="162"/>
      <c r="RC1" s="162"/>
      <c r="RD1" s="162"/>
      <c r="RE1" s="162"/>
      <c r="RF1" s="162"/>
      <c r="RG1" s="162"/>
      <c r="RH1" s="162"/>
      <c r="RI1" s="162"/>
      <c r="RJ1" s="162"/>
      <c r="RK1" s="162"/>
      <c r="RL1" s="162"/>
      <c r="RM1" s="162"/>
      <c r="RN1" s="162"/>
      <c r="RO1" s="162"/>
      <c r="RP1" s="162"/>
      <c r="RQ1" s="162"/>
      <c r="RR1" s="162"/>
      <c r="RS1" s="162"/>
      <c r="RT1" s="162"/>
      <c r="RU1" s="162"/>
      <c r="RV1" s="162"/>
      <c r="RW1" s="162"/>
      <c r="RX1" s="162"/>
      <c r="RY1" s="162"/>
      <c r="RZ1" s="162"/>
      <c r="SA1" s="162"/>
      <c r="SB1" s="162"/>
      <c r="SC1" s="162"/>
      <c r="SD1" s="162"/>
      <c r="SE1" s="162"/>
      <c r="SF1" s="162"/>
      <c r="SG1" s="162"/>
      <c r="SH1" s="162"/>
      <c r="SI1" s="162"/>
      <c r="SJ1" s="162"/>
      <c r="SK1" s="162"/>
      <c r="SL1" s="162"/>
      <c r="SM1" s="162"/>
      <c r="SN1" s="162"/>
      <c r="SO1" s="162"/>
      <c r="SP1" s="162"/>
      <c r="SQ1" s="162"/>
      <c r="SR1" s="162"/>
      <c r="SS1" s="162"/>
      <c r="ST1" s="162"/>
      <c r="SU1" s="162"/>
      <c r="SV1" s="162"/>
      <c r="SW1" s="162"/>
      <c r="SX1" s="162"/>
      <c r="SY1" s="162"/>
      <c r="SZ1" s="162"/>
      <c r="TA1" s="162"/>
      <c r="TB1" s="162"/>
      <c r="TC1" s="162"/>
      <c r="TD1" s="162"/>
      <c r="TE1" s="162"/>
      <c r="TF1" s="162"/>
      <c r="TG1" s="162"/>
      <c r="TH1" s="162"/>
      <c r="TI1" s="162"/>
      <c r="TJ1" s="162"/>
      <c r="TK1" s="162"/>
      <c r="TL1" s="162"/>
      <c r="TM1" s="162"/>
      <c r="TN1" s="162"/>
      <c r="TO1" s="162"/>
      <c r="TP1" s="162"/>
      <c r="TQ1" s="162"/>
      <c r="TR1" s="162"/>
      <c r="TS1" s="162"/>
      <c r="TT1" s="162"/>
      <c r="TU1" s="162"/>
      <c r="TV1" s="162"/>
      <c r="TW1" s="162"/>
      <c r="TX1" s="162"/>
      <c r="TY1" s="162"/>
      <c r="TZ1" s="162"/>
      <c r="UA1" s="162"/>
      <c r="UB1" s="162"/>
      <c r="UC1" s="162"/>
      <c r="UD1" s="162"/>
      <c r="UE1" s="162"/>
      <c r="UF1" s="162"/>
      <c r="UG1" s="162"/>
      <c r="UH1" s="162"/>
      <c r="UI1" s="162"/>
      <c r="UJ1" s="162"/>
      <c r="UK1" s="162"/>
      <c r="UL1" s="162"/>
      <c r="UM1" s="162"/>
      <c r="UN1" s="162"/>
      <c r="UO1" s="162"/>
      <c r="UP1" s="162"/>
      <c r="UQ1" s="162"/>
      <c r="UR1" s="162"/>
      <c r="US1" s="162"/>
      <c r="UT1" s="162"/>
      <c r="UU1" s="162"/>
      <c r="UV1" s="162"/>
      <c r="UW1" s="162"/>
      <c r="UX1" s="162"/>
      <c r="UY1" s="162"/>
      <c r="UZ1" s="162"/>
      <c r="VA1" s="162"/>
      <c r="VB1" s="162"/>
      <c r="VC1" s="162"/>
      <c r="VD1" s="162"/>
      <c r="VE1" s="162"/>
      <c r="VF1" s="162"/>
      <c r="VG1" s="162"/>
      <c r="VH1" s="162"/>
      <c r="VI1" s="162"/>
      <c r="VJ1" s="162"/>
      <c r="VK1" s="162"/>
      <c r="VL1" s="162"/>
      <c r="VM1" s="162"/>
      <c r="VN1" s="162"/>
      <c r="VO1" s="162"/>
      <c r="VP1" s="162"/>
      <c r="VQ1" s="162"/>
      <c r="VR1" s="162"/>
      <c r="VS1" s="162"/>
      <c r="VT1" s="162"/>
      <c r="VU1" s="162"/>
      <c r="VV1" s="162"/>
      <c r="VW1" s="162"/>
      <c r="VX1" s="162"/>
      <c r="VY1" s="162"/>
      <c r="VZ1" s="162"/>
      <c r="WA1" s="162"/>
      <c r="WB1" s="162"/>
      <c r="WC1" s="162"/>
      <c r="WD1" s="162"/>
      <c r="WE1" s="162"/>
      <c r="WF1" s="162"/>
      <c r="WG1" s="162"/>
      <c r="WH1" s="162"/>
      <c r="WI1" s="162"/>
      <c r="WJ1" s="162"/>
      <c r="WK1" s="162"/>
      <c r="WL1" s="162"/>
      <c r="WM1" s="162"/>
      <c r="WN1" s="162"/>
      <c r="WO1" s="162"/>
      <c r="WP1" s="162"/>
      <c r="WQ1" s="162"/>
      <c r="WR1" s="162"/>
      <c r="WS1" s="162"/>
      <c r="WT1" s="162"/>
      <c r="WU1" s="162"/>
      <c r="WV1" s="162"/>
      <c r="WW1" s="162"/>
      <c r="WX1" s="162"/>
      <c r="WY1" s="162"/>
      <c r="WZ1" s="162"/>
      <c r="XA1" s="162"/>
      <c r="XB1" s="162"/>
      <c r="XC1" s="162"/>
      <c r="XD1" s="162"/>
      <c r="XE1" s="162"/>
      <c r="XF1" s="162"/>
      <c r="XG1" s="162"/>
      <c r="XH1" s="162"/>
      <c r="XI1" s="162"/>
      <c r="XJ1" s="162"/>
      <c r="XK1" s="162"/>
      <c r="XL1" s="162"/>
      <c r="XM1" s="162"/>
      <c r="XN1" s="162"/>
      <c r="XO1" s="162"/>
      <c r="XP1" s="162"/>
      <c r="XQ1" s="162"/>
      <c r="XR1" s="162"/>
      <c r="XS1" s="162"/>
      <c r="XT1" s="162"/>
      <c r="XU1" s="162"/>
      <c r="XV1" s="162"/>
      <c r="XW1" s="162"/>
      <c r="XX1" s="162"/>
      <c r="XY1" s="162"/>
      <c r="XZ1" s="162"/>
      <c r="YA1" s="162"/>
      <c r="YB1" s="162"/>
      <c r="YC1" s="162"/>
      <c r="YD1" s="162"/>
      <c r="YE1" s="162"/>
      <c r="YF1" s="162"/>
      <c r="YG1" s="162"/>
      <c r="YH1" s="162"/>
      <c r="YI1" s="162"/>
      <c r="YJ1" s="162"/>
      <c r="YK1" s="162"/>
      <c r="YL1" s="162"/>
      <c r="YM1" s="162"/>
      <c r="YN1" s="162"/>
      <c r="YO1" s="162"/>
      <c r="YP1" s="162"/>
      <c r="YQ1" s="162"/>
      <c r="YR1" s="162"/>
      <c r="YS1" s="162"/>
      <c r="YT1" s="162"/>
      <c r="YU1" s="162"/>
      <c r="YV1" s="162"/>
      <c r="YW1" s="162"/>
      <c r="YX1" s="162"/>
      <c r="YY1" s="162"/>
      <c r="YZ1" s="162"/>
      <c r="ZA1" s="162"/>
      <c r="ZB1" s="162"/>
      <c r="ZC1" s="162"/>
      <c r="ZD1" s="162"/>
      <c r="ZE1" s="162"/>
      <c r="ZF1" s="162"/>
      <c r="ZG1" s="162"/>
      <c r="ZH1" s="162"/>
      <c r="ZI1" s="162"/>
      <c r="ZJ1" s="162"/>
      <c r="ZK1" s="162"/>
      <c r="ZL1" s="162"/>
      <c r="ZM1" s="162"/>
      <c r="ZN1" s="162"/>
      <c r="ZO1" s="162"/>
      <c r="ZP1" s="162"/>
      <c r="ZQ1" s="162"/>
      <c r="ZR1" s="162"/>
      <c r="ZS1" s="162"/>
      <c r="ZT1" s="162"/>
      <c r="ZU1" s="162"/>
      <c r="ZV1" s="162"/>
      <c r="ZW1" s="162"/>
      <c r="ZX1" s="162"/>
      <c r="ZY1" s="162"/>
      <c r="ZZ1" s="162"/>
      <c r="AAA1" s="162"/>
      <c r="AAB1" s="162"/>
      <c r="AAC1" s="162"/>
      <c r="AAD1" s="162"/>
      <c r="AAE1" s="162"/>
      <c r="AAF1" s="162"/>
      <c r="AAG1" s="162"/>
      <c r="AAH1" s="162"/>
      <c r="AAI1" s="162"/>
      <c r="AAJ1" s="162"/>
      <c r="AAK1" s="162"/>
      <c r="AAL1" s="162"/>
      <c r="AAM1" s="162"/>
      <c r="AAN1" s="162"/>
      <c r="AAO1" s="162"/>
      <c r="AAP1" s="162"/>
      <c r="AAQ1" s="162"/>
      <c r="AAR1" s="162"/>
      <c r="AAS1" s="162"/>
      <c r="AAT1" s="162"/>
      <c r="AAU1" s="162"/>
      <c r="AAV1" s="162"/>
      <c r="AAW1" s="162"/>
      <c r="AAX1" s="162"/>
      <c r="AAY1" s="162"/>
      <c r="AAZ1" s="162"/>
      <c r="ABA1" s="162"/>
      <c r="ABB1" s="162"/>
      <c r="ABC1" s="162"/>
      <c r="ABD1" s="162"/>
      <c r="ABE1" s="162"/>
      <c r="ABF1" s="162"/>
      <c r="ABG1" s="162"/>
      <c r="ABH1" s="162"/>
      <c r="ABI1" s="162"/>
      <c r="ABJ1" s="162"/>
      <c r="ABK1" s="162"/>
      <c r="ABL1" s="162"/>
      <c r="ABM1" s="162"/>
      <c r="ABN1" s="162"/>
      <c r="ABO1" s="162"/>
      <c r="ABP1" s="162"/>
      <c r="ABQ1" s="162"/>
      <c r="ABR1" s="162"/>
      <c r="ABS1" s="162"/>
      <c r="ABT1" s="162"/>
      <c r="ABU1" s="162"/>
      <c r="ABV1" s="162"/>
      <c r="ABW1" s="162"/>
      <c r="ABX1" s="162"/>
      <c r="ABY1" s="162"/>
      <c r="ABZ1" s="162"/>
      <c r="ACA1" s="162"/>
      <c r="ACB1" s="162"/>
      <c r="ACC1" s="162"/>
      <c r="ACD1" s="162"/>
      <c r="ACE1" s="162"/>
      <c r="ACF1" s="162"/>
      <c r="ACG1" s="162"/>
      <c r="ACH1" s="162"/>
      <c r="ACI1" s="162"/>
      <c r="ACJ1" s="162"/>
      <c r="ACK1" s="162"/>
      <c r="ACL1" s="162"/>
      <c r="ACM1" s="162"/>
      <c r="ACN1" s="162"/>
      <c r="ACO1" s="162"/>
      <c r="ACP1" s="162"/>
      <c r="ACQ1" s="162"/>
      <c r="ACR1" s="162"/>
      <c r="ACS1" s="162"/>
      <c r="ACT1" s="162"/>
      <c r="ACU1" s="162"/>
      <c r="ACV1" s="162"/>
      <c r="ACW1" s="162"/>
      <c r="ACX1" s="162"/>
      <c r="ACY1" s="162"/>
      <c r="ACZ1" s="162"/>
      <c r="ADA1" s="162"/>
      <c r="ADB1" s="162"/>
      <c r="ADC1" s="162"/>
      <c r="ADD1" s="162"/>
      <c r="ADE1" s="162"/>
      <c r="ADF1" s="162"/>
      <c r="ADG1" s="162"/>
      <c r="ADH1" s="162"/>
      <c r="ADI1" s="162"/>
      <c r="ADJ1" s="162"/>
      <c r="ADK1" s="162"/>
      <c r="ADL1" s="162"/>
      <c r="ADM1" s="162"/>
      <c r="ADN1" s="162"/>
      <c r="ADO1" s="162"/>
      <c r="ADP1" s="162"/>
      <c r="ADQ1" s="162"/>
      <c r="ADR1" s="162"/>
      <c r="ADS1" s="162"/>
      <c r="ADT1" s="162"/>
      <c r="ADU1" s="162"/>
      <c r="ADV1" s="162"/>
      <c r="ADW1" s="162"/>
      <c r="ADX1" s="162"/>
      <c r="ADY1" s="162"/>
      <c r="ADZ1" s="162"/>
      <c r="AEA1" s="162"/>
      <c r="AEB1" s="162"/>
      <c r="AEC1" s="162"/>
      <c r="AED1" s="162"/>
      <c r="AEE1" s="162"/>
      <c r="AEF1" s="162"/>
      <c r="AEG1" s="162"/>
      <c r="AEH1" s="162"/>
      <c r="AEI1" s="162"/>
      <c r="AEJ1" s="162"/>
      <c r="AEK1" s="162"/>
      <c r="AEL1" s="162"/>
      <c r="AEM1" s="162"/>
      <c r="AEN1" s="162"/>
      <c r="AEO1" s="162"/>
      <c r="AEP1" s="162"/>
      <c r="AEQ1" s="162"/>
      <c r="AER1" s="162"/>
      <c r="AES1" s="162"/>
      <c r="AET1" s="162"/>
      <c r="AEU1" s="162"/>
      <c r="AEV1" s="162"/>
      <c r="AEW1" s="162"/>
      <c r="AEX1" s="162"/>
      <c r="AEY1" s="162"/>
      <c r="AEZ1" s="162"/>
      <c r="AFA1" s="162"/>
      <c r="AFB1" s="162"/>
      <c r="AFC1" s="162"/>
      <c r="AFD1" s="162"/>
      <c r="AFE1" s="162"/>
      <c r="AFF1" s="162"/>
      <c r="AFG1" s="162"/>
      <c r="AFH1" s="162"/>
      <c r="AFI1" s="162"/>
      <c r="AFJ1" s="162"/>
      <c r="AFK1" s="162"/>
      <c r="AFL1" s="162"/>
      <c r="AFM1" s="162"/>
      <c r="AFN1" s="162"/>
      <c r="AFO1" s="162"/>
      <c r="AFP1" s="162"/>
      <c r="AFQ1" s="162"/>
      <c r="AFR1" s="162"/>
      <c r="AFS1" s="162"/>
      <c r="AFT1" s="162"/>
      <c r="AFU1" s="162"/>
      <c r="AFV1" s="162"/>
      <c r="AFW1" s="162"/>
      <c r="AFX1" s="162"/>
      <c r="AFY1" s="162"/>
      <c r="AFZ1" s="162"/>
      <c r="AGA1" s="162"/>
      <c r="AGB1" s="162"/>
      <c r="AGC1" s="162"/>
      <c r="AGD1" s="162"/>
      <c r="AGE1" s="162"/>
      <c r="AGF1" s="162"/>
      <c r="AGG1" s="162"/>
      <c r="AGH1" s="162"/>
      <c r="AGI1" s="162"/>
      <c r="AGJ1" s="162"/>
      <c r="AGK1" s="162"/>
      <c r="AGL1" s="162"/>
      <c r="AGM1" s="162"/>
      <c r="AGN1" s="162"/>
      <c r="AGO1" s="162"/>
      <c r="AGP1" s="162"/>
      <c r="AGQ1" s="162"/>
      <c r="AGR1" s="162"/>
      <c r="AGS1" s="162"/>
      <c r="AGT1" s="162"/>
      <c r="AGU1" s="162"/>
      <c r="AGV1" s="162"/>
      <c r="AGW1" s="162"/>
      <c r="AGX1" s="162"/>
      <c r="AGY1" s="162"/>
      <c r="AGZ1" s="162"/>
      <c r="AHA1" s="162"/>
      <c r="AHB1" s="162"/>
      <c r="AHC1" s="162"/>
      <c r="AHD1" s="162"/>
      <c r="AHE1" s="162"/>
      <c r="AHF1" s="162"/>
      <c r="AHG1" s="162"/>
      <c r="AHH1" s="162"/>
      <c r="AHI1" s="162"/>
      <c r="AHJ1" s="162"/>
      <c r="AHK1" s="162"/>
      <c r="AHL1" s="162"/>
      <c r="AHM1" s="162"/>
      <c r="AHN1" s="162"/>
      <c r="AHO1" s="162"/>
      <c r="AHP1" s="162"/>
      <c r="AHQ1" s="162"/>
      <c r="AHR1" s="162"/>
      <c r="AHS1" s="162"/>
      <c r="AHT1" s="162"/>
      <c r="AHU1" s="162"/>
      <c r="AHV1" s="162"/>
      <c r="AHW1" s="162"/>
      <c r="AHX1" s="162"/>
      <c r="AHY1" s="162"/>
      <c r="AHZ1" s="162"/>
      <c r="AIA1" s="162"/>
      <c r="AIB1" s="162"/>
      <c r="AIC1" s="162"/>
      <c r="AID1" s="162"/>
      <c r="AIE1" s="162"/>
      <c r="AIF1" s="162"/>
      <c r="AIG1" s="162"/>
      <c r="AIH1" s="162"/>
      <c r="AII1" s="162"/>
      <c r="AIJ1" s="162"/>
      <c r="AIK1" s="162"/>
      <c r="AIL1" s="162"/>
      <c r="AIM1" s="162"/>
      <c r="AIN1" s="162"/>
      <c r="AIO1" s="162"/>
      <c r="AIP1" s="162"/>
      <c r="AIQ1" s="162"/>
      <c r="AIR1" s="162"/>
      <c r="AIS1" s="162"/>
      <c r="AIT1" s="162"/>
      <c r="AIU1" s="162"/>
      <c r="AIV1" s="162"/>
      <c r="AIW1" s="162"/>
      <c r="AIX1" s="162"/>
      <c r="AIY1" s="162"/>
      <c r="AIZ1" s="162"/>
      <c r="AJA1" s="162"/>
      <c r="AJB1" s="162"/>
      <c r="AJC1" s="162"/>
      <c r="AJD1" s="162"/>
      <c r="AJE1" s="162"/>
      <c r="AJF1" s="162"/>
      <c r="AJG1" s="162"/>
      <c r="AJH1" s="162"/>
      <c r="AJI1" s="162"/>
      <c r="AJJ1" s="162"/>
      <c r="AJK1" s="162"/>
      <c r="AJL1" s="162"/>
      <c r="AJM1" s="162"/>
      <c r="AJN1" s="162"/>
      <c r="AJO1" s="162"/>
      <c r="AJP1" s="162"/>
      <c r="AJQ1" s="162"/>
      <c r="AJR1" s="162"/>
      <c r="AJS1" s="162"/>
      <c r="AJT1" s="162"/>
      <c r="AJU1" s="162"/>
      <c r="AJV1" s="162"/>
      <c r="AJW1" s="162"/>
      <c r="AJX1" s="162"/>
      <c r="AJY1" s="162"/>
      <c r="AJZ1" s="162"/>
      <c r="AKA1" s="162"/>
      <c r="AKB1" s="162"/>
      <c r="AKC1" s="162"/>
      <c r="AKD1" s="162"/>
      <c r="AKE1" s="162"/>
      <c r="AKF1" s="162"/>
      <c r="AKG1" s="162"/>
      <c r="AKH1" s="162"/>
      <c r="AKI1" s="162"/>
      <c r="AKJ1" s="162"/>
      <c r="AKK1" s="162"/>
      <c r="AKL1" s="162"/>
      <c r="AKM1" s="162"/>
      <c r="AKN1" s="162"/>
      <c r="AKO1" s="162"/>
      <c r="AKP1" s="162"/>
      <c r="AKQ1" s="162"/>
      <c r="AKR1" s="162"/>
      <c r="AKS1" s="162"/>
      <c r="AKT1" s="162"/>
      <c r="AKU1" s="162"/>
      <c r="AKV1" s="162"/>
      <c r="AKW1" s="162"/>
      <c r="AKX1" s="162"/>
      <c r="AKY1" s="162"/>
      <c r="AKZ1" s="162"/>
      <c r="ALA1" s="162"/>
      <c r="ALB1" s="162"/>
      <c r="ALC1" s="162"/>
      <c r="ALD1" s="162"/>
      <c r="ALE1" s="162"/>
      <c r="ALF1" s="162"/>
      <c r="ALG1" s="162"/>
      <c r="ALH1" s="162"/>
      <c r="ALI1" s="162"/>
      <c r="ALJ1" s="162"/>
      <c r="ALK1" s="162"/>
      <c r="ALL1" s="162"/>
      <c r="ALM1" s="162"/>
      <c r="ALN1" s="162"/>
      <c r="ALO1" s="162"/>
      <c r="ALP1" s="162"/>
      <c r="ALQ1" s="162"/>
      <c r="ALR1" s="162"/>
      <c r="ALS1" s="162"/>
      <c r="ALT1" s="162"/>
      <c r="ALU1" s="162"/>
      <c r="ALV1" s="162"/>
      <c r="ALW1" s="162"/>
      <c r="ALX1" s="162"/>
      <c r="ALY1" s="162"/>
      <c r="ALZ1" s="162"/>
      <c r="AMA1" s="162"/>
      <c r="AMB1" s="162"/>
      <c r="AMC1" s="162"/>
      <c r="AMD1" s="162"/>
    </row>
    <row r="2" customFormat="false" ht="22.05" hidden="false" customHeight="true" outlineLevel="0" collapsed="false">
      <c r="A2" s="237" t="s">
        <v>1277</v>
      </c>
      <c r="B2" s="237"/>
      <c r="C2" s="237"/>
      <c r="D2" s="237"/>
      <c r="E2" s="237"/>
      <c r="F2" s="238"/>
      <c r="G2" s="238"/>
      <c r="H2" s="238"/>
      <c r="I2" s="238"/>
    </row>
    <row r="3" customFormat="false" ht="75.55" hidden="false" customHeight="true" outlineLevel="0" collapsed="false">
      <c r="A3" s="239" t="s">
        <v>1278</v>
      </c>
      <c r="B3" s="239"/>
      <c r="C3" s="239"/>
      <c r="D3" s="239"/>
      <c r="E3" s="239"/>
      <c r="F3" s="239"/>
      <c r="G3" s="239"/>
      <c r="H3" s="239"/>
      <c r="I3" s="239"/>
    </row>
    <row r="4" customFormat="false" ht="13.8" hidden="false" customHeight="true" outlineLevel="0" collapsed="false">
      <c r="A4" s="240" t="s">
        <v>919</v>
      </c>
      <c r="B4" s="240"/>
      <c r="C4" s="240"/>
      <c r="D4" s="240"/>
      <c r="E4" s="240"/>
      <c r="F4" s="240"/>
      <c r="G4" s="240"/>
      <c r="H4" s="240"/>
      <c r="I4" s="240"/>
    </row>
    <row r="5" customFormat="false" ht="13.8" hidden="false" customHeight="true" outlineLevel="0" collapsed="false">
      <c r="A5" s="241" t="s">
        <v>887</v>
      </c>
      <c r="B5" s="242" t="s">
        <v>920</v>
      </c>
      <c r="C5" s="242"/>
      <c r="D5" s="242"/>
      <c r="E5" s="242"/>
      <c r="F5" s="242"/>
      <c r="G5" s="242"/>
      <c r="H5" s="243" t="s">
        <v>1279</v>
      </c>
      <c r="I5" s="243"/>
    </row>
    <row r="6" customFormat="false" ht="13.8" hidden="false" customHeight="true" outlineLevel="0" collapsed="false">
      <c r="A6" s="241" t="s">
        <v>890</v>
      </c>
      <c r="B6" s="242" t="s">
        <v>1280</v>
      </c>
      <c r="C6" s="242"/>
      <c r="D6" s="242"/>
      <c r="E6" s="242"/>
      <c r="F6" s="242"/>
      <c r="G6" s="242"/>
      <c r="H6" s="244" t="s">
        <v>1281</v>
      </c>
      <c r="I6" s="244"/>
    </row>
    <row r="7" customFormat="false" ht="13.8" hidden="false" customHeight="true" outlineLevel="0" collapsed="false">
      <c r="A7" s="241" t="s">
        <v>893</v>
      </c>
      <c r="B7" s="242" t="s">
        <v>1282</v>
      </c>
      <c r="C7" s="242"/>
      <c r="D7" s="242"/>
      <c r="E7" s="242"/>
      <c r="F7" s="242"/>
      <c r="G7" s="242"/>
      <c r="H7" s="245" t="s">
        <v>1283</v>
      </c>
      <c r="I7" s="245"/>
    </row>
    <row r="8" customFormat="false" ht="13.8" hidden="false" customHeight="true" outlineLevel="0" collapsed="false">
      <c r="A8" s="241" t="s">
        <v>926</v>
      </c>
      <c r="B8" s="242" t="s">
        <v>927</v>
      </c>
      <c r="C8" s="242"/>
      <c r="D8" s="242"/>
      <c r="E8" s="242"/>
      <c r="F8" s="242"/>
      <c r="G8" s="242"/>
      <c r="H8" s="244" t="n">
        <v>12</v>
      </c>
      <c r="I8" s="244"/>
    </row>
    <row r="9" customFormat="false" ht="13.8" hidden="false" customHeight="false" outlineLevel="0" collapsed="false">
      <c r="A9" s="246"/>
      <c r="B9" s="246"/>
      <c r="C9" s="246"/>
      <c r="D9" s="246"/>
      <c r="E9" s="246"/>
      <c r="F9" s="246"/>
      <c r="G9" s="246"/>
      <c r="H9" s="246"/>
      <c r="I9" s="246"/>
    </row>
    <row r="10" customFormat="false" ht="13.8" hidden="false" customHeight="true" outlineLevel="0" collapsed="false">
      <c r="A10" s="240" t="s">
        <v>929</v>
      </c>
      <c r="B10" s="240"/>
      <c r="C10" s="240"/>
      <c r="D10" s="240"/>
      <c r="E10" s="240"/>
      <c r="F10" s="240"/>
      <c r="G10" s="240"/>
      <c r="H10" s="240"/>
      <c r="I10" s="240"/>
    </row>
    <row r="11" customFormat="false" ht="13.8" hidden="false" customHeight="true" outlineLevel="0" collapsed="false">
      <c r="A11" s="241" t="s">
        <v>1284</v>
      </c>
      <c r="B11" s="242" t="s">
        <v>1285</v>
      </c>
      <c r="C11" s="242"/>
      <c r="D11" s="242"/>
      <c r="E11" s="242"/>
      <c r="F11" s="242"/>
      <c r="G11" s="242"/>
      <c r="H11" s="247" t="s">
        <v>1401</v>
      </c>
      <c r="I11" s="247"/>
    </row>
    <row r="12" customFormat="false" ht="13.8" hidden="false" customHeight="true" outlineLevel="0" collapsed="false">
      <c r="A12" s="241" t="s">
        <v>1287</v>
      </c>
      <c r="B12" s="242" t="s">
        <v>1288</v>
      </c>
      <c r="C12" s="242"/>
      <c r="D12" s="242"/>
      <c r="E12" s="242"/>
      <c r="F12" s="242"/>
      <c r="G12" s="242"/>
      <c r="H12" s="248" t="s">
        <v>1402</v>
      </c>
      <c r="I12" s="248"/>
    </row>
    <row r="13" customFormat="false" ht="13.8" hidden="false" customHeight="true" outlineLevel="0" collapsed="false">
      <c r="A13" s="241" t="s">
        <v>1290</v>
      </c>
      <c r="B13" s="242" t="s">
        <v>1386</v>
      </c>
      <c r="C13" s="242"/>
      <c r="D13" s="242"/>
      <c r="E13" s="242"/>
      <c r="F13" s="242"/>
      <c r="G13" s="242"/>
      <c r="H13" s="249"/>
      <c r="I13" s="249"/>
    </row>
    <row r="14" customFormat="false" ht="38.2" hidden="false" customHeight="true" outlineLevel="0" collapsed="false">
      <c r="A14" s="241" t="s">
        <v>1292</v>
      </c>
      <c r="B14" s="242" t="s">
        <v>1293</v>
      </c>
      <c r="C14" s="242"/>
      <c r="D14" s="242"/>
      <c r="E14" s="242"/>
      <c r="F14" s="242"/>
      <c r="G14" s="242"/>
      <c r="H14" s="250"/>
      <c r="I14" s="250"/>
    </row>
    <row r="15" customFormat="false" ht="13.8" hidden="false" customHeight="true" outlineLevel="0" collapsed="false">
      <c r="A15" s="241" t="s">
        <v>1294</v>
      </c>
      <c r="B15" s="242" t="s">
        <v>1295</v>
      </c>
      <c r="C15" s="242"/>
      <c r="D15" s="242"/>
      <c r="E15" s="242"/>
      <c r="F15" s="242"/>
      <c r="G15" s="242"/>
      <c r="H15" s="249"/>
      <c r="I15" s="249"/>
    </row>
    <row r="16" customFormat="false" ht="39.15" hidden="false" customHeight="true" outlineLevel="0" collapsed="false">
      <c r="A16" s="241" t="s">
        <v>1296</v>
      </c>
      <c r="B16" s="242" t="s">
        <v>1297</v>
      </c>
      <c r="C16" s="242"/>
      <c r="D16" s="242"/>
      <c r="E16" s="242"/>
      <c r="F16" s="242"/>
      <c r="G16" s="242"/>
      <c r="H16" s="251"/>
      <c r="I16" s="251"/>
    </row>
    <row r="17" customFormat="false" ht="13.8" hidden="false" customHeight="true" outlineLevel="0" collapsed="false">
      <c r="A17" s="241" t="s">
        <v>1298</v>
      </c>
      <c r="B17" s="242" t="s">
        <v>1387</v>
      </c>
      <c r="C17" s="242"/>
      <c r="D17" s="242"/>
      <c r="E17" s="242"/>
      <c r="F17" s="242"/>
      <c r="G17" s="242"/>
      <c r="H17" s="250"/>
      <c r="I17" s="250"/>
    </row>
    <row r="18" customFormat="false" ht="13.8" hidden="false" customHeight="true" outlineLevel="0" collapsed="false">
      <c r="A18" s="241" t="s">
        <v>1300</v>
      </c>
      <c r="B18" s="242" t="s">
        <v>1301</v>
      </c>
      <c r="C18" s="242"/>
      <c r="D18" s="242"/>
      <c r="E18" s="242"/>
      <c r="F18" s="242"/>
      <c r="G18" s="242"/>
      <c r="H18" s="252" t="s">
        <v>23</v>
      </c>
      <c r="I18" s="252"/>
    </row>
    <row r="19" customFormat="false" ht="13.8" hidden="false" customHeight="true" outlineLevel="0" collapsed="false">
      <c r="A19" s="241" t="s">
        <v>1302</v>
      </c>
      <c r="B19" s="242" t="s">
        <v>1303</v>
      </c>
      <c r="C19" s="242"/>
      <c r="D19" s="242"/>
      <c r="E19" s="242"/>
      <c r="F19" s="242"/>
      <c r="G19" s="242"/>
      <c r="H19" s="253" t="n">
        <v>1</v>
      </c>
      <c r="I19" s="253"/>
    </row>
    <row r="20" customFormat="false" ht="13.8" hidden="false" customHeight="false" outlineLevel="0" collapsed="false">
      <c r="A20" s="254"/>
      <c r="B20" s="254"/>
      <c r="C20" s="254"/>
      <c r="D20" s="254"/>
      <c r="E20" s="254"/>
      <c r="F20" s="254"/>
      <c r="G20" s="254"/>
      <c r="H20" s="254"/>
      <c r="I20" s="254"/>
    </row>
    <row r="21" customFormat="false" ht="13.8" hidden="false" customHeight="true" outlineLevel="0" collapsed="false">
      <c r="A21" s="255" t="s">
        <v>1304</v>
      </c>
      <c r="B21" s="255"/>
      <c r="C21" s="255"/>
      <c r="D21" s="255"/>
      <c r="E21" s="255"/>
      <c r="F21" s="255"/>
      <c r="G21" s="255"/>
      <c r="H21" s="255"/>
      <c r="I21" s="255"/>
    </row>
    <row r="22" customFormat="false" ht="22.35" hidden="false" customHeight="true" outlineLevel="0" collapsed="false">
      <c r="A22" s="256" t="n">
        <v>1</v>
      </c>
      <c r="B22" s="257" t="s">
        <v>938</v>
      </c>
      <c r="C22" s="257"/>
      <c r="D22" s="257"/>
      <c r="E22" s="258" t="s">
        <v>939</v>
      </c>
      <c r="F22" s="258"/>
      <c r="G22" s="258" t="s">
        <v>941</v>
      </c>
      <c r="H22" s="259" t="s">
        <v>942</v>
      </c>
      <c r="I22" s="260" t="s">
        <v>943</v>
      </c>
    </row>
    <row r="23" customFormat="false" ht="13.8" hidden="false" customHeight="true" outlineLevel="0" collapsed="false">
      <c r="A23" s="261" t="s">
        <v>887</v>
      </c>
      <c r="B23" s="262" t="s">
        <v>1305</v>
      </c>
      <c r="C23" s="262"/>
      <c r="D23" s="262"/>
      <c r="E23" s="263" t="n">
        <v>21</v>
      </c>
      <c r="F23" s="264"/>
      <c r="G23" s="263" t="n">
        <v>220</v>
      </c>
      <c r="H23" s="265"/>
      <c r="I23" s="266" t="n">
        <f aca="false">ROUND(H13/G23*G23,2)</f>
        <v>0</v>
      </c>
    </row>
    <row r="24" customFormat="false" ht="13.8" hidden="false" customHeight="true" outlineLevel="0" collapsed="false">
      <c r="A24" s="261" t="s">
        <v>890</v>
      </c>
      <c r="B24" s="267" t="s">
        <v>1306</v>
      </c>
      <c r="C24" s="267"/>
      <c r="D24" s="267"/>
      <c r="E24" s="267"/>
      <c r="F24" s="267"/>
      <c r="G24" s="267"/>
      <c r="H24" s="268"/>
      <c r="I24" s="266" t="n">
        <f aca="false">IF(H15="Sim",(I23*H24),(I32*H24))</f>
        <v>0</v>
      </c>
      <c r="J24" s="269"/>
      <c r="K24" s="269"/>
      <c r="L24" s="269"/>
      <c r="M24" s="269"/>
      <c r="N24" s="269"/>
      <c r="O24" s="269"/>
      <c r="P24" s="269"/>
      <c r="Q24" s="269"/>
      <c r="R24" s="269"/>
      <c r="S24" s="269"/>
      <c r="T24" s="269"/>
      <c r="U24" s="269"/>
      <c r="V24" s="269"/>
      <c r="W24" s="269"/>
      <c r="X24" s="269"/>
      <c r="Y24" s="269"/>
      <c r="Z24" s="269"/>
      <c r="AA24" s="269"/>
      <c r="AB24" s="269"/>
      <c r="AC24" s="269"/>
      <c r="AD24" s="269"/>
      <c r="AE24" s="269"/>
      <c r="AF24" s="269"/>
      <c r="AG24" s="269"/>
      <c r="AH24" s="269"/>
      <c r="AI24" s="269"/>
      <c r="AJ24" s="269"/>
      <c r="AK24" s="269"/>
      <c r="AL24" s="269"/>
      <c r="AM24" s="269"/>
      <c r="AN24" s="269"/>
      <c r="AO24" s="269"/>
      <c r="AP24" s="269"/>
      <c r="AQ24" s="269"/>
      <c r="AR24" s="269"/>
      <c r="AS24" s="269"/>
      <c r="AT24" s="269"/>
      <c r="AU24" s="269"/>
      <c r="AV24" s="269"/>
      <c r="AW24" s="269"/>
      <c r="AX24" s="269"/>
      <c r="AY24" s="269"/>
      <c r="AZ24" s="269"/>
      <c r="BA24" s="269"/>
      <c r="BB24" s="269"/>
      <c r="BC24" s="269"/>
      <c r="BD24" s="269"/>
      <c r="BE24" s="269"/>
      <c r="BF24" s="269"/>
      <c r="BG24" s="269"/>
      <c r="BH24" s="269"/>
      <c r="BI24" s="269"/>
      <c r="BJ24" s="269"/>
      <c r="BK24" s="269"/>
      <c r="BL24" s="269"/>
      <c r="BM24" s="269"/>
      <c r="BN24" s="269"/>
      <c r="BO24" s="269"/>
      <c r="BP24" s="269"/>
      <c r="BQ24" s="269"/>
      <c r="BR24" s="269"/>
      <c r="BS24" s="269"/>
      <c r="BT24" s="269"/>
      <c r="BU24" s="269"/>
      <c r="BV24" s="269"/>
      <c r="BW24" s="269"/>
      <c r="BX24" s="269"/>
      <c r="BY24" s="269"/>
      <c r="BZ24" s="269"/>
      <c r="CA24" s="269"/>
      <c r="CB24" s="269"/>
      <c r="CC24" s="269"/>
      <c r="CD24" s="269"/>
      <c r="CE24" s="269"/>
      <c r="CF24" s="269"/>
      <c r="CG24" s="269"/>
      <c r="CH24" s="269"/>
      <c r="CI24" s="269"/>
      <c r="CJ24" s="269"/>
      <c r="CK24" s="269"/>
      <c r="CL24" s="269"/>
      <c r="CM24" s="269"/>
      <c r="CN24" s="269"/>
      <c r="CO24" s="269"/>
      <c r="CP24" s="269"/>
      <c r="CQ24" s="269"/>
      <c r="CR24" s="269"/>
      <c r="CS24" s="269"/>
      <c r="CT24" s="269"/>
      <c r="CU24" s="269"/>
      <c r="CV24" s="269"/>
      <c r="CW24" s="269"/>
      <c r="CX24" s="269"/>
      <c r="CY24" s="269"/>
      <c r="CZ24" s="269"/>
      <c r="DA24" s="269"/>
      <c r="DB24" s="269"/>
      <c r="DC24" s="269"/>
      <c r="DD24" s="269"/>
      <c r="DE24" s="269"/>
      <c r="DF24" s="269"/>
      <c r="DG24" s="269"/>
      <c r="DH24" s="269"/>
      <c r="DI24" s="269"/>
      <c r="DJ24" s="269"/>
      <c r="DK24" s="269"/>
      <c r="DL24" s="269"/>
      <c r="DM24" s="269"/>
      <c r="DN24" s="269"/>
      <c r="DO24" s="269"/>
      <c r="DP24" s="269"/>
      <c r="DQ24" s="269"/>
      <c r="DR24" s="269"/>
      <c r="DS24" s="269"/>
      <c r="DT24" s="269"/>
      <c r="DU24" s="269"/>
      <c r="DV24" s="269"/>
      <c r="DW24" s="269"/>
      <c r="DX24" s="269"/>
      <c r="DY24" s="269"/>
      <c r="DZ24" s="269"/>
      <c r="EA24" s="269"/>
      <c r="EB24" s="269"/>
      <c r="EC24" s="269"/>
      <c r="ED24" s="269"/>
      <c r="EE24" s="269"/>
      <c r="EF24" s="269"/>
      <c r="EG24" s="269"/>
      <c r="EH24" s="269"/>
      <c r="EI24" s="269"/>
      <c r="EJ24" s="269"/>
      <c r="EK24" s="269"/>
      <c r="EL24" s="269"/>
      <c r="EM24" s="269"/>
      <c r="EN24" s="269"/>
      <c r="EO24" s="269"/>
      <c r="EP24" s="269"/>
      <c r="EQ24" s="269"/>
      <c r="ER24" s="269"/>
      <c r="ES24" s="269"/>
      <c r="ET24" s="269"/>
      <c r="EU24" s="269"/>
      <c r="EV24" s="269"/>
      <c r="EW24" s="269"/>
      <c r="EX24" s="269"/>
      <c r="EY24" s="269"/>
      <c r="EZ24" s="269"/>
      <c r="FA24" s="269"/>
      <c r="FB24" s="269"/>
      <c r="FC24" s="269"/>
      <c r="FD24" s="269"/>
      <c r="FE24" s="269"/>
      <c r="FF24" s="269"/>
      <c r="FG24" s="269"/>
      <c r="FH24" s="269"/>
      <c r="FI24" s="269"/>
      <c r="FJ24" s="269"/>
      <c r="FK24" s="269"/>
      <c r="FL24" s="269"/>
      <c r="FM24" s="269"/>
      <c r="FN24" s="269"/>
      <c r="FO24" s="269"/>
      <c r="FP24" s="269"/>
      <c r="FQ24" s="269"/>
      <c r="FR24" s="269"/>
      <c r="FS24" s="269"/>
      <c r="FT24" s="269"/>
      <c r="FU24" s="269"/>
      <c r="FV24" s="269"/>
      <c r="FW24" s="269"/>
      <c r="FX24" s="269"/>
      <c r="FY24" s="269"/>
      <c r="FZ24" s="269"/>
      <c r="GA24" s="269"/>
      <c r="GB24" s="269"/>
      <c r="GC24" s="269"/>
      <c r="GD24" s="269"/>
      <c r="GE24" s="269"/>
      <c r="GF24" s="269"/>
      <c r="GG24" s="269"/>
      <c r="GH24" s="269"/>
      <c r="GI24" s="269"/>
      <c r="GJ24" s="269"/>
      <c r="GK24" s="269"/>
      <c r="GL24" s="269"/>
      <c r="GM24" s="269"/>
      <c r="GN24" s="269"/>
      <c r="GO24" s="269"/>
      <c r="GP24" s="269"/>
      <c r="GQ24" s="269"/>
      <c r="GR24" s="269"/>
      <c r="GS24" s="269"/>
      <c r="GT24" s="269"/>
      <c r="GU24" s="269"/>
      <c r="GV24" s="269"/>
      <c r="GW24" s="269"/>
      <c r="GX24" s="269"/>
      <c r="GY24" s="269"/>
      <c r="GZ24" s="269"/>
      <c r="HA24" s="269"/>
      <c r="HB24" s="269"/>
      <c r="HC24" s="269"/>
      <c r="HD24" s="269"/>
      <c r="HE24" s="269"/>
      <c r="HF24" s="269"/>
      <c r="HG24" s="269"/>
      <c r="HH24" s="269"/>
      <c r="HI24" s="269"/>
      <c r="HJ24" s="269"/>
      <c r="HK24" s="269"/>
      <c r="HL24" s="269"/>
      <c r="HM24" s="269"/>
      <c r="HN24" s="269"/>
      <c r="HO24" s="269"/>
      <c r="HP24" s="269"/>
      <c r="HQ24" s="269"/>
      <c r="HR24" s="269"/>
      <c r="HS24" s="269"/>
      <c r="HT24" s="269"/>
      <c r="HU24" s="269"/>
      <c r="HV24" s="269"/>
      <c r="HW24" s="269"/>
      <c r="HX24" s="269"/>
      <c r="HY24" s="269"/>
      <c r="HZ24" s="269"/>
      <c r="IA24" s="269"/>
      <c r="IB24" s="269"/>
      <c r="IC24" s="269"/>
      <c r="ID24" s="269"/>
      <c r="IE24" s="269"/>
      <c r="IF24" s="269"/>
      <c r="IG24" s="269"/>
      <c r="IH24" s="269"/>
      <c r="II24" s="269"/>
      <c r="IJ24" s="269"/>
      <c r="IK24" s="269"/>
      <c r="IL24" s="269"/>
      <c r="IM24" s="269"/>
      <c r="IN24" s="269"/>
      <c r="IO24" s="269"/>
      <c r="IP24" s="269"/>
      <c r="IQ24" s="269"/>
      <c r="IR24" s="269"/>
      <c r="IS24" s="269"/>
      <c r="IT24" s="269"/>
      <c r="IU24" s="269"/>
      <c r="IV24" s="269"/>
      <c r="IW24" s="269"/>
      <c r="IX24" s="269"/>
      <c r="IY24" s="269"/>
      <c r="IZ24" s="269"/>
      <c r="JA24" s="269"/>
      <c r="JB24" s="269"/>
      <c r="JC24" s="269"/>
      <c r="JD24" s="269"/>
      <c r="JE24" s="269"/>
      <c r="JF24" s="269"/>
      <c r="JG24" s="269"/>
      <c r="JH24" s="269"/>
      <c r="JI24" s="269"/>
      <c r="JJ24" s="269"/>
      <c r="JK24" s="269"/>
      <c r="JL24" s="269"/>
      <c r="JM24" s="269"/>
      <c r="JN24" s="269"/>
      <c r="JO24" s="269"/>
      <c r="JP24" s="269"/>
      <c r="JQ24" s="269"/>
      <c r="JR24" s="269"/>
      <c r="JS24" s="269"/>
      <c r="JT24" s="269"/>
      <c r="JU24" s="269"/>
      <c r="JV24" s="269"/>
      <c r="JW24" s="269"/>
      <c r="JX24" s="269"/>
      <c r="JY24" s="269"/>
      <c r="JZ24" s="269"/>
      <c r="KA24" s="269"/>
      <c r="KB24" s="269"/>
      <c r="KC24" s="269"/>
      <c r="KD24" s="269"/>
      <c r="KE24" s="269"/>
      <c r="KF24" s="269"/>
      <c r="KG24" s="269"/>
      <c r="KH24" s="269"/>
      <c r="KI24" s="269"/>
      <c r="KJ24" s="269"/>
      <c r="KK24" s="269"/>
      <c r="KL24" s="269"/>
      <c r="KM24" s="269"/>
      <c r="KN24" s="269"/>
      <c r="KO24" s="269"/>
      <c r="KP24" s="269"/>
      <c r="KQ24" s="269"/>
      <c r="KR24" s="269"/>
      <c r="KS24" s="269"/>
      <c r="KT24" s="269"/>
      <c r="KU24" s="269"/>
      <c r="KV24" s="269"/>
      <c r="KW24" s="269"/>
      <c r="KX24" s="269"/>
      <c r="KY24" s="269"/>
      <c r="KZ24" s="269"/>
      <c r="LA24" s="269"/>
      <c r="LB24" s="269"/>
      <c r="LC24" s="269"/>
      <c r="LD24" s="269"/>
      <c r="LE24" s="269"/>
      <c r="LF24" s="269"/>
      <c r="LG24" s="269"/>
      <c r="LH24" s="269"/>
      <c r="LI24" s="269"/>
      <c r="LJ24" s="269"/>
      <c r="LK24" s="269"/>
      <c r="LL24" s="269"/>
      <c r="LM24" s="269"/>
      <c r="LN24" s="269"/>
      <c r="LO24" s="269"/>
      <c r="LP24" s="269"/>
      <c r="LQ24" s="269"/>
      <c r="LR24" s="269"/>
      <c r="LS24" s="269"/>
      <c r="LT24" s="269"/>
      <c r="LU24" s="269"/>
      <c r="LV24" s="269"/>
      <c r="LW24" s="269"/>
      <c r="LX24" s="269"/>
      <c r="LY24" s="269"/>
      <c r="LZ24" s="269"/>
      <c r="MA24" s="269"/>
      <c r="MB24" s="269"/>
      <c r="MC24" s="269"/>
      <c r="MD24" s="269"/>
      <c r="ME24" s="269"/>
      <c r="MF24" s="269"/>
      <c r="MG24" s="269"/>
      <c r="MH24" s="269"/>
      <c r="MI24" s="269"/>
      <c r="MJ24" s="269"/>
      <c r="MK24" s="269"/>
      <c r="ML24" s="269"/>
      <c r="MM24" s="269"/>
      <c r="MN24" s="269"/>
      <c r="MO24" s="269"/>
      <c r="MP24" s="269"/>
      <c r="MQ24" s="269"/>
      <c r="MR24" s="269"/>
      <c r="MS24" s="269"/>
      <c r="MT24" s="269"/>
      <c r="MU24" s="269"/>
      <c r="MV24" s="269"/>
      <c r="MW24" s="269"/>
      <c r="MX24" s="269"/>
      <c r="MY24" s="269"/>
      <c r="MZ24" s="269"/>
      <c r="NA24" s="269"/>
      <c r="NB24" s="269"/>
      <c r="NC24" s="269"/>
      <c r="ND24" s="269"/>
      <c r="NE24" s="269"/>
      <c r="NF24" s="269"/>
      <c r="NG24" s="269"/>
      <c r="NH24" s="269"/>
      <c r="NI24" s="269"/>
      <c r="NJ24" s="269"/>
      <c r="NK24" s="269"/>
      <c r="NL24" s="269"/>
      <c r="NM24" s="269"/>
      <c r="NN24" s="269"/>
      <c r="NO24" s="269"/>
      <c r="NP24" s="269"/>
      <c r="NQ24" s="269"/>
      <c r="NR24" s="269"/>
      <c r="NS24" s="269"/>
      <c r="NT24" s="269"/>
      <c r="NU24" s="269"/>
      <c r="NV24" s="269"/>
      <c r="NW24" s="269"/>
      <c r="NX24" s="269"/>
      <c r="NY24" s="269"/>
      <c r="NZ24" s="269"/>
      <c r="OA24" s="269"/>
      <c r="OB24" s="269"/>
      <c r="OC24" s="269"/>
      <c r="OD24" s="269"/>
      <c r="OE24" s="269"/>
      <c r="OF24" s="269"/>
      <c r="OG24" s="269"/>
      <c r="OH24" s="269"/>
      <c r="OI24" s="269"/>
      <c r="OJ24" s="269"/>
      <c r="OK24" s="269"/>
      <c r="OL24" s="269"/>
      <c r="OM24" s="269"/>
      <c r="ON24" s="269"/>
      <c r="OO24" s="269"/>
      <c r="OP24" s="269"/>
      <c r="OQ24" s="269"/>
      <c r="OR24" s="269"/>
      <c r="OS24" s="269"/>
      <c r="OT24" s="269"/>
      <c r="OU24" s="269"/>
      <c r="OV24" s="269"/>
      <c r="OW24" s="269"/>
      <c r="OX24" s="269"/>
      <c r="OY24" s="269"/>
      <c r="OZ24" s="269"/>
      <c r="PA24" s="269"/>
      <c r="PB24" s="269"/>
      <c r="PC24" s="269"/>
      <c r="PD24" s="269"/>
      <c r="PE24" s="269"/>
      <c r="PF24" s="269"/>
      <c r="PG24" s="269"/>
      <c r="PH24" s="269"/>
      <c r="PI24" s="269"/>
      <c r="PJ24" s="269"/>
      <c r="PK24" s="269"/>
      <c r="PL24" s="269"/>
      <c r="PM24" s="269"/>
      <c r="PN24" s="269"/>
      <c r="PO24" s="269"/>
      <c r="PP24" s="269"/>
      <c r="PQ24" s="269"/>
      <c r="PR24" s="269"/>
      <c r="PS24" s="269"/>
      <c r="PT24" s="269"/>
      <c r="PU24" s="269"/>
      <c r="PV24" s="269"/>
      <c r="PW24" s="269"/>
      <c r="PX24" s="269"/>
      <c r="PY24" s="269"/>
      <c r="PZ24" s="269"/>
      <c r="QA24" s="269"/>
      <c r="QB24" s="269"/>
      <c r="QC24" s="269"/>
      <c r="QD24" s="269"/>
      <c r="QE24" s="269"/>
      <c r="QF24" s="269"/>
      <c r="QG24" s="269"/>
      <c r="QH24" s="269"/>
      <c r="QI24" s="269"/>
      <c r="QJ24" s="269"/>
      <c r="QK24" s="269"/>
      <c r="QL24" s="269"/>
      <c r="QM24" s="269"/>
      <c r="QN24" s="269"/>
      <c r="QO24" s="269"/>
      <c r="QP24" s="269"/>
      <c r="QQ24" s="269"/>
      <c r="QR24" s="269"/>
      <c r="QS24" s="269"/>
      <c r="QT24" s="269"/>
      <c r="QU24" s="269"/>
      <c r="QV24" s="269"/>
      <c r="QW24" s="269"/>
      <c r="QX24" s="269"/>
      <c r="QY24" s="269"/>
      <c r="QZ24" s="269"/>
      <c r="RA24" s="269"/>
      <c r="RB24" s="269"/>
      <c r="RC24" s="269"/>
      <c r="RD24" s="269"/>
      <c r="RE24" s="269"/>
      <c r="RF24" s="269"/>
      <c r="RG24" s="269"/>
      <c r="RH24" s="269"/>
      <c r="RI24" s="269"/>
      <c r="RJ24" s="269"/>
      <c r="RK24" s="269"/>
      <c r="RL24" s="269"/>
      <c r="RM24" s="269"/>
      <c r="RN24" s="269"/>
      <c r="RO24" s="269"/>
      <c r="RP24" s="269"/>
      <c r="RQ24" s="269"/>
      <c r="RR24" s="269"/>
      <c r="RS24" s="269"/>
      <c r="RT24" s="269"/>
      <c r="RU24" s="269"/>
      <c r="RV24" s="269"/>
      <c r="RW24" s="269"/>
      <c r="RX24" s="269"/>
      <c r="RY24" s="269"/>
      <c r="RZ24" s="269"/>
      <c r="SA24" s="269"/>
      <c r="SB24" s="269"/>
      <c r="SC24" s="269"/>
      <c r="SD24" s="269"/>
      <c r="SE24" s="269"/>
      <c r="SF24" s="269"/>
      <c r="SG24" s="269"/>
      <c r="SH24" s="269"/>
      <c r="SI24" s="269"/>
      <c r="SJ24" s="269"/>
      <c r="SK24" s="269"/>
      <c r="SL24" s="269"/>
      <c r="SM24" s="269"/>
      <c r="SN24" s="269"/>
      <c r="SO24" s="269"/>
      <c r="SP24" s="269"/>
      <c r="SQ24" s="269"/>
      <c r="SR24" s="269"/>
      <c r="SS24" s="269"/>
      <c r="ST24" s="269"/>
      <c r="SU24" s="269"/>
      <c r="SV24" s="269"/>
      <c r="SW24" s="269"/>
      <c r="SX24" s="269"/>
      <c r="SY24" s="269"/>
      <c r="SZ24" s="269"/>
      <c r="TA24" s="269"/>
      <c r="TB24" s="269"/>
      <c r="TC24" s="269"/>
      <c r="TD24" s="269"/>
      <c r="TE24" s="269"/>
      <c r="TF24" s="269"/>
      <c r="TG24" s="269"/>
      <c r="TH24" s="269"/>
      <c r="TI24" s="269"/>
      <c r="TJ24" s="269"/>
      <c r="TK24" s="269"/>
      <c r="TL24" s="269"/>
      <c r="TM24" s="269"/>
      <c r="TN24" s="269"/>
      <c r="TO24" s="269"/>
      <c r="TP24" s="269"/>
      <c r="TQ24" s="269"/>
      <c r="TR24" s="269"/>
      <c r="TS24" s="269"/>
      <c r="TT24" s="269"/>
      <c r="TU24" s="269"/>
      <c r="TV24" s="269"/>
      <c r="TW24" s="269"/>
      <c r="TX24" s="269"/>
      <c r="TY24" s="269"/>
      <c r="TZ24" s="269"/>
      <c r="UA24" s="269"/>
      <c r="UB24" s="269"/>
      <c r="UC24" s="269"/>
      <c r="UD24" s="269"/>
      <c r="UE24" s="269"/>
      <c r="UF24" s="269"/>
      <c r="UG24" s="269"/>
      <c r="UH24" s="269"/>
      <c r="UI24" s="269"/>
      <c r="UJ24" s="269"/>
      <c r="UK24" s="269"/>
      <c r="UL24" s="269"/>
      <c r="UM24" s="269"/>
      <c r="UN24" s="269"/>
      <c r="UO24" s="269"/>
      <c r="UP24" s="269"/>
      <c r="UQ24" s="269"/>
      <c r="UR24" s="269"/>
      <c r="US24" s="269"/>
      <c r="UT24" s="269"/>
      <c r="UU24" s="269"/>
      <c r="UV24" s="269"/>
      <c r="UW24" s="269"/>
      <c r="UX24" s="269"/>
      <c r="UY24" s="269"/>
      <c r="UZ24" s="269"/>
      <c r="VA24" s="269"/>
      <c r="VB24" s="269"/>
      <c r="VC24" s="269"/>
      <c r="VD24" s="269"/>
      <c r="VE24" s="269"/>
      <c r="VF24" s="269"/>
      <c r="VG24" s="269"/>
      <c r="VH24" s="269"/>
      <c r="VI24" s="269"/>
      <c r="VJ24" s="269"/>
      <c r="VK24" s="269"/>
      <c r="VL24" s="269"/>
      <c r="VM24" s="269"/>
      <c r="VN24" s="269"/>
      <c r="VO24" s="269"/>
      <c r="VP24" s="269"/>
      <c r="VQ24" s="269"/>
      <c r="VR24" s="269"/>
      <c r="VS24" s="269"/>
      <c r="VT24" s="269"/>
      <c r="VU24" s="269"/>
      <c r="VV24" s="269"/>
      <c r="VW24" s="269"/>
      <c r="VX24" s="269"/>
      <c r="VY24" s="269"/>
      <c r="VZ24" s="269"/>
      <c r="WA24" s="269"/>
      <c r="WB24" s="269"/>
      <c r="WC24" s="269"/>
      <c r="WD24" s="269"/>
      <c r="WE24" s="269"/>
      <c r="WF24" s="269"/>
      <c r="WG24" s="269"/>
      <c r="WH24" s="269"/>
      <c r="WI24" s="269"/>
      <c r="WJ24" s="269"/>
      <c r="WK24" s="269"/>
      <c r="WL24" s="269"/>
      <c r="WM24" s="269"/>
      <c r="WN24" s="269"/>
      <c r="WO24" s="269"/>
      <c r="WP24" s="269"/>
      <c r="WQ24" s="269"/>
      <c r="WR24" s="269"/>
      <c r="WS24" s="269"/>
      <c r="WT24" s="269"/>
      <c r="WU24" s="269"/>
      <c r="WV24" s="269"/>
      <c r="WW24" s="269"/>
      <c r="WX24" s="269"/>
      <c r="WY24" s="269"/>
      <c r="WZ24" s="269"/>
      <c r="XA24" s="269"/>
      <c r="XB24" s="269"/>
      <c r="XC24" s="269"/>
      <c r="XD24" s="269"/>
      <c r="XE24" s="269"/>
      <c r="XF24" s="269"/>
      <c r="XG24" s="269"/>
      <c r="XH24" s="269"/>
      <c r="XI24" s="269"/>
      <c r="XJ24" s="269"/>
      <c r="XK24" s="269"/>
      <c r="XL24" s="269"/>
      <c r="XM24" s="269"/>
      <c r="XN24" s="269"/>
      <c r="XO24" s="269"/>
      <c r="XP24" s="269"/>
      <c r="XQ24" s="269"/>
      <c r="XR24" s="269"/>
      <c r="XS24" s="269"/>
      <c r="XT24" s="269"/>
      <c r="XU24" s="269"/>
      <c r="XV24" s="269"/>
      <c r="XW24" s="269"/>
      <c r="XX24" s="269"/>
      <c r="XY24" s="269"/>
      <c r="XZ24" s="269"/>
      <c r="YA24" s="269"/>
      <c r="YB24" s="269"/>
      <c r="YC24" s="269"/>
      <c r="YD24" s="269"/>
      <c r="YE24" s="269"/>
      <c r="YF24" s="269"/>
      <c r="YG24" s="269"/>
      <c r="YH24" s="269"/>
      <c r="YI24" s="269"/>
      <c r="YJ24" s="269"/>
      <c r="YK24" s="269"/>
      <c r="YL24" s="269"/>
      <c r="YM24" s="269"/>
      <c r="YN24" s="269"/>
      <c r="YO24" s="269"/>
      <c r="YP24" s="269"/>
      <c r="YQ24" s="269"/>
      <c r="YR24" s="269"/>
      <c r="YS24" s="269"/>
      <c r="YT24" s="269"/>
      <c r="YU24" s="269"/>
      <c r="YV24" s="269"/>
      <c r="YW24" s="269"/>
      <c r="YX24" s="269"/>
      <c r="YY24" s="269"/>
      <c r="YZ24" s="269"/>
      <c r="ZA24" s="269"/>
      <c r="ZB24" s="269"/>
      <c r="ZC24" s="269"/>
      <c r="ZD24" s="269"/>
      <c r="ZE24" s="269"/>
      <c r="ZF24" s="269"/>
      <c r="ZG24" s="269"/>
      <c r="ZH24" s="269"/>
      <c r="ZI24" s="269"/>
      <c r="ZJ24" s="269"/>
      <c r="ZK24" s="269"/>
      <c r="ZL24" s="269"/>
      <c r="ZM24" s="269"/>
      <c r="ZN24" s="269"/>
      <c r="ZO24" s="269"/>
      <c r="ZP24" s="269"/>
      <c r="ZQ24" s="269"/>
      <c r="ZR24" s="269"/>
      <c r="ZS24" s="269"/>
      <c r="ZT24" s="269"/>
      <c r="ZU24" s="269"/>
      <c r="ZV24" s="269"/>
      <c r="ZW24" s="269"/>
      <c r="ZX24" s="269"/>
      <c r="ZY24" s="269"/>
      <c r="ZZ24" s="269"/>
      <c r="AAA24" s="269"/>
      <c r="AAB24" s="269"/>
      <c r="AAC24" s="269"/>
      <c r="AAD24" s="269"/>
      <c r="AAE24" s="269"/>
      <c r="AAF24" s="269"/>
      <c r="AAG24" s="269"/>
      <c r="AAH24" s="269"/>
      <c r="AAI24" s="269"/>
      <c r="AAJ24" s="269"/>
      <c r="AAK24" s="269"/>
      <c r="AAL24" s="269"/>
      <c r="AAM24" s="269"/>
      <c r="AAN24" s="269"/>
      <c r="AAO24" s="269"/>
      <c r="AAP24" s="269"/>
      <c r="AAQ24" s="269"/>
      <c r="AAR24" s="269"/>
      <c r="AAS24" s="269"/>
      <c r="AAT24" s="269"/>
      <c r="AAU24" s="269"/>
      <c r="AAV24" s="269"/>
      <c r="AAW24" s="269"/>
      <c r="AAX24" s="269"/>
      <c r="AAY24" s="269"/>
      <c r="AAZ24" s="269"/>
      <c r="ABA24" s="269"/>
      <c r="ABB24" s="269"/>
      <c r="ABC24" s="269"/>
      <c r="ABD24" s="269"/>
      <c r="ABE24" s="269"/>
      <c r="ABF24" s="269"/>
      <c r="ABG24" s="269"/>
      <c r="ABH24" s="269"/>
      <c r="ABI24" s="269"/>
      <c r="ABJ24" s="269"/>
      <c r="ABK24" s="269"/>
      <c r="ABL24" s="269"/>
      <c r="ABM24" s="269"/>
      <c r="ABN24" s="269"/>
      <c r="ABO24" s="269"/>
      <c r="ABP24" s="269"/>
      <c r="ABQ24" s="269"/>
      <c r="ABR24" s="269"/>
      <c r="ABS24" s="269"/>
      <c r="ABT24" s="269"/>
      <c r="ABU24" s="269"/>
      <c r="ABV24" s="269"/>
      <c r="ABW24" s="269"/>
      <c r="ABX24" s="269"/>
      <c r="ABY24" s="269"/>
      <c r="ABZ24" s="269"/>
      <c r="ACA24" s="269"/>
      <c r="ACB24" s="269"/>
      <c r="ACC24" s="269"/>
      <c r="ACD24" s="269"/>
      <c r="ACE24" s="269"/>
      <c r="ACF24" s="269"/>
      <c r="ACG24" s="269"/>
      <c r="ACH24" s="269"/>
      <c r="ACI24" s="269"/>
      <c r="ACJ24" s="269"/>
      <c r="ACK24" s="269"/>
      <c r="ACL24" s="269"/>
      <c r="ACM24" s="269"/>
      <c r="ACN24" s="269"/>
      <c r="ACO24" s="269"/>
      <c r="ACP24" s="269"/>
      <c r="ACQ24" s="269"/>
      <c r="ACR24" s="269"/>
      <c r="ACS24" s="269"/>
      <c r="ACT24" s="269"/>
      <c r="ACU24" s="269"/>
      <c r="ACV24" s="269"/>
      <c r="ACW24" s="269"/>
      <c r="ACX24" s="269"/>
      <c r="ACY24" s="269"/>
      <c r="ACZ24" s="269"/>
      <c r="ADA24" s="269"/>
      <c r="ADB24" s="269"/>
      <c r="ADC24" s="269"/>
      <c r="ADD24" s="269"/>
      <c r="ADE24" s="269"/>
      <c r="ADF24" s="269"/>
      <c r="ADG24" s="269"/>
      <c r="ADH24" s="269"/>
      <c r="ADI24" s="269"/>
      <c r="ADJ24" s="269"/>
      <c r="ADK24" s="269"/>
      <c r="ADL24" s="269"/>
      <c r="ADM24" s="269"/>
      <c r="ADN24" s="269"/>
      <c r="ADO24" s="269"/>
      <c r="ADP24" s="269"/>
      <c r="ADQ24" s="269"/>
      <c r="ADR24" s="269"/>
      <c r="ADS24" s="269"/>
      <c r="ADT24" s="269"/>
      <c r="ADU24" s="269"/>
      <c r="ADV24" s="269"/>
      <c r="ADW24" s="269"/>
      <c r="ADX24" s="269"/>
      <c r="ADY24" s="269"/>
      <c r="ADZ24" s="269"/>
      <c r="AEA24" s="269"/>
      <c r="AEB24" s="269"/>
      <c r="AEC24" s="269"/>
      <c r="AED24" s="269"/>
      <c r="AEE24" s="269"/>
      <c r="AEF24" s="269"/>
      <c r="AEG24" s="269"/>
      <c r="AEH24" s="269"/>
      <c r="AEI24" s="269"/>
      <c r="AEJ24" s="269"/>
      <c r="AEK24" s="269"/>
      <c r="AEL24" s="269"/>
      <c r="AEM24" s="269"/>
      <c r="AEN24" s="269"/>
      <c r="AEO24" s="269"/>
      <c r="AEP24" s="269"/>
      <c r="AEQ24" s="269"/>
      <c r="AER24" s="269"/>
      <c r="AES24" s="269"/>
      <c r="AET24" s="269"/>
      <c r="AEU24" s="269"/>
      <c r="AEV24" s="269"/>
      <c r="AEW24" s="269"/>
      <c r="AEX24" s="269"/>
      <c r="AEY24" s="269"/>
      <c r="AEZ24" s="269"/>
      <c r="AFA24" s="269"/>
      <c r="AFB24" s="269"/>
      <c r="AFC24" s="269"/>
      <c r="AFD24" s="269"/>
      <c r="AFE24" s="269"/>
      <c r="AFF24" s="269"/>
      <c r="AFG24" s="269"/>
      <c r="AFH24" s="269"/>
      <c r="AFI24" s="269"/>
      <c r="AFJ24" s="269"/>
      <c r="AFK24" s="269"/>
      <c r="AFL24" s="269"/>
      <c r="AFM24" s="269"/>
      <c r="AFN24" s="269"/>
      <c r="AFO24" s="269"/>
      <c r="AFP24" s="269"/>
      <c r="AFQ24" s="269"/>
      <c r="AFR24" s="269"/>
      <c r="AFS24" s="269"/>
      <c r="AFT24" s="269"/>
      <c r="AFU24" s="269"/>
      <c r="AFV24" s="269"/>
      <c r="AFW24" s="269"/>
      <c r="AFX24" s="269"/>
      <c r="AFY24" s="269"/>
      <c r="AFZ24" s="269"/>
      <c r="AGA24" s="269"/>
      <c r="AGB24" s="269"/>
      <c r="AGC24" s="269"/>
      <c r="AGD24" s="269"/>
      <c r="AGE24" s="269"/>
      <c r="AGF24" s="269"/>
      <c r="AGG24" s="269"/>
      <c r="AGH24" s="269"/>
      <c r="AGI24" s="269"/>
      <c r="AGJ24" s="269"/>
      <c r="AGK24" s="269"/>
      <c r="AGL24" s="269"/>
      <c r="AGM24" s="269"/>
      <c r="AGN24" s="269"/>
      <c r="AGO24" s="269"/>
      <c r="AGP24" s="269"/>
      <c r="AGQ24" s="269"/>
      <c r="AGR24" s="269"/>
      <c r="AGS24" s="269"/>
      <c r="AGT24" s="269"/>
      <c r="AGU24" s="269"/>
      <c r="AGV24" s="269"/>
      <c r="AGW24" s="269"/>
      <c r="AGX24" s="269"/>
      <c r="AGY24" s="269"/>
      <c r="AGZ24" s="269"/>
      <c r="AHA24" s="269"/>
      <c r="AHB24" s="269"/>
      <c r="AHC24" s="269"/>
      <c r="AHD24" s="269"/>
      <c r="AHE24" s="269"/>
      <c r="AHF24" s="269"/>
      <c r="AHG24" s="269"/>
      <c r="AHH24" s="269"/>
      <c r="AHI24" s="269"/>
      <c r="AHJ24" s="269"/>
      <c r="AHK24" s="269"/>
      <c r="AHL24" s="269"/>
      <c r="AHM24" s="269"/>
      <c r="AHN24" s="269"/>
      <c r="AHO24" s="269"/>
      <c r="AHP24" s="269"/>
      <c r="AHQ24" s="269"/>
      <c r="AHR24" s="269"/>
      <c r="AHS24" s="269"/>
      <c r="AHT24" s="269"/>
      <c r="AHU24" s="269"/>
      <c r="AHV24" s="269"/>
      <c r="AHW24" s="269"/>
      <c r="AHX24" s="269"/>
      <c r="AHY24" s="269"/>
      <c r="AHZ24" s="269"/>
      <c r="AIA24" s="269"/>
      <c r="AIB24" s="269"/>
      <c r="AIC24" s="269"/>
      <c r="AID24" s="269"/>
      <c r="AIE24" s="269"/>
      <c r="AIF24" s="269"/>
      <c r="AIG24" s="269"/>
      <c r="AIH24" s="269"/>
      <c r="AII24" s="269"/>
      <c r="AIJ24" s="269"/>
      <c r="AIK24" s="269"/>
      <c r="AIL24" s="269"/>
      <c r="AIM24" s="269"/>
      <c r="AIN24" s="269"/>
      <c r="AIO24" s="269"/>
      <c r="AIP24" s="269"/>
      <c r="AIQ24" s="269"/>
      <c r="AIR24" s="269"/>
      <c r="AIS24" s="269"/>
      <c r="AIT24" s="269"/>
      <c r="AIU24" s="269"/>
      <c r="AIV24" s="269"/>
      <c r="AIW24" s="269"/>
      <c r="AIX24" s="269"/>
      <c r="AIY24" s="269"/>
      <c r="AIZ24" s="269"/>
      <c r="AJA24" s="269"/>
      <c r="AJB24" s="269"/>
      <c r="AJC24" s="269"/>
      <c r="AJD24" s="269"/>
      <c r="AJE24" s="269"/>
      <c r="AJF24" s="269"/>
      <c r="AJG24" s="269"/>
      <c r="AJH24" s="269"/>
      <c r="AJI24" s="269"/>
      <c r="AJJ24" s="269"/>
      <c r="AJK24" s="269"/>
      <c r="AJL24" s="269"/>
      <c r="AJM24" s="269"/>
      <c r="AJN24" s="269"/>
      <c r="AJO24" s="269"/>
      <c r="AJP24" s="269"/>
      <c r="AJQ24" s="269"/>
      <c r="AJR24" s="269"/>
      <c r="AJS24" s="269"/>
      <c r="AJT24" s="269"/>
      <c r="AJU24" s="269"/>
      <c r="AJV24" s="269"/>
      <c r="AJW24" s="269"/>
      <c r="AJX24" s="269"/>
      <c r="AJY24" s="269"/>
      <c r="AJZ24" s="269"/>
      <c r="AKA24" s="269"/>
      <c r="AKB24" s="269"/>
      <c r="AKC24" s="269"/>
      <c r="AKD24" s="269"/>
      <c r="AKE24" s="269"/>
      <c r="AKF24" s="269"/>
      <c r="AKG24" s="269"/>
      <c r="AKH24" s="269"/>
      <c r="AKI24" s="269"/>
      <c r="AKJ24" s="269"/>
      <c r="AKK24" s="269"/>
      <c r="AKL24" s="269"/>
      <c r="AKM24" s="269"/>
      <c r="AKN24" s="269"/>
      <c r="AKO24" s="269"/>
      <c r="AKP24" s="269"/>
      <c r="AKQ24" s="269"/>
      <c r="AKR24" s="269"/>
      <c r="AKS24" s="269"/>
      <c r="AKT24" s="269"/>
      <c r="AKU24" s="269"/>
      <c r="AKV24" s="269"/>
      <c r="AKW24" s="269"/>
      <c r="AKX24" s="269"/>
      <c r="AKY24" s="269"/>
      <c r="AKZ24" s="269"/>
      <c r="ALA24" s="269"/>
      <c r="ALB24" s="269"/>
      <c r="ALC24" s="269"/>
      <c r="ALD24" s="269"/>
      <c r="ALE24" s="269"/>
      <c r="ALF24" s="269"/>
      <c r="ALG24" s="269"/>
      <c r="ALH24" s="269"/>
      <c r="ALI24" s="269"/>
      <c r="ALJ24" s="269"/>
      <c r="ALK24" s="269"/>
      <c r="ALL24" s="269"/>
      <c r="ALM24" s="269"/>
      <c r="ALN24" s="269"/>
      <c r="ALO24" s="269"/>
      <c r="ALP24" s="269"/>
      <c r="ALQ24" s="269"/>
      <c r="ALR24" s="269"/>
      <c r="ALS24" s="269"/>
      <c r="ALT24" s="269"/>
      <c r="ALU24" s="269"/>
      <c r="ALV24" s="269"/>
      <c r="ALW24" s="269"/>
      <c r="ALX24" s="269"/>
      <c r="ALY24" s="269"/>
      <c r="ALZ24" s="269"/>
      <c r="AMA24" s="269"/>
      <c r="AMB24" s="269"/>
      <c r="AMC24" s="269"/>
      <c r="AMD24" s="269"/>
    </row>
    <row r="25" customFormat="false" ht="13.8" hidden="false" customHeight="true" outlineLevel="0" collapsed="false">
      <c r="A25" s="261" t="s">
        <v>893</v>
      </c>
      <c r="B25" s="267" t="s">
        <v>1307</v>
      </c>
      <c r="C25" s="267"/>
      <c r="D25" s="267"/>
      <c r="E25" s="267"/>
      <c r="F25" s="267"/>
      <c r="G25" s="267"/>
      <c r="H25" s="268"/>
      <c r="I25" s="266" t="n">
        <f aca="false">I23*H25</f>
        <v>0</v>
      </c>
      <c r="J25" s="269"/>
      <c r="K25" s="269"/>
      <c r="L25" s="269"/>
      <c r="M25" s="269"/>
      <c r="N25" s="269"/>
      <c r="O25" s="269"/>
      <c r="P25" s="269"/>
      <c r="Q25" s="269"/>
      <c r="R25" s="269"/>
      <c r="S25" s="269"/>
      <c r="T25" s="269"/>
      <c r="U25" s="269"/>
      <c r="V25" s="269"/>
      <c r="W25" s="269"/>
      <c r="X25" s="269"/>
      <c r="Y25" s="269"/>
      <c r="Z25" s="269"/>
      <c r="AA25" s="269"/>
      <c r="AB25" s="269"/>
      <c r="AC25" s="269"/>
      <c r="AD25" s="269"/>
      <c r="AE25" s="269"/>
      <c r="AF25" s="269"/>
      <c r="AG25" s="269"/>
      <c r="AH25" s="269"/>
      <c r="AI25" s="269"/>
      <c r="AJ25" s="269"/>
      <c r="AK25" s="269"/>
      <c r="AL25" s="269"/>
      <c r="AM25" s="269"/>
      <c r="AN25" s="269"/>
      <c r="AO25" s="269"/>
      <c r="AP25" s="269"/>
      <c r="AQ25" s="269"/>
      <c r="AR25" s="269"/>
      <c r="AS25" s="269"/>
      <c r="AT25" s="269"/>
      <c r="AU25" s="269"/>
      <c r="AV25" s="269"/>
      <c r="AW25" s="269"/>
      <c r="AX25" s="269"/>
      <c r="AY25" s="269"/>
      <c r="AZ25" s="269"/>
      <c r="BA25" s="269"/>
      <c r="BB25" s="269"/>
      <c r="BC25" s="269"/>
      <c r="BD25" s="269"/>
      <c r="BE25" s="269"/>
      <c r="BF25" s="269"/>
      <c r="BG25" s="269"/>
      <c r="BH25" s="269"/>
      <c r="BI25" s="269"/>
      <c r="BJ25" s="269"/>
      <c r="BK25" s="269"/>
      <c r="BL25" s="269"/>
      <c r="BM25" s="269"/>
      <c r="BN25" s="269"/>
      <c r="BO25" s="269"/>
      <c r="BP25" s="269"/>
      <c r="BQ25" s="269"/>
      <c r="BR25" s="269"/>
      <c r="BS25" s="269"/>
      <c r="BT25" s="269"/>
      <c r="BU25" s="269"/>
      <c r="BV25" s="269"/>
      <c r="BW25" s="269"/>
      <c r="BX25" s="269"/>
      <c r="BY25" s="269"/>
      <c r="BZ25" s="269"/>
      <c r="CA25" s="269"/>
      <c r="CB25" s="269"/>
      <c r="CC25" s="269"/>
      <c r="CD25" s="269"/>
      <c r="CE25" s="269"/>
      <c r="CF25" s="269"/>
      <c r="CG25" s="269"/>
      <c r="CH25" s="269"/>
      <c r="CI25" s="269"/>
      <c r="CJ25" s="269"/>
      <c r="CK25" s="269"/>
      <c r="CL25" s="269"/>
      <c r="CM25" s="269"/>
      <c r="CN25" s="269"/>
      <c r="CO25" s="269"/>
      <c r="CP25" s="269"/>
      <c r="CQ25" s="269"/>
      <c r="CR25" s="269"/>
      <c r="CS25" s="269"/>
      <c r="CT25" s="269"/>
      <c r="CU25" s="269"/>
      <c r="CV25" s="269"/>
      <c r="CW25" s="269"/>
      <c r="CX25" s="269"/>
      <c r="CY25" s="269"/>
      <c r="CZ25" s="269"/>
      <c r="DA25" s="269"/>
      <c r="DB25" s="269"/>
      <c r="DC25" s="269"/>
      <c r="DD25" s="269"/>
      <c r="DE25" s="269"/>
      <c r="DF25" s="269"/>
      <c r="DG25" s="269"/>
      <c r="DH25" s="269"/>
      <c r="DI25" s="269"/>
      <c r="DJ25" s="269"/>
      <c r="DK25" s="269"/>
      <c r="DL25" s="269"/>
      <c r="DM25" s="269"/>
      <c r="DN25" s="269"/>
      <c r="DO25" s="269"/>
      <c r="DP25" s="269"/>
      <c r="DQ25" s="269"/>
      <c r="DR25" s="269"/>
      <c r="DS25" s="269"/>
      <c r="DT25" s="269"/>
      <c r="DU25" s="269"/>
      <c r="DV25" s="269"/>
      <c r="DW25" s="269"/>
      <c r="DX25" s="269"/>
      <c r="DY25" s="269"/>
      <c r="DZ25" s="269"/>
      <c r="EA25" s="269"/>
      <c r="EB25" s="269"/>
      <c r="EC25" s="269"/>
      <c r="ED25" s="269"/>
      <c r="EE25" s="269"/>
      <c r="EF25" s="269"/>
      <c r="EG25" s="269"/>
      <c r="EH25" s="269"/>
      <c r="EI25" s="269"/>
      <c r="EJ25" s="269"/>
      <c r="EK25" s="269"/>
      <c r="EL25" s="269"/>
      <c r="EM25" s="269"/>
      <c r="EN25" s="269"/>
      <c r="EO25" s="269"/>
      <c r="EP25" s="269"/>
      <c r="EQ25" s="269"/>
      <c r="ER25" s="269"/>
      <c r="ES25" s="269"/>
      <c r="ET25" s="269"/>
      <c r="EU25" s="269"/>
      <c r="EV25" s="269"/>
      <c r="EW25" s="269"/>
      <c r="EX25" s="269"/>
      <c r="EY25" s="269"/>
      <c r="EZ25" s="269"/>
      <c r="FA25" s="269"/>
      <c r="FB25" s="269"/>
      <c r="FC25" s="269"/>
      <c r="FD25" s="269"/>
      <c r="FE25" s="269"/>
      <c r="FF25" s="269"/>
      <c r="FG25" s="269"/>
      <c r="FH25" s="269"/>
      <c r="FI25" s="269"/>
      <c r="FJ25" s="269"/>
      <c r="FK25" s="269"/>
      <c r="FL25" s="269"/>
      <c r="FM25" s="269"/>
      <c r="FN25" s="269"/>
      <c r="FO25" s="269"/>
      <c r="FP25" s="269"/>
      <c r="FQ25" s="269"/>
      <c r="FR25" s="269"/>
      <c r="FS25" s="269"/>
      <c r="FT25" s="269"/>
      <c r="FU25" s="269"/>
      <c r="FV25" s="269"/>
      <c r="FW25" s="269"/>
      <c r="FX25" s="269"/>
      <c r="FY25" s="269"/>
      <c r="FZ25" s="269"/>
      <c r="GA25" s="269"/>
      <c r="GB25" s="269"/>
      <c r="GC25" s="269"/>
      <c r="GD25" s="269"/>
      <c r="GE25" s="269"/>
      <c r="GF25" s="269"/>
      <c r="GG25" s="269"/>
      <c r="GH25" s="269"/>
      <c r="GI25" s="269"/>
      <c r="GJ25" s="269"/>
      <c r="GK25" s="269"/>
      <c r="GL25" s="269"/>
      <c r="GM25" s="269"/>
      <c r="GN25" s="269"/>
      <c r="GO25" s="269"/>
      <c r="GP25" s="269"/>
      <c r="GQ25" s="269"/>
      <c r="GR25" s="269"/>
      <c r="GS25" s="269"/>
      <c r="GT25" s="269"/>
      <c r="GU25" s="269"/>
      <c r="GV25" s="269"/>
      <c r="GW25" s="269"/>
      <c r="GX25" s="269"/>
      <c r="GY25" s="269"/>
      <c r="GZ25" s="269"/>
      <c r="HA25" s="269"/>
      <c r="HB25" s="269"/>
      <c r="HC25" s="269"/>
      <c r="HD25" s="269"/>
      <c r="HE25" s="269"/>
      <c r="HF25" s="269"/>
      <c r="HG25" s="269"/>
      <c r="HH25" s="269"/>
      <c r="HI25" s="269"/>
      <c r="HJ25" s="269"/>
      <c r="HK25" s="269"/>
      <c r="HL25" s="269"/>
      <c r="HM25" s="269"/>
      <c r="HN25" s="269"/>
      <c r="HO25" s="269"/>
      <c r="HP25" s="269"/>
      <c r="HQ25" s="269"/>
      <c r="HR25" s="269"/>
      <c r="HS25" s="269"/>
      <c r="HT25" s="269"/>
      <c r="HU25" s="269"/>
      <c r="HV25" s="269"/>
      <c r="HW25" s="269"/>
      <c r="HX25" s="269"/>
      <c r="HY25" s="269"/>
      <c r="HZ25" s="269"/>
      <c r="IA25" s="269"/>
      <c r="IB25" s="269"/>
      <c r="IC25" s="269"/>
      <c r="ID25" s="269"/>
      <c r="IE25" s="269"/>
      <c r="IF25" s="269"/>
      <c r="IG25" s="269"/>
      <c r="IH25" s="269"/>
      <c r="II25" s="269"/>
      <c r="IJ25" s="269"/>
      <c r="IK25" s="269"/>
      <c r="IL25" s="269"/>
      <c r="IM25" s="269"/>
      <c r="IN25" s="269"/>
      <c r="IO25" s="269"/>
      <c r="IP25" s="269"/>
      <c r="IQ25" s="269"/>
      <c r="IR25" s="269"/>
      <c r="IS25" s="269"/>
      <c r="IT25" s="269"/>
      <c r="IU25" s="269"/>
      <c r="IV25" s="269"/>
      <c r="IW25" s="269"/>
      <c r="IX25" s="269"/>
      <c r="IY25" s="269"/>
      <c r="IZ25" s="269"/>
      <c r="JA25" s="269"/>
      <c r="JB25" s="269"/>
      <c r="JC25" s="269"/>
      <c r="JD25" s="269"/>
      <c r="JE25" s="269"/>
      <c r="JF25" s="269"/>
      <c r="JG25" s="269"/>
      <c r="JH25" s="269"/>
      <c r="JI25" s="269"/>
      <c r="JJ25" s="269"/>
      <c r="JK25" s="269"/>
      <c r="JL25" s="269"/>
      <c r="JM25" s="269"/>
      <c r="JN25" s="269"/>
      <c r="JO25" s="269"/>
      <c r="JP25" s="269"/>
      <c r="JQ25" s="269"/>
      <c r="JR25" s="269"/>
      <c r="JS25" s="269"/>
      <c r="JT25" s="269"/>
      <c r="JU25" s="269"/>
      <c r="JV25" s="269"/>
      <c r="JW25" s="269"/>
      <c r="JX25" s="269"/>
      <c r="JY25" s="269"/>
      <c r="JZ25" s="269"/>
      <c r="KA25" s="269"/>
      <c r="KB25" s="269"/>
      <c r="KC25" s="269"/>
      <c r="KD25" s="269"/>
      <c r="KE25" s="269"/>
      <c r="KF25" s="269"/>
      <c r="KG25" s="269"/>
      <c r="KH25" s="269"/>
      <c r="KI25" s="269"/>
      <c r="KJ25" s="269"/>
      <c r="KK25" s="269"/>
      <c r="KL25" s="269"/>
      <c r="KM25" s="269"/>
      <c r="KN25" s="269"/>
      <c r="KO25" s="269"/>
      <c r="KP25" s="269"/>
      <c r="KQ25" s="269"/>
      <c r="KR25" s="269"/>
      <c r="KS25" s="269"/>
      <c r="KT25" s="269"/>
      <c r="KU25" s="269"/>
      <c r="KV25" s="269"/>
      <c r="KW25" s="269"/>
      <c r="KX25" s="269"/>
      <c r="KY25" s="269"/>
      <c r="KZ25" s="269"/>
      <c r="LA25" s="269"/>
      <c r="LB25" s="269"/>
      <c r="LC25" s="269"/>
      <c r="LD25" s="269"/>
      <c r="LE25" s="269"/>
      <c r="LF25" s="269"/>
      <c r="LG25" s="269"/>
      <c r="LH25" s="269"/>
      <c r="LI25" s="269"/>
      <c r="LJ25" s="269"/>
      <c r="LK25" s="269"/>
      <c r="LL25" s="269"/>
      <c r="LM25" s="269"/>
      <c r="LN25" s="269"/>
      <c r="LO25" s="269"/>
      <c r="LP25" s="269"/>
      <c r="LQ25" s="269"/>
      <c r="LR25" s="269"/>
      <c r="LS25" s="269"/>
      <c r="LT25" s="269"/>
      <c r="LU25" s="269"/>
      <c r="LV25" s="269"/>
      <c r="LW25" s="269"/>
      <c r="LX25" s="269"/>
      <c r="LY25" s="269"/>
      <c r="LZ25" s="269"/>
      <c r="MA25" s="269"/>
      <c r="MB25" s="269"/>
      <c r="MC25" s="269"/>
      <c r="MD25" s="269"/>
      <c r="ME25" s="269"/>
      <c r="MF25" s="269"/>
      <c r="MG25" s="269"/>
      <c r="MH25" s="269"/>
      <c r="MI25" s="269"/>
      <c r="MJ25" s="269"/>
      <c r="MK25" s="269"/>
      <c r="ML25" s="269"/>
      <c r="MM25" s="269"/>
      <c r="MN25" s="269"/>
      <c r="MO25" s="269"/>
      <c r="MP25" s="269"/>
      <c r="MQ25" s="269"/>
      <c r="MR25" s="269"/>
      <c r="MS25" s="269"/>
      <c r="MT25" s="269"/>
      <c r="MU25" s="269"/>
      <c r="MV25" s="269"/>
      <c r="MW25" s="269"/>
      <c r="MX25" s="269"/>
      <c r="MY25" s="269"/>
      <c r="MZ25" s="269"/>
      <c r="NA25" s="269"/>
      <c r="NB25" s="269"/>
      <c r="NC25" s="269"/>
      <c r="ND25" s="269"/>
      <c r="NE25" s="269"/>
      <c r="NF25" s="269"/>
      <c r="NG25" s="269"/>
      <c r="NH25" s="269"/>
      <c r="NI25" s="269"/>
      <c r="NJ25" s="269"/>
      <c r="NK25" s="269"/>
      <c r="NL25" s="269"/>
      <c r="NM25" s="269"/>
      <c r="NN25" s="269"/>
      <c r="NO25" s="269"/>
      <c r="NP25" s="269"/>
      <c r="NQ25" s="269"/>
      <c r="NR25" s="269"/>
      <c r="NS25" s="269"/>
      <c r="NT25" s="269"/>
      <c r="NU25" s="269"/>
      <c r="NV25" s="269"/>
      <c r="NW25" s="269"/>
      <c r="NX25" s="269"/>
      <c r="NY25" s="269"/>
      <c r="NZ25" s="269"/>
      <c r="OA25" s="269"/>
      <c r="OB25" s="269"/>
      <c r="OC25" s="269"/>
      <c r="OD25" s="269"/>
      <c r="OE25" s="269"/>
      <c r="OF25" s="269"/>
      <c r="OG25" s="269"/>
      <c r="OH25" s="269"/>
      <c r="OI25" s="269"/>
      <c r="OJ25" s="269"/>
      <c r="OK25" s="269"/>
      <c r="OL25" s="269"/>
      <c r="OM25" s="269"/>
      <c r="ON25" s="269"/>
      <c r="OO25" s="269"/>
      <c r="OP25" s="269"/>
      <c r="OQ25" s="269"/>
      <c r="OR25" s="269"/>
      <c r="OS25" s="269"/>
      <c r="OT25" s="269"/>
      <c r="OU25" s="269"/>
      <c r="OV25" s="269"/>
      <c r="OW25" s="269"/>
      <c r="OX25" s="269"/>
      <c r="OY25" s="269"/>
      <c r="OZ25" s="269"/>
      <c r="PA25" s="269"/>
      <c r="PB25" s="269"/>
      <c r="PC25" s="269"/>
      <c r="PD25" s="269"/>
      <c r="PE25" s="269"/>
      <c r="PF25" s="269"/>
      <c r="PG25" s="269"/>
      <c r="PH25" s="269"/>
      <c r="PI25" s="269"/>
      <c r="PJ25" s="269"/>
      <c r="PK25" s="269"/>
      <c r="PL25" s="269"/>
      <c r="PM25" s="269"/>
      <c r="PN25" s="269"/>
      <c r="PO25" s="269"/>
      <c r="PP25" s="269"/>
      <c r="PQ25" s="269"/>
      <c r="PR25" s="269"/>
      <c r="PS25" s="269"/>
      <c r="PT25" s="269"/>
      <c r="PU25" s="269"/>
      <c r="PV25" s="269"/>
      <c r="PW25" s="269"/>
      <c r="PX25" s="269"/>
      <c r="PY25" s="269"/>
      <c r="PZ25" s="269"/>
      <c r="QA25" s="269"/>
      <c r="QB25" s="269"/>
      <c r="QC25" s="269"/>
      <c r="QD25" s="269"/>
      <c r="QE25" s="269"/>
      <c r="QF25" s="269"/>
      <c r="QG25" s="269"/>
      <c r="QH25" s="269"/>
      <c r="QI25" s="269"/>
      <c r="QJ25" s="269"/>
      <c r="QK25" s="269"/>
      <c r="QL25" s="269"/>
      <c r="QM25" s="269"/>
      <c r="QN25" s="269"/>
      <c r="QO25" s="269"/>
      <c r="QP25" s="269"/>
      <c r="QQ25" s="269"/>
      <c r="QR25" s="269"/>
      <c r="QS25" s="269"/>
      <c r="QT25" s="269"/>
      <c r="QU25" s="269"/>
      <c r="QV25" s="269"/>
      <c r="QW25" s="269"/>
      <c r="QX25" s="269"/>
      <c r="QY25" s="269"/>
      <c r="QZ25" s="269"/>
      <c r="RA25" s="269"/>
      <c r="RB25" s="269"/>
      <c r="RC25" s="269"/>
      <c r="RD25" s="269"/>
      <c r="RE25" s="269"/>
      <c r="RF25" s="269"/>
      <c r="RG25" s="269"/>
      <c r="RH25" s="269"/>
      <c r="RI25" s="269"/>
      <c r="RJ25" s="269"/>
      <c r="RK25" s="269"/>
      <c r="RL25" s="269"/>
      <c r="RM25" s="269"/>
      <c r="RN25" s="269"/>
      <c r="RO25" s="269"/>
      <c r="RP25" s="269"/>
      <c r="RQ25" s="269"/>
      <c r="RR25" s="269"/>
      <c r="RS25" s="269"/>
      <c r="RT25" s="269"/>
      <c r="RU25" s="269"/>
      <c r="RV25" s="269"/>
      <c r="RW25" s="269"/>
      <c r="RX25" s="269"/>
      <c r="RY25" s="269"/>
      <c r="RZ25" s="269"/>
      <c r="SA25" s="269"/>
      <c r="SB25" s="269"/>
      <c r="SC25" s="269"/>
      <c r="SD25" s="269"/>
      <c r="SE25" s="269"/>
      <c r="SF25" s="269"/>
      <c r="SG25" s="269"/>
      <c r="SH25" s="269"/>
      <c r="SI25" s="269"/>
      <c r="SJ25" s="269"/>
      <c r="SK25" s="269"/>
      <c r="SL25" s="269"/>
      <c r="SM25" s="269"/>
      <c r="SN25" s="269"/>
      <c r="SO25" s="269"/>
      <c r="SP25" s="269"/>
      <c r="SQ25" s="269"/>
      <c r="SR25" s="269"/>
      <c r="SS25" s="269"/>
      <c r="ST25" s="269"/>
      <c r="SU25" s="269"/>
      <c r="SV25" s="269"/>
      <c r="SW25" s="269"/>
      <c r="SX25" s="269"/>
      <c r="SY25" s="269"/>
      <c r="SZ25" s="269"/>
      <c r="TA25" s="269"/>
      <c r="TB25" s="269"/>
      <c r="TC25" s="269"/>
      <c r="TD25" s="269"/>
      <c r="TE25" s="269"/>
      <c r="TF25" s="269"/>
      <c r="TG25" s="269"/>
      <c r="TH25" s="269"/>
      <c r="TI25" s="269"/>
      <c r="TJ25" s="269"/>
      <c r="TK25" s="269"/>
      <c r="TL25" s="269"/>
      <c r="TM25" s="269"/>
      <c r="TN25" s="269"/>
      <c r="TO25" s="269"/>
      <c r="TP25" s="269"/>
      <c r="TQ25" s="269"/>
      <c r="TR25" s="269"/>
      <c r="TS25" s="269"/>
      <c r="TT25" s="269"/>
      <c r="TU25" s="269"/>
      <c r="TV25" s="269"/>
      <c r="TW25" s="269"/>
      <c r="TX25" s="269"/>
      <c r="TY25" s="269"/>
      <c r="TZ25" s="269"/>
      <c r="UA25" s="269"/>
      <c r="UB25" s="269"/>
      <c r="UC25" s="269"/>
      <c r="UD25" s="269"/>
      <c r="UE25" s="269"/>
      <c r="UF25" s="269"/>
      <c r="UG25" s="269"/>
      <c r="UH25" s="269"/>
      <c r="UI25" s="269"/>
      <c r="UJ25" s="269"/>
      <c r="UK25" s="269"/>
      <c r="UL25" s="269"/>
      <c r="UM25" s="269"/>
      <c r="UN25" s="269"/>
      <c r="UO25" s="269"/>
      <c r="UP25" s="269"/>
      <c r="UQ25" s="269"/>
      <c r="UR25" s="269"/>
      <c r="US25" s="269"/>
      <c r="UT25" s="269"/>
      <c r="UU25" s="269"/>
      <c r="UV25" s="269"/>
      <c r="UW25" s="269"/>
      <c r="UX25" s="269"/>
      <c r="UY25" s="269"/>
      <c r="UZ25" s="269"/>
      <c r="VA25" s="269"/>
      <c r="VB25" s="269"/>
      <c r="VC25" s="269"/>
      <c r="VD25" s="269"/>
      <c r="VE25" s="269"/>
      <c r="VF25" s="269"/>
      <c r="VG25" s="269"/>
      <c r="VH25" s="269"/>
      <c r="VI25" s="269"/>
      <c r="VJ25" s="269"/>
      <c r="VK25" s="269"/>
      <c r="VL25" s="269"/>
      <c r="VM25" s="269"/>
      <c r="VN25" s="269"/>
      <c r="VO25" s="269"/>
      <c r="VP25" s="269"/>
      <c r="VQ25" s="269"/>
      <c r="VR25" s="269"/>
      <c r="VS25" s="269"/>
      <c r="VT25" s="269"/>
      <c r="VU25" s="269"/>
      <c r="VV25" s="269"/>
      <c r="VW25" s="269"/>
      <c r="VX25" s="269"/>
      <c r="VY25" s="269"/>
      <c r="VZ25" s="269"/>
      <c r="WA25" s="269"/>
      <c r="WB25" s="269"/>
      <c r="WC25" s="269"/>
      <c r="WD25" s="269"/>
      <c r="WE25" s="269"/>
      <c r="WF25" s="269"/>
      <c r="WG25" s="269"/>
      <c r="WH25" s="269"/>
      <c r="WI25" s="269"/>
      <c r="WJ25" s="269"/>
      <c r="WK25" s="269"/>
      <c r="WL25" s="269"/>
      <c r="WM25" s="269"/>
      <c r="WN25" s="269"/>
      <c r="WO25" s="269"/>
      <c r="WP25" s="269"/>
      <c r="WQ25" s="269"/>
      <c r="WR25" s="269"/>
      <c r="WS25" s="269"/>
      <c r="WT25" s="269"/>
      <c r="WU25" s="269"/>
      <c r="WV25" s="269"/>
      <c r="WW25" s="269"/>
      <c r="WX25" s="269"/>
      <c r="WY25" s="269"/>
      <c r="WZ25" s="269"/>
      <c r="XA25" s="269"/>
      <c r="XB25" s="269"/>
      <c r="XC25" s="269"/>
      <c r="XD25" s="269"/>
      <c r="XE25" s="269"/>
      <c r="XF25" s="269"/>
      <c r="XG25" s="269"/>
      <c r="XH25" s="269"/>
      <c r="XI25" s="269"/>
      <c r="XJ25" s="269"/>
      <c r="XK25" s="269"/>
      <c r="XL25" s="269"/>
      <c r="XM25" s="269"/>
      <c r="XN25" s="269"/>
      <c r="XO25" s="269"/>
      <c r="XP25" s="269"/>
      <c r="XQ25" s="269"/>
      <c r="XR25" s="269"/>
      <c r="XS25" s="269"/>
      <c r="XT25" s="269"/>
      <c r="XU25" s="269"/>
      <c r="XV25" s="269"/>
      <c r="XW25" s="269"/>
      <c r="XX25" s="269"/>
      <c r="XY25" s="269"/>
      <c r="XZ25" s="269"/>
      <c r="YA25" s="269"/>
      <c r="YB25" s="269"/>
      <c r="YC25" s="269"/>
      <c r="YD25" s="269"/>
      <c r="YE25" s="269"/>
      <c r="YF25" s="269"/>
      <c r="YG25" s="269"/>
      <c r="YH25" s="269"/>
      <c r="YI25" s="269"/>
      <c r="YJ25" s="269"/>
      <c r="YK25" s="269"/>
      <c r="YL25" s="269"/>
      <c r="YM25" s="269"/>
      <c r="YN25" s="269"/>
      <c r="YO25" s="269"/>
      <c r="YP25" s="269"/>
      <c r="YQ25" s="269"/>
      <c r="YR25" s="269"/>
      <c r="YS25" s="269"/>
      <c r="YT25" s="269"/>
      <c r="YU25" s="269"/>
      <c r="YV25" s="269"/>
      <c r="YW25" s="269"/>
      <c r="YX25" s="269"/>
      <c r="YY25" s="269"/>
      <c r="YZ25" s="269"/>
      <c r="ZA25" s="269"/>
      <c r="ZB25" s="269"/>
      <c r="ZC25" s="269"/>
      <c r="ZD25" s="269"/>
      <c r="ZE25" s="269"/>
      <c r="ZF25" s="269"/>
      <c r="ZG25" s="269"/>
      <c r="ZH25" s="269"/>
      <c r="ZI25" s="269"/>
      <c r="ZJ25" s="269"/>
      <c r="ZK25" s="269"/>
      <c r="ZL25" s="269"/>
      <c r="ZM25" s="269"/>
      <c r="ZN25" s="269"/>
      <c r="ZO25" s="269"/>
      <c r="ZP25" s="269"/>
      <c r="ZQ25" s="269"/>
      <c r="ZR25" s="269"/>
      <c r="ZS25" s="269"/>
      <c r="ZT25" s="269"/>
      <c r="ZU25" s="269"/>
      <c r="ZV25" s="269"/>
      <c r="ZW25" s="269"/>
      <c r="ZX25" s="269"/>
      <c r="ZY25" s="269"/>
      <c r="ZZ25" s="269"/>
      <c r="AAA25" s="269"/>
      <c r="AAB25" s="269"/>
      <c r="AAC25" s="269"/>
      <c r="AAD25" s="269"/>
      <c r="AAE25" s="269"/>
      <c r="AAF25" s="269"/>
      <c r="AAG25" s="269"/>
      <c r="AAH25" s="269"/>
      <c r="AAI25" s="269"/>
      <c r="AAJ25" s="269"/>
      <c r="AAK25" s="269"/>
      <c r="AAL25" s="269"/>
      <c r="AAM25" s="269"/>
      <c r="AAN25" s="269"/>
      <c r="AAO25" s="269"/>
      <c r="AAP25" s="269"/>
      <c r="AAQ25" s="269"/>
      <c r="AAR25" s="269"/>
      <c r="AAS25" s="269"/>
      <c r="AAT25" s="269"/>
      <c r="AAU25" s="269"/>
      <c r="AAV25" s="269"/>
      <c r="AAW25" s="269"/>
      <c r="AAX25" s="269"/>
      <c r="AAY25" s="269"/>
      <c r="AAZ25" s="269"/>
      <c r="ABA25" s="269"/>
      <c r="ABB25" s="269"/>
      <c r="ABC25" s="269"/>
      <c r="ABD25" s="269"/>
      <c r="ABE25" s="269"/>
      <c r="ABF25" s="269"/>
      <c r="ABG25" s="269"/>
      <c r="ABH25" s="269"/>
      <c r="ABI25" s="269"/>
      <c r="ABJ25" s="269"/>
      <c r="ABK25" s="269"/>
      <c r="ABL25" s="269"/>
      <c r="ABM25" s="269"/>
      <c r="ABN25" s="269"/>
      <c r="ABO25" s="269"/>
      <c r="ABP25" s="269"/>
      <c r="ABQ25" s="269"/>
      <c r="ABR25" s="269"/>
      <c r="ABS25" s="269"/>
      <c r="ABT25" s="269"/>
      <c r="ABU25" s="269"/>
      <c r="ABV25" s="269"/>
      <c r="ABW25" s="269"/>
      <c r="ABX25" s="269"/>
      <c r="ABY25" s="269"/>
      <c r="ABZ25" s="269"/>
      <c r="ACA25" s="269"/>
      <c r="ACB25" s="269"/>
      <c r="ACC25" s="269"/>
      <c r="ACD25" s="269"/>
      <c r="ACE25" s="269"/>
      <c r="ACF25" s="269"/>
      <c r="ACG25" s="269"/>
      <c r="ACH25" s="269"/>
      <c r="ACI25" s="269"/>
      <c r="ACJ25" s="269"/>
      <c r="ACK25" s="269"/>
      <c r="ACL25" s="269"/>
      <c r="ACM25" s="269"/>
      <c r="ACN25" s="269"/>
      <c r="ACO25" s="269"/>
      <c r="ACP25" s="269"/>
      <c r="ACQ25" s="269"/>
      <c r="ACR25" s="269"/>
      <c r="ACS25" s="269"/>
      <c r="ACT25" s="269"/>
      <c r="ACU25" s="269"/>
      <c r="ACV25" s="269"/>
      <c r="ACW25" s="269"/>
      <c r="ACX25" s="269"/>
      <c r="ACY25" s="269"/>
      <c r="ACZ25" s="269"/>
      <c r="ADA25" s="269"/>
      <c r="ADB25" s="269"/>
      <c r="ADC25" s="269"/>
      <c r="ADD25" s="269"/>
      <c r="ADE25" s="269"/>
      <c r="ADF25" s="269"/>
      <c r="ADG25" s="269"/>
      <c r="ADH25" s="269"/>
      <c r="ADI25" s="269"/>
      <c r="ADJ25" s="269"/>
      <c r="ADK25" s="269"/>
      <c r="ADL25" s="269"/>
      <c r="ADM25" s="269"/>
      <c r="ADN25" s="269"/>
      <c r="ADO25" s="269"/>
      <c r="ADP25" s="269"/>
      <c r="ADQ25" s="269"/>
      <c r="ADR25" s="269"/>
      <c r="ADS25" s="269"/>
      <c r="ADT25" s="269"/>
      <c r="ADU25" s="269"/>
      <c r="ADV25" s="269"/>
      <c r="ADW25" s="269"/>
      <c r="ADX25" s="269"/>
      <c r="ADY25" s="269"/>
      <c r="ADZ25" s="269"/>
      <c r="AEA25" s="269"/>
      <c r="AEB25" s="269"/>
      <c r="AEC25" s="269"/>
      <c r="AED25" s="269"/>
      <c r="AEE25" s="269"/>
      <c r="AEF25" s="269"/>
      <c r="AEG25" s="269"/>
      <c r="AEH25" s="269"/>
      <c r="AEI25" s="269"/>
      <c r="AEJ25" s="269"/>
      <c r="AEK25" s="269"/>
      <c r="AEL25" s="269"/>
      <c r="AEM25" s="269"/>
      <c r="AEN25" s="269"/>
      <c r="AEO25" s="269"/>
      <c r="AEP25" s="269"/>
      <c r="AEQ25" s="269"/>
      <c r="AER25" s="269"/>
      <c r="AES25" s="269"/>
      <c r="AET25" s="269"/>
      <c r="AEU25" s="269"/>
      <c r="AEV25" s="269"/>
      <c r="AEW25" s="269"/>
      <c r="AEX25" s="269"/>
      <c r="AEY25" s="269"/>
      <c r="AEZ25" s="269"/>
      <c r="AFA25" s="269"/>
      <c r="AFB25" s="269"/>
      <c r="AFC25" s="269"/>
      <c r="AFD25" s="269"/>
      <c r="AFE25" s="269"/>
      <c r="AFF25" s="269"/>
      <c r="AFG25" s="269"/>
      <c r="AFH25" s="269"/>
      <c r="AFI25" s="269"/>
      <c r="AFJ25" s="269"/>
      <c r="AFK25" s="269"/>
      <c r="AFL25" s="269"/>
      <c r="AFM25" s="269"/>
      <c r="AFN25" s="269"/>
      <c r="AFO25" s="269"/>
      <c r="AFP25" s="269"/>
      <c r="AFQ25" s="269"/>
      <c r="AFR25" s="269"/>
      <c r="AFS25" s="269"/>
      <c r="AFT25" s="269"/>
      <c r="AFU25" s="269"/>
      <c r="AFV25" s="269"/>
      <c r="AFW25" s="269"/>
      <c r="AFX25" s="269"/>
      <c r="AFY25" s="269"/>
      <c r="AFZ25" s="269"/>
      <c r="AGA25" s="269"/>
      <c r="AGB25" s="269"/>
      <c r="AGC25" s="269"/>
      <c r="AGD25" s="269"/>
      <c r="AGE25" s="269"/>
      <c r="AGF25" s="269"/>
      <c r="AGG25" s="269"/>
      <c r="AGH25" s="269"/>
      <c r="AGI25" s="269"/>
      <c r="AGJ25" s="269"/>
      <c r="AGK25" s="269"/>
      <c r="AGL25" s="269"/>
      <c r="AGM25" s="269"/>
      <c r="AGN25" s="269"/>
      <c r="AGO25" s="269"/>
      <c r="AGP25" s="269"/>
      <c r="AGQ25" s="269"/>
      <c r="AGR25" s="269"/>
      <c r="AGS25" s="269"/>
      <c r="AGT25" s="269"/>
      <c r="AGU25" s="269"/>
      <c r="AGV25" s="269"/>
      <c r="AGW25" s="269"/>
      <c r="AGX25" s="269"/>
      <c r="AGY25" s="269"/>
      <c r="AGZ25" s="269"/>
      <c r="AHA25" s="269"/>
      <c r="AHB25" s="269"/>
      <c r="AHC25" s="269"/>
      <c r="AHD25" s="269"/>
      <c r="AHE25" s="269"/>
      <c r="AHF25" s="269"/>
      <c r="AHG25" s="269"/>
      <c r="AHH25" s="269"/>
      <c r="AHI25" s="269"/>
      <c r="AHJ25" s="269"/>
      <c r="AHK25" s="269"/>
      <c r="AHL25" s="269"/>
      <c r="AHM25" s="269"/>
      <c r="AHN25" s="269"/>
      <c r="AHO25" s="269"/>
      <c r="AHP25" s="269"/>
      <c r="AHQ25" s="269"/>
      <c r="AHR25" s="269"/>
      <c r="AHS25" s="269"/>
      <c r="AHT25" s="269"/>
      <c r="AHU25" s="269"/>
      <c r="AHV25" s="269"/>
      <c r="AHW25" s="269"/>
      <c r="AHX25" s="269"/>
      <c r="AHY25" s="269"/>
      <c r="AHZ25" s="269"/>
      <c r="AIA25" s="269"/>
      <c r="AIB25" s="269"/>
      <c r="AIC25" s="269"/>
      <c r="AID25" s="269"/>
      <c r="AIE25" s="269"/>
      <c r="AIF25" s="269"/>
      <c r="AIG25" s="269"/>
      <c r="AIH25" s="269"/>
      <c r="AII25" s="269"/>
      <c r="AIJ25" s="269"/>
      <c r="AIK25" s="269"/>
      <c r="AIL25" s="269"/>
      <c r="AIM25" s="269"/>
      <c r="AIN25" s="269"/>
      <c r="AIO25" s="269"/>
      <c r="AIP25" s="269"/>
      <c r="AIQ25" s="269"/>
      <c r="AIR25" s="269"/>
      <c r="AIS25" s="269"/>
      <c r="AIT25" s="269"/>
      <c r="AIU25" s="269"/>
      <c r="AIV25" s="269"/>
      <c r="AIW25" s="269"/>
      <c r="AIX25" s="269"/>
      <c r="AIY25" s="269"/>
      <c r="AIZ25" s="269"/>
      <c r="AJA25" s="269"/>
      <c r="AJB25" s="269"/>
      <c r="AJC25" s="269"/>
      <c r="AJD25" s="269"/>
      <c r="AJE25" s="269"/>
      <c r="AJF25" s="269"/>
      <c r="AJG25" s="269"/>
      <c r="AJH25" s="269"/>
      <c r="AJI25" s="269"/>
      <c r="AJJ25" s="269"/>
      <c r="AJK25" s="269"/>
      <c r="AJL25" s="269"/>
      <c r="AJM25" s="269"/>
      <c r="AJN25" s="269"/>
      <c r="AJO25" s="269"/>
      <c r="AJP25" s="269"/>
      <c r="AJQ25" s="269"/>
      <c r="AJR25" s="269"/>
      <c r="AJS25" s="269"/>
      <c r="AJT25" s="269"/>
      <c r="AJU25" s="269"/>
      <c r="AJV25" s="269"/>
      <c r="AJW25" s="269"/>
      <c r="AJX25" s="269"/>
      <c r="AJY25" s="269"/>
      <c r="AJZ25" s="269"/>
      <c r="AKA25" s="269"/>
      <c r="AKB25" s="269"/>
      <c r="AKC25" s="269"/>
      <c r="AKD25" s="269"/>
      <c r="AKE25" s="269"/>
      <c r="AKF25" s="269"/>
      <c r="AKG25" s="269"/>
      <c r="AKH25" s="269"/>
      <c r="AKI25" s="269"/>
      <c r="AKJ25" s="269"/>
      <c r="AKK25" s="269"/>
      <c r="AKL25" s="269"/>
      <c r="AKM25" s="269"/>
      <c r="AKN25" s="269"/>
      <c r="AKO25" s="269"/>
      <c r="AKP25" s="269"/>
      <c r="AKQ25" s="269"/>
      <c r="AKR25" s="269"/>
      <c r="AKS25" s="269"/>
      <c r="AKT25" s="269"/>
      <c r="AKU25" s="269"/>
      <c r="AKV25" s="269"/>
      <c r="AKW25" s="269"/>
      <c r="AKX25" s="269"/>
      <c r="AKY25" s="269"/>
      <c r="AKZ25" s="269"/>
      <c r="ALA25" s="269"/>
      <c r="ALB25" s="269"/>
      <c r="ALC25" s="269"/>
      <c r="ALD25" s="269"/>
      <c r="ALE25" s="269"/>
      <c r="ALF25" s="269"/>
      <c r="ALG25" s="269"/>
      <c r="ALH25" s="269"/>
      <c r="ALI25" s="269"/>
      <c r="ALJ25" s="269"/>
      <c r="ALK25" s="269"/>
      <c r="ALL25" s="269"/>
      <c r="ALM25" s="269"/>
      <c r="ALN25" s="269"/>
      <c r="ALO25" s="269"/>
      <c r="ALP25" s="269"/>
      <c r="ALQ25" s="269"/>
      <c r="ALR25" s="269"/>
      <c r="ALS25" s="269"/>
      <c r="ALT25" s="269"/>
      <c r="ALU25" s="269"/>
      <c r="ALV25" s="269"/>
      <c r="ALW25" s="269"/>
      <c r="ALX25" s="269"/>
      <c r="ALY25" s="269"/>
      <c r="ALZ25" s="269"/>
      <c r="AMA25" s="269"/>
      <c r="AMB25" s="269"/>
      <c r="AMC25" s="269"/>
      <c r="AMD25" s="269"/>
    </row>
    <row r="26" customFormat="false" ht="13.8" hidden="false" customHeight="true" outlineLevel="0" collapsed="false">
      <c r="A26" s="261" t="s">
        <v>926</v>
      </c>
      <c r="B26" s="267" t="s">
        <v>1308</v>
      </c>
      <c r="C26" s="267"/>
      <c r="D26" s="267"/>
      <c r="E26" s="267"/>
      <c r="F26" s="267"/>
      <c r="G26" s="267"/>
      <c r="H26" s="268"/>
      <c r="I26" s="266" t="n">
        <f aca="false">I23*H26</f>
        <v>0</v>
      </c>
      <c r="J26" s="269"/>
      <c r="K26" s="269"/>
      <c r="L26" s="269"/>
      <c r="M26" s="269"/>
      <c r="N26" s="269"/>
      <c r="O26" s="269"/>
      <c r="P26" s="269"/>
      <c r="Q26" s="269"/>
      <c r="R26" s="269"/>
      <c r="S26" s="269"/>
      <c r="T26" s="269"/>
      <c r="U26" s="269"/>
      <c r="V26" s="269"/>
      <c r="W26" s="269"/>
      <c r="X26" s="269"/>
      <c r="Y26" s="269"/>
      <c r="Z26" s="269"/>
      <c r="AA26" s="269"/>
      <c r="AB26" s="269"/>
      <c r="AC26" s="269"/>
      <c r="AD26" s="269"/>
      <c r="AE26" s="269"/>
      <c r="AF26" s="269"/>
      <c r="AG26" s="269"/>
      <c r="AH26" s="269"/>
      <c r="AI26" s="269"/>
      <c r="AJ26" s="269"/>
      <c r="AK26" s="269"/>
      <c r="AL26" s="269"/>
      <c r="AM26" s="269"/>
      <c r="AN26" s="269"/>
      <c r="AO26" s="269"/>
      <c r="AP26" s="269"/>
      <c r="AQ26" s="269"/>
      <c r="AR26" s="269"/>
      <c r="AS26" s="269"/>
      <c r="AT26" s="269"/>
      <c r="AU26" s="269"/>
      <c r="AV26" s="269"/>
      <c r="AW26" s="269"/>
      <c r="AX26" s="269"/>
      <c r="AY26" s="269"/>
      <c r="AZ26" s="269"/>
      <c r="BA26" s="269"/>
      <c r="BB26" s="269"/>
      <c r="BC26" s="269"/>
      <c r="BD26" s="269"/>
      <c r="BE26" s="269"/>
      <c r="BF26" s="269"/>
      <c r="BG26" s="269"/>
      <c r="BH26" s="269"/>
      <c r="BI26" s="269"/>
      <c r="BJ26" s="269"/>
      <c r="BK26" s="269"/>
      <c r="BL26" s="269"/>
      <c r="BM26" s="269"/>
      <c r="BN26" s="269"/>
      <c r="BO26" s="269"/>
      <c r="BP26" s="269"/>
      <c r="BQ26" s="269"/>
      <c r="BR26" s="269"/>
      <c r="BS26" s="269"/>
      <c r="BT26" s="269"/>
      <c r="BU26" s="269"/>
      <c r="BV26" s="269"/>
      <c r="BW26" s="269"/>
      <c r="BX26" s="269"/>
      <c r="BY26" s="269"/>
      <c r="BZ26" s="269"/>
      <c r="CA26" s="269"/>
      <c r="CB26" s="269"/>
      <c r="CC26" s="269"/>
      <c r="CD26" s="269"/>
      <c r="CE26" s="269"/>
      <c r="CF26" s="269"/>
      <c r="CG26" s="269"/>
      <c r="CH26" s="269"/>
      <c r="CI26" s="269"/>
      <c r="CJ26" s="269"/>
      <c r="CK26" s="269"/>
      <c r="CL26" s="269"/>
      <c r="CM26" s="269"/>
      <c r="CN26" s="269"/>
      <c r="CO26" s="269"/>
      <c r="CP26" s="269"/>
      <c r="CQ26" s="269"/>
      <c r="CR26" s="269"/>
      <c r="CS26" s="269"/>
      <c r="CT26" s="269"/>
      <c r="CU26" s="269"/>
      <c r="CV26" s="269"/>
      <c r="CW26" s="269"/>
      <c r="CX26" s="269"/>
      <c r="CY26" s="269"/>
      <c r="CZ26" s="269"/>
      <c r="DA26" s="269"/>
      <c r="DB26" s="269"/>
      <c r="DC26" s="269"/>
      <c r="DD26" s="269"/>
      <c r="DE26" s="269"/>
      <c r="DF26" s="269"/>
      <c r="DG26" s="269"/>
      <c r="DH26" s="269"/>
      <c r="DI26" s="269"/>
      <c r="DJ26" s="269"/>
      <c r="DK26" s="269"/>
      <c r="DL26" s="269"/>
      <c r="DM26" s="269"/>
      <c r="DN26" s="269"/>
      <c r="DO26" s="269"/>
      <c r="DP26" s="269"/>
      <c r="DQ26" s="269"/>
      <c r="DR26" s="269"/>
      <c r="DS26" s="269"/>
      <c r="DT26" s="269"/>
      <c r="DU26" s="269"/>
      <c r="DV26" s="269"/>
      <c r="DW26" s="269"/>
      <c r="DX26" s="269"/>
      <c r="DY26" s="269"/>
      <c r="DZ26" s="269"/>
      <c r="EA26" s="269"/>
      <c r="EB26" s="269"/>
      <c r="EC26" s="269"/>
      <c r="ED26" s="269"/>
      <c r="EE26" s="269"/>
      <c r="EF26" s="269"/>
      <c r="EG26" s="269"/>
      <c r="EH26" s="269"/>
      <c r="EI26" s="269"/>
      <c r="EJ26" s="269"/>
      <c r="EK26" s="269"/>
      <c r="EL26" s="269"/>
      <c r="EM26" s="269"/>
      <c r="EN26" s="269"/>
      <c r="EO26" s="269"/>
      <c r="EP26" s="269"/>
      <c r="EQ26" s="269"/>
      <c r="ER26" s="269"/>
      <c r="ES26" s="269"/>
      <c r="ET26" s="269"/>
      <c r="EU26" s="269"/>
      <c r="EV26" s="269"/>
      <c r="EW26" s="269"/>
      <c r="EX26" s="269"/>
      <c r="EY26" s="269"/>
      <c r="EZ26" s="269"/>
      <c r="FA26" s="269"/>
      <c r="FB26" s="269"/>
      <c r="FC26" s="269"/>
      <c r="FD26" s="269"/>
      <c r="FE26" s="269"/>
      <c r="FF26" s="269"/>
      <c r="FG26" s="269"/>
      <c r="FH26" s="269"/>
      <c r="FI26" s="269"/>
      <c r="FJ26" s="269"/>
      <c r="FK26" s="269"/>
      <c r="FL26" s="269"/>
      <c r="FM26" s="269"/>
      <c r="FN26" s="269"/>
      <c r="FO26" s="269"/>
      <c r="FP26" s="269"/>
      <c r="FQ26" s="269"/>
      <c r="FR26" s="269"/>
      <c r="FS26" s="269"/>
      <c r="FT26" s="269"/>
      <c r="FU26" s="269"/>
      <c r="FV26" s="269"/>
      <c r="FW26" s="269"/>
      <c r="FX26" s="269"/>
      <c r="FY26" s="269"/>
      <c r="FZ26" s="269"/>
      <c r="GA26" s="269"/>
      <c r="GB26" s="269"/>
      <c r="GC26" s="269"/>
      <c r="GD26" s="269"/>
      <c r="GE26" s="269"/>
      <c r="GF26" s="269"/>
      <c r="GG26" s="269"/>
      <c r="GH26" s="269"/>
      <c r="GI26" s="269"/>
      <c r="GJ26" s="269"/>
      <c r="GK26" s="269"/>
      <c r="GL26" s="269"/>
      <c r="GM26" s="269"/>
      <c r="GN26" s="269"/>
      <c r="GO26" s="269"/>
      <c r="GP26" s="269"/>
      <c r="GQ26" s="269"/>
      <c r="GR26" s="269"/>
      <c r="GS26" s="269"/>
      <c r="GT26" s="269"/>
      <c r="GU26" s="269"/>
      <c r="GV26" s="269"/>
      <c r="GW26" s="269"/>
      <c r="GX26" s="269"/>
      <c r="GY26" s="269"/>
      <c r="GZ26" s="269"/>
      <c r="HA26" s="269"/>
      <c r="HB26" s="269"/>
      <c r="HC26" s="269"/>
      <c r="HD26" s="269"/>
      <c r="HE26" s="269"/>
      <c r="HF26" s="269"/>
      <c r="HG26" s="269"/>
      <c r="HH26" s="269"/>
      <c r="HI26" s="269"/>
      <c r="HJ26" s="269"/>
      <c r="HK26" s="269"/>
      <c r="HL26" s="269"/>
      <c r="HM26" s="269"/>
      <c r="HN26" s="269"/>
      <c r="HO26" s="269"/>
      <c r="HP26" s="269"/>
      <c r="HQ26" s="269"/>
      <c r="HR26" s="269"/>
      <c r="HS26" s="269"/>
      <c r="HT26" s="269"/>
      <c r="HU26" s="269"/>
      <c r="HV26" s="269"/>
      <c r="HW26" s="269"/>
      <c r="HX26" s="269"/>
      <c r="HY26" s="269"/>
      <c r="HZ26" s="269"/>
      <c r="IA26" s="269"/>
      <c r="IB26" s="269"/>
      <c r="IC26" s="269"/>
      <c r="ID26" s="269"/>
      <c r="IE26" s="269"/>
      <c r="IF26" s="269"/>
      <c r="IG26" s="269"/>
      <c r="IH26" s="269"/>
      <c r="II26" s="269"/>
      <c r="IJ26" s="269"/>
      <c r="IK26" s="269"/>
      <c r="IL26" s="269"/>
      <c r="IM26" s="269"/>
      <c r="IN26" s="269"/>
      <c r="IO26" s="269"/>
      <c r="IP26" s="269"/>
      <c r="IQ26" s="269"/>
      <c r="IR26" s="269"/>
      <c r="IS26" s="269"/>
      <c r="IT26" s="269"/>
      <c r="IU26" s="269"/>
      <c r="IV26" s="269"/>
      <c r="IW26" s="269"/>
      <c r="IX26" s="269"/>
      <c r="IY26" s="269"/>
      <c r="IZ26" s="269"/>
      <c r="JA26" s="269"/>
      <c r="JB26" s="269"/>
      <c r="JC26" s="269"/>
      <c r="JD26" s="269"/>
      <c r="JE26" s="269"/>
      <c r="JF26" s="269"/>
      <c r="JG26" s="269"/>
      <c r="JH26" s="269"/>
      <c r="JI26" s="269"/>
      <c r="JJ26" s="269"/>
      <c r="JK26" s="269"/>
      <c r="JL26" s="269"/>
      <c r="JM26" s="269"/>
      <c r="JN26" s="269"/>
      <c r="JO26" s="269"/>
      <c r="JP26" s="269"/>
      <c r="JQ26" s="269"/>
      <c r="JR26" s="269"/>
      <c r="JS26" s="269"/>
      <c r="JT26" s="269"/>
      <c r="JU26" s="269"/>
      <c r="JV26" s="269"/>
      <c r="JW26" s="269"/>
      <c r="JX26" s="269"/>
      <c r="JY26" s="269"/>
      <c r="JZ26" s="269"/>
      <c r="KA26" s="269"/>
      <c r="KB26" s="269"/>
      <c r="KC26" s="269"/>
      <c r="KD26" s="269"/>
      <c r="KE26" s="269"/>
      <c r="KF26" s="269"/>
      <c r="KG26" s="269"/>
      <c r="KH26" s="269"/>
      <c r="KI26" s="269"/>
      <c r="KJ26" s="269"/>
      <c r="KK26" s="269"/>
      <c r="KL26" s="269"/>
      <c r="KM26" s="269"/>
      <c r="KN26" s="269"/>
      <c r="KO26" s="269"/>
      <c r="KP26" s="269"/>
      <c r="KQ26" s="269"/>
      <c r="KR26" s="269"/>
      <c r="KS26" s="269"/>
      <c r="KT26" s="269"/>
      <c r="KU26" s="269"/>
      <c r="KV26" s="269"/>
      <c r="KW26" s="269"/>
      <c r="KX26" s="269"/>
      <c r="KY26" s="269"/>
      <c r="KZ26" s="269"/>
      <c r="LA26" s="269"/>
      <c r="LB26" s="269"/>
      <c r="LC26" s="269"/>
      <c r="LD26" s="269"/>
      <c r="LE26" s="269"/>
      <c r="LF26" s="269"/>
      <c r="LG26" s="269"/>
      <c r="LH26" s="269"/>
      <c r="LI26" s="269"/>
      <c r="LJ26" s="269"/>
      <c r="LK26" s="269"/>
      <c r="LL26" s="269"/>
      <c r="LM26" s="269"/>
      <c r="LN26" s="269"/>
      <c r="LO26" s="269"/>
      <c r="LP26" s="269"/>
      <c r="LQ26" s="269"/>
      <c r="LR26" s="269"/>
      <c r="LS26" s="269"/>
      <c r="LT26" s="269"/>
      <c r="LU26" s="269"/>
      <c r="LV26" s="269"/>
      <c r="LW26" s="269"/>
      <c r="LX26" s="269"/>
      <c r="LY26" s="269"/>
      <c r="LZ26" s="269"/>
      <c r="MA26" s="269"/>
      <c r="MB26" s="269"/>
      <c r="MC26" s="269"/>
      <c r="MD26" s="269"/>
      <c r="ME26" s="269"/>
      <c r="MF26" s="269"/>
      <c r="MG26" s="269"/>
      <c r="MH26" s="269"/>
      <c r="MI26" s="269"/>
      <c r="MJ26" s="269"/>
      <c r="MK26" s="269"/>
      <c r="ML26" s="269"/>
      <c r="MM26" s="269"/>
      <c r="MN26" s="269"/>
      <c r="MO26" s="269"/>
      <c r="MP26" s="269"/>
      <c r="MQ26" s="269"/>
      <c r="MR26" s="269"/>
      <c r="MS26" s="269"/>
      <c r="MT26" s="269"/>
      <c r="MU26" s="269"/>
      <c r="MV26" s="269"/>
      <c r="MW26" s="269"/>
      <c r="MX26" s="269"/>
      <c r="MY26" s="269"/>
      <c r="MZ26" s="269"/>
      <c r="NA26" s="269"/>
      <c r="NB26" s="269"/>
      <c r="NC26" s="269"/>
      <c r="ND26" s="269"/>
      <c r="NE26" s="269"/>
      <c r="NF26" s="269"/>
      <c r="NG26" s="269"/>
      <c r="NH26" s="269"/>
      <c r="NI26" s="269"/>
      <c r="NJ26" s="269"/>
      <c r="NK26" s="269"/>
      <c r="NL26" s="269"/>
      <c r="NM26" s="269"/>
      <c r="NN26" s="269"/>
      <c r="NO26" s="269"/>
      <c r="NP26" s="269"/>
      <c r="NQ26" s="269"/>
      <c r="NR26" s="269"/>
      <c r="NS26" s="269"/>
      <c r="NT26" s="269"/>
      <c r="NU26" s="269"/>
      <c r="NV26" s="269"/>
      <c r="NW26" s="269"/>
      <c r="NX26" s="269"/>
      <c r="NY26" s="269"/>
      <c r="NZ26" s="269"/>
      <c r="OA26" s="269"/>
      <c r="OB26" s="269"/>
      <c r="OC26" s="269"/>
      <c r="OD26" s="269"/>
      <c r="OE26" s="269"/>
      <c r="OF26" s="269"/>
      <c r="OG26" s="269"/>
      <c r="OH26" s="269"/>
      <c r="OI26" s="269"/>
      <c r="OJ26" s="269"/>
      <c r="OK26" s="269"/>
      <c r="OL26" s="269"/>
      <c r="OM26" s="269"/>
      <c r="ON26" s="269"/>
      <c r="OO26" s="269"/>
      <c r="OP26" s="269"/>
      <c r="OQ26" s="269"/>
      <c r="OR26" s="269"/>
      <c r="OS26" s="269"/>
      <c r="OT26" s="269"/>
      <c r="OU26" s="269"/>
      <c r="OV26" s="269"/>
      <c r="OW26" s="269"/>
      <c r="OX26" s="269"/>
      <c r="OY26" s="269"/>
      <c r="OZ26" s="269"/>
      <c r="PA26" s="269"/>
      <c r="PB26" s="269"/>
      <c r="PC26" s="269"/>
      <c r="PD26" s="269"/>
      <c r="PE26" s="269"/>
      <c r="PF26" s="269"/>
      <c r="PG26" s="269"/>
      <c r="PH26" s="269"/>
      <c r="PI26" s="269"/>
      <c r="PJ26" s="269"/>
      <c r="PK26" s="269"/>
      <c r="PL26" s="269"/>
      <c r="PM26" s="269"/>
      <c r="PN26" s="269"/>
      <c r="PO26" s="269"/>
      <c r="PP26" s="269"/>
      <c r="PQ26" s="269"/>
      <c r="PR26" s="269"/>
      <c r="PS26" s="269"/>
      <c r="PT26" s="269"/>
      <c r="PU26" s="269"/>
      <c r="PV26" s="269"/>
      <c r="PW26" s="269"/>
      <c r="PX26" s="269"/>
      <c r="PY26" s="269"/>
      <c r="PZ26" s="269"/>
      <c r="QA26" s="269"/>
      <c r="QB26" s="269"/>
      <c r="QC26" s="269"/>
      <c r="QD26" s="269"/>
      <c r="QE26" s="269"/>
      <c r="QF26" s="269"/>
      <c r="QG26" s="269"/>
      <c r="QH26" s="269"/>
      <c r="QI26" s="269"/>
      <c r="QJ26" s="269"/>
      <c r="QK26" s="269"/>
      <c r="QL26" s="269"/>
      <c r="QM26" s="269"/>
      <c r="QN26" s="269"/>
      <c r="QO26" s="269"/>
      <c r="QP26" s="269"/>
      <c r="QQ26" s="269"/>
      <c r="QR26" s="269"/>
      <c r="QS26" s="269"/>
      <c r="QT26" s="269"/>
      <c r="QU26" s="269"/>
      <c r="QV26" s="269"/>
      <c r="QW26" s="269"/>
      <c r="QX26" s="269"/>
      <c r="QY26" s="269"/>
      <c r="QZ26" s="269"/>
      <c r="RA26" s="269"/>
      <c r="RB26" s="269"/>
      <c r="RC26" s="269"/>
      <c r="RD26" s="269"/>
      <c r="RE26" s="269"/>
      <c r="RF26" s="269"/>
      <c r="RG26" s="269"/>
      <c r="RH26" s="269"/>
      <c r="RI26" s="269"/>
      <c r="RJ26" s="269"/>
      <c r="RK26" s="269"/>
      <c r="RL26" s="269"/>
      <c r="RM26" s="269"/>
      <c r="RN26" s="269"/>
      <c r="RO26" s="269"/>
      <c r="RP26" s="269"/>
      <c r="RQ26" s="269"/>
      <c r="RR26" s="269"/>
      <c r="RS26" s="269"/>
      <c r="RT26" s="269"/>
      <c r="RU26" s="269"/>
      <c r="RV26" s="269"/>
      <c r="RW26" s="269"/>
      <c r="RX26" s="269"/>
      <c r="RY26" s="269"/>
      <c r="RZ26" s="269"/>
      <c r="SA26" s="269"/>
      <c r="SB26" s="269"/>
      <c r="SC26" s="269"/>
      <c r="SD26" s="269"/>
      <c r="SE26" s="269"/>
      <c r="SF26" s="269"/>
      <c r="SG26" s="269"/>
      <c r="SH26" s="269"/>
      <c r="SI26" s="269"/>
      <c r="SJ26" s="269"/>
      <c r="SK26" s="269"/>
      <c r="SL26" s="269"/>
      <c r="SM26" s="269"/>
      <c r="SN26" s="269"/>
      <c r="SO26" s="269"/>
      <c r="SP26" s="269"/>
      <c r="SQ26" s="269"/>
      <c r="SR26" s="269"/>
      <c r="SS26" s="269"/>
      <c r="ST26" s="269"/>
      <c r="SU26" s="269"/>
      <c r="SV26" s="269"/>
      <c r="SW26" s="269"/>
      <c r="SX26" s="269"/>
      <c r="SY26" s="269"/>
      <c r="SZ26" s="269"/>
      <c r="TA26" s="269"/>
      <c r="TB26" s="269"/>
      <c r="TC26" s="269"/>
      <c r="TD26" s="269"/>
      <c r="TE26" s="269"/>
      <c r="TF26" s="269"/>
      <c r="TG26" s="269"/>
      <c r="TH26" s="269"/>
      <c r="TI26" s="269"/>
      <c r="TJ26" s="269"/>
      <c r="TK26" s="269"/>
      <c r="TL26" s="269"/>
      <c r="TM26" s="269"/>
      <c r="TN26" s="269"/>
      <c r="TO26" s="269"/>
      <c r="TP26" s="269"/>
      <c r="TQ26" s="269"/>
      <c r="TR26" s="269"/>
      <c r="TS26" s="269"/>
      <c r="TT26" s="269"/>
      <c r="TU26" s="269"/>
      <c r="TV26" s="269"/>
      <c r="TW26" s="269"/>
      <c r="TX26" s="269"/>
      <c r="TY26" s="269"/>
      <c r="TZ26" s="269"/>
      <c r="UA26" s="269"/>
      <c r="UB26" s="269"/>
      <c r="UC26" s="269"/>
      <c r="UD26" s="269"/>
      <c r="UE26" s="269"/>
      <c r="UF26" s="269"/>
      <c r="UG26" s="269"/>
      <c r="UH26" s="269"/>
      <c r="UI26" s="269"/>
      <c r="UJ26" s="269"/>
      <c r="UK26" s="269"/>
      <c r="UL26" s="269"/>
      <c r="UM26" s="269"/>
      <c r="UN26" s="269"/>
      <c r="UO26" s="269"/>
      <c r="UP26" s="269"/>
      <c r="UQ26" s="269"/>
      <c r="UR26" s="269"/>
      <c r="US26" s="269"/>
      <c r="UT26" s="269"/>
      <c r="UU26" s="269"/>
      <c r="UV26" s="269"/>
      <c r="UW26" s="269"/>
      <c r="UX26" s="269"/>
      <c r="UY26" s="269"/>
      <c r="UZ26" s="269"/>
      <c r="VA26" s="269"/>
      <c r="VB26" s="269"/>
      <c r="VC26" s="269"/>
      <c r="VD26" s="269"/>
      <c r="VE26" s="269"/>
      <c r="VF26" s="269"/>
      <c r="VG26" s="269"/>
      <c r="VH26" s="269"/>
      <c r="VI26" s="269"/>
      <c r="VJ26" s="269"/>
      <c r="VK26" s="269"/>
      <c r="VL26" s="269"/>
      <c r="VM26" s="269"/>
      <c r="VN26" s="269"/>
      <c r="VO26" s="269"/>
      <c r="VP26" s="269"/>
      <c r="VQ26" s="269"/>
      <c r="VR26" s="269"/>
      <c r="VS26" s="269"/>
      <c r="VT26" s="269"/>
      <c r="VU26" s="269"/>
      <c r="VV26" s="269"/>
      <c r="VW26" s="269"/>
      <c r="VX26" s="269"/>
      <c r="VY26" s="269"/>
      <c r="VZ26" s="269"/>
      <c r="WA26" s="269"/>
      <c r="WB26" s="269"/>
      <c r="WC26" s="269"/>
      <c r="WD26" s="269"/>
      <c r="WE26" s="269"/>
      <c r="WF26" s="269"/>
      <c r="WG26" s="269"/>
      <c r="WH26" s="269"/>
      <c r="WI26" s="269"/>
      <c r="WJ26" s="269"/>
      <c r="WK26" s="269"/>
      <c r="WL26" s="269"/>
      <c r="WM26" s="269"/>
      <c r="WN26" s="269"/>
      <c r="WO26" s="269"/>
      <c r="WP26" s="269"/>
      <c r="WQ26" s="269"/>
      <c r="WR26" s="269"/>
      <c r="WS26" s="269"/>
      <c r="WT26" s="269"/>
      <c r="WU26" s="269"/>
      <c r="WV26" s="269"/>
      <c r="WW26" s="269"/>
      <c r="WX26" s="269"/>
      <c r="WY26" s="269"/>
      <c r="WZ26" s="269"/>
      <c r="XA26" s="269"/>
      <c r="XB26" s="269"/>
      <c r="XC26" s="269"/>
      <c r="XD26" s="269"/>
      <c r="XE26" s="269"/>
      <c r="XF26" s="269"/>
      <c r="XG26" s="269"/>
      <c r="XH26" s="269"/>
      <c r="XI26" s="269"/>
      <c r="XJ26" s="269"/>
      <c r="XK26" s="269"/>
      <c r="XL26" s="269"/>
      <c r="XM26" s="269"/>
      <c r="XN26" s="269"/>
      <c r="XO26" s="269"/>
      <c r="XP26" s="269"/>
      <c r="XQ26" s="269"/>
      <c r="XR26" s="269"/>
      <c r="XS26" s="269"/>
      <c r="XT26" s="269"/>
      <c r="XU26" s="269"/>
      <c r="XV26" s="269"/>
      <c r="XW26" s="269"/>
      <c r="XX26" s="269"/>
      <c r="XY26" s="269"/>
      <c r="XZ26" s="269"/>
      <c r="YA26" s="269"/>
      <c r="YB26" s="269"/>
      <c r="YC26" s="269"/>
      <c r="YD26" s="269"/>
      <c r="YE26" s="269"/>
      <c r="YF26" s="269"/>
      <c r="YG26" s="269"/>
      <c r="YH26" s="269"/>
      <c r="YI26" s="269"/>
      <c r="YJ26" s="269"/>
      <c r="YK26" s="269"/>
      <c r="YL26" s="269"/>
      <c r="YM26" s="269"/>
      <c r="YN26" s="269"/>
      <c r="YO26" s="269"/>
      <c r="YP26" s="269"/>
      <c r="YQ26" s="269"/>
      <c r="YR26" s="269"/>
      <c r="YS26" s="269"/>
      <c r="YT26" s="269"/>
      <c r="YU26" s="269"/>
      <c r="YV26" s="269"/>
      <c r="YW26" s="269"/>
      <c r="YX26" s="269"/>
      <c r="YY26" s="269"/>
      <c r="YZ26" s="269"/>
      <c r="ZA26" s="269"/>
      <c r="ZB26" s="269"/>
      <c r="ZC26" s="269"/>
      <c r="ZD26" s="269"/>
      <c r="ZE26" s="269"/>
      <c r="ZF26" s="269"/>
      <c r="ZG26" s="269"/>
      <c r="ZH26" s="269"/>
      <c r="ZI26" s="269"/>
      <c r="ZJ26" s="269"/>
      <c r="ZK26" s="269"/>
      <c r="ZL26" s="269"/>
      <c r="ZM26" s="269"/>
      <c r="ZN26" s="269"/>
      <c r="ZO26" s="269"/>
      <c r="ZP26" s="269"/>
      <c r="ZQ26" s="269"/>
      <c r="ZR26" s="269"/>
      <c r="ZS26" s="269"/>
      <c r="ZT26" s="269"/>
      <c r="ZU26" s="269"/>
      <c r="ZV26" s="269"/>
      <c r="ZW26" s="269"/>
      <c r="ZX26" s="269"/>
      <c r="ZY26" s="269"/>
      <c r="ZZ26" s="269"/>
      <c r="AAA26" s="269"/>
      <c r="AAB26" s="269"/>
      <c r="AAC26" s="269"/>
      <c r="AAD26" s="269"/>
      <c r="AAE26" s="269"/>
      <c r="AAF26" s="269"/>
      <c r="AAG26" s="269"/>
      <c r="AAH26" s="269"/>
      <c r="AAI26" s="269"/>
      <c r="AAJ26" s="269"/>
      <c r="AAK26" s="269"/>
      <c r="AAL26" s="269"/>
      <c r="AAM26" s="269"/>
      <c r="AAN26" s="269"/>
      <c r="AAO26" s="269"/>
      <c r="AAP26" s="269"/>
      <c r="AAQ26" s="269"/>
      <c r="AAR26" s="269"/>
      <c r="AAS26" s="269"/>
      <c r="AAT26" s="269"/>
      <c r="AAU26" s="269"/>
      <c r="AAV26" s="269"/>
      <c r="AAW26" s="269"/>
      <c r="AAX26" s="269"/>
      <c r="AAY26" s="269"/>
      <c r="AAZ26" s="269"/>
      <c r="ABA26" s="269"/>
      <c r="ABB26" s="269"/>
      <c r="ABC26" s="269"/>
      <c r="ABD26" s="269"/>
      <c r="ABE26" s="269"/>
      <c r="ABF26" s="269"/>
      <c r="ABG26" s="269"/>
      <c r="ABH26" s="269"/>
      <c r="ABI26" s="269"/>
      <c r="ABJ26" s="269"/>
      <c r="ABK26" s="269"/>
      <c r="ABL26" s="269"/>
      <c r="ABM26" s="269"/>
      <c r="ABN26" s="269"/>
      <c r="ABO26" s="269"/>
      <c r="ABP26" s="269"/>
      <c r="ABQ26" s="269"/>
      <c r="ABR26" s="269"/>
      <c r="ABS26" s="269"/>
      <c r="ABT26" s="269"/>
      <c r="ABU26" s="269"/>
      <c r="ABV26" s="269"/>
      <c r="ABW26" s="269"/>
      <c r="ABX26" s="269"/>
      <c r="ABY26" s="269"/>
      <c r="ABZ26" s="269"/>
      <c r="ACA26" s="269"/>
      <c r="ACB26" s="269"/>
      <c r="ACC26" s="269"/>
      <c r="ACD26" s="269"/>
      <c r="ACE26" s="269"/>
      <c r="ACF26" s="269"/>
      <c r="ACG26" s="269"/>
      <c r="ACH26" s="269"/>
      <c r="ACI26" s="269"/>
      <c r="ACJ26" s="269"/>
      <c r="ACK26" s="269"/>
      <c r="ACL26" s="269"/>
      <c r="ACM26" s="269"/>
      <c r="ACN26" s="269"/>
      <c r="ACO26" s="269"/>
      <c r="ACP26" s="269"/>
      <c r="ACQ26" s="269"/>
      <c r="ACR26" s="269"/>
      <c r="ACS26" s="269"/>
      <c r="ACT26" s="269"/>
      <c r="ACU26" s="269"/>
      <c r="ACV26" s="269"/>
      <c r="ACW26" s="269"/>
      <c r="ACX26" s="269"/>
      <c r="ACY26" s="269"/>
      <c r="ACZ26" s="269"/>
      <c r="ADA26" s="269"/>
      <c r="ADB26" s="269"/>
      <c r="ADC26" s="269"/>
      <c r="ADD26" s="269"/>
      <c r="ADE26" s="269"/>
      <c r="ADF26" s="269"/>
      <c r="ADG26" s="269"/>
      <c r="ADH26" s="269"/>
      <c r="ADI26" s="269"/>
      <c r="ADJ26" s="269"/>
      <c r="ADK26" s="269"/>
      <c r="ADL26" s="269"/>
      <c r="ADM26" s="269"/>
      <c r="ADN26" s="269"/>
      <c r="ADO26" s="269"/>
      <c r="ADP26" s="269"/>
      <c r="ADQ26" s="269"/>
      <c r="ADR26" s="269"/>
      <c r="ADS26" s="269"/>
      <c r="ADT26" s="269"/>
      <c r="ADU26" s="269"/>
      <c r="ADV26" s="269"/>
      <c r="ADW26" s="269"/>
      <c r="ADX26" s="269"/>
      <c r="ADY26" s="269"/>
      <c r="ADZ26" s="269"/>
      <c r="AEA26" s="269"/>
      <c r="AEB26" s="269"/>
      <c r="AEC26" s="269"/>
      <c r="AED26" s="269"/>
      <c r="AEE26" s="269"/>
      <c r="AEF26" s="269"/>
      <c r="AEG26" s="269"/>
      <c r="AEH26" s="269"/>
      <c r="AEI26" s="269"/>
      <c r="AEJ26" s="269"/>
      <c r="AEK26" s="269"/>
      <c r="AEL26" s="269"/>
      <c r="AEM26" s="269"/>
      <c r="AEN26" s="269"/>
      <c r="AEO26" s="269"/>
      <c r="AEP26" s="269"/>
      <c r="AEQ26" s="269"/>
      <c r="AER26" s="269"/>
      <c r="AES26" s="269"/>
      <c r="AET26" s="269"/>
      <c r="AEU26" s="269"/>
      <c r="AEV26" s="269"/>
      <c r="AEW26" s="269"/>
      <c r="AEX26" s="269"/>
      <c r="AEY26" s="269"/>
      <c r="AEZ26" s="269"/>
      <c r="AFA26" s="269"/>
      <c r="AFB26" s="269"/>
      <c r="AFC26" s="269"/>
      <c r="AFD26" s="269"/>
      <c r="AFE26" s="269"/>
      <c r="AFF26" s="269"/>
      <c r="AFG26" s="269"/>
      <c r="AFH26" s="269"/>
      <c r="AFI26" s="269"/>
      <c r="AFJ26" s="269"/>
      <c r="AFK26" s="269"/>
      <c r="AFL26" s="269"/>
      <c r="AFM26" s="269"/>
      <c r="AFN26" s="269"/>
      <c r="AFO26" s="269"/>
      <c r="AFP26" s="269"/>
      <c r="AFQ26" s="269"/>
      <c r="AFR26" s="269"/>
      <c r="AFS26" s="269"/>
      <c r="AFT26" s="269"/>
      <c r="AFU26" s="269"/>
      <c r="AFV26" s="269"/>
      <c r="AFW26" s="269"/>
      <c r="AFX26" s="269"/>
      <c r="AFY26" s="269"/>
      <c r="AFZ26" s="269"/>
      <c r="AGA26" s="269"/>
      <c r="AGB26" s="269"/>
      <c r="AGC26" s="269"/>
      <c r="AGD26" s="269"/>
      <c r="AGE26" s="269"/>
      <c r="AGF26" s="269"/>
      <c r="AGG26" s="269"/>
      <c r="AGH26" s="269"/>
      <c r="AGI26" s="269"/>
      <c r="AGJ26" s="269"/>
      <c r="AGK26" s="269"/>
      <c r="AGL26" s="269"/>
      <c r="AGM26" s="269"/>
      <c r="AGN26" s="269"/>
      <c r="AGO26" s="269"/>
      <c r="AGP26" s="269"/>
      <c r="AGQ26" s="269"/>
      <c r="AGR26" s="269"/>
      <c r="AGS26" s="269"/>
      <c r="AGT26" s="269"/>
      <c r="AGU26" s="269"/>
      <c r="AGV26" s="269"/>
      <c r="AGW26" s="269"/>
      <c r="AGX26" s="269"/>
      <c r="AGY26" s="269"/>
      <c r="AGZ26" s="269"/>
      <c r="AHA26" s="269"/>
      <c r="AHB26" s="269"/>
      <c r="AHC26" s="269"/>
      <c r="AHD26" s="269"/>
      <c r="AHE26" s="269"/>
      <c r="AHF26" s="269"/>
      <c r="AHG26" s="269"/>
      <c r="AHH26" s="269"/>
      <c r="AHI26" s="269"/>
      <c r="AHJ26" s="269"/>
      <c r="AHK26" s="269"/>
      <c r="AHL26" s="269"/>
      <c r="AHM26" s="269"/>
      <c r="AHN26" s="269"/>
      <c r="AHO26" s="269"/>
      <c r="AHP26" s="269"/>
      <c r="AHQ26" s="269"/>
      <c r="AHR26" s="269"/>
      <c r="AHS26" s="269"/>
      <c r="AHT26" s="269"/>
      <c r="AHU26" s="269"/>
      <c r="AHV26" s="269"/>
      <c r="AHW26" s="269"/>
      <c r="AHX26" s="269"/>
      <c r="AHY26" s="269"/>
      <c r="AHZ26" s="269"/>
      <c r="AIA26" s="269"/>
      <c r="AIB26" s="269"/>
      <c r="AIC26" s="269"/>
      <c r="AID26" s="269"/>
      <c r="AIE26" s="269"/>
      <c r="AIF26" s="269"/>
      <c r="AIG26" s="269"/>
      <c r="AIH26" s="269"/>
      <c r="AII26" s="269"/>
      <c r="AIJ26" s="269"/>
      <c r="AIK26" s="269"/>
      <c r="AIL26" s="269"/>
      <c r="AIM26" s="269"/>
      <c r="AIN26" s="269"/>
      <c r="AIO26" s="269"/>
      <c r="AIP26" s="269"/>
      <c r="AIQ26" s="269"/>
      <c r="AIR26" s="269"/>
      <c r="AIS26" s="269"/>
      <c r="AIT26" s="269"/>
      <c r="AIU26" s="269"/>
      <c r="AIV26" s="269"/>
      <c r="AIW26" s="269"/>
      <c r="AIX26" s="269"/>
      <c r="AIY26" s="269"/>
      <c r="AIZ26" s="269"/>
      <c r="AJA26" s="269"/>
      <c r="AJB26" s="269"/>
      <c r="AJC26" s="269"/>
      <c r="AJD26" s="269"/>
      <c r="AJE26" s="269"/>
      <c r="AJF26" s="269"/>
      <c r="AJG26" s="269"/>
      <c r="AJH26" s="269"/>
      <c r="AJI26" s="269"/>
      <c r="AJJ26" s="269"/>
      <c r="AJK26" s="269"/>
      <c r="AJL26" s="269"/>
      <c r="AJM26" s="269"/>
      <c r="AJN26" s="269"/>
      <c r="AJO26" s="269"/>
      <c r="AJP26" s="269"/>
      <c r="AJQ26" s="269"/>
      <c r="AJR26" s="269"/>
      <c r="AJS26" s="269"/>
      <c r="AJT26" s="269"/>
      <c r="AJU26" s="269"/>
      <c r="AJV26" s="269"/>
      <c r="AJW26" s="269"/>
      <c r="AJX26" s="269"/>
      <c r="AJY26" s="269"/>
      <c r="AJZ26" s="269"/>
      <c r="AKA26" s="269"/>
      <c r="AKB26" s="269"/>
      <c r="AKC26" s="269"/>
      <c r="AKD26" s="269"/>
      <c r="AKE26" s="269"/>
      <c r="AKF26" s="269"/>
      <c r="AKG26" s="269"/>
      <c r="AKH26" s="269"/>
      <c r="AKI26" s="269"/>
      <c r="AKJ26" s="269"/>
      <c r="AKK26" s="269"/>
      <c r="AKL26" s="269"/>
      <c r="AKM26" s="269"/>
      <c r="AKN26" s="269"/>
      <c r="AKO26" s="269"/>
      <c r="AKP26" s="269"/>
      <c r="AKQ26" s="269"/>
      <c r="AKR26" s="269"/>
      <c r="AKS26" s="269"/>
      <c r="AKT26" s="269"/>
      <c r="AKU26" s="269"/>
      <c r="AKV26" s="269"/>
      <c r="AKW26" s="269"/>
      <c r="AKX26" s="269"/>
      <c r="AKY26" s="269"/>
      <c r="AKZ26" s="269"/>
      <c r="ALA26" s="269"/>
      <c r="ALB26" s="269"/>
      <c r="ALC26" s="269"/>
      <c r="ALD26" s="269"/>
      <c r="ALE26" s="269"/>
      <c r="ALF26" s="269"/>
      <c r="ALG26" s="269"/>
      <c r="ALH26" s="269"/>
      <c r="ALI26" s="269"/>
      <c r="ALJ26" s="269"/>
      <c r="ALK26" s="269"/>
      <c r="ALL26" s="269"/>
      <c r="ALM26" s="269"/>
      <c r="ALN26" s="269"/>
      <c r="ALO26" s="269"/>
      <c r="ALP26" s="269"/>
      <c r="ALQ26" s="269"/>
      <c r="ALR26" s="269"/>
      <c r="ALS26" s="269"/>
      <c r="ALT26" s="269"/>
      <c r="ALU26" s="269"/>
      <c r="ALV26" s="269"/>
      <c r="ALW26" s="269"/>
      <c r="ALX26" s="269"/>
      <c r="ALY26" s="269"/>
      <c r="ALZ26" s="269"/>
      <c r="AMA26" s="269"/>
      <c r="AMB26" s="269"/>
      <c r="AMC26" s="269"/>
      <c r="AMD26" s="269"/>
    </row>
    <row r="27" customFormat="false" ht="13.8" hidden="false" customHeight="true" outlineLevel="0" collapsed="false">
      <c r="A27" s="261" t="s">
        <v>966</v>
      </c>
      <c r="B27" s="267" t="s">
        <v>1309</v>
      </c>
      <c r="C27" s="267"/>
      <c r="D27" s="267"/>
      <c r="E27" s="267"/>
      <c r="F27" s="267"/>
      <c r="G27" s="267"/>
      <c r="H27" s="271"/>
      <c r="I27" s="266" t="n">
        <f aca="false">I23*H27</f>
        <v>0</v>
      </c>
      <c r="J27" s="270"/>
      <c r="K27" s="270"/>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70"/>
      <c r="AL27" s="270"/>
      <c r="AM27" s="270"/>
      <c r="AN27" s="270"/>
      <c r="AO27" s="270"/>
      <c r="AP27" s="270"/>
      <c r="AQ27" s="270"/>
      <c r="AR27" s="270"/>
      <c r="AS27" s="270"/>
      <c r="AT27" s="270"/>
      <c r="AU27" s="270"/>
      <c r="AV27" s="270"/>
      <c r="AW27" s="270"/>
      <c r="AX27" s="270"/>
      <c r="AY27" s="270"/>
      <c r="AZ27" s="270"/>
      <c r="BA27" s="270"/>
      <c r="BB27" s="270"/>
      <c r="BC27" s="270"/>
      <c r="BD27" s="270"/>
      <c r="BE27" s="270"/>
      <c r="BF27" s="270"/>
      <c r="BG27" s="270"/>
      <c r="BH27" s="270"/>
      <c r="BI27" s="270"/>
      <c r="BJ27" s="270"/>
      <c r="BK27" s="270"/>
      <c r="BL27" s="270"/>
      <c r="BM27" s="270"/>
      <c r="BN27" s="270"/>
      <c r="BO27" s="270"/>
      <c r="BP27" s="270"/>
      <c r="BQ27" s="270"/>
      <c r="BR27" s="270"/>
      <c r="BS27" s="270"/>
      <c r="BT27" s="270"/>
      <c r="BU27" s="270"/>
      <c r="BV27" s="270"/>
      <c r="BW27" s="270"/>
      <c r="BX27" s="270"/>
      <c r="BY27" s="270"/>
      <c r="BZ27" s="270"/>
      <c r="CA27" s="270"/>
      <c r="CB27" s="270"/>
      <c r="CC27" s="270"/>
      <c r="CD27" s="270"/>
      <c r="CE27" s="270"/>
      <c r="CF27" s="270"/>
      <c r="CG27" s="270"/>
      <c r="CH27" s="270"/>
      <c r="CI27" s="270"/>
      <c r="CJ27" s="270"/>
      <c r="CK27" s="270"/>
      <c r="CL27" s="270"/>
      <c r="CM27" s="270"/>
      <c r="CN27" s="270"/>
      <c r="CO27" s="270"/>
      <c r="CP27" s="270"/>
      <c r="CQ27" s="270"/>
      <c r="CR27" s="270"/>
      <c r="CS27" s="270"/>
      <c r="CT27" s="270"/>
      <c r="CU27" s="270"/>
      <c r="CV27" s="270"/>
      <c r="CW27" s="270"/>
      <c r="CX27" s="270"/>
      <c r="CY27" s="270"/>
      <c r="CZ27" s="270"/>
      <c r="DA27" s="270"/>
      <c r="DB27" s="270"/>
      <c r="DC27" s="270"/>
      <c r="DD27" s="270"/>
      <c r="DE27" s="270"/>
      <c r="DF27" s="270"/>
      <c r="DG27" s="270"/>
      <c r="DH27" s="270"/>
      <c r="DI27" s="270"/>
      <c r="DJ27" s="270"/>
      <c r="DK27" s="270"/>
      <c r="DL27" s="270"/>
      <c r="DM27" s="270"/>
      <c r="DN27" s="270"/>
      <c r="DO27" s="270"/>
      <c r="DP27" s="270"/>
      <c r="DQ27" s="270"/>
      <c r="DR27" s="270"/>
      <c r="DS27" s="270"/>
      <c r="DT27" s="270"/>
      <c r="DU27" s="270"/>
      <c r="DV27" s="270"/>
      <c r="DW27" s="270"/>
      <c r="DX27" s="270"/>
      <c r="DY27" s="270"/>
      <c r="DZ27" s="270"/>
      <c r="EA27" s="270"/>
      <c r="EB27" s="270"/>
      <c r="EC27" s="270"/>
      <c r="ED27" s="270"/>
      <c r="EE27" s="270"/>
      <c r="EF27" s="270"/>
      <c r="EG27" s="270"/>
      <c r="EH27" s="270"/>
      <c r="EI27" s="270"/>
      <c r="EJ27" s="270"/>
      <c r="EK27" s="270"/>
      <c r="EL27" s="270"/>
      <c r="EM27" s="270"/>
      <c r="EN27" s="270"/>
      <c r="EO27" s="270"/>
      <c r="EP27" s="270"/>
      <c r="EQ27" s="270"/>
      <c r="ER27" s="270"/>
      <c r="ES27" s="270"/>
      <c r="ET27" s="270"/>
      <c r="EU27" s="270"/>
      <c r="EV27" s="270"/>
      <c r="EW27" s="270"/>
      <c r="EX27" s="270"/>
      <c r="EY27" s="270"/>
      <c r="EZ27" s="270"/>
      <c r="FA27" s="270"/>
      <c r="FB27" s="270"/>
      <c r="FC27" s="270"/>
      <c r="FD27" s="270"/>
      <c r="FE27" s="270"/>
      <c r="FF27" s="270"/>
      <c r="FG27" s="270"/>
      <c r="FH27" s="270"/>
      <c r="FI27" s="270"/>
      <c r="FJ27" s="270"/>
      <c r="FK27" s="270"/>
      <c r="FL27" s="270"/>
      <c r="FM27" s="270"/>
      <c r="FN27" s="270"/>
      <c r="FO27" s="270"/>
      <c r="FP27" s="270"/>
      <c r="FQ27" s="270"/>
      <c r="FR27" s="270"/>
      <c r="FS27" s="270"/>
      <c r="FT27" s="270"/>
      <c r="FU27" s="270"/>
      <c r="FV27" s="270"/>
      <c r="FW27" s="270"/>
      <c r="FX27" s="270"/>
      <c r="FY27" s="270"/>
      <c r="FZ27" s="270"/>
      <c r="GA27" s="270"/>
      <c r="GB27" s="270"/>
      <c r="GC27" s="270"/>
      <c r="GD27" s="270"/>
      <c r="GE27" s="270"/>
      <c r="GF27" s="270"/>
      <c r="GG27" s="270"/>
      <c r="GH27" s="270"/>
      <c r="GI27" s="270"/>
      <c r="GJ27" s="270"/>
      <c r="GK27" s="270"/>
      <c r="GL27" s="270"/>
      <c r="GM27" s="270"/>
      <c r="GN27" s="270"/>
      <c r="GO27" s="270"/>
      <c r="GP27" s="270"/>
      <c r="GQ27" s="270"/>
      <c r="GR27" s="270"/>
      <c r="GS27" s="270"/>
      <c r="GT27" s="270"/>
      <c r="GU27" s="270"/>
      <c r="GV27" s="270"/>
      <c r="GW27" s="270"/>
      <c r="GX27" s="270"/>
      <c r="GY27" s="270"/>
      <c r="GZ27" s="270"/>
      <c r="HA27" s="270"/>
      <c r="HB27" s="270"/>
      <c r="HC27" s="270"/>
      <c r="HD27" s="270"/>
      <c r="HE27" s="270"/>
      <c r="HF27" s="270"/>
      <c r="HG27" s="270"/>
      <c r="HH27" s="270"/>
      <c r="HI27" s="270"/>
      <c r="HJ27" s="270"/>
      <c r="HK27" s="270"/>
      <c r="HL27" s="270"/>
      <c r="HM27" s="270"/>
      <c r="HN27" s="270"/>
      <c r="HO27" s="270"/>
      <c r="HP27" s="270"/>
      <c r="HQ27" s="270"/>
      <c r="HR27" s="270"/>
      <c r="HS27" s="270"/>
      <c r="HT27" s="270"/>
      <c r="HU27" s="270"/>
      <c r="HV27" s="270"/>
      <c r="HW27" s="270"/>
      <c r="HX27" s="270"/>
      <c r="HY27" s="270"/>
      <c r="HZ27" s="270"/>
      <c r="IA27" s="270"/>
      <c r="IB27" s="270"/>
      <c r="IC27" s="270"/>
      <c r="ID27" s="270"/>
      <c r="IE27" s="270"/>
      <c r="IF27" s="270"/>
      <c r="IG27" s="270"/>
      <c r="IH27" s="270"/>
      <c r="II27" s="270"/>
      <c r="IJ27" s="270"/>
      <c r="IK27" s="270"/>
      <c r="IL27" s="270"/>
      <c r="IM27" s="270"/>
      <c r="IN27" s="270"/>
      <c r="IO27" s="270"/>
      <c r="IP27" s="270"/>
      <c r="IQ27" s="270"/>
      <c r="IR27" s="270"/>
      <c r="IS27" s="270"/>
      <c r="IT27" s="270"/>
      <c r="IU27" s="270"/>
      <c r="IV27" s="270"/>
      <c r="IW27" s="270"/>
      <c r="IX27" s="270"/>
      <c r="IY27" s="270"/>
      <c r="IZ27" s="270"/>
      <c r="JA27" s="270"/>
      <c r="JB27" s="270"/>
      <c r="JC27" s="270"/>
      <c r="JD27" s="270"/>
      <c r="JE27" s="270"/>
      <c r="JF27" s="270"/>
      <c r="JG27" s="270"/>
      <c r="JH27" s="270"/>
      <c r="JI27" s="270"/>
      <c r="JJ27" s="270"/>
      <c r="JK27" s="270"/>
      <c r="JL27" s="270"/>
      <c r="JM27" s="270"/>
      <c r="JN27" s="270"/>
      <c r="JO27" s="270"/>
      <c r="JP27" s="270"/>
      <c r="JQ27" s="270"/>
      <c r="JR27" s="270"/>
      <c r="JS27" s="270"/>
      <c r="JT27" s="270"/>
      <c r="JU27" s="270"/>
      <c r="JV27" s="270"/>
      <c r="JW27" s="270"/>
      <c r="JX27" s="270"/>
      <c r="JY27" s="270"/>
      <c r="JZ27" s="270"/>
      <c r="KA27" s="270"/>
      <c r="KB27" s="270"/>
      <c r="KC27" s="270"/>
      <c r="KD27" s="270"/>
      <c r="KE27" s="270"/>
      <c r="KF27" s="270"/>
      <c r="KG27" s="270"/>
      <c r="KH27" s="270"/>
      <c r="KI27" s="270"/>
      <c r="KJ27" s="270"/>
      <c r="KK27" s="270"/>
      <c r="KL27" s="270"/>
      <c r="KM27" s="270"/>
      <c r="KN27" s="270"/>
      <c r="KO27" s="270"/>
      <c r="KP27" s="270"/>
      <c r="KQ27" s="270"/>
      <c r="KR27" s="270"/>
      <c r="KS27" s="270"/>
      <c r="KT27" s="270"/>
      <c r="KU27" s="270"/>
      <c r="KV27" s="270"/>
      <c r="KW27" s="270"/>
      <c r="KX27" s="270"/>
      <c r="KY27" s="270"/>
      <c r="KZ27" s="270"/>
      <c r="LA27" s="270"/>
      <c r="LB27" s="270"/>
      <c r="LC27" s="270"/>
      <c r="LD27" s="270"/>
      <c r="LE27" s="270"/>
      <c r="LF27" s="270"/>
      <c r="LG27" s="270"/>
      <c r="LH27" s="270"/>
      <c r="LI27" s="270"/>
      <c r="LJ27" s="270"/>
      <c r="LK27" s="270"/>
      <c r="LL27" s="270"/>
      <c r="LM27" s="270"/>
      <c r="LN27" s="270"/>
      <c r="LO27" s="270"/>
      <c r="LP27" s="270"/>
      <c r="LQ27" s="270"/>
      <c r="LR27" s="270"/>
      <c r="LS27" s="270"/>
      <c r="LT27" s="270"/>
      <c r="LU27" s="270"/>
      <c r="LV27" s="270"/>
      <c r="LW27" s="270"/>
      <c r="LX27" s="270"/>
      <c r="LY27" s="270"/>
      <c r="LZ27" s="270"/>
      <c r="MA27" s="270"/>
      <c r="MB27" s="270"/>
      <c r="MC27" s="270"/>
      <c r="MD27" s="270"/>
      <c r="ME27" s="270"/>
      <c r="MF27" s="270"/>
      <c r="MG27" s="270"/>
      <c r="MH27" s="270"/>
      <c r="MI27" s="270"/>
      <c r="MJ27" s="270"/>
      <c r="MK27" s="270"/>
      <c r="ML27" s="270"/>
      <c r="MM27" s="270"/>
      <c r="MN27" s="270"/>
      <c r="MO27" s="270"/>
      <c r="MP27" s="270"/>
      <c r="MQ27" s="270"/>
      <c r="MR27" s="270"/>
      <c r="MS27" s="270"/>
      <c r="MT27" s="270"/>
      <c r="MU27" s="270"/>
      <c r="MV27" s="270"/>
      <c r="MW27" s="270"/>
      <c r="MX27" s="270"/>
      <c r="MY27" s="270"/>
      <c r="MZ27" s="270"/>
      <c r="NA27" s="270"/>
      <c r="NB27" s="270"/>
      <c r="NC27" s="270"/>
      <c r="ND27" s="270"/>
      <c r="NE27" s="270"/>
      <c r="NF27" s="270"/>
      <c r="NG27" s="270"/>
      <c r="NH27" s="270"/>
      <c r="NI27" s="270"/>
      <c r="NJ27" s="270"/>
      <c r="NK27" s="270"/>
      <c r="NL27" s="270"/>
      <c r="NM27" s="270"/>
      <c r="NN27" s="270"/>
      <c r="NO27" s="270"/>
      <c r="NP27" s="270"/>
      <c r="NQ27" s="270"/>
      <c r="NR27" s="270"/>
      <c r="NS27" s="270"/>
      <c r="NT27" s="270"/>
      <c r="NU27" s="270"/>
      <c r="NV27" s="270"/>
      <c r="NW27" s="270"/>
      <c r="NX27" s="270"/>
      <c r="NY27" s="270"/>
      <c r="NZ27" s="270"/>
      <c r="OA27" s="270"/>
      <c r="OB27" s="270"/>
      <c r="OC27" s="270"/>
      <c r="OD27" s="270"/>
      <c r="OE27" s="270"/>
      <c r="OF27" s="270"/>
      <c r="OG27" s="270"/>
      <c r="OH27" s="270"/>
      <c r="OI27" s="270"/>
      <c r="OJ27" s="270"/>
      <c r="OK27" s="270"/>
      <c r="OL27" s="270"/>
      <c r="OM27" s="270"/>
      <c r="ON27" s="270"/>
      <c r="OO27" s="270"/>
      <c r="OP27" s="270"/>
      <c r="OQ27" s="270"/>
      <c r="OR27" s="270"/>
      <c r="OS27" s="270"/>
      <c r="OT27" s="270"/>
      <c r="OU27" s="270"/>
      <c r="OV27" s="270"/>
      <c r="OW27" s="270"/>
      <c r="OX27" s="270"/>
      <c r="OY27" s="270"/>
      <c r="OZ27" s="270"/>
      <c r="PA27" s="270"/>
      <c r="PB27" s="270"/>
      <c r="PC27" s="270"/>
      <c r="PD27" s="270"/>
      <c r="PE27" s="270"/>
      <c r="PF27" s="270"/>
      <c r="PG27" s="270"/>
      <c r="PH27" s="270"/>
      <c r="PI27" s="270"/>
      <c r="PJ27" s="270"/>
      <c r="PK27" s="270"/>
      <c r="PL27" s="270"/>
      <c r="PM27" s="270"/>
      <c r="PN27" s="270"/>
      <c r="PO27" s="270"/>
      <c r="PP27" s="270"/>
      <c r="PQ27" s="270"/>
      <c r="PR27" s="270"/>
      <c r="PS27" s="270"/>
      <c r="PT27" s="270"/>
      <c r="PU27" s="270"/>
      <c r="PV27" s="270"/>
      <c r="PW27" s="270"/>
      <c r="PX27" s="270"/>
      <c r="PY27" s="270"/>
      <c r="PZ27" s="270"/>
      <c r="QA27" s="270"/>
      <c r="QB27" s="270"/>
      <c r="QC27" s="270"/>
      <c r="QD27" s="270"/>
      <c r="QE27" s="270"/>
      <c r="QF27" s="270"/>
      <c r="QG27" s="270"/>
      <c r="QH27" s="270"/>
      <c r="QI27" s="270"/>
      <c r="QJ27" s="270"/>
      <c r="QK27" s="270"/>
      <c r="QL27" s="270"/>
      <c r="QM27" s="270"/>
      <c r="QN27" s="270"/>
      <c r="QO27" s="270"/>
      <c r="QP27" s="270"/>
      <c r="QQ27" s="270"/>
      <c r="QR27" s="270"/>
      <c r="QS27" s="270"/>
      <c r="QT27" s="270"/>
      <c r="QU27" s="270"/>
      <c r="QV27" s="270"/>
      <c r="QW27" s="270"/>
      <c r="QX27" s="270"/>
      <c r="QY27" s="270"/>
      <c r="QZ27" s="270"/>
      <c r="RA27" s="270"/>
      <c r="RB27" s="270"/>
      <c r="RC27" s="270"/>
      <c r="RD27" s="270"/>
      <c r="RE27" s="270"/>
      <c r="RF27" s="270"/>
      <c r="RG27" s="270"/>
      <c r="RH27" s="270"/>
      <c r="RI27" s="270"/>
      <c r="RJ27" s="270"/>
      <c r="RK27" s="270"/>
      <c r="RL27" s="270"/>
      <c r="RM27" s="270"/>
      <c r="RN27" s="270"/>
      <c r="RO27" s="270"/>
      <c r="RP27" s="270"/>
      <c r="RQ27" s="270"/>
      <c r="RR27" s="270"/>
      <c r="RS27" s="270"/>
      <c r="RT27" s="270"/>
      <c r="RU27" s="270"/>
      <c r="RV27" s="270"/>
      <c r="RW27" s="270"/>
      <c r="RX27" s="270"/>
      <c r="RY27" s="270"/>
      <c r="RZ27" s="270"/>
      <c r="SA27" s="270"/>
      <c r="SB27" s="270"/>
      <c r="SC27" s="270"/>
      <c r="SD27" s="270"/>
      <c r="SE27" s="270"/>
      <c r="SF27" s="270"/>
      <c r="SG27" s="270"/>
      <c r="SH27" s="270"/>
      <c r="SI27" s="270"/>
      <c r="SJ27" s="270"/>
      <c r="SK27" s="270"/>
      <c r="SL27" s="270"/>
      <c r="SM27" s="270"/>
      <c r="SN27" s="270"/>
      <c r="SO27" s="270"/>
      <c r="SP27" s="270"/>
      <c r="SQ27" s="270"/>
      <c r="SR27" s="270"/>
      <c r="SS27" s="270"/>
      <c r="ST27" s="270"/>
      <c r="SU27" s="270"/>
      <c r="SV27" s="270"/>
      <c r="SW27" s="270"/>
      <c r="SX27" s="270"/>
      <c r="SY27" s="270"/>
      <c r="SZ27" s="270"/>
      <c r="TA27" s="270"/>
      <c r="TB27" s="270"/>
      <c r="TC27" s="270"/>
      <c r="TD27" s="270"/>
      <c r="TE27" s="270"/>
      <c r="TF27" s="270"/>
      <c r="TG27" s="270"/>
      <c r="TH27" s="270"/>
      <c r="TI27" s="270"/>
      <c r="TJ27" s="270"/>
      <c r="TK27" s="270"/>
      <c r="TL27" s="270"/>
      <c r="TM27" s="270"/>
      <c r="TN27" s="270"/>
      <c r="TO27" s="270"/>
      <c r="TP27" s="270"/>
      <c r="TQ27" s="270"/>
      <c r="TR27" s="270"/>
      <c r="TS27" s="270"/>
      <c r="TT27" s="270"/>
      <c r="TU27" s="270"/>
      <c r="TV27" s="270"/>
      <c r="TW27" s="270"/>
      <c r="TX27" s="270"/>
      <c r="TY27" s="270"/>
      <c r="TZ27" s="270"/>
      <c r="UA27" s="270"/>
      <c r="UB27" s="270"/>
      <c r="UC27" s="270"/>
      <c r="UD27" s="270"/>
      <c r="UE27" s="270"/>
      <c r="UF27" s="270"/>
      <c r="UG27" s="270"/>
      <c r="UH27" s="270"/>
      <c r="UI27" s="270"/>
      <c r="UJ27" s="270"/>
      <c r="UK27" s="270"/>
      <c r="UL27" s="270"/>
      <c r="UM27" s="270"/>
      <c r="UN27" s="270"/>
      <c r="UO27" s="270"/>
      <c r="UP27" s="270"/>
      <c r="UQ27" s="270"/>
      <c r="UR27" s="270"/>
      <c r="US27" s="270"/>
      <c r="UT27" s="270"/>
      <c r="UU27" s="270"/>
      <c r="UV27" s="270"/>
      <c r="UW27" s="270"/>
      <c r="UX27" s="270"/>
      <c r="UY27" s="270"/>
      <c r="UZ27" s="270"/>
      <c r="VA27" s="270"/>
      <c r="VB27" s="270"/>
      <c r="VC27" s="270"/>
      <c r="VD27" s="270"/>
      <c r="VE27" s="270"/>
      <c r="VF27" s="270"/>
      <c r="VG27" s="270"/>
      <c r="VH27" s="270"/>
      <c r="VI27" s="270"/>
      <c r="VJ27" s="270"/>
      <c r="VK27" s="270"/>
      <c r="VL27" s="270"/>
      <c r="VM27" s="270"/>
      <c r="VN27" s="270"/>
      <c r="VO27" s="270"/>
      <c r="VP27" s="270"/>
      <c r="VQ27" s="270"/>
      <c r="VR27" s="270"/>
      <c r="VS27" s="270"/>
      <c r="VT27" s="270"/>
      <c r="VU27" s="270"/>
      <c r="VV27" s="270"/>
      <c r="VW27" s="270"/>
      <c r="VX27" s="270"/>
      <c r="VY27" s="270"/>
      <c r="VZ27" s="270"/>
      <c r="WA27" s="270"/>
      <c r="WB27" s="270"/>
      <c r="WC27" s="270"/>
      <c r="WD27" s="270"/>
      <c r="WE27" s="270"/>
      <c r="WF27" s="270"/>
      <c r="WG27" s="270"/>
      <c r="WH27" s="270"/>
      <c r="WI27" s="270"/>
      <c r="WJ27" s="270"/>
      <c r="WK27" s="270"/>
      <c r="WL27" s="270"/>
      <c r="WM27" s="270"/>
      <c r="WN27" s="270"/>
      <c r="WO27" s="270"/>
      <c r="WP27" s="270"/>
      <c r="WQ27" s="270"/>
      <c r="WR27" s="270"/>
      <c r="WS27" s="270"/>
      <c r="WT27" s="270"/>
      <c r="WU27" s="270"/>
      <c r="WV27" s="270"/>
      <c r="WW27" s="270"/>
      <c r="WX27" s="270"/>
      <c r="WY27" s="270"/>
      <c r="WZ27" s="270"/>
      <c r="XA27" s="270"/>
      <c r="XB27" s="270"/>
      <c r="XC27" s="270"/>
      <c r="XD27" s="270"/>
      <c r="XE27" s="270"/>
      <c r="XF27" s="270"/>
      <c r="XG27" s="270"/>
      <c r="XH27" s="270"/>
      <c r="XI27" s="270"/>
      <c r="XJ27" s="270"/>
      <c r="XK27" s="270"/>
      <c r="XL27" s="270"/>
      <c r="XM27" s="270"/>
      <c r="XN27" s="270"/>
      <c r="XO27" s="270"/>
      <c r="XP27" s="270"/>
      <c r="XQ27" s="270"/>
      <c r="XR27" s="270"/>
      <c r="XS27" s="270"/>
      <c r="XT27" s="270"/>
      <c r="XU27" s="270"/>
      <c r="XV27" s="270"/>
      <c r="XW27" s="270"/>
      <c r="XX27" s="270"/>
      <c r="XY27" s="270"/>
      <c r="XZ27" s="270"/>
      <c r="YA27" s="270"/>
      <c r="YB27" s="270"/>
      <c r="YC27" s="270"/>
      <c r="YD27" s="270"/>
      <c r="YE27" s="270"/>
      <c r="YF27" s="270"/>
      <c r="YG27" s="270"/>
      <c r="YH27" s="270"/>
      <c r="YI27" s="270"/>
      <c r="YJ27" s="270"/>
      <c r="YK27" s="270"/>
      <c r="YL27" s="270"/>
      <c r="YM27" s="270"/>
      <c r="YN27" s="270"/>
      <c r="YO27" s="270"/>
      <c r="YP27" s="270"/>
      <c r="YQ27" s="270"/>
      <c r="YR27" s="270"/>
      <c r="YS27" s="270"/>
      <c r="YT27" s="270"/>
      <c r="YU27" s="270"/>
      <c r="YV27" s="270"/>
      <c r="YW27" s="270"/>
      <c r="YX27" s="270"/>
      <c r="YY27" s="270"/>
      <c r="YZ27" s="270"/>
      <c r="ZA27" s="270"/>
      <c r="ZB27" s="270"/>
      <c r="ZC27" s="270"/>
      <c r="ZD27" s="270"/>
      <c r="ZE27" s="270"/>
      <c r="ZF27" s="270"/>
      <c r="ZG27" s="270"/>
      <c r="ZH27" s="270"/>
      <c r="ZI27" s="270"/>
      <c r="ZJ27" s="270"/>
      <c r="ZK27" s="270"/>
      <c r="ZL27" s="270"/>
      <c r="ZM27" s="270"/>
      <c r="ZN27" s="270"/>
      <c r="ZO27" s="270"/>
      <c r="ZP27" s="270"/>
      <c r="ZQ27" s="270"/>
      <c r="ZR27" s="270"/>
      <c r="ZS27" s="270"/>
      <c r="ZT27" s="270"/>
      <c r="ZU27" s="270"/>
      <c r="ZV27" s="270"/>
      <c r="ZW27" s="270"/>
      <c r="ZX27" s="270"/>
      <c r="ZY27" s="270"/>
      <c r="ZZ27" s="270"/>
      <c r="AAA27" s="270"/>
      <c r="AAB27" s="270"/>
      <c r="AAC27" s="270"/>
      <c r="AAD27" s="270"/>
      <c r="AAE27" s="270"/>
      <c r="AAF27" s="270"/>
      <c r="AAG27" s="270"/>
      <c r="AAH27" s="270"/>
      <c r="AAI27" s="270"/>
      <c r="AAJ27" s="270"/>
      <c r="AAK27" s="270"/>
      <c r="AAL27" s="270"/>
      <c r="AAM27" s="270"/>
      <c r="AAN27" s="270"/>
      <c r="AAO27" s="270"/>
      <c r="AAP27" s="270"/>
      <c r="AAQ27" s="270"/>
      <c r="AAR27" s="270"/>
      <c r="AAS27" s="270"/>
      <c r="AAT27" s="270"/>
      <c r="AAU27" s="270"/>
      <c r="AAV27" s="270"/>
      <c r="AAW27" s="270"/>
      <c r="AAX27" s="270"/>
      <c r="AAY27" s="270"/>
      <c r="AAZ27" s="270"/>
      <c r="ABA27" s="270"/>
      <c r="ABB27" s="270"/>
      <c r="ABC27" s="270"/>
      <c r="ABD27" s="270"/>
      <c r="ABE27" s="270"/>
      <c r="ABF27" s="270"/>
      <c r="ABG27" s="270"/>
      <c r="ABH27" s="270"/>
      <c r="ABI27" s="270"/>
      <c r="ABJ27" s="270"/>
      <c r="ABK27" s="270"/>
      <c r="ABL27" s="270"/>
      <c r="ABM27" s="270"/>
      <c r="ABN27" s="270"/>
      <c r="ABO27" s="270"/>
      <c r="ABP27" s="270"/>
      <c r="ABQ27" s="270"/>
      <c r="ABR27" s="270"/>
      <c r="ABS27" s="270"/>
      <c r="ABT27" s="270"/>
      <c r="ABU27" s="270"/>
      <c r="ABV27" s="270"/>
      <c r="ABW27" s="270"/>
      <c r="ABX27" s="270"/>
      <c r="ABY27" s="270"/>
      <c r="ABZ27" s="270"/>
      <c r="ACA27" s="270"/>
      <c r="ACB27" s="270"/>
      <c r="ACC27" s="270"/>
      <c r="ACD27" s="270"/>
      <c r="ACE27" s="270"/>
      <c r="ACF27" s="270"/>
      <c r="ACG27" s="270"/>
      <c r="ACH27" s="270"/>
      <c r="ACI27" s="270"/>
      <c r="ACJ27" s="270"/>
      <c r="ACK27" s="270"/>
      <c r="ACL27" s="270"/>
      <c r="ACM27" s="270"/>
      <c r="ACN27" s="270"/>
      <c r="ACO27" s="270"/>
      <c r="ACP27" s="270"/>
      <c r="ACQ27" s="270"/>
      <c r="ACR27" s="270"/>
      <c r="ACS27" s="270"/>
      <c r="ACT27" s="270"/>
      <c r="ACU27" s="270"/>
      <c r="ACV27" s="270"/>
      <c r="ACW27" s="270"/>
      <c r="ACX27" s="270"/>
      <c r="ACY27" s="270"/>
      <c r="ACZ27" s="270"/>
      <c r="ADA27" s="270"/>
      <c r="ADB27" s="270"/>
      <c r="ADC27" s="270"/>
      <c r="ADD27" s="270"/>
      <c r="ADE27" s="270"/>
      <c r="ADF27" s="270"/>
      <c r="ADG27" s="270"/>
      <c r="ADH27" s="270"/>
      <c r="ADI27" s="270"/>
      <c r="ADJ27" s="270"/>
      <c r="ADK27" s="270"/>
      <c r="ADL27" s="270"/>
      <c r="ADM27" s="270"/>
      <c r="ADN27" s="270"/>
      <c r="ADO27" s="270"/>
      <c r="ADP27" s="270"/>
      <c r="ADQ27" s="270"/>
      <c r="ADR27" s="270"/>
      <c r="ADS27" s="270"/>
      <c r="ADT27" s="270"/>
      <c r="ADU27" s="270"/>
      <c r="ADV27" s="270"/>
      <c r="ADW27" s="270"/>
      <c r="ADX27" s="270"/>
      <c r="ADY27" s="270"/>
      <c r="ADZ27" s="270"/>
      <c r="AEA27" s="270"/>
      <c r="AEB27" s="270"/>
      <c r="AEC27" s="270"/>
      <c r="AED27" s="270"/>
      <c r="AEE27" s="270"/>
      <c r="AEF27" s="270"/>
      <c r="AEG27" s="270"/>
      <c r="AEH27" s="270"/>
      <c r="AEI27" s="270"/>
      <c r="AEJ27" s="270"/>
      <c r="AEK27" s="270"/>
      <c r="AEL27" s="270"/>
      <c r="AEM27" s="270"/>
      <c r="AEN27" s="270"/>
      <c r="AEO27" s="270"/>
      <c r="AEP27" s="270"/>
      <c r="AEQ27" s="270"/>
      <c r="AER27" s="270"/>
      <c r="AES27" s="270"/>
      <c r="AET27" s="270"/>
      <c r="AEU27" s="270"/>
      <c r="AEV27" s="270"/>
      <c r="AEW27" s="270"/>
      <c r="AEX27" s="270"/>
      <c r="AEY27" s="270"/>
      <c r="AEZ27" s="270"/>
      <c r="AFA27" s="270"/>
      <c r="AFB27" s="270"/>
      <c r="AFC27" s="270"/>
      <c r="AFD27" s="270"/>
      <c r="AFE27" s="270"/>
      <c r="AFF27" s="270"/>
      <c r="AFG27" s="270"/>
      <c r="AFH27" s="270"/>
      <c r="AFI27" s="270"/>
      <c r="AFJ27" s="270"/>
      <c r="AFK27" s="270"/>
      <c r="AFL27" s="270"/>
      <c r="AFM27" s="270"/>
      <c r="AFN27" s="270"/>
      <c r="AFO27" s="270"/>
      <c r="AFP27" s="270"/>
      <c r="AFQ27" s="270"/>
      <c r="AFR27" s="270"/>
      <c r="AFS27" s="270"/>
      <c r="AFT27" s="270"/>
      <c r="AFU27" s="270"/>
      <c r="AFV27" s="270"/>
      <c r="AFW27" s="270"/>
      <c r="AFX27" s="270"/>
      <c r="AFY27" s="270"/>
      <c r="AFZ27" s="270"/>
      <c r="AGA27" s="270"/>
      <c r="AGB27" s="270"/>
      <c r="AGC27" s="270"/>
      <c r="AGD27" s="270"/>
      <c r="AGE27" s="270"/>
      <c r="AGF27" s="270"/>
      <c r="AGG27" s="270"/>
      <c r="AGH27" s="270"/>
      <c r="AGI27" s="270"/>
      <c r="AGJ27" s="270"/>
      <c r="AGK27" s="270"/>
      <c r="AGL27" s="270"/>
      <c r="AGM27" s="270"/>
      <c r="AGN27" s="270"/>
      <c r="AGO27" s="270"/>
      <c r="AGP27" s="270"/>
      <c r="AGQ27" s="270"/>
      <c r="AGR27" s="270"/>
      <c r="AGS27" s="270"/>
      <c r="AGT27" s="270"/>
      <c r="AGU27" s="270"/>
      <c r="AGV27" s="270"/>
      <c r="AGW27" s="270"/>
      <c r="AGX27" s="270"/>
      <c r="AGY27" s="270"/>
      <c r="AGZ27" s="270"/>
      <c r="AHA27" s="270"/>
      <c r="AHB27" s="270"/>
      <c r="AHC27" s="270"/>
      <c r="AHD27" s="270"/>
      <c r="AHE27" s="270"/>
      <c r="AHF27" s="270"/>
      <c r="AHG27" s="270"/>
      <c r="AHH27" s="270"/>
      <c r="AHI27" s="270"/>
      <c r="AHJ27" s="270"/>
      <c r="AHK27" s="270"/>
      <c r="AHL27" s="270"/>
      <c r="AHM27" s="270"/>
      <c r="AHN27" s="270"/>
      <c r="AHO27" s="270"/>
      <c r="AHP27" s="270"/>
      <c r="AHQ27" s="270"/>
      <c r="AHR27" s="270"/>
      <c r="AHS27" s="270"/>
      <c r="AHT27" s="270"/>
      <c r="AHU27" s="270"/>
      <c r="AHV27" s="270"/>
      <c r="AHW27" s="270"/>
      <c r="AHX27" s="270"/>
      <c r="AHY27" s="270"/>
      <c r="AHZ27" s="270"/>
      <c r="AIA27" s="270"/>
      <c r="AIB27" s="270"/>
      <c r="AIC27" s="270"/>
      <c r="AID27" s="270"/>
      <c r="AIE27" s="270"/>
      <c r="AIF27" s="270"/>
      <c r="AIG27" s="270"/>
      <c r="AIH27" s="270"/>
      <c r="AII27" s="270"/>
      <c r="AIJ27" s="270"/>
      <c r="AIK27" s="270"/>
      <c r="AIL27" s="270"/>
      <c r="AIM27" s="270"/>
      <c r="AIN27" s="270"/>
      <c r="AIO27" s="270"/>
      <c r="AIP27" s="270"/>
      <c r="AIQ27" s="270"/>
      <c r="AIR27" s="270"/>
      <c r="AIS27" s="270"/>
      <c r="AIT27" s="270"/>
      <c r="AIU27" s="270"/>
      <c r="AIV27" s="270"/>
      <c r="AIW27" s="270"/>
      <c r="AIX27" s="270"/>
      <c r="AIY27" s="270"/>
      <c r="AIZ27" s="270"/>
      <c r="AJA27" s="270"/>
      <c r="AJB27" s="270"/>
      <c r="AJC27" s="270"/>
      <c r="AJD27" s="270"/>
      <c r="AJE27" s="270"/>
      <c r="AJF27" s="270"/>
      <c r="AJG27" s="270"/>
      <c r="AJH27" s="270"/>
      <c r="AJI27" s="270"/>
      <c r="AJJ27" s="270"/>
      <c r="AJK27" s="270"/>
      <c r="AJL27" s="270"/>
      <c r="AJM27" s="270"/>
      <c r="AJN27" s="270"/>
      <c r="AJO27" s="270"/>
      <c r="AJP27" s="270"/>
      <c r="AJQ27" s="270"/>
      <c r="AJR27" s="270"/>
      <c r="AJS27" s="270"/>
      <c r="AJT27" s="270"/>
      <c r="AJU27" s="270"/>
      <c r="AJV27" s="270"/>
      <c r="AJW27" s="270"/>
      <c r="AJX27" s="270"/>
      <c r="AJY27" s="270"/>
      <c r="AJZ27" s="270"/>
      <c r="AKA27" s="270"/>
      <c r="AKB27" s="270"/>
      <c r="AKC27" s="270"/>
      <c r="AKD27" s="270"/>
      <c r="AKE27" s="270"/>
      <c r="AKF27" s="270"/>
      <c r="AKG27" s="270"/>
      <c r="AKH27" s="270"/>
      <c r="AKI27" s="270"/>
      <c r="AKJ27" s="270"/>
      <c r="AKK27" s="270"/>
      <c r="AKL27" s="270"/>
      <c r="AKM27" s="270"/>
      <c r="AKN27" s="270"/>
      <c r="AKO27" s="270"/>
      <c r="AKP27" s="270"/>
      <c r="AKQ27" s="270"/>
      <c r="AKR27" s="270"/>
      <c r="AKS27" s="270"/>
      <c r="AKT27" s="270"/>
      <c r="AKU27" s="270"/>
      <c r="AKV27" s="270"/>
      <c r="AKW27" s="270"/>
      <c r="AKX27" s="270"/>
      <c r="AKY27" s="270"/>
      <c r="AKZ27" s="270"/>
      <c r="ALA27" s="270"/>
      <c r="ALB27" s="270"/>
      <c r="ALC27" s="270"/>
      <c r="ALD27" s="270"/>
      <c r="ALE27" s="270"/>
      <c r="ALF27" s="270"/>
      <c r="ALG27" s="270"/>
      <c r="ALH27" s="270"/>
      <c r="ALI27" s="270"/>
      <c r="ALJ27" s="270"/>
      <c r="ALK27" s="270"/>
      <c r="ALL27" s="270"/>
      <c r="ALM27" s="270"/>
      <c r="ALN27" s="270"/>
      <c r="ALO27" s="270"/>
      <c r="ALP27" s="270"/>
      <c r="ALQ27" s="270"/>
      <c r="ALR27" s="270"/>
      <c r="ALS27" s="270"/>
      <c r="ALT27" s="270"/>
      <c r="ALU27" s="270"/>
      <c r="ALV27" s="270"/>
      <c r="ALW27" s="270"/>
      <c r="ALX27" s="270"/>
      <c r="ALY27" s="270"/>
      <c r="ALZ27" s="270"/>
      <c r="AMA27" s="270"/>
      <c r="AMB27" s="270"/>
      <c r="AMC27" s="270"/>
      <c r="AMD27" s="270"/>
    </row>
    <row r="28" customFormat="false" ht="13.8" hidden="false" customHeight="true" outlineLevel="0" collapsed="false">
      <c r="A28" s="261" t="s">
        <v>968</v>
      </c>
      <c r="B28" s="272" t="s">
        <v>1310</v>
      </c>
      <c r="C28" s="272"/>
      <c r="D28" s="272"/>
      <c r="E28" s="272"/>
      <c r="F28" s="272"/>
      <c r="G28" s="272"/>
      <c r="H28" s="271"/>
      <c r="I28" s="266" t="n">
        <f aca="false">I23*H28</f>
        <v>0</v>
      </c>
      <c r="J28" s="270"/>
      <c r="K28" s="270"/>
      <c r="L28" s="270"/>
      <c r="M28" s="270"/>
      <c r="N28" s="270"/>
      <c r="O28" s="270"/>
      <c r="P28" s="270"/>
      <c r="Q28" s="270"/>
      <c r="R28" s="270"/>
      <c r="S28" s="270"/>
      <c r="T28" s="270"/>
      <c r="U28" s="270"/>
      <c r="V28" s="270"/>
      <c r="W28" s="270"/>
      <c r="X28" s="270"/>
      <c r="Y28" s="270"/>
      <c r="Z28" s="270"/>
      <c r="AA28" s="270"/>
      <c r="AB28" s="270"/>
      <c r="AC28" s="270"/>
      <c r="AD28" s="270"/>
      <c r="AE28" s="270"/>
      <c r="AF28" s="270"/>
      <c r="AG28" s="270"/>
      <c r="AH28" s="270"/>
      <c r="AI28" s="270"/>
      <c r="AJ28" s="270"/>
      <c r="AK28" s="270"/>
      <c r="AL28" s="270"/>
      <c r="AM28" s="270"/>
      <c r="AN28" s="270"/>
      <c r="AO28" s="270"/>
      <c r="AP28" s="270"/>
      <c r="AQ28" s="270"/>
      <c r="AR28" s="270"/>
      <c r="AS28" s="270"/>
      <c r="AT28" s="270"/>
      <c r="AU28" s="270"/>
      <c r="AV28" s="270"/>
      <c r="AW28" s="270"/>
      <c r="AX28" s="270"/>
      <c r="AY28" s="270"/>
      <c r="AZ28" s="270"/>
      <c r="BA28" s="270"/>
      <c r="BB28" s="270"/>
      <c r="BC28" s="270"/>
      <c r="BD28" s="270"/>
      <c r="BE28" s="270"/>
      <c r="BF28" s="270"/>
      <c r="BG28" s="270"/>
      <c r="BH28" s="270"/>
      <c r="BI28" s="270"/>
      <c r="BJ28" s="270"/>
      <c r="BK28" s="270"/>
      <c r="BL28" s="270"/>
      <c r="BM28" s="270"/>
      <c r="BN28" s="270"/>
      <c r="BO28" s="270"/>
      <c r="BP28" s="270"/>
      <c r="BQ28" s="270"/>
      <c r="BR28" s="270"/>
      <c r="BS28" s="270"/>
      <c r="BT28" s="270"/>
      <c r="BU28" s="270"/>
      <c r="BV28" s="270"/>
      <c r="BW28" s="270"/>
      <c r="BX28" s="270"/>
      <c r="BY28" s="270"/>
      <c r="BZ28" s="270"/>
      <c r="CA28" s="270"/>
      <c r="CB28" s="270"/>
      <c r="CC28" s="270"/>
      <c r="CD28" s="270"/>
      <c r="CE28" s="270"/>
      <c r="CF28" s="270"/>
      <c r="CG28" s="270"/>
      <c r="CH28" s="270"/>
      <c r="CI28" s="270"/>
      <c r="CJ28" s="270"/>
      <c r="CK28" s="270"/>
      <c r="CL28" s="270"/>
      <c r="CM28" s="270"/>
      <c r="CN28" s="270"/>
      <c r="CO28" s="270"/>
      <c r="CP28" s="270"/>
      <c r="CQ28" s="270"/>
      <c r="CR28" s="270"/>
      <c r="CS28" s="270"/>
      <c r="CT28" s="270"/>
      <c r="CU28" s="270"/>
      <c r="CV28" s="270"/>
      <c r="CW28" s="270"/>
      <c r="CX28" s="270"/>
      <c r="CY28" s="270"/>
      <c r="CZ28" s="270"/>
      <c r="DA28" s="270"/>
      <c r="DB28" s="270"/>
      <c r="DC28" s="270"/>
      <c r="DD28" s="270"/>
      <c r="DE28" s="270"/>
      <c r="DF28" s="270"/>
      <c r="DG28" s="270"/>
      <c r="DH28" s="270"/>
      <c r="DI28" s="270"/>
      <c r="DJ28" s="270"/>
      <c r="DK28" s="270"/>
      <c r="DL28" s="270"/>
      <c r="DM28" s="270"/>
      <c r="DN28" s="270"/>
      <c r="DO28" s="270"/>
      <c r="DP28" s="270"/>
      <c r="DQ28" s="270"/>
      <c r="DR28" s="270"/>
      <c r="DS28" s="270"/>
      <c r="DT28" s="270"/>
      <c r="DU28" s="270"/>
      <c r="DV28" s="270"/>
      <c r="DW28" s="270"/>
      <c r="DX28" s="270"/>
      <c r="DY28" s="270"/>
      <c r="DZ28" s="270"/>
      <c r="EA28" s="270"/>
      <c r="EB28" s="270"/>
      <c r="EC28" s="270"/>
      <c r="ED28" s="270"/>
      <c r="EE28" s="270"/>
      <c r="EF28" s="270"/>
      <c r="EG28" s="270"/>
      <c r="EH28" s="270"/>
      <c r="EI28" s="270"/>
      <c r="EJ28" s="270"/>
      <c r="EK28" s="270"/>
      <c r="EL28" s="270"/>
      <c r="EM28" s="270"/>
      <c r="EN28" s="270"/>
      <c r="EO28" s="270"/>
      <c r="EP28" s="270"/>
      <c r="EQ28" s="270"/>
      <c r="ER28" s="270"/>
      <c r="ES28" s="270"/>
      <c r="ET28" s="270"/>
      <c r="EU28" s="270"/>
      <c r="EV28" s="270"/>
      <c r="EW28" s="270"/>
      <c r="EX28" s="270"/>
      <c r="EY28" s="270"/>
      <c r="EZ28" s="270"/>
      <c r="FA28" s="270"/>
      <c r="FB28" s="270"/>
      <c r="FC28" s="270"/>
      <c r="FD28" s="270"/>
      <c r="FE28" s="270"/>
      <c r="FF28" s="270"/>
      <c r="FG28" s="270"/>
      <c r="FH28" s="270"/>
      <c r="FI28" s="270"/>
      <c r="FJ28" s="270"/>
      <c r="FK28" s="270"/>
      <c r="FL28" s="270"/>
      <c r="FM28" s="270"/>
      <c r="FN28" s="270"/>
      <c r="FO28" s="270"/>
      <c r="FP28" s="270"/>
      <c r="FQ28" s="270"/>
      <c r="FR28" s="270"/>
      <c r="FS28" s="270"/>
      <c r="FT28" s="270"/>
      <c r="FU28" s="270"/>
      <c r="FV28" s="270"/>
      <c r="FW28" s="270"/>
      <c r="FX28" s="270"/>
      <c r="FY28" s="270"/>
      <c r="FZ28" s="270"/>
      <c r="GA28" s="270"/>
      <c r="GB28" s="270"/>
      <c r="GC28" s="270"/>
      <c r="GD28" s="270"/>
      <c r="GE28" s="270"/>
      <c r="GF28" s="270"/>
      <c r="GG28" s="270"/>
      <c r="GH28" s="270"/>
      <c r="GI28" s="270"/>
      <c r="GJ28" s="270"/>
      <c r="GK28" s="270"/>
      <c r="GL28" s="270"/>
      <c r="GM28" s="270"/>
      <c r="GN28" s="270"/>
      <c r="GO28" s="270"/>
      <c r="GP28" s="270"/>
      <c r="GQ28" s="270"/>
      <c r="GR28" s="270"/>
      <c r="GS28" s="270"/>
      <c r="GT28" s="270"/>
      <c r="GU28" s="270"/>
      <c r="GV28" s="270"/>
      <c r="GW28" s="270"/>
      <c r="GX28" s="270"/>
      <c r="GY28" s="270"/>
      <c r="GZ28" s="270"/>
      <c r="HA28" s="270"/>
      <c r="HB28" s="270"/>
      <c r="HC28" s="270"/>
      <c r="HD28" s="270"/>
      <c r="HE28" s="270"/>
      <c r="HF28" s="270"/>
      <c r="HG28" s="270"/>
      <c r="HH28" s="270"/>
      <c r="HI28" s="270"/>
      <c r="HJ28" s="270"/>
      <c r="HK28" s="270"/>
      <c r="HL28" s="270"/>
      <c r="HM28" s="270"/>
      <c r="HN28" s="270"/>
      <c r="HO28" s="270"/>
      <c r="HP28" s="270"/>
      <c r="HQ28" s="270"/>
      <c r="HR28" s="270"/>
      <c r="HS28" s="270"/>
      <c r="HT28" s="270"/>
      <c r="HU28" s="270"/>
      <c r="HV28" s="270"/>
      <c r="HW28" s="270"/>
      <c r="HX28" s="270"/>
      <c r="HY28" s="270"/>
      <c r="HZ28" s="270"/>
      <c r="IA28" s="270"/>
      <c r="IB28" s="270"/>
      <c r="IC28" s="270"/>
      <c r="ID28" s="270"/>
      <c r="IE28" s="270"/>
      <c r="IF28" s="270"/>
      <c r="IG28" s="270"/>
      <c r="IH28" s="270"/>
      <c r="II28" s="270"/>
      <c r="IJ28" s="270"/>
      <c r="IK28" s="270"/>
      <c r="IL28" s="270"/>
      <c r="IM28" s="270"/>
      <c r="IN28" s="270"/>
      <c r="IO28" s="270"/>
      <c r="IP28" s="270"/>
      <c r="IQ28" s="270"/>
      <c r="IR28" s="270"/>
      <c r="IS28" s="270"/>
      <c r="IT28" s="270"/>
      <c r="IU28" s="270"/>
      <c r="IV28" s="270"/>
      <c r="IW28" s="270"/>
      <c r="IX28" s="270"/>
      <c r="IY28" s="270"/>
      <c r="IZ28" s="270"/>
      <c r="JA28" s="270"/>
      <c r="JB28" s="270"/>
      <c r="JC28" s="270"/>
      <c r="JD28" s="270"/>
      <c r="JE28" s="270"/>
      <c r="JF28" s="270"/>
      <c r="JG28" s="270"/>
      <c r="JH28" s="270"/>
      <c r="JI28" s="270"/>
      <c r="JJ28" s="270"/>
      <c r="JK28" s="270"/>
      <c r="JL28" s="270"/>
      <c r="JM28" s="270"/>
      <c r="JN28" s="270"/>
      <c r="JO28" s="270"/>
      <c r="JP28" s="270"/>
      <c r="JQ28" s="270"/>
      <c r="JR28" s="270"/>
      <c r="JS28" s="270"/>
      <c r="JT28" s="270"/>
      <c r="JU28" s="270"/>
      <c r="JV28" s="270"/>
      <c r="JW28" s="270"/>
      <c r="JX28" s="270"/>
      <c r="JY28" s="270"/>
      <c r="JZ28" s="270"/>
      <c r="KA28" s="270"/>
      <c r="KB28" s="270"/>
      <c r="KC28" s="270"/>
      <c r="KD28" s="270"/>
      <c r="KE28" s="270"/>
      <c r="KF28" s="270"/>
      <c r="KG28" s="270"/>
      <c r="KH28" s="270"/>
      <c r="KI28" s="270"/>
      <c r="KJ28" s="270"/>
      <c r="KK28" s="270"/>
      <c r="KL28" s="270"/>
      <c r="KM28" s="270"/>
      <c r="KN28" s="270"/>
      <c r="KO28" s="270"/>
      <c r="KP28" s="270"/>
      <c r="KQ28" s="270"/>
      <c r="KR28" s="270"/>
      <c r="KS28" s="270"/>
      <c r="KT28" s="270"/>
      <c r="KU28" s="270"/>
      <c r="KV28" s="270"/>
      <c r="KW28" s="270"/>
      <c r="KX28" s="270"/>
      <c r="KY28" s="270"/>
      <c r="KZ28" s="270"/>
      <c r="LA28" s="270"/>
      <c r="LB28" s="270"/>
      <c r="LC28" s="270"/>
      <c r="LD28" s="270"/>
      <c r="LE28" s="270"/>
      <c r="LF28" s="270"/>
      <c r="LG28" s="270"/>
      <c r="LH28" s="270"/>
      <c r="LI28" s="270"/>
      <c r="LJ28" s="270"/>
      <c r="LK28" s="270"/>
      <c r="LL28" s="270"/>
      <c r="LM28" s="270"/>
      <c r="LN28" s="270"/>
      <c r="LO28" s="270"/>
      <c r="LP28" s="270"/>
      <c r="LQ28" s="270"/>
      <c r="LR28" s="270"/>
      <c r="LS28" s="270"/>
      <c r="LT28" s="270"/>
      <c r="LU28" s="270"/>
      <c r="LV28" s="270"/>
      <c r="LW28" s="270"/>
      <c r="LX28" s="270"/>
      <c r="LY28" s="270"/>
      <c r="LZ28" s="270"/>
      <c r="MA28" s="270"/>
      <c r="MB28" s="270"/>
      <c r="MC28" s="270"/>
      <c r="MD28" s="270"/>
      <c r="ME28" s="270"/>
      <c r="MF28" s="270"/>
      <c r="MG28" s="270"/>
      <c r="MH28" s="270"/>
      <c r="MI28" s="270"/>
      <c r="MJ28" s="270"/>
      <c r="MK28" s="270"/>
      <c r="ML28" s="270"/>
      <c r="MM28" s="270"/>
      <c r="MN28" s="270"/>
      <c r="MO28" s="270"/>
      <c r="MP28" s="270"/>
      <c r="MQ28" s="270"/>
      <c r="MR28" s="270"/>
      <c r="MS28" s="270"/>
      <c r="MT28" s="270"/>
      <c r="MU28" s="270"/>
      <c r="MV28" s="270"/>
      <c r="MW28" s="270"/>
      <c r="MX28" s="270"/>
      <c r="MY28" s="270"/>
      <c r="MZ28" s="270"/>
      <c r="NA28" s="270"/>
      <c r="NB28" s="270"/>
      <c r="NC28" s="270"/>
      <c r="ND28" s="270"/>
      <c r="NE28" s="270"/>
      <c r="NF28" s="270"/>
      <c r="NG28" s="270"/>
      <c r="NH28" s="270"/>
      <c r="NI28" s="270"/>
      <c r="NJ28" s="270"/>
      <c r="NK28" s="270"/>
      <c r="NL28" s="270"/>
      <c r="NM28" s="270"/>
      <c r="NN28" s="270"/>
      <c r="NO28" s="270"/>
      <c r="NP28" s="270"/>
      <c r="NQ28" s="270"/>
      <c r="NR28" s="270"/>
      <c r="NS28" s="270"/>
      <c r="NT28" s="270"/>
      <c r="NU28" s="270"/>
      <c r="NV28" s="270"/>
      <c r="NW28" s="270"/>
      <c r="NX28" s="270"/>
      <c r="NY28" s="270"/>
      <c r="NZ28" s="270"/>
      <c r="OA28" s="270"/>
      <c r="OB28" s="270"/>
      <c r="OC28" s="270"/>
      <c r="OD28" s="270"/>
      <c r="OE28" s="270"/>
      <c r="OF28" s="270"/>
      <c r="OG28" s="270"/>
      <c r="OH28" s="270"/>
      <c r="OI28" s="270"/>
      <c r="OJ28" s="270"/>
      <c r="OK28" s="270"/>
      <c r="OL28" s="270"/>
      <c r="OM28" s="270"/>
      <c r="ON28" s="270"/>
      <c r="OO28" s="270"/>
      <c r="OP28" s="270"/>
      <c r="OQ28" s="270"/>
      <c r="OR28" s="270"/>
      <c r="OS28" s="270"/>
      <c r="OT28" s="270"/>
      <c r="OU28" s="270"/>
      <c r="OV28" s="270"/>
      <c r="OW28" s="270"/>
      <c r="OX28" s="270"/>
      <c r="OY28" s="270"/>
      <c r="OZ28" s="270"/>
      <c r="PA28" s="270"/>
      <c r="PB28" s="270"/>
      <c r="PC28" s="270"/>
      <c r="PD28" s="270"/>
      <c r="PE28" s="270"/>
      <c r="PF28" s="270"/>
      <c r="PG28" s="270"/>
      <c r="PH28" s="270"/>
      <c r="PI28" s="270"/>
      <c r="PJ28" s="270"/>
      <c r="PK28" s="270"/>
      <c r="PL28" s="270"/>
      <c r="PM28" s="270"/>
      <c r="PN28" s="270"/>
      <c r="PO28" s="270"/>
      <c r="PP28" s="270"/>
      <c r="PQ28" s="270"/>
      <c r="PR28" s="270"/>
      <c r="PS28" s="270"/>
      <c r="PT28" s="270"/>
      <c r="PU28" s="270"/>
      <c r="PV28" s="270"/>
      <c r="PW28" s="270"/>
      <c r="PX28" s="270"/>
      <c r="PY28" s="270"/>
      <c r="PZ28" s="270"/>
      <c r="QA28" s="270"/>
      <c r="QB28" s="270"/>
      <c r="QC28" s="270"/>
      <c r="QD28" s="270"/>
      <c r="QE28" s="270"/>
      <c r="QF28" s="270"/>
      <c r="QG28" s="270"/>
      <c r="QH28" s="270"/>
      <c r="QI28" s="270"/>
      <c r="QJ28" s="270"/>
      <c r="QK28" s="270"/>
      <c r="QL28" s="270"/>
      <c r="QM28" s="270"/>
      <c r="QN28" s="270"/>
      <c r="QO28" s="270"/>
      <c r="QP28" s="270"/>
      <c r="QQ28" s="270"/>
      <c r="QR28" s="270"/>
      <c r="QS28" s="270"/>
      <c r="QT28" s="270"/>
      <c r="QU28" s="270"/>
      <c r="QV28" s="270"/>
      <c r="QW28" s="270"/>
      <c r="QX28" s="270"/>
      <c r="QY28" s="270"/>
      <c r="QZ28" s="270"/>
      <c r="RA28" s="270"/>
      <c r="RB28" s="270"/>
      <c r="RC28" s="270"/>
      <c r="RD28" s="270"/>
      <c r="RE28" s="270"/>
      <c r="RF28" s="270"/>
      <c r="RG28" s="270"/>
      <c r="RH28" s="270"/>
      <c r="RI28" s="270"/>
      <c r="RJ28" s="270"/>
      <c r="RK28" s="270"/>
      <c r="RL28" s="270"/>
      <c r="RM28" s="270"/>
      <c r="RN28" s="270"/>
      <c r="RO28" s="270"/>
      <c r="RP28" s="270"/>
      <c r="RQ28" s="270"/>
      <c r="RR28" s="270"/>
      <c r="RS28" s="270"/>
      <c r="RT28" s="270"/>
      <c r="RU28" s="270"/>
      <c r="RV28" s="270"/>
      <c r="RW28" s="270"/>
      <c r="RX28" s="270"/>
      <c r="RY28" s="270"/>
      <c r="RZ28" s="270"/>
      <c r="SA28" s="270"/>
      <c r="SB28" s="270"/>
      <c r="SC28" s="270"/>
      <c r="SD28" s="270"/>
      <c r="SE28" s="270"/>
      <c r="SF28" s="270"/>
      <c r="SG28" s="270"/>
      <c r="SH28" s="270"/>
      <c r="SI28" s="270"/>
      <c r="SJ28" s="270"/>
      <c r="SK28" s="270"/>
      <c r="SL28" s="270"/>
      <c r="SM28" s="270"/>
      <c r="SN28" s="270"/>
      <c r="SO28" s="270"/>
      <c r="SP28" s="270"/>
      <c r="SQ28" s="270"/>
      <c r="SR28" s="270"/>
      <c r="SS28" s="270"/>
      <c r="ST28" s="270"/>
      <c r="SU28" s="270"/>
      <c r="SV28" s="270"/>
      <c r="SW28" s="270"/>
      <c r="SX28" s="270"/>
      <c r="SY28" s="270"/>
      <c r="SZ28" s="270"/>
      <c r="TA28" s="270"/>
      <c r="TB28" s="270"/>
      <c r="TC28" s="270"/>
      <c r="TD28" s="270"/>
      <c r="TE28" s="270"/>
      <c r="TF28" s="270"/>
      <c r="TG28" s="270"/>
      <c r="TH28" s="270"/>
      <c r="TI28" s="270"/>
      <c r="TJ28" s="270"/>
      <c r="TK28" s="270"/>
      <c r="TL28" s="270"/>
      <c r="TM28" s="270"/>
      <c r="TN28" s="270"/>
      <c r="TO28" s="270"/>
      <c r="TP28" s="270"/>
      <c r="TQ28" s="270"/>
      <c r="TR28" s="270"/>
      <c r="TS28" s="270"/>
      <c r="TT28" s="270"/>
      <c r="TU28" s="270"/>
      <c r="TV28" s="270"/>
      <c r="TW28" s="270"/>
      <c r="TX28" s="270"/>
      <c r="TY28" s="270"/>
      <c r="TZ28" s="270"/>
      <c r="UA28" s="270"/>
      <c r="UB28" s="270"/>
      <c r="UC28" s="270"/>
      <c r="UD28" s="270"/>
      <c r="UE28" s="270"/>
      <c r="UF28" s="270"/>
      <c r="UG28" s="270"/>
      <c r="UH28" s="270"/>
      <c r="UI28" s="270"/>
      <c r="UJ28" s="270"/>
      <c r="UK28" s="270"/>
      <c r="UL28" s="270"/>
      <c r="UM28" s="270"/>
      <c r="UN28" s="270"/>
      <c r="UO28" s="270"/>
      <c r="UP28" s="270"/>
      <c r="UQ28" s="270"/>
      <c r="UR28" s="270"/>
      <c r="US28" s="270"/>
      <c r="UT28" s="270"/>
      <c r="UU28" s="270"/>
      <c r="UV28" s="270"/>
      <c r="UW28" s="270"/>
      <c r="UX28" s="270"/>
      <c r="UY28" s="270"/>
      <c r="UZ28" s="270"/>
      <c r="VA28" s="270"/>
      <c r="VB28" s="270"/>
      <c r="VC28" s="270"/>
      <c r="VD28" s="270"/>
      <c r="VE28" s="270"/>
      <c r="VF28" s="270"/>
      <c r="VG28" s="270"/>
      <c r="VH28" s="270"/>
      <c r="VI28" s="270"/>
      <c r="VJ28" s="270"/>
      <c r="VK28" s="270"/>
      <c r="VL28" s="270"/>
      <c r="VM28" s="270"/>
      <c r="VN28" s="270"/>
      <c r="VO28" s="270"/>
      <c r="VP28" s="270"/>
      <c r="VQ28" s="270"/>
      <c r="VR28" s="270"/>
      <c r="VS28" s="270"/>
      <c r="VT28" s="270"/>
      <c r="VU28" s="270"/>
      <c r="VV28" s="270"/>
      <c r="VW28" s="270"/>
      <c r="VX28" s="270"/>
      <c r="VY28" s="270"/>
      <c r="VZ28" s="270"/>
      <c r="WA28" s="270"/>
      <c r="WB28" s="270"/>
      <c r="WC28" s="270"/>
      <c r="WD28" s="270"/>
      <c r="WE28" s="270"/>
      <c r="WF28" s="270"/>
      <c r="WG28" s="270"/>
      <c r="WH28" s="270"/>
      <c r="WI28" s="270"/>
      <c r="WJ28" s="270"/>
      <c r="WK28" s="270"/>
      <c r="WL28" s="270"/>
      <c r="WM28" s="270"/>
      <c r="WN28" s="270"/>
      <c r="WO28" s="270"/>
      <c r="WP28" s="270"/>
      <c r="WQ28" s="270"/>
      <c r="WR28" s="270"/>
      <c r="WS28" s="270"/>
      <c r="WT28" s="270"/>
      <c r="WU28" s="270"/>
      <c r="WV28" s="270"/>
      <c r="WW28" s="270"/>
      <c r="WX28" s="270"/>
      <c r="WY28" s="270"/>
      <c r="WZ28" s="270"/>
      <c r="XA28" s="270"/>
      <c r="XB28" s="270"/>
      <c r="XC28" s="270"/>
      <c r="XD28" s="270"/>
      <c r="XE28" s="270"/>
      <c r="XF28" s="270"/>
      <c r="XG28" s="270"/>
      <c r="XH28" s="270"/>
      <c r="XI28" s="270"/>
      <c r="XJ28" s="270"/>
      <c r="XK28" s="270"/>
      <c r="XL28" s="270"/>
      <c r="XM28" s="270"/>
      <c r="XN28" s="270"/>
      <c r="XO28" s="270"/>
      <c r="XP28" s="270"/>
      <c r="XQ28" s="270"/>
      <c r="XR28" s="270"/>
      <c r="XS28" s="270"/>
      <c r="XT28" s="270"/>
      <c r="XU28" s="270"/>
      <c r="XV28" s="270"/>
      <c r="XW28" s="270"/>
      <c r="XX28" s="270"/>
      <c r="XY28" s="270"/>
      <c r="XZ28" s="270"/>
      <c r="YA28" s="270"/>
      <c r="YB28" s="270"/>
      <c r="YC28" s="270"/>
      <c r="YD28" s="270"/>
      <c r="YE28" s="270"/>
      <c r="YF28" s="270"/>
      <c r="YG28" s="270"/>
      <c r="YH28" s="270"/>
      <c r="YI28" s="270"/>
      <c r="YJ28" s="270"/>
      <c r="YK28" s="270"/>
      <c r="YL28" s="270"/>
      <c r="YM28" s="270"/>
      <c r="YN28" s="270"/>
      <c r="YO28" s="270"/>
      <c r="YP28" s="270"/>
      <c r="YQ28" s="270"/>
      <c r="YR28" s="270"/>
      <c r="YS28" s="270"/>
      <c r="YT28" s="270"/>
      <c r="YU28" s="270"/>
      <c r="YV28" s="270"/>
      <c r="YW28" s="270"/>
      <c r="YX28" s="270"/>
      <c r="YY28" s="270"/>
      <c r="YZ28" s="270"/>
      <c r="ZA28" s="270"/>
      <c r="ZB28" s="270"/>
      <c r="ZC28" s="270"/>
      <c r="ZD28" s="270"/>
      <c r="ZE28" s="270"/>
      <c r="ZF28" s="270"/>
      <c r="ZG28" s="270"/>
      <c r="ZH28" s="270"/>
      <c r="ZI28" s="270"/>
      <c r="ZJ28" s="270"/>
      <c r="ZK28" s="270"/>
      <c r="ZL28" s="270"/>
      <c r="ZM28" s="270"/>
      <c r="ZN28" s="270"/>
      <c r="ZO28" s="270"/>
      <c r="ZP28" s="270"/>
      <c r="ZQ28" s="270"/>
      <c r="ZR28" s="270"/>
      <c r="ZS28" s="270"/>
      <c r="ZT28" s="270"/>
      <c r="ZU28" s="270"/>
      <c r="ZV28" s="270"/>
      <c r="ZW28" s="270"/>
      <c r="ZX28" s="270"/>
      <c r="ZY28" s="270"/>
      <c r="ZZ28" s="270"/>
      <c r="AAA28" s="270"/>
      <c r="AAB28" s="270"/>
      <c r="AAC28" s="270"/>
      <c r="AAD28" s="270"/>
      <c r="AAE28" s="270"/>
      <c r="AAF28" s="270"/>
      <c r="AAG28" s="270"/>
      <c r="AAH28" s="270"/>
      <c r="AAI28" s="270"/>
      <c r="AAJ28" s="270"/>
      <c r="AAK28" s="270"/>
      <c r="AAL28" s="270"/>
      <c r="AAM28" s="270"/>
      <c r="AAN28" s="270"/>
      <c r="AAO28" s="270"/>
      <c r="AAP28" s="270"/>
      <c r="AAQ28" s="270"/>
      <c r="AAR28" s="270"/>
      <c r="AAS28" s="270"/>
      <c r="AAT28" s="270"/>
      <c r="AAU28" s="270"/>
      <c r="AAV28" s="270"/>
      <c r="AAW28" s="270"/>
      <c r="AAX28" s="270"/>
      <c r="AAY28" s="270"/>
      <c r="AAZ28" s="270"/>
      <c r="ABA28" s="270"/>
      <c r="ABB28" s="270"/>
      <c r="ABC28" s="270"/>
      <c r="ABD28" s="270"/>
      <c r="ABE28" s="270"/>
      <c r="ABF28" s="270"/>
      <c r="ABG28" s="270"/>
      <c r="ABH28" s="270"/>
      <c r="ABI28" s="270"/>
      <c r="ABJ28" s="270"/>
      <c r="ABK28" s="270"/>
      <c r="ABL28" s="270"/>
      <c r="ABM28" s="270"/>
      <c r="ABN28" s="270"/>
      <c r="ABO28" s="270"/>
      <c r="ABP28" s="270"/>
      <c r="ABQ28" s="270"/>
      <c r="ABR28" s="270"/>
      <c r="ABS28" s="270"/>
      <c r="ABT28" s="270"/>
      <c r="ABU28" s="270"/>
      <c r="ABV28" s="270"/>
      <c r="ABW28" s="270"/>
      <c r="ABX28" s="270"/>
      <c r="ABY28" s="270"/>
      <c r="ABZ28" s="270"/>
      <c r="ACA28" s="270"/>
      <c r="ACB28" s="270"/>
      <c r="ACC28" s="270"/>
      <c r="ACD28" s="270"/>
      <c r="ACE28" s="270"/>
      <c r="ACF28" s="270"/>
      <c r="ACG28" s="270"/>
      <c r="ACH28" s="270"/>
      <c r="ACI28" s="270"/>
      <c r="ACJ28" s="270"/>
      <c r="ACK28" s="270"/>
      <c r="ACL28" s="270"/>
      <c r="ACM28" s="270"/>
      <c r="ACN28" s="270"/>
      <c r="ACO28" s="270"/>
      <c r="ACP28" s="270"/>
      <c r="ACQ28" s="270"/>
      <c r="ACR28" s="270"/>
      <c r="ACS28" s="270"/>
      <c r="ACT28" s="270"/>
      <c r="ACU28" s="270"/>
      <c r="ACV28" s="270"/>
      <c r="ACW28" s="270"/>
      <c r="ACX28" s="270"/>
      <c r="ACY28" s="270"/>
      <c r="ACZ28" s="270"/>
      <c r="ADA28" s="270"/>
      <c r="ADB28" s="270"/>
      <c r="ADC28" s="270"/>
      <c r="ADD28" s="270"/>
      <c r="ADE28" s="270"/>
      <c r="ADF28" s="270"/>
      <c r="ADG28" s="270"/>
      <c r="ADH28" s="270"/>
      <c r="ADI28" s="270"/>
      <c r="ADJ28" s="270"/>
      <c r="ADK28" s="270"/>
      <c r="ADL28" s="270"/>
      <c r="ADM28" s="270"/>
      <c r="ADN28" s="270"/>
      <c r="ADO28" s="270"/>
      <c r="ADP28" s="270"/>
      <c r="ADQ28" s="270"/>
      <c r="ADR28" s="270"/>
      <c r="ADS28" s="270"/>
      <c r="ADT28" s="270"/>
      <c r="ADU28" s="270"/>
      <c r="ADV28" s="270"/>
      <c r="ADW28" s="270"/>
      <c r="ADX28" s="270"/>
      <c r="ADY28" s="270"/>
      <c r="ADZ28" s="270"/>
      <c r="AEA28" s="270"/>
      <c r="AEB28" s="270"/>
      <c r="AEC28" s="270"/>
      <c r="AED28" s="270"/>
      <c r="AEE28" s="270"/>
      <c r="AEF28" s="270"/>
      <c r="AEG28" s="270"/>
      <c r="AEH28" s="270"/>
      <c r="AEI28" s="270"/>
      <c r="AEJ28" s="270"/>
      <c r="AEK28" s="270"/>
      <c r="AEL28" s="270"/>
      <c r="AEM28" s="270"/>
      <c r="AEN28" s="270"/>
      <c r="AEO28" s="270"/>
      <c r="AEP28" s="270"/>
      <c r="AEQ28" s="270"/>
      <c r="AER28" s="270"/>
      <c r="AES28" s="270"/>
      <c r="AET28" s="270"/>
      <c r="AEU28" s="270"/>
      <c r="AEV28" s="270"/>
      <c r="AEW28" s="270"/>
      <c r="AEX28" s="270"/>
      <c r="AEY28" s="270"/>
      <c r="AEZ28" s="270"/>
      <c r="AFA28" s="270"/>
      <c r="AFB28" s="270"/>
      <c r="AFC28" s="270"/>
      <c r="AFD28" s="270"/>
      <c r="AFE28" s="270"/>
      <c r="AFF28" s="270"/>
      <c r="AFG28" s="270"/>
      <c r="AFH28" s="270"/>
      <c r="AFI28" s="270"/>
      <c r="AFJ28" s="270"/>
      <c r="AFK28" s="270"/>
      <c r="AFL28" s="270"/>
      <c r="AFM28" s="270"/>
      <c r="AFN28" s="270"/>
      <c r="AFO28" s="270"/>
      <c r="AFP28" s="270"/>
      <c r="AFQ28" s="270"/>
      <c r="AFR28" s="270"/>
      <c r="AFS28" s="270"/>
      <c r="AFT28" s="270"/>
      <c r="AFU28" s="270"/>
      <c r="AFV28" s="270"/>
      <c r="AFW28" s="270"/>
      <c r="AFX28" s="270"/>
      <c r="AFY28" s="270"/>
      <c r="AFZ28" s="270"/>
      <c r="AGA28" s="270"/>
      <c r="AGB28" s="270"/>
      <c r="AGC28" s="270"/>
      <c r="AGD28" s="270"/>
      <c r="AGE28" s="270"/>
      <c r="AGF28" s="270"/>
      <c r="AGG28" s="270"/>
      <c r="AGH28" s="270"/>
      <c r="AGI28" s="270"/>
      <c r="AGJ28" s="270"/>
      <c r="AGK28" s="270"/>
      <c r="AGL28" s="270"/>
      <c r="AGM28" s="270"/>
      <c r="AGN28" s="270"/>
      <c r="AGO28" s="270"/>
      <c r="AGP28" s="270"/>
      <c r="AGQ28" s="270"/>
      <c r="AGR28" s="270"/>
      <c r="AGS28" s="270"/>
      <c r="AGT28" s="270"/>
      <c r="AGU28" s="270"/>
      <c r="AGV28" s="270"/>
      <c r="AGW28" s="270"/>
      <c r="AGX28" s="270"/>
      <c r="AGY28" s="270"/>
      <c r="AGZ28" s="270"/>
      <c r="AHA28" s="270"/>
      <c r="AHB28" s="270"/>
      <c r="AHC28" s="270"/>
      <c r="AHD28" s="270"/>
      <c r="AHE28" s="270"/>
      <c r="AHF28" s="270"/>
      <c r="AHG28" s="270"/>
      <c r="AHH28" s="270"/>
      <c r="AHI28" s="270"/>
      <c r="AHJ28" s="270"/>
      <c r="AHK28" s="270"/>
      <c r="AHL28" s="270"/>
      <c r="AHM28" s="270"/>
      <c r="AHN28" s="270"/>
      <c r="AHO28" s="270"/>
      <c r="AHP28" s="270"/>
      <c r="AHQ28" s="270"/>
      <c r="AHR28" s="270"/>
      <c r="AHS28" s="270"/>
      <c r="AHT28" s="270"/>
      <c r="AHU28" s="270"/>
      <c r="AHV28" s="270"/>
      <c r="AHW28" s="270"/>
      <c r="AHX28" s="270"/>
      <c r="AHY28" s="270"/>
      <c r="AHZ28" s="270"/>
      <c r="AIA28" s="270"/>
      <c r="AIB28" s="270"/>
      <c r="AIC28" s="270"/>
      <c r="AID28" s="270"/>
      <c r="AIE28" s="270"/>
      <c r="AIF28" s="270"/>
      <c r="AIG28" s="270"/>
      <c r="AIH28" s="270"/>
      <c r="AII28" s="270"/>
      <c r="AIJ28" s="270"/>
      <c r="AIK28" s="270"/>
      <c r="AIL28" s="270"/>
      <c r="AIM28" s="270"/>
      <c r="AIN28" s="270"/>
      <c r="AIO28" s="270"/>
      <c r="AIP28" s="270"/>
      <c r="AIQ28" s="270"/>
      <c r="AIR28" s="270"/>
      <c r="AIS28" s="270"/>
      <c r="AIT28" s="270"/>
      <c r="AIU28" s="270"/>
      <c r="AIV28" s="270"/>
      <c r="AIW28" s="270"/>
      <c r="AIX28" s="270"/>
      <c r="AIY28" s="270"/>
      <c r="AIZ28" s="270"/>
      <c r="AJA28" s="270"/>
      <c r="AJB28" s="270"/>
      <c r="AJC28" s="270"/>
      <c r="AJD28" s="270"/>
      <c r="AJE28" s="270"/>
      <c r="AJF28" s="270"/>
      <c r="AJG28" s="270"/>
      <c r="AJH28" s="270"/>
      <c r="AJI28" s="270"/>
      <c r="AJJ28" s="270"/>
      <c r="AJK28" s="270"/>
      <c r="AJL28" s="270"/>
      <c r="AJM28" s="270"/>
      <c r="AJN28" s="270"/>
      <c r="AJO28" s="270"/>
      <c r="AJP28" s="270"/>
      <c r="AJQ28" s="270"/>
      <c r="AJR28" s="270"/>
      <c r="AJS28" s="270"/>
      <c r="AJT28" s="270"/>
      <c r="AJU28" s="270"/>
      <c r="AJV28" s="270"/>
      <c r="AJW28" s="270"/>
      <c r="AJX28" s="270"/>
      <c r="AJY28" s="270"/>
      <c r="AJZ28" s="270"/>
      <c r="AKA28" s="270"/>
      <c r="AKB28" s="270"/>
      <c r="AKC28" s="270"/>
      <c r="AKD28" s="270"/>
      <c r="AKE28" s="270"/>
      <c r="AKF28" s="270"/>
      <c r="AKG28" s="270"/>
      <c r="AKH28" s="270"/>
      <c r="AKI28" s="270"/>
      <c r="AKJ28" s="270"/>
      <c r="AKK28" s="270"/>
      <c r="AKL28" s="270"/>
      <c r="AKM28" s="270"/>
      <c r="AKN28" s="270"/>
      <c r="AKO28" s="270"/>
      <c r="AKP28" s="270"/>
      <c r="AKQ28" s="270"/>
      <c r="AKR28" s="270"/>
      <c r="AKS28" s="270"/>
      <c r="AKT28" s="270"/>
      <c r="AKU28" s="270"/>
      <c r="AKV28" s="270"/>
      <c r="AKW28" s="270"/>
      <c r="AKX28" s="270"/>
      <c r="AKY28" s="270"/>
      <c r="AKZ28" s="270"/>
      <c r="ALA28" s="270"/>
      <c r="ALB28" s="270"/>
      <c r="ALC28" s="270"/>
      <c r="ALD28" s="270"/>
      <c r="ALE28" s="270"/>
      <c r="ALF28" s="270"/>
      <c r="ALG28" s="270"/>
      <c r="ALH28" s="270"/>
      <c r="ALI28" s="270"/>
      <c r="ALJ28" s="270"/>
      <c r="ALK28" s="270"/>
      <c r="ALL28" s="270"/>
      <c r="ALM28" s="270"/>
      <c r="ALN28" s="270"/>
      <c r="ALO28" s="270"/>
      <c r="ALP28" s="270"/>
      <c r="ALQ28" s="270"/>
      <c r="ALR28" s="270"/>
      <c r="ALS28" s="270"/>
      <c r="ALT28" s="270"/>
      <c r="ALU28" s="270"/>
      <c r="ALV28" s="270"/>
      <c r="ALW28" s="270"/>
      <c r="ALX28" s="270"/>
      <c r="ALY28" s="270"/>
      <c r="ALZ28" s="270"/>
      <c r="AMA28" s="270"/>
      <c r="AMB28" s="270"/>
      <c r="AMC28" s="270"/>
      <c r="AMD28" s="270"/>
    </row>
    <row r="29" customFormat="false" ht="13.8" hidden="false" customHeight="true" outlineLevel="0" collapsed="false">
      <c r="A29" s="273" t="s">
        <v>947</v>
      </c>
      <c r="B29" s="273"/>
      <c r="C29" s="273"/>
      <c r="D29" s="273"/>
      <c r="E29" s="273"/>
      <c r="F29" s="273"/>
      <c r="G29" s="273"/>
      <c r="H29" s="273"/>
      <c r="I29" s="274" t="n">
        <f aca="false">SUM(I23:I28)</f>
        <v>0</v>
      </c>
      <c r="J29" s="270"/>
      <c r="K29" s="270"/>
      <c r="L29" s="270"/>
      <c r="M29" s="270"/>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270"/>
      <c r="AL29" s="270"/>
      <c r="AM29" s="270"/>
      <c r="AN29" s="270"/>
      <c r="AO29" s="270"/>
      <c r="AP29" s="270"/>
      <c r="AQ29" s="270"/>
      <c r="AR29" s="270"/>
      <c r="AS29" s="270"/>
      <c r="AT29" s="270"/>
      <c r="AU29" s="270"/>
      <c r="AV29" s="270"/>
      <c r="AW29" s="270"/>
      <c r="AX29" s="270"/>
      <c r="AY29" s="270"/>
      <c r="AZ29" s="270"/>
      <c r="BA29" s="270"/>
      <c r="BB29" s="270"/>
      <c r="BC29" s="270"/>
      <c r="BD29" s="270"/>
      <c r="BE29" s="270"/>
      <c r="BF29" s="270"/>
      <c r="BG29" s="270"/>
      <c r="BH29" s="270"/>
      <c r="BI29" s="270"/>
      <c r="BJ29" s="270"/>
      <c r="BK29" s="270"/>
      <c r="BL29" s="270"/>
      <c r="BM29" s="270"/>
      <c r="BN29" s="270"/>
      <c r="BO29" s="270"/>
      <c r="BP29" s="270"/>
      <c r="BQ29" s="270"/>
      <c r="BR29" s="270"/>
      <c r="BS29" s="270"/>
      <c r="BT29" s="270"/>
      <c r="BU29" s="270"/>
      <c r="BV29" s="270"/>
      <c r="BW29" s="270"/>
      <c r="BX29" s="270"/>
      <c r="BY29" s="270"/>
      <c r="BZ29" s="270"/>
      <c r="CA29" s="270"/>
      <c r="CB29" s="270"/>
      <c r="CC29" s="270"/>
      <c r="CD29" s="270"/>
      <c r="CE29" s="270"/>
      <c r="CF29" s="270"/>
      <c r="CG29" s="270"/>
      <c r="CH29" s="270"/>
      <c r="CI29" s="270"/>
      <c r="CJ29" s="270"/>
      <c r="CK29" s="270"/>
      <c r="CL29" s="270"/>
      <c r="CM29" s="270"/>
      <c r="CN29" s="270"/>
      <c r="CO29" s="270"/>
      <c r="CP29" s="270"/>
      <c r="CQ29" s="270"/>
      <c r="CR29" s="270"/>
      <c r="CS29" s="270"/>
      <c r="CT29" s="270"/>
      <c r="CU29" s="270"/>
      <c r="CV29" s="270"/>
      <c r="CW29" s="270"/>
      <c r="CX29" s="270"/>
      <c r="CY29" s="270"/>
      <c r="CZ29" s="270"/>
      <c r="DA29" s="270"/>
      <c r="DB29" s="270"/>
      <c r="DC29" s="270"/>
      <c r="DD29" s="270"/>
      <c r="DE29" s="270"/>
      <c r="DF29" s="270"/>
      <c r="DG29" s="270"/>
      <c r="DH29" s="270"/>
      <c r="DI29" s="270"/>
      <c r="DJ29" s="270"/>
      <c r="DK29" s="270"/>
      <c r="DL29" s="270"/>
      <c r="DM29" s="270"/>
      <c r="DN29" s="270"/>
      <c r="DO29" s="270"/>
      <c r="DP29" s="270"/>
      <c r="DQ29" s="270"/>
      <c r="DR29" s="270"/>
      <c r="DS29" s="270"/>
      <c r="DT29" s="270"/>
      <c r="DU29" s="270"/>
      <c r="DV29" s="270"/>
      <c r="DW29" s="270"/>
      <c r="DX29" s="270"/>
      <c r="DY29" s="270"/>
      <c r="DZ29" s="270"/>
      <c r="EA29" s="270"/>
      <c r="EB29" s="270"/>
      <c r="EC29" s="270"/>
      <c r="ED29" s="270"/>
      <c r="EE29" s="270"/>
      <c r="EF29" s="270"/>
      <c r="EG29" s="270"/>
      <c r="EH29" s="270"/>
      <c r="EI29" s="270"/>
      <c r="EJ29" s="270"/>
      <c r="EK29" s="270"/>
      <c r="EL29" s="270"/>
      <c r="EM29" s="270"/>
      <c r="EN29" s="270"/>
      <c r="EO29" s="270"/>
      <c r="EP29" s="270"/>
      <c r="EQ29" s="270"/>
      <c r="ER29" s="270"/>
      <c r="ES29" s="270"/>
      <c r="ET29" s="270"/>
      <c r="EU29" s="270"/>
      <c r="EV29" s="270"/>
      <c r="EW29" s="270"/>
      <c r="EX29" s="270"/>
      <c r="EY29" s="270"/>
      <c r="EZ29" s="270"/>
      <c r="FA29" s="270"/>
      <c r="FB29" s="270"/>
      <c r="FC29" s="270"/>
      <c r="FD29" s="270"/>
      <c r="FE29" s="270"/>
      <c r="FF29" s="270"/>
      <c r="FG29" s="270"/>
      <c r="FH29" s="270"/>
      <c r="FI29" s="270"/>
      <c r="FJ29" s="270"/>
      <c r="FK29" s="270"/>
      <c r="FL29" s="270"/>
      <c r="FM29" s="270"/>
      <c r="FN29" s="270"/>
      <c r="FO29" s="270"/>
      <c r="FP29" s="270"/>
      <c r="FQ29" s="270"/>
      <c r="FR29" s="270"/>
      <c r="FS29" s="270"/>
      <c r="FT29" s="270"/>
      <c r="FU29" s="270"/>
      <c r="FV29" s="270"/>
      <c r="FW29" s="270"/>
      <c r="FX29" s="270"/>
      <c r="FY29" s="270"/>
      <c r="FZ29" s="270"/>
      <c r="GA29" s="270"/>
      <c r="GB29" s="270"/>
      <c r="GC29" s="270"/>
      <c r="GD29" s="270"/>
      <c r="GE29" s="270"/>
      <c r="GF29" s="270"/>
      <c r="GG29" s="270"/>
      <c r="GH29" s="270"/>
      <c r="GI29" s="270"/>
      <c r="GJ29" s="270"/>
      <c r="GK29" s="270"/>
      <c r="GL29" s="270"/>
      <c r="GM29" s="270"/>
      <c r="GN29" s="270"/>
      <c r="GO29" s="270"/>
      <c r="GP29" s="270"/>
      <c r="GQ29" s="270"/>
      <c r="GR29" s="270"/>
      <c r="GS29" s="270"/>
      <c r="GT29" s="270"/>
      <c r="GU29" s="270"/>
      <c r="GV29" s="270"/>
      <c r="GW29" s="270"/>
      <c r="GX29" s="270"/>
      <c r="GY29" s="270"/>
      <c r="GZ29" s="270"/>
      <c r="HA29" s="270"/>
      <c r="HB29" s="270"/>
      <c r="HC29" s="270"/>
      <c r="HD29" s="270"/>
      <c r="HE29" s="270"/>
      <c r="HF29" s="270"/>
      <c r="HG29" s="270"/>
      <c r="HH29" s="270"/>
      <c r="HI29" s="270"/>
      <c r="HJ29" s="270"/>
      <c r="HK29" s="270"/>
      <c r="HL29" s="270"/>
      <c r="HM29" s="270"/>
      <c r="HN29" s="270"/>
      <c r="HO29" s="270"/>
      <c r="HP29" s="270"/>
      <c r="HQ29" s="270"/>
      <c r="HR29" s="270"/>
      <c r="HS29" s="270"/>
      <c r="HT29" s="270"/>
      <c r="HU29" s="270"/>
      <c r="HV29" s="270"/>
      <c r="HW29" s="270"/>
      <c r="HX29" s="270"/>
      <c r="HY29" s="270"/>
      <c r="HZ29" s="270"/>
      <c r="IA29" s="270"/>
      <c r="IB29" s="270"/>
      <c r="IC29" s="270"/>
      <c r="ID29" s="270"/>
      <c r="IE29" s="270"/>
      <c r="IF29" s="270"/>
      <c r="IG29" s="270"/>
      <c r="IH29" s="270"/>
      <c r="II29" s="270"/>
      <c r="IJ29" s="270"/>
      <c r="IK29" s="270"/>
      <c r="IL29" s="270"/>
      <c r="IM29" s="270"/>
      <c r="IN29" s="270"/>
      <c r="IO29" s="270"/>
      <c r="IP29" s="270"/>
      <c r="IQ29" s="270"/>
      <c r="IR29" s="270"/>
      <c r="IS29" s="270"/>
      <c r="IT29" s="270"/>
      <c r="IU29" s="270"/>
      <c r="IV29" s="270"/>
      <c r="IW29" s="270"/>
      <c r="IX29" s="270"/>
      <c r="IY29" s="270"/>
      <c r="IZ29" s="270"/>
      <c r="JA29" s="270"/>
      <c r="JB29" s="270"/>
      <c r="JC29" s="270"/>
      <c r="JD29" s="270"/>
      <c r="JE29" s="270"/>
      <c r="JF29" s="270"/>
      <c r="JG29" s="270"/>
      <c r="JH29" s="270"/>
      <c r="JI29" s="270"/>
      <c r="JJ29" s="270"/>
      <c r="JK29" s="270"/>
      <c r="JL29" s="270"/>
      <c r="JM29" s="270"/>
      <c r="JN29" s="270"/>
      <c r="JO29" s="270"/>
      <c r="JP29" s="270"/>
      <c r="JQ29" s="270"/>
      <c r="JR29" s="270"/>
      <c r="JS29" s="270"/>
      <c r="JT29" s="270"/>
      <c r="JU29" s="270"/>
      <c r="JV29" s="270"/>
      <c r="JW29" s="270"/>
      <c r="JX29" s="270"/>
      <c r="JY29" s="270"/>
      <c r="JZ29" s="270"/>
      <c r="KA29" s="270"/>
      <c r="KB29" s="270"/>
      <c r="KC29" s="270"/>
      <c r="KD29" s="270"/>
      <c r="KE29" s="270"/>
      <c r="KF29" s="270"/>
      <c r="KG29" s="270"/>
      <c r="KH29" s="270"/>
      <c r="KI29" s="270"/>
      <c r="KJ29" s="270"/>
      <c r="KK29" s="270"/>
      <c r="KL29" s="270"/>
      <c r="KM29" s="270"/>
      <c r="KN29" s="270"/>
      <c r="KO29" s="270"/>
      <c r="KP29" s="270"/>
      <c r="KQ29" s="270"/>
      <c r="KR29" s="270"/>
      <c r="KS29" s="270"/>
      <c r="KT29" s="270"/>
      <c r="KU29" s="270"/>
      <c r="KV29" s="270"/>
      <c r="KW29" s="270"/>
      <c r="KX29" s="270"/>
      <c r="KY29" s="270"/>
      <c r="KZ29" s="270"/>
      <c r="LA29" s="270"/>
      <c r="LB29" s="270"/>
      <c r="LC29" s="270"/>
      <c r="LD29" s="270"/>
      <c r="LE29" s="270"/>
      <c r="LF29" s="270"/>
      <c r="LG29" s="270"/>
      <c r="LH29" s="270"/>
      <c r="LI29" s="270"/>
      <c r="LJ29" s="270"/>
      <c r="LK29" s="270"/>
      <c r="LL29" s="270"/>
      <c r="LM29" s="270"/>
      <c r="LN29" s="270"/>
      <c r="LO29" s="270"/>
      <c r="LP29" s="270"/>
      <c r="LQ29" s="270"/>
      <c r="LR29" s="270"/>
      <c r="LS29" s="270"/>
      <c r="LT29" s="270"/>
      <c r="LU29" s="270"/>
      <c r="LV29" s="270"/>
      <c r="LW29" s="270"/>
      <c r="LX29" s="270"/>
      <c r="LY29" s="270"/>
      <c r="LZ29" s="270"/>
      <c r="MA29" s="270"/>
      <c r="MB29" s="270"/>
      <c r="MC29" s="270"/>
      <c r="MD29" s="270"/>
      <c r="ME29" s="270"/>
      <c r="MF29" s="270"/>
      <c r="MG29" s="270"/>
      <c r="MH29" s="270"/>
      <c r="MI29" s="270"/>
      <c r="MJ29" s="270"/>
      <c r="MK29" s="270"/>
      <c r="ML29" s="270"/>
      <c r="MM29" s="270"/>
      <c r="MN29" s="270"/>
      <c r="MO29" s="270"/>
      <c r="MP29" s="270"/>
      <c r="MQ29" s="270"/>
      <c r="MR29" s="270"/>
      <c r="MS29" s="270"/>
      <c r="MT29" s="270"/>
      <c r="MU29" s="270"/>
      <c r="MV29" s="270"/>
      <c r="MW29" s="270"/>
      <c r="MX29" s="270"/>
      <c r="MY29" s="270"/>
      <c r="MZ29" s="270"/>
      <c r="NA29" s="270"/>
      <c r="NB29" s="270"/>
      <c r="NC29" s="270"/>
      <c r="ND29" s="270"/>
      <c r="NE29" s="270"/>
      <c r="NF29" s="270"/>
      <c r="NG29" s="270"/>
      <c r="NH29" s="270"/>
      <c r="NI29" s="270"/>
      <c r="NJ29" s="270"/>
      <c r="NK29" s="270"/>
      <c r="NL29" s="270"/>
      <c r="NM29" s="270"/>
      <c r="NN29" s="270"/>
      <c r="NO29" s="270"/>
      <c r="NP29" s="270"/>
      <c r="NQ29" s="270"/>
      <c r="NR29" s="270"/>
      <c r="NS29" s="270"/>
      <c r="NT29" s="270"/>
      <c r="NU29" s="270"/>
      <c r="NV29" s="270"/>
      <c r="NW29" s="270"/>
      <c r="NX29" s="270"/>
      <c r="NY29" s="270"/>
      <c r="NZ29" s="270"/>
      <c r="OA29" s="270"/>
      <c r="OB29" s="270"/>
      <c r="OC29" s="270"/>
      <c r="OD29" s="270"/>
      <c r="OE29" s="270"/>
      <c r="OF29" s="270"/>
      <c r="OG29" s="270"/>
      <c r="OH29" s="270"/>
      <c r="OI29" s="270"/>
      <c r="OJ29" s="270"/>
      <c r="OK29" s="270"/>
      <c r="OL29" s="270"/>
      <c r="OM29" s="270"/>
      <c r="ON29" s="270"/>
      <c r="OO29" s="270"/>
      <c r="OP29" s="270"/>
      <c r="OQ29" s="270"/>
      <c r="OR29" s="270"/>
      <c r="OS29" s="270"/>
      <c r="OT29" s="270"/>
      <c r="OU29" s="270"/>
      <c r="OV29" s="270"/>
      <c r="OW29" s="270"/>
      <c r="OX29" s="270"/>
      <c r="OY29" s="270"/>
      <c r="OZ29" s="270"/>
      <c r="PA29" s="270"/>
      <c r="PB29" s="270"/>
      <c r="PC29" s="270"/>
      <c r="PD29" s="270"/>
      <c r="PE29" s="270"/>
      <c r="PF29" s="270"/>
      <c r="PG29" s="270"/>
      <c r="PH29" s="270"/>
      <c r="PI29" s="270"/>
      <c r="PJ29" s="270"/>
      <c r="PK29" s="270"/>
      <c r="PL29" s="270"/>
      <c r="PM29" s="270"/>
      <c r="PN29" s="270"/>
      <c r="PO29" s="270"/>
      <c r="PP29" s="270"/>
      <c r="PQ29" s="270"/>
      <c r="PR29" s="270"/>
      <c r="PS29" s="270"/>
      <c r="PT29" s="270"/>
      <c r="PU29" s="270"/>
      <c r="PV29" s="270"/>
      <c r="PW29" s="270"/>
      <c r="PX29" s="270"/>
      <c r="PY29" s="270"/>
      <c r="PZ29" s="270"/>
      <c r="QA29" s="270"/>
      <c r="QB29" s="270"/>
      <c r="QC29" s="270"/>
      <c r="QD29" s="270"/>
      <c r="QE29" s="270"/>
      <c r="QF29" s="270"/>
      <c r="QG29" s="270"/>
      <c r="QH29" s="270"/>
      <c r="QI29" s="270"/>
      <c r="QJ29" s="270"/>
      <c r="QK29" s="270"/>
      <c r="QL29" s="270"/>
      <c r="QM29" s="270"/>
      <c r="QN29" s="270"/>
      <c r="QO29" s="270"/>
      <c r="QP29" s="270"/>
      <c r="QQ29" s="270"/>
      <c r="QR29" s="270"/>
      <c r="QS29" s="270"/>
      <c r="QT29" s="270"/>
      <c r="QU29" s="270"/>
      <c r="QV29" s="270"/>
      <c r="QW29" s="270"/>
      <c r="QX29" s="270"/>
      <c r="QY29" s="270"/>
      <c r="QZ29" s="270"/>
      <c r="RA29" s="270"/>
      <c r="RB29" s="270"/>
      <c r="RC29" s="270"/>
      <c r="RD29" s="270"/>
      <c r="RE29" s="270"/>
      <c r="RF29" s="270"/>
      <c r="RG29" s="270"/>
      <c r="RH29" s="270"/>
      <c r="RI29" s="270"/>
      <c r="RJ29" s="270"/>
      <c r="RK29" s="270"/>
      <c r="RL29" s="270"/>
      <c r="RM29" s="270"/>
      <c r="RN29" s="270"/>
      <c r="RO29" s="270"/>
      <c r="RP29" s="270"/>
      <c r="RQ29" s="270"/>
      <c r="RR29" s="270"/>
      <c r="RS29" s="270"/>
      <c r="RT29" s="270"/>
      <c r="RU29" s="270"/>
      <c r="RV29" s="270"/>
      <c r="RW29" s="270"/>
      <c r="RX29" s="270"/>
      <c r="RY29" s="270"/>
      <c r="RZ29" s="270"/>
      <c r="SA29" s="270"/>
      <c r="SB29" s="270"/>
      <c r="SC29" s="270"/>
      <c r="SD29" s="270"/>
      <c r="SE29" s="270"/>
      <c r="SF29" s="270"/>
      <c r="SG29" s="270"/>
      <c r="SH29" s="270"/>
      <c r="SI29" s="270"/>
      <c r="SJ29" s="270"/>
      <c r="SK29" s="270"/>
      <c r="SL29" s="270"/>
      <c r="SM29" s="270"/>
      <c r="SN29" s="270"/>
      <c r="SO29" s="270"/>
      <c r="SP29" s="270"/>
      <c r="SQ29" s="270"/>
      <c r="SR29" s="270"/>
      <c r="SS29" s="270"/>
      <c r="ST29" s="270"/>
      <c r="SU29" s="270"/>
      <c r="SV29" s="270"/>
      <c r="SW29" s="270"/>
      <c r="SX29" s="270"/>
      <c r="SY29" s="270"/>
      <c r="SZ29" s="270"/>
      <c r="TA29" s="270"/>
      <c r="TB29" s="270"/>
      <c r="TC29" s="270"/>
      <c r="TD29" s="270"/>
      <c r="TE29" s="270"/>
      <c r="TF29" s="270"/>
      <c r="TG29" s="270"/>
      <c r="TH29" s="270"/>
      <c r="TI29" s="270"/>
      <c r="TJ29" s="270"/>
      <c r="TK29" s="270"/>
      <c r="TL29" s="270"/>
      <c r="TM29" s="270"/>
      <c r="TN29" s="270"/>
      <c r="TO29" s="270"/>
      <c r="TP29" s="270"/>
      <c r="TQ29" s="270"/>
      <c r="TR29" s="270"/>
      <c r="TS29" s="270"/>
      <c r="TT29" s="270"/>
      <c r="TU29" s="270"/>
      <c r="TV29" s="270"/>
      <c r="TW29" s="270"/>
      <c r="TX29" s="270"/>
      <c r="TY29" s="270"/>
      <c r="TZ29" s="270"/>
      <c r="UA29" s="270"/>
      <c r="UB29" s="270"/>
      <c r="UC29" s="270"/>
      <c r="UD29" s="270"/>
      <c r="UE29" s="270"/>
      <c r="UF29" s="270"/>
      <c r="UG29" s="270"/>
      <c r="UH29" s="270"/>
      <c r="UI29" s="270"/>
      <c r="UJ29" s="270"/>
      <c r="UK29" s="270"/>
      <c r="UL29" s="270"/>
      <c r="UM29" s="270"/>
      <c r="UN29" s="270"/>
      <c r="UO29" s="270"/>
      <c r="UP29" s="270"/>
      <c r="UQ29" s="270"/>
      <c r="UR29" s="270"/>
      <c r="US29" s="270"/>
      <c r="UT29" s="270"/>
      <c r="UU29" s="270"/>
      <c r="UV29" s="270"/>
      <c r="UW29" s="270"/>
      <c r="UX29" s="270"/>
      <c r="UY29" s="270"/>
      <c r="UZ29" s="270"/>
      <c r="VA29" s="270"/>
      <c r="VB29" s="270"/>
      <c r="VC29" s="270"/>
      <c r="VD29" s="270"/>
      <c r="VE29" s="270"/>
      <c r="VF29" s="270"/>
      <c r="VG29" s="270"/>
      <c r="VH29" s="270"/>
      <c r="VI29" s="270"/>
      <c r="VJ29" s="270"/>
      <c r="VK29" s="270"/>
      <c r="VL29" s="270"/>
      <c r="VM29" s="270"/>
      <c r="VN29" s="270"/>
      <c r="VO29" s="270"/>
      <c r="VP29" s="270"/>
      <c r="VQ29" s="270"/>
      <c r="VR29" s="270"/>
      <c r="VS29" s="270"/>
      <c r="VT29" s="270"/>
      <c r="VU29" s="270"/>
      <c r="VV29" s="270"/>
      <c r="VW29" s="270"/>
      <c r="VX29" s="270"/>
      <c r="VY29" s="270"/>
      <c r="VZ29" s="270"/>
      <c r="WA29" s="270"/>
      <c r="WB29" s="270"/>
      <c r="WC29" s="270"/>
      <c r="WD29" s="270"/>
      <c r="WE29" s="270"/>
      <c r="WF29" s="270"/>
      <c r="WG29" s="270"/>
      <c r="WH29" s="270"/>
      <c r="WI29" s="270"/>
      <c r="WJ29" s="270"/>
      <c r="WK29" s="270"/>
      <c r="WL29" s="270"/>
      <c r="WM29" s="270"/>
      <c r="WN29" s="270"/>
      <c r="WO29" s="270"/>
      <c r="WP29" s="270"/>
      <c r="WQ29" s="270"/>
      <c r="WR29" s="270"/>
      <c r="WS29" s="270"/>
      <c r="WT29" s="270"/>
      <c r="WU29" s="270"/>
      <c r="WV29" s="270"/>
      <c r="WW29" s="270"/>
      <c r="WX29" s="270"/>
      <c r="WY29" s="270"/>
      <c r="WZ29" s="270"/>
      <c r="XA29" s="270"/>
      <c r="XB29" s="270"/>
      <c r="XC29" s="270"/>
      <c r="XD29" s="270"/>
      <c r="XE29" s="270"/>
      <c r="XF29" s="270"/>
      <c r="XG29" s="270"/>
      <c r="XH29" s="270"/>
      <c r="XI29" s="270"/>
      <c r="XJ29" s="270"/>
      <c r="XK29" s="270"/>
      <c r="XL29" s="270"/>
      <c r="XM29" s="270"/>
      <c r="XN29" s="270"/>
      <c r="XO29" s="270"/>
      <c r="XP29" s="270"/>
      <c r="XQ29" s="270"/>
      <c r="XR29" s="270"/>
      <c r="XS29" s="270"/>
      <c r="XT29" s="270"/>
      <c r="XU29" s="270"/>
      <c r="XV29" s="270"/>
      <c r="XW29" s="270"/>
      <c r="XX29" s="270"/>
      <c r="XY29" s="270"/>
      <c r="XZ29" s="270"/>
      <c r="YA29" s="270"/>
      <c r="YB29" s="270"/>
      <c r="YC29" s="270"/>
      <c r="YD29" s="270"/>
      <c r="YE29" s="270"/>
      <c r="YF29" s="270"/>
      <c r="YG29" s="270"/>
      <c r="YH29" s="270"/>
      <c r="YI29" s="270"/>
      <c r="YJ29" s="270"/>
      <c r="YK29" s="270"/>
      <c r="YL29" s="270"/>
      <c r="YM29" s="270"/>
      <c r="YN29" s="270"/>
      <c r="YO29" s="270"/>
      <c r="YP29" s="270"/>
      <c r="YQ29" s="270"/>
      <c r="YR29" s="270"/>
      <c r="YS29" s="270"/>
      <c r="YT29" s="270"/>
      <c r="YU29" s="270"/>
      <c r="YV29" s="270"/>
      <c r="YW29" s="270"/>
      <c r="YX29" s="270"/>
      <c r="YY29" s="270"/>
      <c r="YZ29" s="270"/>
      <c r="ZA29" s="270"/>
      <c r="ZB29" s="270"/>
      <c r="ZC29" s="270"/>
      <c r="ZD29" s="270"/>
      <c r="ZE29" s="270"/>
      <c r="ZF29" s="270"/>
      <c r="ZG29" s="270"/>
      <c r="ZH29" s="270"/>
      <c r="ZI29" s="270"/>
      <c r="ZJ29" s="270"/>
      <c r="ZK29" s="270"/>
      <c r="ZL29" s="270"/>
      <c r="ZM29" s="270"/>
      <c r="ZN29" s="270"/>
      <c r="ZO29" s="270"/>
      <c r="ZP29" s="270"/>
      <c r="ZQ29" s="270"/>
      <c r="ZR29" s="270"/>
      <c r="ZS29" s="270"/>
      <c r="ZT29" s="270"/>
      <c r="ZU29" s="270"/>
      <c r="ZV29" s="270"/>
      <c r="ZW29" s="270"/>
      <c r="ZX29" s="270"/>
      <c r="ZY29" s="270"/>
      <c r="ZZ29" s="270"/>
      <c r="AAA29" s="270"/>
      <c r="AAB29" s="270"/>
      <c r="AAC29" s="270"/>
      <c r="AAD29" s="270"/>
      <c r="AAE29" s="270"/>
      <c r="AAF29" s="270"/>
      <c r="AAG29" s="270"/>
      <c r="AAH29" s="270"/>
      <c r="AAI29" s="270"/>
      <c r="AAJ29" s="270"/>
      <c r="AAK29" s="270"/>
      <c r="AAL29" s="270"/>
      <c r="AAM29" s="270"/>
      <c r="AAN29" s="270"/>
      <c r="AAO29" s="270"/>
      <c r="AAP29" s="270"/>
      <c r="AAQ29" s="270"/>
      <c r="AAR29" s="270"/>
      <c r="AAS29" s="270"/>
      <c r="AAT29" s="270"/>
      <c r="AAU29" s="270"/>
      <c r="AAV29" s="270"/>
      <c r="AAW29" s="270"/>
      <c r="AAX29" s="270"/>
      <c r="AAY29" s="270"/>
      <c r="AAZ29" s="270"/>
      <c r="ABA29" s="270"/>
      <c r="ABB29" s="270"/>
      <c r="ABC29" s="270"/>
      <c r="ABD29" s="270"/>
      <c r="ABE29" s="270"/>
      <c r="ABF29" s="270"/>
      <c r="ABG29" s="270"/>
      <c r="ABH29" s="270"/>
      <c r="ABI29" s="270"/>
      <c r="ABJ29" s="270"/>
      <c r="ABK29" s="270"/>
      <c r="ABL29" s="270"/>
      <c r="ABM29" s="270"/>
      <c r="ABN29" s="270"/>
      <c r="ABO29" s="270"/>
      <c r="ABP29" s="270"/>
      <c r="ABQ29" s="270"/>
      <c r="ABR29" s="270"/>
      <c r="ABS29" s="270"/>
      <c r="ABT29" s="270"/>
      <c r="ABU29" s="270"/>
      <c r="ABV29" s="270"/>
      <c r="ABW29" s="270"/>
      <c r="ABX29" s="270"/>
      <c r="ABY29" s="270"/>
      <c r="ABZ29" s="270"/>
      <c r="ACA29" s="270"/>
      <c r="ACB29" s="270"/>
      <c r="ACC29" s="270"/>
      <c r="ACD29" s="270"/>
      <c r="ACE29" s="270"/>
      <c r="ACF29" s="270"/>
      <c r="ACG29" s="270"/>
      <c r="ACH29" s="270"/>
      <c r="ACI29" s="270"/>
      <c r="ACJ29" s="270"/>
      <c r="ACK29" s="270"/>
      <c r="ACL29" s="270"/>
      <c r="ACM29" s="270"/>
      <c r="ACN29" s="270"/>
      <c r="ACO29" s="270"/>
      <c r="ACP29" s="270"/>
      <c r="ACQ29" s="270"/>
      <c r="ACR29" s="270"/>
      <c r="ACS29" s="270"/>
      <c r="ACT29" s="270"/>
      <c r="ACU29" s="270"/>
      <c r="ACV29" s="270"/>
      <c r="ACW29" s="270"/>
      <c r="ACX29" s="270"/>
      <c r="ACY29" s="270"/>
      <c r="ACZ29" s="270"/>
      <c r="ADA29" s="270"/>
      <c r="ADB29" s="270"/>
      <c r="ADC29" s="270"/>
      <c r="ADD29" s="270"/>
      <c r="ADE29" s="270"/>
      <c r="ADF29" s="270"/>
      <c r="ADG29" s="270"/>
      <c r="ADH29" s="270"/>
      <c r="ADI29" s="270"/>
      <c r="ADJ29" s="270"/>
      <c r="ADK29" s="270"/>
      <c r="ADL29" s="270"/>
      <c r="ADM29" s="270"/>
      <c r="ADN29" s="270"/>
      <c r="ADO29" s="270"/>
      <c r="ADP29" s="270"/>
      <c r="ADQ29" s="270"/>
      <c r="ADR29" s="270"/>
      <c r="ADS29" s="270"/>
      <c r="ADT29" s="270"/>
      <c r="ADU29" s="270"/>
      <c r="ADV29" s="270"/>
      <c r="ADW29" s="270"/>
      <c r="ADX29" s="270"/>
      <c r="ADY29" s="270"/>
      <c r="ADZ29" s="270"/>
      <c r="AEA29" s="270"/>
      <c r="AEB29" s="270"/>
      <c r="AEC29" s="270"/>
      <c r="AED29" s="270"/>
      <c r="AEE29" s="270"/>
      <c r="AEF29" s="270"/>
      <c r="AEG29" s="270"/>
      <c r="AEH29" s="270"/>
      <c r="AEI29" s="270"/>
      <c r="AEJ29" s="270"/>
      <c r="AEK29" s="270"/>
      <c r="AEL29" s="270"/>
      <c r="AEM29" s="270"/>
      <c r="AEN29" s="270"/>
      <c r="AEO29" s="270"/>
      <c r="AEP29" s="270"/>
      <c r="AEQ29" s="270"/>
      <c r="AER29" s="270"/>
      <c r="AES29" s="270"/>
      <c r="AET29" s="270"/>
      <c r="AEU29" s="270"/>
      <c r="AEV29" s="270"/>
      <c r="AEW29" s="270"/>
      <c r="AEX29" s="270"/>
      <c r="AEY29" s="270"/>
      <c r="AEZ29" s="270"/>
      <c r="AFA29" s="270"/>
      <c r="AFB29" s="270"/>
      <c r="AFC29" s="270"/>
      <c r="AFD29" s="270"/>
      <c r="AFE29" s="270"/>
      <c r="AFF29" s="270"/>
      <c r="AFG29" s="270"/>
      <c r="AFH29" s="270"/>
      <c r="AFI29" s="270"/>
      <c r="AFJ29" s="270"/>
      <c r="AFK29" s="270"/>
      <c r="AFL29" s="270"/>
      <c r="AFM29" s="270"/>
      <c r="AFN29" s="270"/>
      <c r="AFO29" s="270"/>
      <c r="AFP29" s="270"/>
      <c r="AFQ29" s="270"/>
      <c r="AFR29" s="270"/>
      <c r="AFS29" s="270"/>
      <c r="AFT29" s="270"/>
      <c r="AFU29" s="270"/>
      <c r="AFV29" s="270"/>
      <c r="AFW29" s="270"/>
      <c r="AFX29" s="270"/>
      <c r="AFY29" s="270"/>
      <c r="AFZ29" s="270"/>
      <c r="AGA29" s="270"/>
      <c r="AGB29" s="270"/>
      <c r="AGC29" s="270"/>
      <c r="AGD29" s="270"/>
      <c r="AGE29" s="270"/>
      <c r="AGF29" s="270"/>
      <c r="AGG29" s="270"/>
      <c r="AGH29" s="270"/>
      <c r="AGI29" s="270"/>
      <c r="AGJ29" s="270"/>
      <c r="AGK29" s="270"/>
      <c r="AGL29" s="270"/>
      <c r="AGM29" s="270"/>
      <c r="AGN29" s="270"/>
      <c r="AGO29" s="270"/>
      <c r="AGP29" s="270"/>
      <c r="AGQ29" s="270"/>
      <c r="AGR29" s="270"/>
      <c r="AGS29" s="270"/>
      <c r="AGT29" s="270"/>
      <c r="AGU29" s="270"/>
      <c r="AGV29" s="270"/>
      <c r="AGW29" s="270"/>
      <c r="AGX29" s="270"/>
      <c r="AGY29" s="270"/>
      <c r="AGZ29" s="270"/>
      <c r="AHA29" s="270"/>
      <c r="AHB29" s="270"/>
      <c r="AHC29" s="270"/>
      <c r="AHD29" s="270"/>
      <c r="AHE29" s="270"/>
      <c r="AHF29" s="270"/>
      <c r="AHG29" s="270"/>
      <c r="AHH29" s="270"/>
      <c r="AHI29" s="270"/>
      <c r="AHJ29" s="270"/>
      <c r="AHK29" s="270"/>
      <c r="AHL29" s="270"/>
      <c r="AHM29" s="270"/>
      <c r="AHN29" s="270"/>
      <c r="AHO29" s="270"/>
      <c r="AHP29" s="270"/>
      <c r="AHQ29" s="270"/>
      <c r="AHR29" s="270"/>
      <c r="AHS29" s="270"/>
      <c r="AHT29" s="270"/>
      <c r="AHU29" s="270"/>
      <c r="AHV29" s="270"/>
      <c r="AHW29" s="270"/>
      <c r="AHX29" s="270"/>
      <c r="AHY29" s="270"/>
      <c r="AHZ29" s="270"/>
      <c r="AIA29" s="270"/>
      <c r="AIB29" s="270"/>
      <c r="AIC29" s="270"/>
      <c r="AID29" s="270"/>
      <c r="AIE29" s="270"/>
      <c r="AIF29" s="270"/>
      <c r="AIG29" s="270"/>
      <c r="AIH29" s="270"/>
      <c r="AII29" s="270"/>
      <c r="AIJ29" s="270"/>
      <c r="AIK29" s="270"/>
      <c r="AIL29" s="270"/>
      <c r="AIM29" s="270"/>
      <c r="AIN29" s="270"/>
      <c r="AIO29" s="270"/>
      <c r="AIP29" s="270"/>
      <c r="AIQ29" s="270"/>
      <c r="AIR29" s="270"/>
      <c r="AIS29" s="270"/>
      <c r="AIT29" s="270"/>
      <c r="AIU29" s="270"/>
      <c r="AIV29" s="270"/>
      <c r="AIW29" s="270"/>
      <c r="AIX29" s="270"/>
      <c r="AIY29" s="270"/>
      <c r="AIZ29" s="270"/>
      <c r="AJA29" s="270"/>
      <c r="AJB29" s="270"/>
      <c r="AJC29" s="270"/>
      <c r="AJD29" s="270"/>
      <c r="AJE29" s="270"/>
      <c r="AJF29" s="270"/>
      <c r="AJG29" s="270"/>
      <c r="AJH29" s="270"/>
      <c r="AJI29" s="270"/>
      <c r="AJJ29" s="270"/>
      <c r="AJK29" s="270"/>
      <c r="AJL29" s="270"/>
      <c r="AJM29" s="270"/>
      <c r="AJN29" s="270"/>
      <c r="AJO29" s="270"/>
      <c r="AJP29" s="270"/>
      <c r="AJQ29" s="270"/>
      <c r="AJR29" s="270"/>
      <c r="AJS29" s="270"/>
      <c r="AJT29" s="270"/>
      <c r="AJU29" s="270"/>
      <c r="AJV29" s="270"/>
      <c r="AJW29" s="270"/>
      <c r="AJX29" s="270"/>
      <c r="AJY29" s="270"/>
      <c r="AJZ29" s="270"/>
      <c r="AKA29" s="270"/>
      <c r="AKB29" s="270"/>
      <c r="AKC29" s="270"/>
      <c r="AKD29" s="270"/>
      <c r="AKE29" s="270"/>
      <c r="AKF29" s="270"/>
      <c r="AKG29" s="270"/>
      <c r="AKH29" s="270"/>
      <c r="AKI29" s="270"/>
      <c r="AKJ29" s="270"/>
      <c r="AKK29" s="270"/>
      <c r="AKL29" s="270"/>
      <c r="AKM29" s="270"/>
      <c r="AKN29" s="270"/>
      <c r="AKO29" s="270"/>
      <c r="AKP29" s="270"/>
      <c r="AKQ29" s="270"/>
      <c r="AKR29" s="270"/>
      <c r="AKS29" s="270"/>
      <c r="AKT29" s="270"/>
      <c r="AKU29" s="270"/>
      <c r="AKV29" s="270"/>
      <c r="AKW29" s="270"/>
      <c r="AKX29" s="270"/>
      <c r="AKY29" s="270"/>
      <c r="AKZ29" s="270"/>
      <c r="ALA29" s="270"/>
      <c r="ALB29" s="270"/>
      <c r="ALC29" s="270"/>
      <c r="ALD29" s="270"/>
      <c r="ALE29" s="270"/>
      <c r="ALF29" s="270"/>
      <c r="ALG29" s="270"/>
      <c r="ALH29" s="270"/>
      <c r="ALI29" s="270"/>
      <c r="ALJ29" s="270"/>
      <c r="ALK29" s="270"/>
      <c r="ALL29" s="270"/>
      <c r="ALM29" s="270"/>
      <c r="ALN29" s="270"/>
      <c r="ALO29" s="270"/>
      <c r="ALP29" s="270"/>
      <c r="ALQ29" s="270"/>
      <c r="ALR29" s="270"/>
      <c r="ALS29" s="270"/>
      <c r="ALT29" s="270"/>
      <c r="ALU29" s="270"/>
      <c r="ALV29" s="270"/>
      <c r="ALW29" s="270"/>
      <c r="ALX29" s="270"/>
      <c r="ALY29" s="270"/>
      <c r="ALZ29" s="270"/>
      <c r="AMA29" s="270"/>
      <c r="AMB29" s="270"/>
      <c r="AMC29" s="270"/>
      <c r="AMD29" s="270"/>
    </row>
    <row r="30" customFormat="false" ht="13.8" hidden="false" customHeight="true" outlineLevel="0" collapsed="false">
      <c r="A30" s="275" t="s">
        <v>1311</v>
      </c>
      <c r="B30" s="275"/>
      <c r="C30" s="275"/>
      <c r="D30" s="275"/>
      <c r="E30" s="275"/>
      <c r="F30" s="275"/>
      <c r="G30" s="275"/>
      <c r="H30" s="275"/>
      <c r="I30" s="275"/>
    </row>
    <row r="31" customFormat="false" ht="18.65" hidden="false" customHeight="true" outlineLevel="0" collapsed="false">
      <c r="A31" s="254" t="s">
        <v>949</v>
      </c>
      <c r="B31" s="254"/>
      <c r="C31" s="254"/>
      <c r="D31" s="254"/>
      <c r="E31" s="254"/>
      <c r="F31" s="254"/>
      <c r="G31" s="254"/>
      <c r="H31" s="254"/>
      <c r="I31" s="254"/>
    </row>
    <row r="32" customFormat="false" ht="27.05" hidden="false" customHeight="true" outlineLevel="0" collapsed="false">
      <c r="A32" s="254" t="s">
        <v>1312</v>
      </c>
      <c r="B32" s="254"/>
      <c r="C32" s="254"/>
      <c r="D32" s="254"/>
      <c r="E32" s="254"/>
      <c r="F32" s="254" t="s">
        <v>1313</v>
      </c>
      <c r="G32" s="276" t="n">
        <v>2026</v>
      </c>
      <c r="H32" s="254" t="s">
        <v>1314</v>
      </c>
      <c r="I32" s="277" t="n">
        <v>1621</v>
      </c>
    </row>
    <row r="33" customFormat="false" ht="13.8" hidden="false" customHeight="true" outlineLevel="0" collapsed="false">
      <c r="A33" s="255" t="s">
        <v>950</v>
      </c>
      <c r="B33" s="255"/>
      <c r="C33" s="255"/>
      <c r="D33" s="255"/>
      <c r="E33" s="255"/>
      <c r="F33" s="255"/>
      <c r="G33" s="255"/>
      <c r="H33" s="255"/>
      <c r="I33" s="255"/>
    </row>
    <row r="34" customFormat="false" ht="13.8" hidden="false" customHeight="true" outlineLevel="0" collapsed="false">
      <c r="A34" s="278" t="s">
        <v>951</v>
      </c>
      <c r="B34" s="278"/>
      <c r="C34" s="278"/>
      <c r="D34" s="278"/>
      <c r="E34" s="278"/>
      <c r="F34" s="278"/>
      <c r="G34" s="278"/>
      <c r="H34" s="278"/>
      <c r="I34" s="278"/>
    </row>
    <row r="35" customFormat="false" ht="13.8" hidden="false" customHeight="true" outlineLevel="0" collapsed="false">
      <c r="A35" s="279" t="s">
        <v>952</v>
      </c>
      <c r="B35" s="257" t="s">
        <v>953</v>
      </c>
      <c r="C35" s="257"/>
      <c r="D35" s="257"/>
      <c r="E35" s="257"/>
      <c r="F35" s="257"/>
      <c r="G35" s="257"/>
      <c r="H35" s="258" t="s">
        <v>884</v>
      </c>
      <c r="I35" s="280" t="s">
        <v>885</v>
      </c>
    </row>
    <row r="36" customFormat="false" ht="13.8" hidden="false" customHeight="true" outlineLevel="0" collapsed="false">
      <c r="A36" s="281" t="s">
        <v>887</v>
      </c>
      <c r="B36" s="242" t="s">
        <v>954</v>
      </c>
      <c r="C36" s="242"/>
      <c r="D36" s="242"/>
      <c r="E36" s="242"/>
      <c r="F36" s="242"/>
      <c r="G36" s="242"/>
      <c r="H36" s="282" t="n">
        <v>0.083333</v>
      </c>
      <c r="I36" s="283" t="n">
        <f aca="false">ROUND($I$29*H36,2)</f>
        <v>0</v>
      </c>
    </row>
    <row r="37" customFormat="false" ht="13.8" hidden="false" customHeight="true" outlineLevel="0" collapsed="false">
      <c r="A37" s="281" t="s">
        <v>890</v>
      </c>
      <c r="B37" s="242" t="s">
        <v>955</v>
      </c>
      <c r="C37" s="242"/>
      <c r="D37" s="242"/>
      <c r="E37" s="242"/>
      <c r="F37" s="242"/>
      <c r="G37" s="242"/>
      <c r="H37" s="282" t="n">
        <v>0.111111</v>
      </c>
      <c r="I37" s="283" t="n">
        <f aca="false">ROUND($I$29*H37,2)</f>
        <v>0</v>
      </c>
    </row>
    <row r="38" customFormat="false" ht="13.8" hidden="false" customHeight="false" outlineLevel="0" collapsed="false">
      <c r="A38" s="284" t="s">
        <v>956</v>
      </c>
      <c r="B38" s="284"/>
      <c r="C38" s="284"/>
      <c r="D38" s="284"/>
      <c r="E38" s="284"/>
      <c r="F38" s="284"/>
      <c r="G38" s="284"/>
      <c r="H38" s="285" t="n">
        <f aca="false">SUM(H36:H37)</f>
        <v>0.194444</v>
      </c>
      <c r="I38" s="274" t="n">
        <f aca="false">SUM(I36:I37)</f>
        <v>0</v>
      </c>
    </row>
    <row r="39" customFormat="false" ht="17.9" hidden="false" customHeight="true" outlineLevel="0" collapsed="false">
      <c r="A39" s="275" t="s">
        <v>957</v>
      </c>
      <c r="B39" s="275"/>
      <c r="C39" s="275"/>
      <c r="D39" s="275"/>
      <c r="E39" s="275"/>
      <c r="F39" s="275"/>
      <c r="G39" s="275"/>
      <c r="H39" s="275"/>
      <c r="I39" s="275"/>
    </row>
    <row r="40" customFormat="false" ht="13.8" hidden="false" customHeight="true" outlineLevel="0" collapsed="false">
      <c r="A40" s="254" t="s">
        <v>958</v>
      </c>
      <c r="B40" s="254"/>
      <c r="C40" s="254"/>
      <c r="D40" s="254"/>
      <c r="E40" s="254"/>
      <c r="F40" s="254"/>
      <c r="G40" s="254"/>
      <c r="H40" s="254"/>
      <c r="I40" s="254"/>
    </row>
    <row r="41" customFormat="false" ht="13.8" hidden="false" customHeight="true" outlineLevel="0" collapsed="false">
      <c r="A41" s="278" t="s">
        <v>959</v>
      </c>
      <c r="B41" s="278"/>
      <c r="C41" s="278"/>
      <c r="D41" s="278"/>
      <c r="E41" s="278"/>
      <c r="F41" s="278"/>
      <c r="G41" s="278"/>
      <c r="H41" s="278"/>
      <c r="I41" s="278"/>
    </row>
    <row r="42" customFormat="false" ht="13.8" hidden="false" customHeight="true" outlineLevel="0" collapsed="false">
      <c r="A42" s="279" t="s">
        <v>960</v>
      </c>
      <c r="B42" s="257" t="s">
        <v>961</v>
      </c>
      <c r="C42" s="257"/>
      <c r="D42" s="257"/>
      <c r="E42" s="257"/>
      <c r="F42" s="257"/>
      <c r="G42" s="257"/>
      <c r="H42" s="258" t="s">
        <v>884</v>
      </c>
      <c r="I42" s="280" t="s">
        <v>885</v>
      </c>
    </row>
    <row r="43" customFormat="false" ht="13.8" hidden="false" customHeight="true" outlineLevel="0" collapsed="false">
      <c r="A43" s="281" t="s">
        <v>887</v>
      </c>
      <c r="B43" s="242" t="s">
        <v>962</v>
      </c>
      <c r="C43" s="242"/>
      <c r="D43" s="242"/>
      <c r="E43" s="242"/>
      <c r="F43" s="242"/>
      <c r="G43" s="242"/>
      <c r="H43" s="286" t="n">
        <v>0.2</v>
      </c>
      <c r="I43" s="283" t="n">
        <f aca="false">ROUND(($I$29+$I$38)*H43,2)</f>
        <v>0</v>
      </c>
    </row>
    <row r="44" customFormat="false" ht="13.8" hidden="false" customHeight="true" outlineLevel="0" collapsed="false">
      <c r="A44" s="281" t="s">
        <v>890</v>
      </c>
      <c r="B44" s="242" t="s">
        <v>963</v>
      </c>
      <c r="C44" s="242"/>
      <c r="D44" s="242"/>
      <c r="E44" s="242"/>
      <c r="F44" s="242"/>
      <c r="G44" s="242"/>
      <c r="H44" s="286" t="n">
        <v>0.015</v>
      </c>
      <c r="I44" s="283" t="n">
        <f aca="false">ROUND(($I$29+$I$38)*H44,2)</f>
        <v>0</v>
      </c>
    </row>
    <row r="45" customFormat="false" ht="13.8" hidden="false" customHeight="true" outlineLevel="0" collapsed="false">
      <c r="A45" s="281" t="s">
        <v>893</v>
      </c>
      <c r="B45" s="242" t="s">
        <v>964</v>
      </c>
      <c r="C45" s="242"/>
      <c r="D45" s="242"/>
      <c r="E45" s="242"/>
      <c r="F45" s="242"/>
      <c r="G45" s="242"/>
      <c r="H45" s="286" t="n">
        <v>0.01</v>
      </c>
      <c r="I45" s="283" t="n">
        <f aca="false">ROUND(($I$29+$I$38)*H45,2)</f>
        <v>0</v>
      </c>
    </row>
    <row r="46" customFormat="false" ht="13.8" hidden="false" customHeight="true" outlineLevel="0" collapsed="false">
      <c r="A46" s="281" t="s">
        <v>926</v>
      </c>
      <c r="B46" s="242" t="s">
        <v>965</v>
      </c>
      <c r="C46" s="242"/>
      <c r="D46" s="242"/>
      <c r="E46" s="242"/>
      <c r="F46" s="242"/>
      <c r="G46" s="242"/>
      <c r="H46" s="286" t="n">
        <v>0.002</v>
      </c>
      <c r="I46" s="283" t="n">
        <f aca="false">ROUND(($I$29+$I$38)*H46,2)</f>
        <v>0</v>
      </c>
    </row>
    <row r="47" customFormat="false" ht="13.8" hidden="false" customHeight="true" outlineLevel="0" collapsed="false">
      <c r="A47" s="281" t="s">
        <v>966</v>
      </c>
      <c r="B47" s="242" t="s">
        <v>967</v>
      </c>
      <c r="C47" s="242"/>
      <c r="D47" s="242"/>
      <c r="E47" s="242"/>
      <c r="F47" s="242"/>
      <c r="G47" s="242"/>
      <c r="H47" s="286" t="n">
        <v>0.025</v>
      </c>
      <c r="I47" s="283" t="n">
        <f aca="false">ROUND(($I$29+$I$38)*H47,2)</f>
        <v>0</v>
      </c>
    </row>
    <row r="48" customFormat="false" ht="13.8" hidden="false" customHeight="true" outlineLevel="0" collapsed="false">
      <c r="A48" s="281" t="s">
        <v>968</v>
      </c>
      <c r="B48" s="242" t="s">
        <v>969</v>
      </c>
      <c r="C48" s="242"/>
      <c r="D48" s="242"/>
      <c r="E48" s="242"/>
      <c r="F48" s="242"/>
      <c r="G48" s="242"/>
      <c r="H48" s="286" t="n">
        <v>0.08</v>
      </c>
      <c r="I48" s="283" t="n">
        <f aca="false">ROUND(($I$29+$I$38)*H48,2)</f>
        <v>0</v>
      </c>
    </row>
    <row r="49" customFormat="false" ht="53.15" hidden="false" customHeight="true" outlineLevel="0" collapsed="false">
      <c r="A49" s="281" t="s">
        <v>970</v>
      </c>
      <c r="B49" s="242" t="s">
        <v>1315</v>
      </c>
      <c r="C49" s="242"/>
      <c r="D49" s="287" t="s">
        <v>972</v>
      </c>
      <c r="E49" s="288"/>
      <c r="F49" s="287" t="s">
        <v>973</v>
      </c>
      <c r="G49" s="289"/>
      <c r="H49" s="282" t="n">
        <f aca="false">ROUND((E49*G49),6)</f>
        <v>0</v>
      </c>
      <c r="I49" s="283" t="n">
        <f aca="false">ROUND(($I$29+$I$38)*H49,2)</f>
        <v>0</v>
      </c>
    </row>
    <row r="50" customFormat="false" ht="13.8" hidden="false" customHeight="true" outlineLevel="0" collapsed="false">
      <c r="A50" s="281" t="s">
        <v>974</v>
      </c>
      <c r="B50" s="242" t="s">
        <v>975</v>
      </c>
      <c r="C50" s="242"/>
      <c r="D50" s="242"/>
      <c r="E50" s="242"/>
      <c r="F50" s="242"/>
      <c r="G50" s="242"/>
      <c r="H50" s="286" t="n">
        <v>0.006</v>
      </c>
      <c r="I50" s="283" t="n">
        <f aca="false">ROUND(($I$29+$I$38)*H50,2)</f>
        <v>0</v>
      </c>
    </row>
    <row r="51" customFormat="false" ht="13.8" hidden="false" customHeight="false" outlineLevel="0" collapsed="false">
      <c r="A51" s="284" t="s">
        <v>956</v>
      </c>
      <c r="B51" s="284"/>
      <c r="C51" s="284"/>
      <c r="D51" s="284"/>
      <c r="E51" s="284"/>
      <c r="F51" s="284"/>
      <c r="G51" s="284"/>
      <c r="H51" s="285" t="n">
        <f aca="false">SUM(H43:H50)</f>
        <v>0.338</v>
      </c>
      <c r="I51" s="274" t="n">
        <f aca="false">SUM(I43:I50)</f>
        <v>0</v>
      </c>
    </row>
    <row r="52" customFormat="false" ht="13.8" hidden="false" customHeight="true" outlineLevel="0" collapsed="false">
      <c r="A52" s="275" t="s">
        <v>976</v>
      </c>
      <c r="B52" s="275"/>
      <c r="C52" s="275"/>
      <c r="D52" s="275"/>
      <c r="E52" s="275"/>
      <c r="F52" s="275"/>
      <c r="G52" s="275"/>
      <c r="H52" s="275"/>
      <c r="I52" s="275"/>
    </row>
    <row r="53" customFormat="false" ht="13.8" hidden="false" customHeight="true" outlineLevel="0" collapsed="false">
      <c r="A53" s="290" t="s">
        <v>977</v>
      </c>
      <c r="B53" s="290"/>
      <c r="C53" s="290"/>
      <c r="D53" s="290"/>
      <c r="E53" s="290"/>
      <c r="F53" s="290"/>
      <c r="G53" s="290"/>
      <c r="H53" s="290"/>
      <c r="I53" s="290"/>
    </row>
    <row r="54" customFormat="false" ht="13.8" hidden="false" customHeight="true" outlineLevel="0" collapsed="false">
      <c r="A54" s="290" t="s">
        <v>978</v>
      </c>
      <c r="B54" s="290"/>
      <c r="C54" s="290"/>
      <c r="D54" s="290"/>
      <c r="E54" s="290"/>
      <c r="F54" s="290"/>
      <c r="G54" s="290"/>
      <c r="H54" s="290"/>
      <c r="I54" s="290"/>
    </row>
    <row r="55" customFormat="false" ht="13.8" hidden="false" customHeight="true" outlineLevel="0" collapsed="false">
      <c r="A55" s="290" t="s">
        <v>1316</v>
      </c>
      <c r="B55" s="290"/>
      <c r="C55" s="290"/>
      <c r="D55" s="290"/>
      <c r="E55" s="290"/>
      <c r="F55" s="290"/>
      <c r="G55" s="290"/>
      <c r="H55" s="290"/>
      <c r="I55" s="290"/>
    </row>
    <row r="56" customFormat="false" ht="13.8" hidden="false" customHeight="true" outlineLevel="0" collapsed="false">
      <c r="A56" s="254" t="s">
        <v>1317</v>
      </c>
      <c r="B56" s="254"/>
      <c r="C56" s="254"/>
      <c r="D56" s="254"/>
      <c r="E56" s="254"/>
      <c r="F56" s="254"/>
      <c r="G56" s="254"/>
      <c r="H56" s="254"/>
      <c r="I56" s="254"/>
    </row>
    <row r="57" customFormat="false" ht="13.8" hidden="false" customHeight="true" outlineLevel="0" collapsed="false">
      <c r="A57" s="278" t="s">
        <v>979</v>
      </c>
      <c r="B57" s="278"/>
      <c r="C57" s="278"/>
      <c r="D57" s="278"/>
      <c r="E57" s="278"/>
      <c r="F57" s="278"/>
      <c r="G57" s="278"/>
      <c r="H57" s="278"/>
      <c r="I57" s="278"/>
    </row>
    <row r="58" customFormat="false" ht="13.8" hidden="false" customHeight="true" outlineLevel="0" collapsed="false">
      <c r="A58" s="279" t="s">
        <v>980</v>
      </c>
      <c r="B58" s="257" t="s">
        <v>981</v>
      </c>
      <c r="C58" s="257"/>
      <c r="D58" s="257"/>
      <c r="E58" s="257"/>
      <c r="F58" s="257"/>
      <c r="G58" s="257"/>
      <c r="H58" s="258" t="s">
        <v>982</v>
      </c>
      <c r="I58" s="280" t="s">
        <v>885</v>
      </c>
    </row>
    <row r="59" customFormat="false" ht="13.8" hidden="false" customHeight="true" outlineLevel="0" collapsed="false">
      <c r="A59" s="281" t="s">
        <v>887</v>
      </c>
      <c r="B59" s="242" t="s">
        <v>1318</v>
      </c>
      <c r="C59" s="242"/>
      <c r="D59" s="242"/>
      <c r="E59" s="242"/>
      <c r="F59" s="242"/>
      <c r="G59" s="242"/>
      <c r="H59" s="291"/>
      <c r="I59" s="283" t="n">
        <f aca="false">ROUND(((H61*H60*E23)-(I71*I23)),2)</f>
        <v>0</v>
      </c>
    </row>
    <row r="60" customFormat="false" ht="22.35" hidden="false" customHeight="true" outlineLevel="0" collapsed="false">
      <c r="A60" s="292" t="s">
        <v>1319</v>
      </c>
      <c r="B60" s="293" t="s">
        <v>1320</v>
      </c>
      <c r="C60" s="293"/>
      <c r="D60" s="293"/>
      <c r="E60" s="293"/>
      <c r="F60" s="293"/>
      <c r="G60" s="293"/>
      <c r="H60" s="294"/>
      <c r="I60" s="295"/>
    </row>
    <row r="61" customFormat="false" ht="13.8" hidden="false" customHeight="true" outlineLevel="0" collapsed="false">
      <c r="A61" s="292" t="s">
        <v>1321</v>
      </c>
      <c r="B61" s="262" t="s">
        <v>1322</v>
      </c>
      <c r="C61" s="262"/>
      <c r="D61" s="262"/>
      <c r="E61" s="262"/>
      <c r="F61" s="262"/>
      <c r="G61" s="262"/>
      <c r="H61" s="296"/>
      <c r="I61" s="295"/>
    </row>
    <row r="62" customFormat="false" ht="22.35" hidden="false" customHeight="true" outlineLevel="0" collapsed="false">
      <c r="A62" s="292" t="s">
        <v>890</v>
      </c>
      <c r="B62" s="297" t="s">
        <v>1323</v>
      </c>
      <c r="C62" s="297"/>
      <c r="D62" s="297"/>
      <c r="E62" s="297"/>
      <c r="F62" s="297"/>
      <c r="G62" s="297"/>
      <c r="H62" s="298"/>
      <c r="I62" s="283" t="n">
        <f aca="false">ROUND(((E23*H63*(1-I72))),2)</f>
        <v>0</v>
      </c>
    </row>
    <row r="63" customFormat="false" ht="13.8" hidden="false" customHeight="true" outlineLevel="0" collapsed="false">
      <c r="A63" s="292" t="s">
        <v>1324</v>
      </c>
      <c r="B63" s="293" t="s">
        <v>1325</v>
      </c>
      <c r="C63" s="293"/>
      <c r="D63" s="293"/>
      <c r="E63" s="293"/>
      <c r="F63" s="293"/>
      <c r="G63" s="293"/>
      <c r="H63" s="294"/>
      <c r="I63" s="295"/>
    </row>
    <row r="64" customFormat="false" ht="13.8" hidden="false" customHeight="true" outlineLevel="0" collapsed="false">
      <c r="A64" s="292" t="s">
        <v>893</v>
      </c>
      <c r="B64" s="293" t="s">
        <v>1326</v>
      </c>
      <c r="C64" s="293"/>
      <c r="D64" s="293"/>
      <c r="E64" s="293"/>
      <c r="F64" s="293"/>
      <c r="G64" s="293"/>
      <c r="H64" s="299"/>
      <c r="I64" s="283" t="n">
        <f aca="false">H64</f>
        <v>0</v>
      </c>
    </row>
    <row r="65" customFormat="false" ht="13.8" hidden="false" customHeight="true" outlineLevel="0" collapsed="false">
      <c r="A65" s="292" t="s">
        <v>926</v>
      </c>
      <c r="B65" s="293" t="s">
        <v>1327</v>
      </c>
      <c r="C65" s="293"/>
      <c r="D65" s="293"/>
      <c r="E65" s="293"/>
      <c r="F65" s="293"/>
      <c r="G65" s="293"/>
      <c r="H65" s="300"/>
      <c r="I65" s="301" t="n">
        <f aca="false">H65</f>
        <v>0</v>
      </c>
    </row>
    <row r="66" customFormat="false" ht="13.8" hidden="false" customHeight="true" outlineLevel="0" collapsed="false">
      <c r="A66" s="292" t="s">
        <v>966</v>
      </c>
      <c r="B66" s="293" t="s">
        <v>1328</v>
      </c>
      <c r="C66" s="293"/>
      <c r="D66" s="293"/>
      <c r="E66" s="293"/>
      <c r="F66" s="293"/>
      <c r="G66" s="293"/>
      <c r="H66" s="300"/>
      <c r="I66" s="283" t="n">
        <f aca="false">H66</f>
        <v>0</v>
      </c>
    </row>
    <row r="67" customFormat="false" ht="13.8" hidden="false" customHeight="true" outlineLevel="0" collapsed="false">
      <c r="A67" s="292" t="s">
        <v>968</v>
      </c>
      <c r="B67" s="293" t="s">
        <v>1388</v>
      </c>
      <c r="C67" s="293"/>
      <c r="D67" s="293"/>
      <c r="E67" s="293"/>
      <c r="F67" s="293"/>
      <c r="G67" s="293"/>
      <c r="H67" s="300"/>
      <c r="I67" s="283" t="n">
        <f aca="false">H67</f>
        <v>0</v>
      </c>
    </row>
    <row r="68" customFormat="false" ht="13.8" hidden="false" customHeight="false" outlineLevel="0" collapsed="false">
      <c r="A68" s="302" t="s">
        <v>956</v>
      </c>
      <c r="B68" s="302"/>
      <c r="C68" s="302"/>
      <c r="D68" s="302"/>
      <c r="E68" s="302"/>
      <c r="F68" s="302"/>
      <c r="G68" s="302"/>
      <c r="H68" s="303"/>
      <c r="I68" s="274" t="n">
        <f aca="false">SUM(I59:I67)</f>
        <v>0</v>
      </c>
    </row>
    <row r="69" customFormat="false" ht="13.8" hidden="false" customHeight="true" outlineLevel="0" collapsed="false">
      <c r="A69" s="304" t="s">
        <v>994</v>
      </c>
      <c r="B69" s="304"/>
      <c r="C69" s="304"/>
      <c r="D69" s="304"/>
      <c r="E69" s="304"/>
      <c r="F69" s="304"/>
      <c r="G69" s="304"/>
      <c r="H69" s="304"/>
      <c r="I69" s="304"/>
    </row>
    <row r="70" customFormat="false" ht="13.8" hidden="false" customHeight="true" outlineLevel="0" collapsed="false">
      <c r="A70" s="290" t="s">
        <v>1330</v>
      </c>
      <c r="B70" s="290"/>
      <c r="C70" s="290"/>
      <c r="D70" s="290"/>
      <c r="E70" s="290"/>
      <c r="F70" s="290"/>
      <c r="G70" s="290"/>
      <c r="H70" s="290"/>
      <c r="I70" s="290"/>
    </row>
    <row r="71" customFormat="false" ht="13.8" hidden="false" customHeight="false" outlineLevel="0" collapsed="false">
      <c r="A71" s="305" t="s">
        <v>1331</v>
      </c>
      <c r="B71" s="305"/>
      <c r="C71" s="305"/>
      <c r="D71" s="305"/>
      <c r="E71" s="305"/>
      <c r="F71" s="305"/>
      <c r="G71" s="305"/>
      <c r="H71" s="306" t="s">
        <v>997</v>
      </c>
      <c r="I71" s="307" t="n">
        <v>0.06</v>
      </c>
    </row>
    <row r="72" customFormat="false" ht="18.65" hidden="false" customHeight="true" outlineLevel="0" collapsed="false">
      <c r="A72" s="308" t="s">
        <v>1332</v>
      </c>
      <c r="B72" s="308"/>
      <c r="C72" s="308"/>
      <c r="D72" s="308"/>
      <c r="E72" s="308"/>
      <c r="F72" s="308"/>
      <c r="G72" s="308"/>
      <c r="H72" s="306" t="s">
        <v>997</v>
      </c>
      <c r="I72" s="307" t="n">
        <v>0.2</v>
      </c>
    </row>
    <row r="73" customFormat="false" ht="13.8" hidden="false" customHeight="true" outlineLevel="0" collapsed="false">
      <c r="A73" s="309" t="s">
        <v>1333</v>
      </c>
      <c r="B73" s="309"/>
      <c r="C73" s="309"/>
      <c r="D73" s="309"/>
      <c r="E73" s="309"/>
      <c r="F73" s="309"/>
      <c r="G73" s="309"/>
      <c r="H73" s="309"/>
      <c r="I73" s="309"/>
    </row>
    <row r="74" customFormat="false" ht="13.8" hidden="false" customHeight="true" outlineLevel="0" collapsed="false">
      <c r="A74" s="255" t="s">
        <v>999</v>
      </c>
      <c r="B74" s="255"/>
      <c r="C74" s="255"/>
      <c r="D74" s="255"/>
      <c r="E74" s="255"/>
      <c r="F74" s="255"/>
      <c r="G74" s="255"/>
      <c r="H74" s="255"/>
      <c r="I74" s="255"/>
    </row>
    <row r="75" customFormat="false" ht="13.8" hidden="false" customHeight="true" outlineLevel="0" collapsed="false">
      <c r="A75" s="279" t="n">
        <v>2</v>
      </c>
      <c r="B75" s="310" t="s">
        <v>1000</v>
      </c>
      <c r="C75" s="310"/>
      <c r="D75" s="310"/>
      <c r="E75" s="310"/>
      <c r="F75" s="310"/>
      <c r="G75" s="310"/>
      <c r="H75" s="311"/>
      <c r="I75" s="280" t="s">
        <v>885</v>
      </c>
    </row>
    <row r="76" customFormat="false" ht="13.8" hidden="false" customHeight="true" outlineLevel="0" collapsed="false">
      <c r="A76" s="292" t="s">
        <v>952</v>
      </c>
      <c r="B76" s="293" t="s">
        <v>953</v>
      </c>
      <c r="C76" s="293"/>
      <c r="D76" s="293"/>
      <c r="E76" s="293"/>
      <c r="F76" s="293"/>
      <c r="G76" s="293"/>
      <c r="H76" s="312"/>
      <c r="I76" s="283" t="n">
        <f aca="false">+I38</f>
        <v>0</v>
      </c>
    </row>
    <row r="77" customFormat="false" ht="13.8" hidden="false" customHeight="true" outlineLevel="0" collapsed="false">
      <c r="A77" s="292" t="s">
        <v>960</v>
      </c>
      <c r="B77" s="293" t="s">
        <v>1001</v>
      </c>
      <c r="C77" s="293"/>
      <c r="D77" s="293"/>
      <c r="E77" s="293"/>
      <c r="F77" s="293"/>
      <c r="G77" s="293"/>
      <c r="H77" s="312"/>
      <c r="I77" s="283" t="n">
        <f aca="false">+I51</f>
        <v>0</v>
      </c>
    </row>
    <row r="78" customFormat="false" ht="13.8" hidden="false" customHeight="true" outlineLevel="0" collapsed="false">
      <c r="A78" s="292" t="s">
        <v>980</v>
      </c>
      <c r="B78" s="293" t="s">
        <v>981</v>
      </c>
      <c r="C78" s="293"/>
      <c r="D78" s="293"/>
      <c r="E78" s="293"/>
      <c r="F78" s="293"/>
      <c r="G78" s="293"/>
      <c r="H78" s="312"/>
      <c r="I78" s="283" t="n">
        <f aca="false">+I68</f>
        <v>0</v>
      </c>
    </row>
    <row r="79" customFormat="false" ht="13.8" hidden="false" customHeight="false" outlineLevel="0" collapsed="false">
      <c r="A79" s="302" t="s">
        <v>956</v>
      </c>
      <c r="B79" s="302"/>
      <c r="C79" s="302"/>
      <c r="D79" s="302"/>
      <c r="E79" s="302"/>
      <c r="F79" s="302"/>
      <c r="G79" s="302"/>
      <c r="H79" s="303"/>
      <c r="I79" s="274" t="n">
        <f aca="false">SUM(I76:I78)</f>
        <v>0</v>
      </c>
    </row>
    <row r="80" customFormat="false" ht="13.8" hidden="false" customHeight="true" outlineLevel="0" collapsed="false">
      <c r="A80" s="255" t="s">
        <v>1334</v>
      </c>
      <c r="B80" s="255"/>
      <c r="C80" s="255"/>
      <c r="D80" s="255"/>
      <c r="E80" s="255"/>
      <c r="F80" s="255"/>
      <c r="G80" s="255"/>
      <c r="H80" s="255"/>
      <c r="I80" s="255"/>
    </row>
    <row r="81" customFormat="false" ht="13.8" hidden="false" customHeight="true" outlineLevel="0" collapsed="false">
      <c r="A81" s="279" t="n">
        <v>3</v>
      </c>
      <c r="B81" s="310" t="s">
        <v>1335</v>
      </c>
      <c r="C81" s="310"/>
      <c r="D81" s="310"/>
      <c r="E81" s="310"/>
      <c r="F81" s="310"/>
      <c r="G81" s="310"/>
      <c r="H81" s="311"/>
      <c r="I81" s="280" t="s">
        <v>885</v>
      </c>
    </row>
    <row r="82" customFormat="false" ht="22.35" hidden="false" customHeight="true" outlineLevel="0" collapsed="false">
      <c r="A82" s="292" t="s">
        <v>887</v>
      </c>
      <c r="B82" s="313" t="s">
        <v>1336</v>
      </c>
      <c r="C82" s="313"/>
      <c r="D82" s="313"/>
      <c r="E82" s="313"/>
      <c r="F82" s="313"/>
      <c r="G82" s="313"/>
      <c r="H82" s="312"/>
      <c r="I82" s="283" t="n">
        <f aca="false">ROUND(($I$29/12)*(33/30)*I89,2)</f>
        <v>0</v>
      </c>
    </row>
    <row r="83" customFormat="false" ht="13.8" hidden="false" customHeight="false" outlineLevel="0" collapsed="false">
      <c r="A83" s="292" t="s">
        <v>890</v>
      </c>
      <c r="B83" s="314" t="s">
        <v>1005</v>
      </c>
      <c r="C83" s="314"/>
      <c r="D83" s="314"/>
      <c r="E83" s="314"/>
      <c r="F83" s="314"/>
      <c r="G83" s="314"/>
      <c r="H83" s="314"/>
      <c r="I83" s="315" t="n">
        <f aca="false">ROUND($H$48*I82,2)</f>
        <v>0</v>
      </c>
    </row>
    <row r="84" customFormat="false" ht="22.35" hidden="false" customHeight="true" outlineLevel="0" collapsed="false">
      <c r="A84" s="292" t="s">
        <v>893</v>
      </c>
      <c r="B84" s="242" t="s">
        <v>1337</v>
      </c>
      <c r="C84" s="242"/>
      <c r="D84" s="242"/>
      <c r="E84" s="242"/>
      <c r="F84" s="242"/>
      <c r="G84" s="242"/>
      <c r="H84" s="242"/>
      <c r="I84" s="315" t="n">
        <f aca="false">ROUND(($I$29+$I$38)*(40%)*8%*I89,2)</f>
        <v>0</v>
      </c>
    </row>
    <row r="85" customFormat="false" ht="22.35" hidden="false" customHeight="true" outlineLevel="0" collapsed="false">
      <c r="A85" s="292" t="s">
        <v>926</v>
      </c>
      <c r="B85" s="242" t="s">
        <v>1338</v>
      </c>
      <c r="C85" s="242"/>
      <c r="D85" s="242"/>
      <c r="E85" s="242"/>
      <c r="F85" s="242"/>
      <c r="G85" s="242"/>
      <c r="H85" s="242"/>
      <c r="I85" s="315" t="n">
        <f aca="false">ROUND(((($I$29/30)*7)/$H$8),2)</f>
        <v>0</v>
      </c>
    </row>
    <row r="86" customFormat="false" ht="13.8" hidden="false" customHeight="false" outlineLevel="0" collapsed="false">
      <c r="A86" s="292" t="s">
        <v>966</v>
      </c>
      <c r="B86" s="316" t="s">
        <v>1008</v>
      </c>
      <c r="C86" s="316"/>
      <c r="D86" s="316"/>
      <c r="E86" s="316"/>
      <c r="F86" s="316"/>
      <c r="G86" s="316"/>
      <c r="H86" s="316"/>
      <c r="I86" s="315" t="n">
        <f aca="false">ROUND($H$51*I85,2)</f>
        <v>0</v>
      </c>
    </row>
    <row r="87" customFormat="false" ht="22.35" hidden="false" customHeight="true" outlineLevel="0" collapsed="false">
      <c r="A87" s="292" t="s">
        <v>968</v>
      </c>
      <c r="B87" s="242" t="s">
        <v>1339</v>
      </c>
      <c r="C87" s="242"/>
      <c r="D87" s="242"/>
      <c r="E87" s="242"/>
      <c r="F87" s="242"/>
      <c r="G87" s="242"/>
      <c r="H87" s="242"/>
      <c r="I87" s="315" t="n">
        <f aca="false">ROUND(($I$29+$I$38)*(40%)*8%*100%,2)</f>
        <v>0</v>
      </c>
    </row>
    <row r="88" customFormat="false" ht="13.8" hidden="false" customHeight="false" outlineLevel="0" collapsed="false">
      <c r="A88" s="302" t="s">
        <v>956</v>
      </c>
      <c r="B88" s="302"/>
      <c r="C88" s="302"/>
      <c r="D88" s="302"/>
      <c r="E88" s="302"/>
      <c r="F88" s="302"/>
      <c r="G88" s="302"/>
      <c r="H88" s="303"/>
      <c r="I88" s="274" t="n">
        <f aca="false">SUM(I82:I87)</f>
        <v>0</v>
      </c>
    </row>
    <row r="89" customFormat="false" ht="18.65" hidden="false" customHeight="true" outlineLevel="0" collapsed="false">
      <c r="A89" s="317" t="s">
        <v>1340</v>
      </c>
      <c r="B89" s="317"/>
      <c r="C89" s="317"/>
      <c r="D89" s="317"/>
      <c r="E89" s="317"/>
      <c r="F89" s="317"/>
      <c r="G89" s="317"/>
      <c r="H89" s="318" t="s">
        <v>1011</v>
      </c>
      <c r="I89" s="319" t="n">
        <v>0.025</v>
      </c>
    </row>
    <row r="90" customFormat="false" ht="13.8" hidden="false" customHeight="true" outlineLevel="0" collapsed="false">
      <c r="A90" s="255" t="s">
        <v>1341</v>
      </c>
      <c r="B90" s="255"/>
      <c r="C90" s="255"/>
      <c r="D90" s="255"/>
      <c r="E90" s="255"/>
      <c r="F90" s="255"/>
      <c r="G90" s="255"/>
      <c r="H90" s="255"/>
      <c r="I90" s="255"/>
    </row>
    <row r="91" customFormat="false" ht="13.8" hidden="false" customHeight="true" outlineLevel="0" collapsed="false">
      <c r="A91" s="278" t="s">
        <v>1013</v>
      </c>
      <c r="B91" s="278"/>
      <c r="C91" s="278"/>
      <c r="D91" s="278"/>
      <c r="E91" s="278"/>
      <c r="F91" s="278"/>
      <c r="G91" s="278"/>
      <c r="H91" s="278"/>
      <c r="I91" s="278"/>
    </row>
    <row r="92" customFormat="false" ht="13.8" hidden="false" customHeight="true" outlineLevel="0" collapsed="false">
      <c r="A92" s="279" t="s">
        <v>1014</v>
      </c>
      <c r="B92" s="310" t="s">
        <v>1015</v>
      </c>
      <c r="C92" s="310"/>
      <c r="D92" s="310"/>
      <c r="E92" s="310"/>
      <c r="F92" s="310"/>
      <c r="G92" s="310"/>
      <c r="H92" s="311"/>
      <c r="I92" s="280" t="s">
        <v>885</v>
      </c>
    </row>
    <row r="93" customFormat="false" ht="13.8" hidden="false" customHeight="true" outlineLevel="0" collapsed="false">
      <c r="A93" s="292" t="s">
        <v>887</v>
      </c>
      <c r="B93" s="242" t="s">
        <v>1342</v>
      </c>
      <c r="C93" s="242"/>
      <c r="D93" s="242"/>
      <c r="E93" s="242"/>
      <c r="F93" s="242"/>
      <c r="G93" s="242"/>
      <c r="H93" s="242"/>
      <c r="I93" s="320"/>
    </row>
    <row r="94" customFormat="false" ht="13.8" hidden="false" customHeight="true" outlineLevel="0" collapsed="false">
      <c r="A94" s="292" t="s">
        <v>890</v>
      </c>
      <c r="B94" s="242" t="s">
        <v>1343</v>
      </c>
      <c r="C94" s="242"/>
      <c r="D94" s="242"/>
      <c r="E94" s="242"/>
      <c r="F94" s="242"/>
      <c r="G94" s="242"/>
      <c r="H94" s="242"/>
      <c r="I94" s="315" t="n">
        <f aca="false">ROUND((($I$29/30)*I103)/12,2)</f>
        <v>0</v>
      </c>
    </row>
    <row r="95" customFormat="false" ht="13.8" hidden="false" customHeight="true" outlineLevel="0" collapsed="false">
      <c r="A95" s="292" t="s">
        <v>893</v>
      </c>
      <c r="B95" s="242" t="s">
        <v>1344</v>
      </c>
      <c r="C95" s="242"/>
      <c r="D95" s="242"/>
      <c r="E95" s="242"/>
      <c r="F95" s="242"/>
      <c r="G95" s="242"/>
      <c r="H95" s="242"/>
      <c r="I95" s="315" t="n">
        <f aca="false">ROUND((($I$29/30)*5)/12*I104,2)</f>
        <v>0</v>
      </c>
    </row>
    <row r="96" customFormat="false" ht="13.8" hidden="false" customHeight="true" outlineLevel="0" collapsed="false">
      <c r="A96" s="292" t="s">
        <v>926</v>
      </c>
      <c r="B96" s="242" t="s">
        <v>1345</v>
      </c>
      <c r="C96" s="242"/>
      <c r="D96" s="242"/>
      <c r="E96" s="242"/>
      <c r="F96" s="242"/>
      <c r="G96" s="242"/>
      <c r="H96" s="242"/>
      <c r="I96" s="315" t="n">
        <f aca="false">ROUND(((($I$29/30)*15)/12)*I105,2)</f>
        <v>0</v>
      </c>
    </row>
    <row r="97" customFormat="false" ht="13.8" hidden="false" customHeight="true" outlineLevel="0" collapsed="false">
      <c r="A97" s="292" t="s">
        <v>966</v>
      </c>
      <c r="B97" s="242" t="s">
        <v>1346</v>
      </c>
      <c r="C97" s="242"/>
      <c r="D97" s="242"/>
      <c r="E97" s="242"/>
      <c r="F97" s="242"/>
      <c r="G97" s="242"/>
      <c r="H97" s="242"/>
      <c r="I97" s="315" t="n">
        <f aca="false">ROUND(((($I$29/30)*I106)/12),2)</f>
        <v>0</v>
      </c>
    </row>
    <row r="98" customFormat="false" ht="13.8" hidden="false" customHeight="true" outlineLevel="0" collapsed="false">
      <c r="A98" s="292" t="s">
        <v>968</v>
      </c>
      <c r="B98" s="242" t="s">
        <v>1388</v>
      </c>
      <c r="C98" s="242"/>
      <c r="D98" s="242"/>
      <c r="E98" s="242"/>
      <c r="F98" s="242"/>
      <c r="G98" s="242"/>
      <c r="H98" s="242"/>
      <c r="I98" s="321"/>
    </row>
    <row r="99" customFormat="false" ht="13.8" hidden="false" customHeight="false" outlineLevel="0" collapsed="false">
      <c r="A99" s="302" t="s">
        <v>1022</v>
      </c>
      <c r="B99" s="302"/>
      <c r="C99" s="302"/>
      <c r="D99" s="302"/>
      <c r="E99" s="302"/>
      <c r="F99" s="302"/>
      <c r="G99" s="302"/>
      <c r="H99" s="303"/>
      <c r="I99" s="274" t="n">
        <f aca="false">SUM(I93:I98)</f>
        <v>0</v>
      </c>
    </row>
    <row r="100" customFormat="false" ht="13.8" hidden="false" customHeight="true" outlineLevel="0" collapsed="false">
      <c r="A100" s="292" t="s">
        <v>970</v>
      </c>
      <c r="B100" s="242" t="s">
        <v>1023</v>
      </c>
      <c r="C100" s="242"/>
      <c r="D100" s="242"/>
      <c r="E100" s="242"/>
      <c r="F100" s="242"/>
      <c r="G100" s="242"/>
      <c r="H100" s="242"/>
      <c r="I100" s="315" t="n">
        <f aca="false">ROUND(H51*I99,2)</f>
        <v>0</v>
      </c>
    </row>
    <row r="101" customFormat="false" ht="13.8" hidden="false" customHeight="false" outlineLevel="0" collapsed="false">
      <c r="A101" s="302" t="s">
        <v>956</v>
      </c>
      <c r="B101" s="302"/>
      <c r="C101" s="302"/>
      <c r="D101" s="302"/>
      <c r="E101" s="302"/>
      <c r="F101" s="302"/>
      <c r="G101" s="302"/>
      <c r="H101" s="303"/>
      <c r="I101" s="274" t="n">
        <f aca="false">SUM(I99:I100)</f>
        <v>0</v>
      </c>
    </row>
    <row r="102" customFormat="false" ht="27.05" hidden="false" customHeight="true" outlineLevel="0" collapsed="false">
      <c r="A102" s="275" t="s">
        <v>1347</v>
      </c>
      <c r="B102" s="275"/>
      <c r="C102" s="275"/>
      <c r="D102" s="275"/>
      <c r="E102" s="275"/>
      <c r="F102" s="275"/>
      <c r="G102" s="275"/>
      <c r="H102" s="275"/>
      <c r="I102" s="275"/>
    </row>
    <row r="103" customFormat="false" ht="18.65" hidden="false" customHeight="true" outlineLevel="0" collapsed="false">
      <c r="A103" s="322" t="s">
        <v>1025</v>
      </c>
      <c r="B103" s="322"/>
      <c r="C103" s="322"/>
      <c r="D103" s="322"/>
      <c r="E103" s="322"/>
      <c r="F103" s="322"/>
      <c r="G103" s="322"/>
      <c r="H103" s="318" t="s">
        <v>1011</v>
      </c>
      <c r="I103" s="323" t="n">
        <v>2.96</v>
      </c>
    </row>
    <row r="104" customFormat="false" ht="18.65" hidden="false" customHeight="true" outlineLevel="0" collapsed="false">
      <c r="A104" s="322" t="s">
        <v>1026</v>
      </c>
      <c r="B104" s="322"/>
      <c r="C104" s="322"/>
      <c r="D104" s="322"/>
      <c r="E104" s="322"/>
      <c r="F104" s="322"/>
      <c r="G104" s="322"/>
      <c r="H104" s="318" t="s">
        <v>1011</v>
      </c>
      <c r="I104" s="324" t="n">
        <v>0.015</v>
      </c>
    </row>
    <row r="105" customFormat="false" ht="27.05" hidden="false" customHeight="true" outlineLevel="0" collapsed="false">
      <c r="A105" s="322" t="s">
        <v>1027</v>
      </c>
      <c r="B105" s="322"/>
      <c r="C105" s="322"/>
      <c r="D105" s="322"/>
      <c r="E105" s="322"/>
      <c r="F105" s="322"/>
      <c r="G105" s="322"/>
      <c r="H105" s="318" t="s">
        <v>1011</v>
      </c>
      <c r="I105" s="324" t="n">
        <v>0.0078</v>
      </c>
    </row>
    <row r="106" customFormat="false" ht="18.65" hidden="false" customHeight="true" outlineLevel="0" collapsed="false">
      <c r="A106" s="322" t="s">
        <v>1028</v>
      </c>
      <c r="B106" s="322"/>
      <c r="C106" s="322"/>
      <c r="D106" s="322"/>
      <c r="E106" s="322"/>
      <c r="F106" s="322"/>
      <c r="G106" s="322"/>
      <c r="H106" s="318" t="s">
        <v>1011</v>
      </c>
      <c r="I106" s="323" t="n">
        <v>5</v>
      </c>
    </row>
    <row r="107" customFormat="false" ht="13.8" hidden="false" customHeight="true" outlineLevel="0" collapsed="false">
      <c r="A107" s="278" t="s">
        <v>1029</v>
      </c>
      <c r="B107" s="278"/>
      <c r="C107" s="278"/>
      <c r="D107" s="278"/>
      <c r="E107" s="278"/>
      <c r="F107" s="278"/>
      <c r="G107" s="278"/>
      <c r="H107" s="278"/>
      <c r="I107" s="278"/>
    </row>
    <row r="108" customFormat="false" ht="13.8" hidden="false" customHeight="true" outlineLevel="0" collapsed="false">
      <c r="A108" s="279" t="s">
        <v>1030</v>
      </c>
      <c r="B108" s="310" t="s">
        <v>1031</v>
      </c>
      <c r="C108" s="310"/>
      <c r="D108" s="310"/>
      <c r="E108" s="310"/>
      <c r="F108" s="310"/>
      <c r="G108" s="310"/>
      <c r="H108" s="311"/>
      <c r="I108" s="280" t="s">
        <v>885</v>
      </c>
    </row>
    <row r="109" customFormat="false" ht="22.35" hidden="false" customHeight="true" outlineLevel="0" collapsed="false">
      <c r="A109" s="292" t="s">
        <v>887</v>
      </c>
      <c r="B109" s="242" t="s">
        <v>1348</v>
      </c>
      <c r="C109" s="242"/>
      <c r="D109" s="242"/>
      <c r="E109" s="242"/>
      <c r="F109" s="242"/>
      <c r="G109" s="242"/>
      <c r="H109" s="242"/>
      <c r="I109" s="315" t="n">
        <f aca="false">ROUND(((($I$29+$I$29/3)*4/12)/12)*I114,2)</f>
        <v>0</v>
      </c>
    </row>
    <row r="110" customFormat="false" ht="13.8" hidden="false" customHeight="true" outlineLevel="0" collapsed="false">
      <c r="A110" s="292" t="s">
        <v>890</v>
      </c>
      <c r="B110" s="242" t="s">
        <v>1033</v>
      </c>
      <c r="C110" s="242"/>
      <c r="D110" s="242"/>
      <c r="E110" s="242"/>
      <c r="F110" s="242"/>
      <c r="G110" s="242"/>
      <c r="H110" s="242"/>
      <c r="I110" s="315" t="n">
        <f aca="false">ROUND(+I109*H51,2)</f>
        <v>0</v>
      </c>
    </row>
    <row r="111" customFormat="false" ht="22.35" hidden="false" customHeight="true" outlineLevel="0" collapsed="false">
      <c r="A111" s="292" t="s">
        <v>893</v>
      </c>
      <c r="B111" s="242" t="s">
        <v>1349</v>
      </c>
      <c r="C111" s="242"/>
      <c r="D111" s="242"/>
      <c r="E111" s="242"/>
      <c r="F111" s="242"/>
      <c r="G111" s="242"/>
      <c r="H111" s="242"/>
      <c r="I111" s="315" t="n">
        <f aca="false">ROUND(((($I$29+$I$36)*4/12)*I114)*H51,2)</f>
        <v>0</v>
      </c>
    </row>
    <row r="112" customFormat="false" ht="13.8" hidden="false" customHeight="true" outlineLevel="0" collapsed="false">
      <c r="A112" s="292" t="s">
        <v>926</v>
      </c>
      <c r="B112" s="242" t="s">
        <v>1389</v>
      </c>
      <c r="C112" s="242"/>
      <c r="D112" s="242"/>
      <c r="E112" s="242"/>
      <c r="F112" s="242"/>
      <c r="G112" s="242"/>
      <c r="H112" s="242"/>
      <c r="I112" s="321"/>
    </row>
    <row r="113" customFormat="false" ht="13.8" hidden="false" customHeight="false" outlineLevel="0" collapsed="false">
      <c r="A113" s="302" t="s">
        <v>956</v>
      </c>
      <c r="B113" s="302"/>
      <c r="C113" s="302"/>
      <c r="D113" s="302"/>
      <c r="E113" s="302"/>
      <c r="F113" s="302"/>
      <c r="G113" s="302"/>
      <c r="H113" s="303"/>
      <c r="I113" s="274" t="n">
        <f aca="false">SUM(I109:I112)</f>
        <v>0</v>
      </c>
    </row>
    <row r="114" customFormat="false" ht="27.05" hidden="false" customHeight="true" outlineLevel="0" collapsed="false">
      <c r="A114" s="322" t="s">
        <v>1035</v>
      </c>
      <c r="B114" s="322"/>
      <c r="C114" s="322"/>
      <c r="D114" s="322"/>
      <c r="E114" s="322"/>
      <c r="F114" s="322"/>
      <c r="G114" s="322"/>
      <c r="H114" s="318" t="s">
        <v>1011</v>
      </c>
      <c r="I114" s="324" t="n">
        <v>0.02</v>
      </c>
    </row>
    <row r="115" customFormat="false" ht="13.8" hidden="false" customHeight="true" outlineLevel="0" collapsed="false">
      <c r="A115" s="278" t="s">
        <v>1036</v>
      </c>
      <c r="B115" s="278"/>
      <c r="C115" s="278"/>
      <c r="D115" s="278"/>
      <c r="E115" s="278"/>
      <c r="F115" s="278"/>
      <c r="G115" s="278"/>
      <c r="H115" s="278"/>
      <c r="I115" s="278"/>
    </row>
    <row r="116" customFormat="false" ht="13.8" hidden="false" customHeight="true" outlineLevel="0" collapsed="false">
      <c r="A116" s="279" t="s">
        <v>1037</v>
      </c>
      <c r="B116" s="310" t="s">
        <v>1038</v>
      </c>
      <c r="C116" s="310"/>
      <c r="D116" s="310"/>
      <c r="E116" s="310"/>
      <c r="F116" s="310"/>
      <c r="G116" s="310"/>
      <c r="H116" s="311"/>
      <c r="I116" s="280" t="s">
        <v>885</v>
      </c>
    </row>
    <row r="117" customFormat="false" ht="13.8" hidden="false" customHeight="true" outlineLevel="0" collapsed="false">
      <c r="A117" s="292" t="s">
        <v>887</v>
      </c>
      <c r="B117" s="242" t="s">
        <v>1039</v>
      </c>
      <c r="C117" s="242"/>
      <c r="D117" s="242"/>
      <c r="E117" s="242"/>
      <c r="F117" s="242"/>
      <c r="G117" s="242"/>
      <c r="H117" s="242"/>
      <c r="I117" s="321"/>
    </row>
    <row r="118" customFormat="false" ht="13.8" hidden="false" customHeight="false" outlineLevel="0" collapsed="false">
      <c r="A118" s="302" t="s">
        <v>956</v>
      </c>
      <c r="B118" s="302"/>
      <c r="C118" s="302"/>
      <c r="D118" s="302"/>
      <c r="E118" s="302"/>
      <c r="F118" s="302"/>
      <c r="G118" s="302"/>
      <c r="H118" s="303"/>
      <c r="I118" s="274" t="n">
        <f aca="false">+I117</f>
        <v>0</v>
      </c>
    </row>
    <row r="119" customFormat="false" ht="18.65" hidden="false" customHeight="true" outlineLevel="0" collapsed="false">
      <c r="A119" s="275" t="s">
        <v>1351</v>
      </c>
      <c r="B119" s="275"/>
      <c r="C119" s="275"/>
      <c r="D119" s="275"/>
      <c r="E119" s="275"/>
      <c r="F119" s="275"/>
      <c r="G119" s="275"/>
      <c r="H119" s="275"/>
      <c r="I119" s="275"/>
    </row>
    <row r="120" customFormat="false" ht="13.8" hidden="false" customHeight="true" outlineLevel="0" collapsed="false">
      <c r="A120" s="255" t="s">
        <v>1041</v>
      </c>
      <c r="B120" s="255"/>
      <c r="C120" s="255"/>
      <c r="D120" s="255"/>
      <c r="E120" s="255"/>
      <c r="F120" s="255"/>
      <c r="G120" s="255"/>
      <c r="H120" s="255"/>
      <c r="I120" s="255"/>
    </row>
    <row r="121" customFormat="false" ht="13.8" hidden="false" customHeight="true" outlineLevel="0" collapsed="false">
      <c r="A121" s="279" t="n">
        <v>4</v>
      </c>
      <c r="B121" s="310" t="s">
        <v>1042</v>
      </c>
      <c r="C121" s="310"/>
      <c r="D121" s="310"/>
      <c r="E121" s="310"/>
      <c r="F121" s="310"/>
      <c r="G121" s="310"/>
      <c r="H121" s="311"/>
      <c r="I121" s="280" t="s">
        <v>885</v>
      </c>
    </row>
    <row r="122" customFormat="false" ht="13.8" hidden="false" customHeight="true" outlineLevel="0" collapsed="false">
      <c r="A122" s="292" t="s">
        <v>1014</v>
      </c>
      <c r="B122" s="242" t="s">
        <v>1015</v>
      </c>
      <c r="C122" s="242"/>
      <c r="D122" s="242"/>
      <c r="E122" s="242"/>
      <c r="F122" s="242"/>
      <c r="G122" s="242"/>
      <c r="H122" s="242"/>
      <c r="I122" s="315" t="n">
        <f aca="false">+I101</f>
        <v>0</v>
      </c>
    </row>
    <row r="123" customFormat="false" ht="13.8" hidden="false" customHeight="true" outlineLevel="0" collapsed="false">
      <c r="A123" s="292" t="s">
        <v>1030</v>
      </c>
      <c r="B123" s="242" t="s">
        <v>1043</v>
      </c>
      <c r="C123" s="242"/>
      <c r="D123" s="242"/>
      <c r="E123" s="242"/>
      <c r="F123" s="242"/>
      <c r="G123" s="242"/>
      <c r="H123" s="242"/>
      <c r="I123" s="315" t="n">
        <f aca="false">+I113</f>
        <v>0</v>
      </c>
    </row>
    <row r="124" customFormat="false" ht="13.8" hidden="false" customHeight="true" outlineLevel="0" collapsed="false">
      <c r="A124" s="292" t="s">
        <v>1037</v>
      </c>
      <c r="B124" s="242" t="s">
        <v>1038</v>
      </c>
      <c r="C124" s="242"/>
      <c r="D124" s="242"/>
      <c r="E124" s="242"/>
      <c r="F124" s="242"/>
      <c r="G124" s="242"/>
      <c r="H124" s="242"/>
      <c r="I124" s="315" t="n">
        <f aca="false">+I118</f>
        <v>0</v>
      </c>
    </row>
    <row r="125" customFormat="false" ht="13.8" hidden="false" customHeight="false" outlineLevel="0" collapsed="false">
      <c r="A125" s="302" t="s">
        <v>956</v>
      </c>
      <c r="B125" s="302"/>
      <c r="C125" s="302"/>
      <c r="D125" s="302"/>
      <c r="E125" s="302"/>
      <c r="F125" s="302"/>
      <c r="G125" s="302"/>
      <c r="H125" s="303"/>
      <c r="I125" s="274" t="n">
        <f aca="false">SUM(I122:I124)</f>
        <v>0</v>
      </c>
    </row>
    <row r="126" customFormat="false" ht="13.8" hidden="false" customHeight="false" outlineLevel="0" collapsed="false">
      <c r="A126" s="325" t="s">
        <v>926</v>
      </c>
      <c r="B126" s="326" t="s">
        <v>1396</v>
      </c>
      <c r="C126" s="326"/>
      <c r="D126" s="326"/>
      <c r="E126" s="326"/>
      <c r="F126" s="326"/>
      <c r="G126" s="326"/>
      <c r="H126" s="326"/>
      <c r="I126" s="321"/>
    </row>
    <row r="127" customFormat="false" ht="13.8" hidden="false" customHeight="false" outlineLevel="0" collapsed="false">
      <c r="A127" s="302" t="s">
        <v>956</v>
      </c>
      <c r="B127" s="302"/>
      <c r="C127" s="302"/>
      <c r="D127" s="302"/>
      <c r="E127" s="302"/>
      <c r="F127" s="302"/>
      <c r="G127" s="302"/>
      <c r="H127" s="303"/>
      <c r="I127" s="274" t="n">
        <f aca="false">SUM(I125:I126)</f>
        <v>0</v>
      </c>
    </row>
    <row r="128" customFormat="false" ht="13.8" hidden="false" customHeight="true" outlineLevel="0" collapsed="false">
      <c r="A128" s="255" t="s">
        <v>1353</v>
      </c>
      <c r="B128" s="255"/>
      <c r="C128" s="255"/>
      <c r="D128" s="255"/>
      <c r="E128" s="255"/>
      <c r="F128" s="255"/>
      <c r="G128" s="255"/>
      <c r="H128" s="255"/>
      <c r="I128" s="255"/>
    </row>
    <row r="129" customFormat="false" ht="13.8" hidden="false" customHeight="true" outlineLevel="0" collapsed="false">
      <c r="A129" s="279" t="n">
        <v>5</v>
      </c>
      <c r="B129" s="257" t="s">
        <v>1354</v>
      </c>
      <c r="C129" s="257"/>
      <c r="D129" s="257"/>
      <c r="E129" s="257"/>
      <c r="F129" s="257"/>
      <c r="G129" s="257"/>
      <c r="H129" s="258"/>
      <c r="I129" s="280" t="s">
        <v>885</v>
      </c>
    </row>
    <row r="130" customFormat="false" ht="13.8" hidden="false" customHeight="true" outlineLevel="0" collapsed="false">
      <c r="A130" s="281" t="s">
        <v>887</v>
      </c>
      <c r="B130" s="242" t="s">
        <v>1355</v>
      </c>
      <c r="C130" s="242"/>
      <c r="D130" s="242"/>
      <c r="E130" s="242"/>
      <c r="F130" s="242"/>
      <c r="G130" s="242"/>
      <c r="H130" s="327"/>
      <c r="I130" s="321" t="n">
        <f aca="false">'Anexo - M5. Materiais'!L30</f>
        <v>0</v>
      </c>
    </row>
    <row r="131" customFormat="false" ht="13.8" hidden="false" customHeight="true" outlineLevel="0" collapsed="false">
      <c r="A131" s="281" t="s">
        <v>890</v>
      </c>
      <c r="B131" s="242" t="s">
        <v>1048</v>
      </c>
      <c r="C131" s="242"/>
      <c r="D131" s="242"/>
      <c r="E131" s="242"/>
      <c r="F131" s="242"/>
      <c r="G131" s="242"/>
      <c r="H131" s="327"/>
      <c r="I131" s="321" t="n">
        <f aca="false">'Anexo - M5. Equipamentos'!F164</f>
        <v>0</v>
      </c>
    </row>
    <row r="132" customFormat="false" ht="13.8" hidden="false" customHeight="true" outlineLevel="0" collapsed="false">
      <c r="A132" s="281" t="s">
        <v>893</v>
      </c>
      <c r="B132" s="242" t="s">
        <v>1046</v>
      </c>
      <c r="C132" s="242"/>
      <c r="D132" s="242"/>
      <c r="E132" s="242"/>
      <c r="F132" s="242"/>
      <c r="G132" s="242"/>
      <c r="H132" s="327"/>
      <c r="I132" s="321" t="n">
        <f aca="false">'Anexo - M5. Uniformes'!F107</f>
        <v>0</v>
      </c>
    </row>
    <row r="133" customFormat="false" ht="13.8" hidden="false" customHeight="false" outlineLevel="0" collapsed="false">
      <c r="A133" s="328" t="s">
        <v>1356</v>
      </c>
      <c r="B133" s="328"/>
      <c r="C133" s="328"/>
      <c r="D133" s="328"/>
      <c r="E133" s="328"/>
      <c r="F133" s="328"/>
      <c r="G133" s="328"/>
      <c r="H133" s="328"/>
      <c r="I133" s="274" t="n">
        <f aca="false">SUM(I130:I132)</f>
        <v>0</v>
      </c>
    </row>
    <row r="134" customFormat="false" ht="13.8" hidden="true" customHeight="true" outlineLevel="0" collapsed="false">
      <c r="A134" s="329" t="s">
        <v>1051</v>
      </c>
      <c r="B134" s="329"/>
      <c r="C134" s="329"/>
      <c r="D134" s="329"/>
      <c r="E134" s="329"/>
      <c r="F134" s="329"/>
      <c r="G134" s="329"/>
      <c r="H134" s="329"/>
      <c r="I134" s="329"/>
    </row>
    <row r="135" customFormat="false" ht="13.8" hidden="true" customHeight="true" outlineLevel="0" collapsed="false">
      <c r="A135" s="330" t="n">
        <v>6</v>
      </c>
      <c r="B135" s="331" t="s">
        <v>1052</v>
      </c>
      <c r="C135" s="331"/>
      <c r="D135" s="331"/>
      <c r="E135" s="331"/>
      <c r="F135" s="331"/>
      <c r="G135" s="331"/>
      <c r="H135" s="332" t="s">
        <v>884</v>
      </c>
      <c r="I135" s="333" t="s">
        <v>885</v>
      </c>
      <c r="J135" s="269"/>
      <c r="K135" s="269"/>
      <c r="L135" s="269"/>
      <c r="M135" s="269"/>
      <c r="N135" s="269"/>
      <c r="O135" s="269"/>
      <c r="P135" s="269"/>
      <c r="Q135" s="269"/>
      <c r="R135" s="269"/>
      <c r="S135" s="269"/>
      <c r="T135" s="269"/>
      <c r="U135" s="269"/>
      <c r="V135" s="269"/>
      <c r="W135" s="269"/>
      <c r="X135" s="269"/>
      <c r="Y135" s="269"/>
      <c r="Z135" s="269"/>
      <c r="AA135" s="269"/>
      <c r="AB135" s="269"/>
      <c r="AC135" s="269"/>
      <c r="AD135" s="269"/>
      <c r="AE135" s="269"/>
      <c r="AF135" s="269"/>
      <c r="AG135" s="269"/>
      <c r="AH135" s="269"/>
      <c r="AI135" s="269"/>
      <c r="AJ135" s="269"/>
      <c r="AK135" s="269"/>
      <c r="AL135" s="269"/>
      <c r="AM135" s="269"/>
      <c r="AN135" s="269"/>
      <c r="AO135" s="269"/>
      <c r="AP135" s="269"/>
      <c r="AQ135" s="269"/>
      <c r="AR135" s="269"/>
      <c r="AS135" s="269"/>
      <c r="AT135" s="269"/>
      <c r="AU135" s="269"/>
      <c r="AV135" s="269"/>
      <c r="AW135" s="269"/>
      <c r="AX135" s="269"/>
      <c r="AY135" s="269"/>
      <c r="AZ135" s="269"/>
      <c r="BA135" s="269"/>
      <c r="BB135" s="269"/>
      <c r="BC135" s="269"/>
      <c r="BD135" s="269"/>
      <c r="BE135" s="269"/>
      <c r="BF135" s="269"/>
      <c r="BG135" s="269"/>
      <c r="BH135" s="269"/>
      <c r="BI135" s="269"/>
      <c r="BJ135" s="269"/>
      <c r="BK135" s="269"/>
      <c r="BL135" s="269"/>
      <c r="BM135" s="269"/>
      <c r="BN135" s="269"/>
      <c r="BO135" s="269"/>
      <c r="BP135" s="269"/>
      <c r="BQ135" s="269"/>
      <c r="BR135" s="269"/>
      <c r="BS135" s="269"/>
      <c r="BT135" s="269"/>
      <c r="BU135" s="269"/>
      <c r="BV135" s="269"/>
      <c r="BW135" s="269"/>
      <c r="BX135" s="269"/>
      <c r="BY135" s="269"/>
      <c r="BZ135" s="269"/>
      <c r="CA135" s="269"/>
      <c r="CB135" s="269"/>
      <c r="CC135" s="269"/>
      <c r="CD135" s="269"/>
      <c r="CE135" s="269"/>
      <c r="CF135" s="269"/>
      <c r="CG135" s="269"/>
      <c r="CH135" s="269"/>
      <c r="CI135" s="269"/>
      <c r="CJ135" s="269"/>
      <c r="CK135" s="269"/>
      <c r="CL135" s="269"/>
      <c r="CM135" s="269"/>
      <c r="CN135" s="269"/>
      <c r="CO135" s="269"/>
      <c r="CP135" s="269"/>
      <c r="CQ135" s="269"/>
      <c r="CR135" s="269"/>
      <c r="CS135" s="269"/>
      <c r="CT135" s="269"/>
      <c r="CU135" s="269"/>
      <c r="CV135" s="269"/>
      <c r="CW135" s="269"/>
      <c r="CX135" s="269"/>
      <c r="CY135" s="269"/>
      <c r="CZ135" s="269"/>
      <c r="DA135" s="269"/>
      <c r="DB135" s="269"/>
      <c r="DC135" s="269"/>
      <c r="DD135" s="269"/>
      <c r="DE135" s="269"/>
      <c r="DF135" s="269"/>
      <c r="DG135" s="269"/>
      <c r="DH135" s="269"/>
      <c r="DI135" s="269"/>
      <c r="DJ135" s="269"/>
      <c r="DK135" s="269"/>
      <c r="DL135" s="269"/>
      <c r="DM135" s="269"/>
      <c r="DN135" s="269"/>
      <c r="DO135" s="269"/>
      <c r="DP135" s="269"/>
      <c r="DQ135" s="269"/>
      <c r="DR135" s="269"/>
      <c r="DS135" s="269"/>
      <c r="DT135" s="269"/>
      <c r="DU135" s="269"/>
      <c r="DV135" s="269"/>
      <c r="DW135" s="269"/>
      <c r="DX135" s="269"/>
      <c r="DY135" s="269"/>
      <c r="DZ135" s="269"/>
      <c r="EA135" s="269"/>
      <c r="EB135" s="269"/>
      <c r="EC135" s="269"/>
      <c r="ED135" s="269"/>
      <c r="EE135" s="269"/>
      <c r="EF135" s="269"/>
      <c r="EG135" s="269"/>
      <c r="EH135" s="269"/>
      <c r="EI135" s="269"/>
      <c r="EJ135" s="269"/>
      <c r="EK135" s="269"/>
      <c r="EL135" s="269"/>
      <c r="EM135" s="269"/>
      <c r="EN135" s="269"/>
      <c r="EO135" s="269"/>
      <c r="EP135" s="269"/>
      <c r="EQ135" s="269"/>
      <c r="ER135" s="269"/>
      <c r="ES135" s="269"/>
      <c r="ET135" s="269"/>
      <c r="EU135" s="269"/>
      <c r="EV135" s="269"/>
      <c r="EW135" s="269"/>
      <c r="EX135" s="269"/>
      <c r="EY135" s="269"/>
      <c r="EZ135" s="269"/>
      <c r="FA135" s="269"/>
      <c r="FB135" s="269"/>
      <c r="FC135" s="269"/>
      <c r="FD135" s="269"/>
      <c r="FE135" s="269"/>
      <c r="FF135" s="269"/>
      <c r="FG135" s="269"/>
      <c r="FH135" s="269"/>
      <c r="FI135" s="269"/>
      <c r="FJ135" s="269"/>
      <c r="FK135" s="269"/>
      <c r="FL135" s="269"/>
      <c r="FM135" s="269"/>
      <c r="FN135" s="269"/>
      <c r="FO135" s="269"/>
      <c r="FP135" s="269"/>
      <c r="FQ135" s="269"/>
      <c r="FR135" s="269"/>
      <c r="FS135" s="269"/>
      <c r="FT135" s="269"/>
      <c r="FU135" s="269"/>
      <c r="FV135" s="269"/>
      <c r="FW135" s="269"/>
      <c r="FX135" s="269"/>
      <c r="FY135" s="269"/>
      <c r="FZ135" s="269"/>
      <c r="GA135" s="269"/>
      <c r="GB135" s="269"/>
      <c r="GC135" s="269"/>
      <c r="GD135" s="269"/>
      <c r="GE135" s="269"/>
      <c r="GF135" s="269"/>
      <c r="GG135" s="269"/>
      <c r="GH135" s="269"/>
      <c r="GI135" s="269"/>
      <c r="GJ135" s="269"/>
      <c r="GK135" s="269"/>
      <c r="GL135" s="269"/>
      <c r="GM135" s="269"/>
      <c r="GN135" s="269"/>
      <c r="GO135" s="269"/>
      <c r="GP135" s="269"/>
      <c r="GQ135" s="269"/>
      <c r="GR135" s="269"/>
      <c r="GS135" s="269"/>
      <c r="GT135" s="269"/>
      <c r="GU135" s="269"/>
      <c r="GV135" s="269"/>
      <c r="GW135" s="269"/>
      <c r="GX135" s="269"/>
      <c r="GY135" s="269"/>
      <c r="GZ135" s="269"/>
      <c r="HA135" s="269"/>
      <c r="HB135" s="269"/>
      <c r="HC135" s="269"/>
      <c r="HD135" s="269"/>
      <c r="HE135" s="269"/>
      <c r="HF135" s="269"/>
      <c r="HG135" s="269"/>
      <c r="HH135" s="269"/>
      <c r="HI135" s="269"/>
      <c r="HJ135" s="269"/>
      <c r="HK135" s="269"/>
      <c r="HL135" s="269"/>
      <c r="HM135" s="269"/>
      <c r="HN135" s="269"/>
      <c r="HO135" s="269"/>
      <c r="HP135" s="269"/>
      <c r="HQ135" s="269"/>
      <c r="HR135" s="269"/>
      <c r="HS135" s="269"/>
      <c r="HT135" s="269"/>
      <c r="HU135" s="269"/>
      <c r="HV135" s="269"/>
      <c r="HW135" s="269"/>
      <c r="HX135" s="269"/>
      <c r="HY135" s="269"/>
      <c r="HZ135" s="269"/>
      <c r="IA135" s="269"/>
      <c r="IB135" s="269"/>
      <c r="IC135" s="269"/>
      <c r="ID135" s="269"/>
      <c r="IE135" s="269"/>
      <c r="IF135" s="269"/>
      <c r="IG135" s="269"/>
      <c r="IH135" s="269"/>
      <c r="II135" s="269"/>
      <c r="IJ135" s="269"/>
      <c r="IK135" s="269"/>
      <c r="IL135" s="269"/>
      <c r="IM135" s="269"/>
      <c r="IN135" s="269"/>
      <c r="IO135" s="269"/>
      <c r="IP135" s="269"/>
      <c r="IQ135" s="269"/>
      <c r="IR135" s="269"/>
      <c r="IS135" s="269"/>
      <c r="IT135" s="269"/>
      <c r="IU135" s="269"/>
      <c r="IV135" s="269"/>
      <c r="IW135" s="269"/>
      <c r="IX135" s="269"/>
      <c r="IY135" s="269"/>
      <c r="IZ135" s="269"/>
      <c r="JA135" s="269"/>
      <c r="JB135" s="269"/>
      <c r="JC135" s="269"/>
      <c r="JD135" s="269"/>
      <c r="JE135" s="269"/>
      <c r="JF135" s="269"/>
      <c r="JG135" s="269"/>
      <c r="JH135" s="269"/>
      <c r="JI135" s="269"/>
      <c r="JJ135" s="269"/>
      <c r="JK135" s="269"/>
      <c r="JL135" s="269"/>
      <c r="JM135" s="269"/>
      <c r="JN135" s="269"/>
      <c r="JO135" s="269"/>
      <c r="JP135" s="269"/>
      <c r="JQ135" s="269"/>
      <c r="JR135" s="269"/>
      <c r="JS135" s="269"/>
      <c r="JT135" s="269"/>
      <c r="JU135" s="269"/>
      <c r="JV135" s="269"/>
      <c r="JW135" s="269"/>
      <c r="JX135" s="269"/>
      <c r="JY135" s="269"/>
      <c r="JZ135" s="269"/>
      <c r="KA135" s="269"/>
      <c r="KB135" s="269"/>
      <c r="KC135" s="269"/>
      <c r="KD135" s="269"/>
      <c r="KE135" s="269"/>
      <c r="KF135" s="269"/>
      <c r="KG135" s="269"/>
      <c r="KH135" s="269"/>
      <c r="KI135" s="269"/>
      <c r="KJ135" s="269"/>
      <c r="KK135" s="269"/>
      <c r="KL135" s="269"/>
      <c r="KM135" s="269"/>
      <c r="KN135" s="269"/>
      <c r="KO135" s="269"/>
      <c r="KP135" s="269"/>
      <c r="KQ135" s="269"/>
      <c r="KR135" s="269"/>
      <c r="KS135" s="269"/>
      <c r="KT135" s="269"/>
      <c r="KU135" s="269"/>
      <c r="KV135" s="269"/>
      <c r="KW135" s="269"/>
      <c r="KX135" s="269"/>
      <c r="KY135" s="269"/>
      <c r="KZ135" s="269"/>
      <c r="LA135" s="269"/>
      <c r="LB135" s="269"/>
      <c r="LC135" s="269"/>
      <c r="LD135" s="269"/>
      <c r="LE135" s="269"/>
      <c r="LF135" s="269"/>
      <c r="LG135" s="269"/>
      <c r="LH135" s="269"/>
      <c r="LI135" s="269"/>
      <c r="LJ135" s="269"/>
      <c r="LK135" s="269"/>
      <c r="LL135" s="269"/>
      <c r="LM135" s="269"/>
      <c r="LN135" s="269"/>
      <c r="LO135" s="269"/>
      <c r="LP135" s="269"/>
      <c r="LQ135" s="269"/>
      <c r="LR135" s="269"/>
      <c r="LS135" s="269"/>
      <c r="LT135" s="269"/>
      <c r="LU135" s="269"/>
      <c r="LV135" s="269"/>
      <c r="LW135" s="269"/>
      <c r="LX135" s="269"/>
      <c r="LY135" s="269"/>
      <c r="LZ135" s="269"/>
      <c r="MA135" s="269"/>
      <c r="MB135" s="269"/>
      <c r="MC135" s="269"/>
      <c r="MD135" s="269"/>
      <c r="ME135" s="269"/>
      <c r="MF135" s="269"/>
      <c r="MG135" s="269"/>
      <c r="MH135" s="269"/>
      <c r="MI135" s="269"/>
      <c r="MJ135" s="269"/>
      <c r="MK135" s="269"/>
      <c r="ML135" s="269"/>
      <c r="MM135" s="269"/>
      <c r="MN135" s="269"/>
      <c r="MO135" s="269"/>
      <c r="MP135" s="269"/>
      <c r="MQ135" s="269"/>
      <c r="MR135" s="269"/>
      <c r="MS135" s="269"/>
      <c r="MT135" s="269"/>
      <c r="MU135" s="269"/>
      <c r="MV135" s="269"/>
      <c r="MW135" s="269"/>
      <c r="MX135" s="269"/>
      <c r="MY135" s="269"/>
      <c r="MZ135" s="269"/>
      <c r="NA135" s="269"/>
      <c r="NB135" s="269"/>
      <c r="NC135" s="269"/>
      <c r="ND135" s="269"/>
      <c r="NE135" s="269"/>
      <c r="NF135" s="269"/>
      <c r="NG135" s="269"/>
      <c r="NH135" s="269"/>
      <c r="NI135" s="269"/>
      <c r="NJ135" s="269"/>
      <c r="NK135" s="269"/>
      <c r="NL135" s="269"/>
      <c r="NM135" s="269"/>
      <c r="NN135" s="269"/>
      <c r="NO135" s="269"/>
      <c r="NP135" s="269"/>
      <c r="NQ135" s="269"/>
      <c r="NR135" s="269"/>
      <c r="NS135" s="269"/>
      <c r="NT135" s="269"/>
      <c r="NU135" s="269"/>
      <c r="NV135" s="269"/>
      <c r="NW135" s="269"/>
      <c r="NX135" s="269"/>
      <c r="NY135" s="269"/>
      <c r="NZ135" s="269"/>
      <c r="OA135" s="269"/>
      <c r="OB135" s="269"/>
      <c r="OC135" s="269"/>
      <c r="OD135" s="269"/>
      <c r="OE135" s="269"/>
      <c r="OF135" s="269"/>
      <c r="OG135" s="269"/>
      <c r="OH135" s="269"/>
      <c r="OI135" s="269"/>
      <c r="OJ135" s="269"/>
      <c r="OK135" s="269"/>
      <c r="OL135" s="269"/>
      <c r="OM135" s="269"/>
      <c r="ON135" s="269"/>
      <c r="OO135" s="269"/>
      <c r="OP135" s="269"/>
      <c r="OQ135" s="269"/>
      <c r="OR135" s="269"/>
      <c r="OS135" s="269"/>
      <c r="OT135" s="269"/>
      <c r="OU135" s="269"/>
      <c r="OV135" s="269"/>
      <c r="OW135" s="269"/>
      <c r="OX135" s="269"/>
      <c r="OY135" s="269"/>
      <c r="OZ135" s="269"/>
      <c r="PA135" s="269"/>
      <c r="PB135" s="269"/>
      <c r="PC135" s="269"/>
      <c r="PD135" s="269"/>
      <c r="PE135" s="269"/>
      <c r="PF135" s="269"/>
      <c r="PG135" s="269"/>
      <c r="PH135" s="269"/>
      <c r="PI135" s="269"/>
      <c r="PJ135" s="269"/>
      <c r="PK135" s="269"/>
      <c r="PL135" s="269"/>
      <c r="PM135" s="269"/>
      <c r="PN135" s="269"/>
      <c r="PO135" s="269"/>
      <c r="PP135" s="269"/>
      <c r="PQ135" s="269"/>
      <c r="PR135" s="269"/>
      <c r="PS135" s="269"/>
      <c r="PT135" s="269"/>
      <c r="PU135" s="269"/>
      <c r="PV135" s="269"/>
      <c r="PW135" s="269"/>
      <c r="PX135" s="269"/>
      <c r="PY135" s="269"/>
      <c r="PZ135" s="269"/>
      <c r="QA135" s="269"/>
      <c r="QB135" s="269"/>
      <c r="QC135" s="269"/>
      <c r="QD135" s="269"/>
      <c r="QE135" s="269"/>
      <c r="QF135" s="269"/>
      <c r="QG135" s="269"/>
      <c r="QH135" s="269"/>
      <c r="QI135" s="269"/>
      <c r="QJ135" s="269"/>
      <c r="QK135" s="269"/>
      <c r="QL135" s="269"/>
      <c r="QM135" s="269"/>
      <c r="QN135" s="269"/>
      <c r="QO135" s="269"/>
      <c r="QP135" s="269"/>
      <c r="QQ135" s="269"/>
      <c r="QR135" s="269"/>
      <c r="QS135" s="269"/>
      <c r="QT135" s="269"/>
      <c r="QU135" s="269"/>
      <c r="QV135" s="269"/>
      <c r="QW135" s="269"/>
      <c r="QX135" s="269"/>
      <c r="QY135" s="269"/>
      <c r="QZ135" s="269"/>
      <c r="RA135" s="269"/>
      <c r="RB135" s="269"/>
      <c r="RC135" s="269"/>
      <c r="RD135" s="269"/>
      <c r="RE135" s="269"/>
      <c r="RF135" s="269"/>
      <c r="RG135" s="269"/>
      <c r="RH135" s="269"/>
      <c r="RI135" s="269"/>
      <c r="RJ135" s="269"/>
      <c r="RK135" s="269"/>
      <c r="RL135" s="269"/>
      <c r="RM135" s="269"/>
      <c r="RN135" s="269"/>
      <c r="RO135" s="269"/>
      <c r="RP135" s="269"/>
      <c r="RQ135" s="269"/>
      <c r="RR135" s="269"/>
      <c r="RS135" s="269"/>
      <c r="RT135" s="269"/>
      <c r="RU135" s="269"/>
      <c r="RV135" s="269"/>
      <c r="RW135" s="269"/>
      <c r="RX135" s="269"/>
      <c r="RY135" s="269"/>
      <c r="RZ135" s="269"/>
      <c r="SA135" s="269"/>
      <c r="SB135" s="269"/>
      <c r="SC135" s="269"/>
      <c r="SD135" s="269"/>
      <c r="SE135" s="269"/>
      <c r="SF135" s="269"/>
      <c r="SG135" s="269"/>
      <c r="SH135" s="269"/>
      <c r="SI135" s="269"/>
      <c r="SJ135" s="269"/>
      <c r="SK135" s="269"/>
      <c r="SL135" s="269"/>
      <c r="SM135" s="269"/>
      <c r="SN135" s="269"/>
      <c r="SO135" s="269"/>
      <c r="SP135" s="269"/>
      <c r="SQ135" s="269"/>
      <c r="SR135" s="269"/>
      <c r="SS135" s="269"/>
      <c r="ST135" s="269"/>
      <c r="SU135" s="269"/>
      <c r="SV135" s="269"/>
      <c r="SW135" s="269"/>
      <c r="SX135" s="269"/>
      <c r="SY135" s="269"/>
      <c r="SZ135" s="269"/>
      <c r="TA135" s="269"/>
      <c r="TB135" s="269"/>
      <c r="TC135" s="269"/>
      <c r="TD135" s="269"/>
      <c r="TE135" s="269"/>
      <c r="TF135" s="269"/>
      <c r="TG135" s="269"/>
      <c r="TH135" s="269"/>
      <c r="TI135" s="269"/>
      <c r="TJ135" s="269"/>
      <c r="TK135" s="269"/>
      <c r="TL135" s="269"/>
      <c r="TM135" s="269"/>
      <c r="TN135" s="269"/>
      <c r="TO135" s="269"/>
      <c r="TP135" s="269"/>
      <c r="TQ135" s="269"/>
      <c r="TR135" s="269"/>
      <c r="TS135" s="269"/>
      <c r="TT135" s="269"/>
      <c r="TU135" s="269"/>
      <c r="TV135" s="269"/>
      <c r="TW135" s="269"/>
      <c r="TX135" s="269"/>
      <c r="TY135" s="269"/>
      <c r="TZ135" s="269"/>
      <c r="UA135" s="269"/>
      <c r="UB135" s="269"/>
      <c r="UC135" s="269"/>
      <c r="UD135" s="269"/>
      <c r="UE135" s="269"/>
      <c r="UF135" s="269"/>
      <c r="UG135" s="269"/>
      <c r="UH135" s="269"/>
      <c r="UI135" s="269"/>
      <c r="UJ135" s="269"/>
      <c r="UK135" s="269"/>
      <c r="UL135" s="269"/>
      <c r="UM135" s="269"/>
      <c r="UN135" s="269"/>
      <c r="UO135" s="269"/>
      <c r="UP135" s="269"/>
      <c r="UQ135" s="269"/>
      <c r="UR135" s="269"/>
      <c r="US135" s="269"/>
      <c r="UT135" s="269"/>
      <c r="UU135" s="269"/>
      <c r="UV135" s="269"/>
      <c r="UW135" s="269"/>
      <c r="UX135" s="269"/>
      <c r="UY135" s="269"/>
      <c r="UZ135" s="269"/>
      <c r="VA135" s="269"/>
      <c r="VB135" s="269"/>
      <c r="VC135" s="269"/>
      <c r="VD135" s="269"/>
      <c r="VE135" s="269"/>
      <c r="VF135" s="269"/>
      <c r="VG135" s="269"/>
      <c r="VH135" s="269"/>
      <c r="VI135" s="269"/>
      <c r="VJ135" s="269"/>
      <c r="VK135" s="269"/>
      <c r="VL135" s="269"/>
      <c r="VM135" s="269"/>
      <c r="VN135" s="269"/>
      <c r="VO135" s="269"/>
      <c r="VP135" s="269"/>
      <c r="VQ135" s="269"/>
      <c r="VR135" s="269"/>
      <c r="VS135" s="269"/>
      <c r="VT135" s="269"/>
      <c r="VU135" s="269"/>
      <c r="VV135" s="269"/>
      <c r="VW135" s="269"/>
      <c r="VX135" s="269"/>
      <c r="VY135" s="269"/>
      <c r="VZ135" s="269"/>
      <c r="WA135" s="269"/>
      <c r="WB135" s="269"/>
      <c r="WC135" s="269"/>
      <c r="WD135" s="269"/>
      <c r="WE135" s="269"/>
      <c r="WF135" s="269"/>
      <c r="WG135" s="269"/>
      <c r="WH135" s="269"/>
      <c r="WI135" s="269"/>
      <c r="WJ135" s="269"/>
      <c r="WK135" s="269"/>
      <c r="WL135" s="269"/>
      <c r="WM135" s="269"/>
      <c r="WN135" s="269"/>
      <c r="WO135" s="269"/>
      <c r="WP135" s="269"/>
      <c r="WQ135" s="269"/>
      <c r="WR135" s="269"/>
      <c r="WS135" s="269"/>
      <c r="WT135" s="269"/>
      <c r="WU135" s="269"/>
      <c r="WV135" s="269"/>
      <c r="WW135" s="269"/>
      <c r="WX135" s="269"/>
      <c r="WY135" s="269"/>
      <c r="WZ135" s="269"/>
      <c r="XA135" s="269"/>
      <c r="XB135" s="269"/>
      <c r="XC135" s="269"/>
      <c r="XD135" s="269"/>
      <c r="XE135" s="269"/>
      <c r="XF135" s="269"/>
      <c r="XG135" s="269"/>
      <c r="XH135" s="269"/>
      <c r="XI135" s="269"/>
      <c r="XJ135" s="269"/>
      <c r="XK135" s="269"/>
      <c r="XL135" s="269"/>
      <c r="XM135" s="269"/>
      <c r="XN135" s="269"/>
      <c r="XO135" s="269"/>
      <c r="XP135" s="269"/>
      <c r="XQ135" s="269"/>
      <c r="XR135" s="269"/>
      <c r="XS135" s="269"/>
      <c r="XT135" s="269"/>
      <c r="XU135" s="269"/>
      <c r="XV135" s="269"/>
      <c r="XW135" s="269"/>
      <c r="XX135" s="269"/>
      <c r="XY135" s="269"/>
      <c r="XZ135" s="269"/>
      <c r="YA135" s="269"/>
      <c r="YB135" s="269"/>
      <c r="YC135" s="269"/>
      <c r="YD135" s="269"/>
      <c r="YE135" s="269"/>
      <c r="YF135" s="269"/>
      <c r="YG135" s="269"/>
      <c r="YH135" s="269"/>
      <c r="YI135" s="269"/>
      <c r="YJ135" s="269"/>
      <c r="YK135" s="269"/>
      <c r="YL135" s="269"/>
      <c r="YM135" s="269"/>
      <c r="YN135" s="269"/>
      <c r="YO135" s="269"/>
      <c r="YP135" s="269"/>
      <c r="YQ135" s="269"/>
      <c r="YR135" s="269"/>
      <c r="YS135" s="269"/>
      <c r="YT135" s="269"/>
      <c r="YU135" s="269"/>
      <c r="YV135" s="269"/>
      <c r="YW135" s="269"/>
      <c r="YX135" s="269"/>
      <c r="YY135" s="269"/>
      <c r="YZ135" s="269"/>
      <c r="ZA135" s="269"/>
      <c r="ZB135" s="269"/>
      <c r="ZC135" s="269"/>
      <c r="ZD135" s="269"/>
      <c r="ZE135" s="269"/>
      <c r="ZF135" s="269"/>
      <c r="ZG135" s="269"/>
      <c r="ZH135" s="269"/>
      <c r="ZI135" s="269"/>
      <c r="ZJ135" s="269"/>
      <c r="ZK135" s="269"/>
      <c r="ZL135" s="269"/>
      <c r="ZM135" s="269"/>
      <c r="ZN135" s="269"/>
      <c r="ZO135" s="269"/>
      <c r="ZP135" s="269"/>
      <c r="ZQ135" s="269"/>
      <c r="ZR135" s="269"/>
      <c r="ZS135" s="269"/>
      <c r="ZT135" s="269"/>
      <c r="ZU135" s="269"/>
      <c r="ZV135" s="269"/>
      <c r="ZW135" s="269"/>
      <c r="ZX135" s="269"/>
      <c r="ZY135" s="269"/>
      <c r="ZZ135" s="269"/>
      <c r="AAA135" s="269"/>
      <c r="AAB135" s="269"/>
      <c r="AAC135" s="269"/>
      <c r="AAD135" s="269"/>
      <c r="AAE135" s="269"/>
      <c r="AAF135" s="269"/>
      <c r="AAG135" s="269"/>
      <c r="AAH135" s="269"/>
      <c r="AAI135" s="269"/>
      <c r="AAJ135" s="269"/>
      <c r="AAK135" s="269"/>
      <c r="AAL135" s="269"/>
      <c r="AAM135" s="269"/>
      <c r="AAN135" s="269"/>
      <c r="AAO135" s="269"/>
      <c r="AAP135" s="269"/>
      <c r="AAQ135" s="269"/>
      <c r="AAR135" s="269"/>
      <c r="AAS135" s="269"/>
      <c r="AAT135" s="269"/>
      <c r="AAU135" s="269"/>
      <c r="AAV135" s="269"/>
      <c r="AAW135" s="269"/>
      <c r="AAX135" s="269"/>
      <c r="AAY135" s="269"/>
      <c r="AAZ135" s="269"/>
      <c r="ABA135" s="269"/>
      <c r="ABB135" s="269"/>
      <c r="ABC135" s="269"/>
      <c r="ABD135" s="269"/>
      <c r="ABE135" s="269"/>
      <c r="ABF135" s="269"/>
      <c r="ABG135" s="269"/>
      <c r="ABH135" s="269"/>
      <c r="ABI135" s="269"/>
      <c r="ABJ135" s="269"/>
      <c r="ABK135" s="269"/>
      <c r="ABL135" s="269"/>
      <c r="ABM135" s="269"/>
      <c r="ABN135" s="269"/>
      <c r="ABO135" s="269"/>
      <c r="ABP135" s="269"/>
      <c r="ABQ135" s="269"/>
      <c r="ABR135" s="269"/>
      <c r="ABS135" s="269"/>
      <c r="ABT135" s="269"/>
      <c r="ABU135" s="269"/>
      <c r="ABV135" s="269"/>
      <c r="ABW135" s="269"/>
      <c r="ABX135" s="269"/>
      <c r="ABY135" s="269"/>
      <c r="ABZ135" s="269"/>
      <c r="ACA135" s="269"/>
      <c r="ACB135" s="269"/>
      <c r="ACC135" s="269"/>
      <c r="ACD135" s="269"/>
      <c r="ACE135" s="269"/>
      <c r="ACF135" s="269"/>
      <c r="ACG135" s="269"/>
      <c r="ACH135" s="269"/>
      <c r="ACI135" s="269"/>
      <c r="ACJ135" s="269"/>
      <c r="ACK135" s="269"/>
      <c r="ACL135" s="269"/>
      <c r="ACM135" s="269"/>
      <c r="ACN135" s="269"/>
      <c r="ACO135" s="269"/>
      <c r="ACP135" s="269"/>
      <c r="ACQ135" s="269"/>
      <c r="ACR135" s="269"/>
      <c r="ACS135" s="269"/>
      <c r="ACT135" s="269"/>
      <c r="ACU135" s="269"/>
      <c r="ACV135" s="269"/>
      <c r="ACW135" s="269"/>
      <c r="ACX135" s="269"/>
      <c r="ACY135" s="269"/>
      <c r="ACZ135" s="269"/>
      <c r="ADA135" s="269"/>
      <c r="ADB135" s="269"/>
      <c r="ADC135" s="269"/>
      <c r="ADD135" s="269"/>
      <c r="ADE135" s="269"/>
      <c r="ADF135" s="269"/>
      <c r="ADG135" s="269"/>
      <c r="ADH135" s="269"/>
      <c r="ADI135" s="269"/>
      <c r="ADJ135" s="269"/>
      <c r="ADK135" s="269"/>
      <c r="ADL135" s="269"/>
      <c r="ADM135" s="269"/>
      <c r="ADN135" s="269"/>
      <c r="ADO135" s="269"/>
      <c r="ADP135" s="269"/>
      <c r="ADQ135" s="269"/>
      <c r="ADR135" s="269"/>
      <c r="ADS135" s="269"/>
      <c r="ADT135" s="269"/>
      <c r="ADU135" s="269"/>
      <c r="ADV135" s="269"/>
      <c r="ADW135" s="269"/>
      <c r="ADX135" s="269"/>
      <c r="ADY135" s="269"/>
      <c r="ADZ135" s="269"/>
      <c r="AEA135" s="269"/>
      <c r="AEB135" s="269"/>
      <c r="AEC135" s="269"/>
      <c r="AED135" s="269"/>
      <c r="AEE135" s="269"/>
      <c r="AEF135" s="269"/>
      <c r="AEG135" s="269"/>
      <c r="AEH135" s="269"/>
      <c r="AEI135" s="269"/>
      <c r="AEJ135" s="269"/>
      <c r="AEK135" s="269"/>
      <c r="AEL135" s="269"/>
      <c r="AEM135" s="269"/>
      <c r="AEN135" s="269"/>
      <c r="AEO135" s="269"/>
      <c r="AEP135" s="269"/>
      <c r="AEQ135" s="269"/>
      <c r="AER135" s="269"/>
      <c r="AES135" s="269"/>
      <c r="AET135" s="269"/>
      <c r="AEU135" s="269"/>
      <c r="AEV135" s="269"/>
      <c r="AEW135" s="269"/>
      <c r="AEX135" s="269"/>
      <c r="AEY135" s="269"/>
      <c r="AEZ135" s="269"/>
      <c r="AFA135" s="269"/>
      <c r="AFB135" s="269"/>
      <c r="AFC135" s="269"/>
      <c r="AFD135" s="269"/>
      <c r="AFE135" s="269"/>
      <c r="AFF135" s="269"/>
      <c r="AFG135" s="269"/>
      <c r="AFH135" s="269"/>
      <c r="AFI135" s="269"/>
      <c r="AFJ135" s="269"/>
      <c r="AFK135" s="269"/>
      <c r="AFL135" s="269"/>
      <c r="AFM135" s="269"/>
      <c r="AFN135" s="269"/>
      <c r="AFO135" s="269"/>
      <c r="AFP135" s="269"/>
      <c r="AFQ135" s="269"/>
      <c r="AFR135" s="269"/>
      <c r="AFS135" s="269"/>
      <c r="AFT135" s="269"/>
      <c r="AFU135" s="269"/>
      <c r="AFV135" s="269"/>
      <c r="AFW135" s="269"/>
      <c r="AFX135" s="269"/>
      <c r="AFY135" s="269"/>
      <c r="AFZ135" s="269"/>
      <c r="AGA135" s="269"/>
      <c r="AGB135" s="269"/>
      <c r="AGC135" s="269"/>
      <c r="AGD135" s="269"/>
      <c r="AGE135" s="269"/>
      <c r="AGF135" s="269"/>
      <c r="AGG135" s="269"/>
      <c r="AGH135" s="269"/>
      <c r="AGI135" s="269"/>
      <c r="AGJ135" s="269"/>
      <c r="AGK135" s="269"/>
      <c r="AGL135" s="269"/>
      <c r="AGM135" s="269"/>
      <c r="AGN135" s="269"/>
      <c r="AGO135" s="269"/>
      <c r="AGP135" s="269"/>
      <c r="AGQ135" s="269"/>
      <c r="AGR135" s="269"/>
      <c r="AGS135" s="269"/>
      <c r="AGT135" s="269"/>
      <c r="AGU135" s="269"/>
      <c r="AGV135" s="269"/>
      <c r="AGW135" s="269"/>
      <c r="AGX135" s="269"/>
      <c r="AGY135" s="269"/>
      <c r="AGZ135" s="269"/>
      <c r="AHA135" s="269"/>
      <c r="AHB135" s="269"/>
      <c r="AHC135" s="269"/>
      <c r="AHD135" s="269"/>
      <c r="AHE135" s="269"/>
      <c r="AHF135" s="269"/>
      <c r="AHG135" s="269"/>
      <c r="AHH135" s="269"/>
      <c r="AHI135" s="269"/>
      <c r="AHJ135" s="269"/>
      <c r="AHK135" s="269"/>
      <c r="AHL135" s="269"/>
      <c r="AHM135" s="269"/>
      <c r="AHN135" s="269"/>
      <c r="AHO135" s="269"/>
      <c r="AHP135" s="269"/>
      <c r="AHQ135" s="269"/>
      <c r="AHR135" s="269"/>
      <c r="AHS135" s="269"/>
      <c r="AHT135" s="269"/>
      <c r="AHU135" s="269"/>
      <c r="AHV135" s="269"/>
      <c r="AHW135" s="269"/>
      <c r="AHX135" s="269"/>
      <c r="AHY135" s="269"/>
      <c r="AHZ135" s="269"/>
      <c r="AIA135" s="269"/>
      <c r="AIB135" s="269"/>
      <c r="AIC135" s="269"/>
      <c r="AID135" s="269"/>
      <c r="AIE135" s="269"/>
      <c r="AIF135" s="269"/>
      <c r="AIG135" s="269"/>
      <c r="AIH135" s="269"/>
      <c r="AII135" s="269"/>
      <c r="AIJ135" s="269"/>
      <c r="AIK135" s="269"/>
      <c r="AIL135" s="269"/>
      <c r="AIM135" s="269"/>
      <c r="AIN135" s="269"/>
      <c r="AIO135" s="269"/>
      <c r="AIP135" s="269"/>
      <c r="AIQ135" s="269"/>
      <c r="AIR135" s="269"/>
      <c r="AIS135" s="269"/>
      <c r="AIT135" s="269"/>
      <c r="AIU135" s="269"/>
      <c r="AIV135" s="269"/>
      <c r="AIW135" s="269"/>
      <c r="AIX135" s="269"/>
      <c r="AIY135" s="269"/>
      <c r="AIZ135" s="269"/>
      <c r="AJA135" s="269"/>
      <c r="AJB135" s="269"/>
      <c r="AJC135" s="269"/>
      <c r="AJD135" s="269"/>
      <c r="AJE135" s="269"/>
      <c r="AJF135" s="269"/>
      <c r="AJG135" s="269"/>
      <c r="AJH135" s="269"/>
      <c r="AJI135" s="269"/>
      <c r="AJJ135" s="269"/>
      <c r="AJK135" s="269"/>
      <c r="AJL135" s="269"/>
      <c r="AJM135" s="269"/>
      <c r="AJN135" s="269"/>
      <c r="AJO135" s="269"/>
      <c r="AJP135" s="269"/>
      <c r="AJQ135" s="269"/>
      <c r="AJR135" s="269"/>
      <c r="AJS135" s="269"/>
      <c r="AJT135" s="269"/>
      <c r="AJU135" s="269"/>
      <c r="AJV135" s="269"/>
      <c r="AJW135" s="269"/>
      <c r="AJX135" s="269"/>
      <c r="AJY135" s="269"/>
      <c r="AJZ135" s="269"/>
      <c r="AKA135" s="269"/>
      <c r="AKB135" s="269"/>
      <c r="AKC135" s="269"/>
      <c r="AKD135" s="269"/>
      <c r="AKE135" s="269"/>
      <c r="AKF135" s="269"/>
      <c r="AKG135" s="269"/>
      <c r="AKH135" s="269"/>
      <c r="AKI135" s="269"/>
      <c r="AKJ135" s="269"/>
      <c r="AKK135" s="269"/>
      <c r="AKL135" s="269"/>
      <c r="AKM135" s="269"/>
      <c r="AKN135" s="269"/>
      <c r="AKO135" s="269"/>
      <c r="AKP135" s="269"/>
      <c r="AKQ135" s="269"/>
      <c r="AKR135" s="269"/>
      <c r="AKS135" s="269"/>
      <c r="AKT135" s="269"/>
      <c r="AKU135" s="269"/>
      <c r="AKV135" s="269"/>
      <c r="AKW135" s="269"/>
      <c r="AKX135" s="269"/>
      <c r="AKY135" s="269"/>
      <c r="AKZ135" s="269"/>
      <c r="ALA135" s="269"/>
      <c r="ALB135" s="269"/>
      <c r="ALC135" s="269"/>
      <c r="ALD135" s="269"/>
      <c r="ALE135" s="269"/>
      <c r="ALF135" s="269"/>
      <c r="ALG135" s="269"/>
      <c r="ALH135" s="269"/>
      <c r="ALI135" s="269"/>
      <c r="ALJ135" s="269"/>
      <c r="ALK135" s="269"/>
      <c r="ALL135" s="269"/>
      <c r="ALM135" s="269"/>
      <c r="ALN135" s="269"/>
      <c r="ALO135" s="269"/>
      <c r="ALP135" s="269"/>
      <c r="ALQ135" s="269"/>
      <c r="ALR135" s="269"/>
      <c r="ALS135" s="269"/>
      <c r="ALT135" s="269"/>
      <c r="ALU135" s="269"/>
      <c r="ALV135" s="269"/>
      <c r="ALW135" s="269"/>
      <c r="ALX135" s="269"/>
      <c r="ALY135" s="269"/>
      <c r="ALZ135" s="269"/>
      <c r="AMA135" s="269"/>
      <c r="AMB135" s="269"/>
      <c r="AMC135" s="269"/>
      <c r="AMD135" s="269"/>
    </row>
    <row r="136" customFormat="false" ht="42.9" hidden="true" customHeight="true" outlineLevel="0" collapsed="false">
      <c r="A136" s="334" t="s">
        <v>1357</v>
      </c>
      <c r="B136" s="334"/>
      <c r="C136" s="334"/>
      <c r="D136" s="334"/>
      <c r="E136" s="334"/>
      <c r="F136" s="334"/>
      <c r="G136" s="334"/>
      <c r="H136" s="335"/>
      <c r="I136" s="336" t="n">
        <f aca="false">+I29+I79+I88+I127+I133</f>
        <v>0</v>
      </c>
    </row>
    <row r="137" customFormat="false" ht="13.8" hidden="true" customHeight="true" outlineLevel="0" collapsed="false">
      <c r="A137" s="337" t="s">
        <v>887</v>
      </c>
      <c r="B137" s="338" t="s">
        <v>1054</v>
      </c>
      <c r="C137" s="338"/>
      <c r="D137" s="338"/>
      <c r="E137" s="338"/>
      <c r="F137" s="338"/>
      <c r="G137" s="338"/>
      <c r="H137" s="339"/>
      <c r="I137" s="336" t="n">
        <f aca="false">ROUND(H137*I136,2)</f>
        <v>0</v>
      </c>
      <c r="J137" s="269"/>
      <c r="K137" s="269"/>
      <c r="L137" s="269"/>
      <c r="M137" s="269"/>
      <c r="N137" s="269"/>
      <c r="O137" s="269"/>
      <c r="P137" s="269"/>
      <c r="Q137" s="269"/>
      <c r="R137" s="269"/>
      <c r="S137" s="269"/>
      <c r="T137" s="269"/>
      <c r="U137" s="269"/>
      <c r="V137" s="269"/>
      <c r="W137" s="269"/>
      <c r="X137" s="269"/>
      <c r="Y137" s="269"/>
      <c r="Z137" s="269"/>
      <c r="AA137" s="269"/>
      <c r="AB137" s="269"/>
      <c r="AC137" s="269"/>
      <c r="AD137" s="269"/>
      <c r="AE137" s="269"/>
      <c r="AF137" s="269"/>
      <c r="AG137" s="269"/>
      <c r="AH137" s="269"/>
      <c r="AI137" s="269"/>
      <c r="AJ137" s="269"/>
      <c r="AK137" s="269"/>
      <c r="AL137" s="269"/>
      <c r="AM137" s="269"/>
      <c r="AN137" s="269"/>
      <c r="AO137" s="269"/>
      <c r="AP137" s="269"/>
      <c r="AQ137" s="269"/>
      <c r="AR137" s="269"/>
      <c r="AS137" s="269"/>
      <c r="AT137" s="269"/>
      <c r="AU137" s="269"/>
      <c r="AV137" s="269"/>
      <c r="AW137" s="269"/>
      <c r="AX137" s="269"/>
      <c r="AY137" s="269"/>
      <c r="AZ137" s="269"/>
      <c r="BA137" s="269"/>
      <c r="BB137" s="269"/>
      <c r="BC137" s="269"/>
      <c r="BD137" s="269"/>
      <c r="BE137" s="269"/>
      <c r="BF137" s="269"/>
      <c r="BG137" s="269"/>
      <c r="BH137" s="269"/>
      <c r="BI137" s="269"/>
      <c r="BJ137" s="269"/>
      <c r="BK137" s="269"/>
      <c r="BL137" s="269"/>
      <c r="BM137" s="269"/>
      <c r="BN137" s="269"/>
      <c r="BO137" s="269"/>
      <c r="BP137" s="269"/>
      <c r="BQ137" s="269"/>
      <c r="BR137" s="269"/>
      <c r="BS137" s="269"/>
      <c r="BT137" s="269"/>
      <c r="BU137" s="269"/>
      <c r="BV137" s="269"/>
      <c r="BW137" s="269"/>
      <c r="BX137" s="269"/>
      <c r="BY137" s="269"/>
      <c r="BZ137" s="269"/>
      <c r="CA137" s="269"/>
      <c r="CB137" s="269"/>
      <c r="CC137" s="269"/>
      <c r="CD137" s="269"/>
      <c r="CE137" s="269"/>
      <c r="CF137" s="269"/>
      <c r="CG137" s="269"/>
      <c r="CH137" s="269"/>
      <c r="CI137" s="269"/>
      <c r="CJ137" s="269"/>
      <c r="CK137" s="269"/>
      <c r="CL137" s="269"/>
      <c r="CM137" s="269"/>
      <c r="CN137" s="269"/>
      <c r="CO137" s="269"/>
      <c r="CP137" s="269"/>
      <c r="CQ137" s="269"/>
      <c r="CR137" s="269"/>
      <c r="CS137" s="269"/>
      <c r="CT137" s="269"/>
      <c r="CU137" s="269"/>
      <c r="CV137" s="269"/>
      <c r="CW137" s="269"/>
      <c r="CX137" s="269"/>
      <c r="CY137" s="269"/>
      <c r="CZ137" s="269"/>
      <c r="DA137" s="269"/>
      <c r="DB137" s="269"/>
      <c r="DC137" s="269"/>
      <c r="DD137" s="269"/>
      <c r="DE137" s="269"/>
      <c r="DF137" s="269"/>
      <c r="DG137" s="269"/>
      <c r="DH137" s="269"/>
      <c r="DI137" s="269"/>
      <c r="DJ137" s="269"/>
      <c r="DK137" s="269"/>
      <c r="DL137" s="269"/>
      <c r="DM137" s="269"/>
      <c r="DN137" s="269"/>
      <c r="DO137" s="269"/>
      <c r="DP137" s="269"/>
      <c r="DQ137" s="269"/>
      <c r="DR137" s="269"/>
      <c r="DS137" s="269"/>
      <c r="DT137" s="269"/>
      <c r="DU137" s="269"/>
      <c r="DV137" s="269"/>
      <c r="DW137" s="269"/>
      <c r="DX137" s="269"/>
      <c r="DY137" s="269"/>
      <c r="DZ137" s="269"/>
      <c r="EA137" s="269"/>
      <c r="EB137" s="269"/>
      <c r="EC137" s="269"/>
      <c r="ED137" s="269"/>
      <c r="EE137" s="269"/>
      <c r="EF137" s="269"/>
      <c r="EG137" s="269"/>
      <c r="EH137" s="269"/>
      <c r="EI137" s="269"/>
      <c r="EJ137" s="269"/>
      <c r="EK137" s="269"/>
      <c r="EL137" s="269"/>
      <c r="EM137" s="269"/>
      <c r="EN137" s="269"/>
      <c r="EO137" s="269"/>
      <c r="EP137" s="269"/>
      <c r="EQ137" s="269"/>
      <c r="ER137" s="269"/>
      <c r="ES137" s="269"/>
      <c r="ET137" s="269"/>
      <c r="EU137" s="269"/>
      <c r="EV137" s="269"/>
      <c r="EW137" s="269"/>
      <c r="EX137" s="269"/>
      <c r="EY137" s="269"/>
      <c r="EZ137" s="269"/>
      <c r="FA137" s="269"/>
      <c r="FB137" s="269"/>
      <c r="FC137" s="269"/>
      <c r="FD137" s="269"/>
      <c r="FE137" s="269"/>
      <c r="FF137" s="269"/>
      <c r="FG137" s="269"/>
      <c r="FH137" s="269"/>
      <c r="FI137" s="269"/>
      <c r="FJ137" s="269"/>
      <c r="FK137" s="269"/>
      <c r="FL137" s="269"/>
      <c r="FM137" s="269"/>
      <c r="FN137" s="269"/>
      <c r="FO137" s="269"/>
      <c r="FP137" s="269"/>
      <c r="FQ137" s="269"/>
      <c r="FR137" s="269"/>
      <c r="FS137" s="269"/>
      <c r="FT137" s="269"/>
      <c r="FU137" s="269"/>
      <c r="FV137" s="269"/>
      <c r="FW137" s="269"/>
      <c r="FX137" s="269"/>
      <c r="FY137" s="269"/>
      <c r="FZ137" s="269"/>
      <c r="GA137" s="269"/>
      <c r="GB137" s="269"/>
      <c r="GC137" s="269"/>
      <c r="GD137" s="269"/>
      <c r="GE137" s="269"/>
      <c r="GF137" s="269"/>
      <c r="GG137" s="269"/>
      <c r="GH137" s="269"/>
      <c r="GI137" s="269"/>
      <c r="GJ137" s="269"/>
      <c r="GK137" s="269"/>
      <c r="GL137" s="269"/>
      <c r="GM137" s="269"/>
      <c r="GN137" s="269"/>
      <c r="GO137" s="269"/>
      <c r="GP137" s="269"/>
      <c r="GQ137" s="269"/>
      <c r="GR137" s="269"/>
      <c r="GS137" s="269"/>
      <c r="GT137" s="269"/>
      <c r="GU137" s="269"/>
      <c r="GV137" s="269"/>
      <c r="GW137" s="269"/>
      <c r="GX137" s="269"/>
      <c r="GY137" s="269"/>
      <c r="GZ137" s="269"/>
      <c r="HA137" s="269"/>
      <c r="HB137" s="269"/>
      <c r="HC137" s="269"/>
      <c r="HD137" s="269"/>
      <c r="HE137" s="269"/>
      <c r="HF137" s="269"/>
      <c r="HG137" s="269"/>
      <c r="HH137" s="269"/>
      <c r="HI137" s="269"/>
      <c r="HJ137" s="269"/>
      <c r="HK137" s="269"/>
      <c r="HL137" s="269"/>
      <c r="HM137" s="269"/>
      <c r="HN137" s="269"/>
      <c r="HO137" s="269"/>
      <c r="HP137" s="269"/>
      <c r="HQ137" s="269"/>
      <c r="HR137" s="269"/>
      <c r="HS137" s="269"/>
      <c r="HT137" s="269"/>
      <c r="HU137" s="269"/>
      <c r="HV137" s="269"/>
      <c r="HW137" s="269"/>
      <c r="HX137" s="269"/>
      <c r="HY137" s="269"/>
      <c r="HZ137" s="269"/>
      <c r="IA137" s="269"/>
      <c r="IB137" s="269"/>
      <c r="IC137" s="269"/>
      <c r="ID137" s="269"/>
      <c r="IE137" s="269"/>
      <c r="IF137" s="269"/>
      <c r="IG137" s="269"/>
      <c r="IH137" s="269"/>
      <c r="II137" s="269"/>
      <c r="IJ137" s="269"/>
      <c r="IK137" s="269"/>
      <c r="IL137" s="269"/>
      <c r="IM137" s="269"/>
      <c r="IN137" s="269"/>
      <c r="IO137" s="269"/>
      <c r="IP137" s="269"/>
      <c r="IQ137" s="269"/>
      <c r="IR137" s="269"/>
      <c r="IS137" s="269"/>
      <c r="IT137" s="269"/>
      <c r="IU137" s="269"/>
      <c r="IV137" s="269"/>
      <c r="IW137" s="269"/>
      <c r="IX137" s="269"/>
      <c r="IY137" s="269"/>
      <c r="IZ137" s="269"/>
      <c r="JA137" s="269"/>
      <c r="JB137" s="269"/>
      <c r="JC137" s="269"/>
      <c r="JD137" s="269"/>
      <c r="JE137" s="269"/>
      <c r="JF137" s="269"/>
      <c r="JG137" s="269"/>
      <c r="JH137" s="269"/>
      <c r="JI137" s="269"/>
      <c r="JJ137" s="269"/>
      <c r="JK137" s="269"/>
      <c r="JL137" s="269"/>
      <c r="JM137" s="269"/>
      <c r="JN137" s="269"/>
      <c r="JO137" s="269"/>
      <c r="JP137" s="269"/>
      <c r="JQ137" s="269"/>
      <c r="JR137" s="269"/>
      <c r="JS137" s="269"/>
      <c r="JT137" s="269"/>
      <c r="JU137" s="269"/>
      <c r="JV137" s="269"/>
      <c r="JW137" s="269"/>
      <c r="JX137" s="269"/>
      <c r="JY137" s="269"/>
      <c r="JZ137" s="269"/>
      <c r="KA137" s="269"/>
      <c r="KB137" s="269"/>
      <c r="KC137" s="269"/>
      <c r="KD137" s="269"/>
      <c r="KE137" s="269"/>
      <c r="KF137" s="269"/>
      <c r="KG137" s="269"/>
      <c r="KH137" s="269"/>
      <c r="KI137" s="269"/>
      <c r="KJ137" s="269"/>
      <c r="KK137" s="269"/>
      <c r="KL137" s="269"/>
      <c r="KM137" s="269"/>
      <c r="KN137" s="269"/>
      <c r="KO137" s="269"/>
      <c r="KP137" s="269"/>
      <c r="KQ137" s="269"/>
      <c r="KR137" s="269"/>
      <c r="KS137" s="269"/>
      <c r="KT137" s="269"/>
      <c r="KU137" s="269"/>
      <c r="KV137" s="269"/>
      <c r="KW137" s="269"/>
      <c r="KX137" s="269"/>
      <c r="KY137" s="269"/>
      <c r="KZ137" s="269"/>
      <c r="LA137" s="269"/>
      <c r="LB137" s="269"/>
      <c r="LC137" s="269"/>
      <c r="LD137" s="269"/>
      <c r="LE137" s="269"/>
      <c r="LF137" s="269"/>
      <c r="LG137" s="269"/>
      <c r="LH137" s="269"/>
      <c r="LI137" s="269"/>
      <c r="LJ137" s="269"/>
      <c r="LK137" s="269"/>
      <c r="LL137" s="269"/>
      <c r="LM137" s="269"/>
      <c r="LN137" s="269"/>
      <c r="LO137" s="269"/>
      <c r="LP137" s="269"/>
      <c r="LQ137" s="269"/>
      <c r="LR137" s="269"/>
      <c r="LS137" s="269"/>
      <c r="LT137" s="269"/>
      <c r="LU137" s="269"/>
      <c r="LV137" s="269"/>
      <c r="LW137" s="269"/>
      <c r="LX137" s="269"/>
      <c r="LY137" s="269"/>
      <c r="LZ137" s="269"/>
      <c r="MA137" s="269"/>
      <c r="MB137" s="269"/>
      <c r="MC137" s="269"/>
      <c r="MD137" s="269"/>
      <c r="ME137" s="269"/>
      <c r="MF137" s="269"/>
      <c r="MG137" s="269"/>
      <c r="MH137" s="269"/>
      <c r="MI137" s="269"/>
      <c r="MJ137" s="269"/>
      <c r="MK137" s="269"/>
      <c r="ML137" s="269"/>
      <c r="MM137" s="269"/>
      <c r="MN137" s="269"/>
      <c r="MO137" s="269"/>
      <c r="MP137" s="269"/>
      <c r="MQ137" s="269"/>
      <c r="MR137" s="269"/>
      <c r="MS137" s="269"/>
      <c r="MT137" s="269"/>
      <c r="MU137" s="269"/>
      <c r="MV137" s="269"/>
      <c r="MW137" s="269"/>
      <c r="MX137" s="269"/>
      <c r="MY137" s="269"/>
      <c r="MZ137" s="269"/>
      <c r="NA137" s="269"/>
      <c r="NB137" s="269"/>
      <c r="NC137" s="269"/>
      <c r="ND137" s="269"/>
      <c r="NE137" s="269"/>
      <c r="NF137" s="269"/>
      <c r="NG137" s="269"/>
      <c r="NH137" s="269"/>
      <c r="NI137" s="269"/>
      <c r="NJ137" s="269"/>
      <c r="NK137" s="269"/>
      <c r="NL137" s="269"/>
      <c r="NM137" s="269"/>
      <c r="NN137" s="269"/>
      <c r="NO137" s="269"/>
      <c r="NP137" s="269"/>
      <c r="NQ137" s="269"/>
      <c r="NR137" s="269"/>
      <c r="NS137" s="269"/>
      <c r="NT137" s="269"/>
      <c r="NU137" s="269"/>
      <c r="NV137" s="269"/>
      <c r="NW137" s="269"/>
      <c r="NX137" s="269"/>
      <c r="NY137" s="269"/>
      <c r="NZ137" s="269"/>
      <c r="OA137" s="269"/>
      <c r="OB137" s="269"/>
      <c r="OC137" s="269"/>
      <c r="OD137" s="269"/>
      <c r="OE137" s="269"/>
      <c r="OF137" s="269"/>
      <c r="OG137" s="269"/>
      <c r="OH137" s="269"/>
      <c r="OI137" s="269"/>
      <c r="OJ137" s="269"/>
      <c r="OK137" s="269"/>
      <c r="OL137" s="269"/>
      <c r="OM137" s="269"/>
      <c r="ON137" s="269"/>
      <c r="OO137" s="269"/>
      <c r="OP137" s="269"/>
      <c r="OQ137" s="269"/>
      <c r="OR137" s="269"/>
      <c r="OS137" s="269"/>
      <c r="OT137" s="269"/>
      <c r="OU137" s="269"/>
      <c r="OV137" s="269"/>
      <c r="OW137" s="269"/>
      <c r="OX137" s="269"/>
      <c r="OY137" s="269"/>
      <c r="OZ137" s="269"/>
      <c r="PA137" s="269"/>
      <c r="PB137" s="269"/>
      <c r="PC137" s="269"/>
      <c r="PD137" s="269"/>
      <c r="PE137" s="269"/>
      <c r="PF137" s="269"/>
      <c r="PG137" s="269"/>
      <c r="PH137" s="269"/>
      <c r="PI137" s="269"/>
      <c r="PJ137" s="269"/>
      <c r="PK137" s="269"/>
      <c r="PL137" s="269"/>
      <c r="PM137" s="269"/>
      <c r="PN137" s="269"/>
      <c r="PO137" s="269"/>
      <c r="PP137" s="269"/>
      <c r="PQ137" s="269"/>
      <c r="PR137" s="269"/>
      <c r="PS137" s="269"/>
      <c r="PT137" s="269"/>
      <c r="PU137" s="269"/>
      <c r="PV137" s="269"/>
      <c r="PW137" s="269"/>
      <c r="PX137" s="269"/>
      <c r="PY137" s="269"/>
      <c r="PZ137" s="269"/>
      <c r="QA137" s="269"/>
      <c r="QB137" s="269"/>
      <c r="QC137" s="269"/>
      <c r="QD137" s="269"/>
      <c r="QE137" s="269"/>
      <c r="QF137" s="269"/>
      <c r="QG137" s="269"/>
      <c r="QH137" s="269"/>
      <c r="QI137" s="269"/>
      <c r="QJ137" s="269"/>
      <c r="QK137" s="269"/>
      <c r="QL137" s="269"/>
      <c r="QM137" s="269"/>
      <c r="QN137" s="269"/>
      <c r="QO137" s="269"/>
      <c r="QP137" s="269"/>
      <c r="QQ137" s="269"/>
      <c r="QR137" s="269"/>
      <c r="QS137" s="269"/>
      <c r="QT137" s="269"/>
      <c r="QU137" s="269"/>
      <c r="QV137" s="269"/>
      <c r="QW137" s="269"/>
      <c r="QX137" s="269"/>
      <c r="QY137" s="269"/>
      <c r="QZ137" s="269"/>
      <c r="RA137" s="269"/>
      <c r="RB137" s="269"/>
      <c r="RC137" s="269"/>
      <c r="RD137" s="269"/>
      <c r="RE137" s="269"/>
      <c r="RF137" s="269"/>
      <c r="RG137" s="269"/>
      <c r="RH137" s="269"/>
      <c r="RI137" s="269"/>
      <c r="RJ137" s="269"/>
      <c r="RK137" s="269"/>
      <c r="RL137" s="269"/>
      <c r="RM137" s="269"/>
      <c r="RN137" s="269"/>
      <c r="RO137" s="269"/>
      <c r="RP137" s="269"/>
      <c r="RQ137" s="269"/>
      <c r="RR137" s="269"/>
      <c r="RS137" s="269"/>
      <c r="RT137" s="269"/>
      <c r="RU137" s="269"/>
      <c r="RV137" s="269"/>
      <c r="RW137" s="269"/>
      <c r="RX137" s="269"/>
      <c r="RY137" s="269"/>
      <c r="RZ137" s="269"/>
      <c r="SA137" s="269"/>
      <c r="SB137" s="269"/>
      <c r="SC137" s="269"/>
      <c r="SD137" s="269"/>
      <c r="SE137" s="269"/>
      <c r="SF137" s="269"/>
      <c r="SG137" s="269"/>
      <c r="SH137" s="269"/>
      <c r="SI137" s="269"/>
      <c r="SJ137" s="269"/>
      <c r="SK137" s="269"/>
      <c r="SL137" s="269"/>
      <c r="SM137" s="269"/>
      <c r="SN137" s="269"/>
      <c r="SO137" s="269"/>
      <c r="SP137" s="269"/>
      <c r="SQ137" s="269"/>
      <c r="SR137" s="269"/>
      <c r="SS137" s="269"/>
      <c r="ST137" s="269"/>
      <c r="SU137" s="269"/>
      <c r="SV137" s="269"/>
      <c r="SW137" s="269"/>
      <c r="SX137" s="269"/>
      <c r="SY137" s="269"/>
      <c r="SZ137" s="269"/>
      <c r="TA137" s="269"/>
      <c r="TB137" s="269"/>
      <c r="TC137" s="269"/>
      <c r="TD137" s="269"/>
      <c r="TE137" s="269"/>
      <c r="TF137" s="269"/>
      <c r="TG137" s="269"/>
      <c r="TH137" s="269"/>
      <c r="TI137" s="269"/>
      <c r="TJ137" s="269"/>
      <c r="TK137" s="269"/>
      <c r="TL137" s="269"/>
      <c r="TM137" s="269"/>
      <c r="TN137" s="269"/>
      <c r="TO137" s="269"/>
      <c r="TP137" s="269"/>
      <c r="TQ137" s="269"/>
      <c r="TR137" s="269"/>
      <c r="TS137" s="269"/>
      <c r="TT137" s="269"/>
      <c r="TU137" s="269"/>
      <c r="TV137" s="269"/>
      <c r="TW137" s="269"/>
      <c r="TX137" s="269"/>
      <c r="TY137" s="269"/>
      <c r="TZ137" s="269"/>
      <c r="UA137" s="269"/>
      <c r="UB137" s="269"/>
      <c r="UC137" s="269"/>
      <c r="UD137" s="269"/>
      <c r="UE137" s="269"/>
      <c r="UF137" s="269"/>
      <c r="UG137" s="269"/>
      <c r="UH137" s="269"/>
      <c r="UI137" s="269"/>
      <c r="UJ137" s="269"/>
      <c r="UK137" s="269"/>
      <c r="UL137" s="269"/>
      <c r="UM137" s="269"/>
      <c r="UN137" s="269"/>
      <c r="UO137" s="269"/>
      <c r="UP137" s="269"/>
      <c r="UQ137" s="269"/>
      <c r="UR137" s="269"/>
      <c r="US137" s="269"/>
      <c r="UT137" s="269"/>
      <c r="UU137" s="269"/>
      <c r="UV137" s="269"/>
      <c r="UW137" s="269"/>
      <c r="UX137" s="269"/>
      <c r="UY137" s="269"/>
      <c r="UZ137" s="269"/>
      <c r="VA137" s="269"/>
      <c r="VB137" s="269"/>
      <c r="VC137" s="269"/>
      <c r="VD137" s="269"/>
      <c r="VE137" s="269"/>
      <c r="VF137" s="269"/>
      <c r="VG137" s="269"/>
      <c r="VH137" s="269"/>
      <c r="VI137" s="269"/>
      <c r="VJ137" s="269"/>
      <c r="VK137" s="269"/>
      <c r="VL137" s="269"/>
      <c r="VM137" s="269"/>
      <c r="VN137" s="269"/>
      <c r="VO137" s="269"/>
      <c r="VP137" s="269"/>
      <c r="VQ137" s="269"/>
      <c r="VR137" s="269"/>
      <c r="VS137" s="269"/>
      <c r="VT137" s="269"/>
      <c r="VU137" s="269"/>
      <c r="VV137" s="269"/>
      <c r="VW137" s="269"/>
      <c r="VX137" s="269"/>
      <c r="VY137" s="269"/>
      <c r="VZ137" s="269"/>
      <c r="WA137" s="269"/>
      <c r="WB137" s="269"/>
      <c r="WC137" s="269"/>
      <c r="WD137" s="269"/>
      <c r="WE137" s="269"/>
      <c r="WF137" s="269"/>
      <c r="WG137" s="269"/>
      <c r="WH137" s="269"/>
      <c r="WI137" s="269"/>
      <c r="WJ137" s="269"/>
      <c r="WK137" s="269"/>
      <c r="WL137" s="269"/>
      <c r="WM137" s="269"/>
      <c r="WN137" s="269"/>
      <c r="WO137" s="269"/>
      <c r="WP137" s="269"/>
      <c r="WQ137" s="269"/>
      <c r="WR137" s="269"/>
      <c r="WS137" s="269"/>
      <c r="WT137" s="269"/>
      <c r="WU137" s="269"/>
      <c r="WV137" s="269"/>
      <c r="WW137" s="269"/>
      <c r="WX137" s="269"/>
      <c r="WY137" s="269"/>
      <c r="WZ137" s="269"/>
      <c r="XA137" s="269"/>
      <c r="XB137" s="269"/>
      <c r="XC137" s="269"/>
      <c r="XD137" s="269"/>
      <c r="XE137" s="269"/>
      <c r="XF137" s="269"/>
      <c r="XG137" s="269"/>
      <c r="XH137" s="269"/>
      <c r="XI137" s="269"/>
      <c r="XJ137" s="269"/>
      <c r="XK137" s="269"/>
      <c r="XL137" s="269"/>
      <c r="XM137" s="269"/>
      <c r="XN137" s="269"/>
      <c r="XO137" s="269"/>
      <c r="XP137" s="269"/>
      <c r="XQ137" s="269"/>
      <c r="XR137" s="269"/>
      <c r="XS137" s="269"/>
      <c r="XT137" s="269"/>
      <c r="XU137" s="269"/>
      <c r="XV137" s="269"/>
      <c r="XW137" s="269"/>
      <c r="XX137" s="269"/>
      <c r="XY137" s="269"/>
      <c r="XZ137" s="269"/>
      <c r="YA137" s="269"/>
      <c r="YB137" s="269"/>
      <c r="YC137" s="269"/>
      <c r="YD137" s="269"/>
      <c r="YE137" s="269"/>
      <c r="YF137" s="269"/>
      <c r="YG137" s="269"/>
      <c r="YH137" s="269"/>
      <c r="YI137" s="269"/>
      <c r="YJ137" s="269"/>
      <c r="YK137" s="269"/>
      <c r="YL137" s="269"/>
      <c r="YM137" s="269"/>
      <c r="YN137" s="269"/>
      <c r="YO137" s="269"/>
      <c r="YP137" s="269"/>
      <c r="YQ137" s="269"/>
      <c r="YR137" s="269"/>
      <c r="YS137" s="269"/>
      <c r="YT137" s="269"/>
      <c r="YU137" s="269"/>
      <c r="YV137" s="269"/>
      <c r="YW137" s="269"/>
      <c r="YX137" s="269"/>
      <c r="YY137" s="269"/>
      <c r="YZ137" s="269"/>
      <c r="ZA137" s="269"/>
      <c r="ZB137" s="269"/>
      <c r="ZC137" s="269"/>
      <c r="ZD137" s="269"/>
      <c r="ZE137" s="269"/>
      <c r="ZF137" s="269"/>
      <c r="ZG137" s="269"/>
      <c r="ZH137" s="269"/>
      <c r="ZI137" s="269"/>
      <c r="ZJ137" s="269"/>
      <c r="ZK137" s="269"/>
      <c r="ZL137" s="269"/>
      <c r="ZM137" s="269"/>
      <c r="ZN137" s="269"/>
      <c r="ZO137" s="269"/>
      <c r="ZP137" s="269"/>
      <c r="ZQ137" s="269"/>
      <c r="ZR137" s="269"/>
      <c r="ZS137" s="269"/>
      <c r="ZT137" s="269"/>
      <c r="ZU137" s="269"/>
      <c r="ZV137" s="269"/>
      <c r="ZW137" s="269"/>
      <c r="ZX137" s="269"/>
      <c r="ZY137" s="269"/>
      <c r="ZZ137" s="269"/>
      <c r="AAA137" s="269"/>
      <c r="AAB137" s="269"/>
      <c r="AAC137" s="269"/>
      <c r="AAD137" s="269"/>
      <c r="AAE137" s="269"/>
      <c r="AAF137" s="269"/>
      <c r="AAG137" s="269"/>
      <c r="AAH137" s="269"/>
      <c r="AAI137" s="269"/>
      <c r="AAJ137" s="269"/>
      <c r="AAK137" s="269"/>
      <c r="AAL137" s="269"/>
      <c r="AAM137" s="269"/>
      <c r="AAN137" s="269"/>
      <c r="AAO137" s="269"/>
      <c r="AAP137" s="269"/>
      <c r="AAQ137" s="269"/>
      <c r="AAR137" s="269"/>
      <c r="AAS137" s="269"/>
      <c r="AAT137" s="269"/>
      <c r="AAU137" s="269"/>
      <c r="AAV137" s="269"/>
      <c r="AAW137" s="269"/>
      <c r="AAX137" s="269"/>
      <c r="AAY137" s="269"/>
      <c r="AAZ137" s="269"/>
      <c r="ABA137" s="269"/>
      <c r="ABB137" s="269"/>
      <c r="ABC137" s="269"/>
      <c r="ABD137" s="269"/>
      <c r="ABE137" s="269"/>
      <c r="ABF137" s="269"/>
      <c r="ABG137" s="269"/>
      <c r="ABH137" s="269"/>
      <c r="ABI137" s="269"/>
      <c r="ABJ137" s="269"/>
      <c r="ABK137" s="269"/>
      <c r="ABL137" s="269"/>
      <c r="ABM137" s="269"/>
      <c r="ABN137" s="269"/>
      <c r="ABO137" s="269"/>
      <c r="ABP137" s="269"/>
      <c r="ABQ137" s="269"/>
      <c r="ABR137" s="269"/>
      <c r="ABS137" s="269"/>
      <c r="ABT137" s="269"/>
      <c r="ABU137" s="269"/>
      <c r="ABV137" s="269"/>
      <c r="ABW137" s="269"/>
      <c r="ABX137" s="269"/>
      <c r="ABY137" s="269"/>
      <c r="ABZ137" s="269"/>
      <c r="ACA137" s="269"/>
      <c r="ACB137" s="269"/>
      <c r="ACC137" s="269"/>
      <c r="ACD137" s="269"/>
      <c r="ACE137" s="269"/>
      <c r="ACF137" s="269"/>
      <c r="ACG137" s="269"/>
      <c r="ACH137" s="269"/>
      <c r="ACI137" s="269"/>
      <c r="ACJ137" s="269"/>
      <c r="ACK137" s="269"/>
      <c r="ACL137" s="269"/>
      <c r="ACM137" s="269"/>
      <c r="ACN137" s="269"/>
      <c r="ACO137" s="269"/>
      <c r="ACP137" s="269"/>
      <c r="ACQ137" s="269"/>
      <c r="ACR137" s="269"/>
      <c r="ACS137" s="269"/>
      <c r="ACT137" s="269"/>
      <c r="ACU137" s="269"/>
      <c r="ACV137" s="269"/>
      <c r="ACW137" s="269"/>
      <c r="ACX137" s="269"/>
      <c r="ACY137" s="269"/>
      <c r="ACZ137" s="269"/>
      <c r="ADA137" s="269"/>
      <c r="ADB137" s="269"/>
      <c r="ADC137" s="269"/>
      <c r="ADD137" s="269"/>
      <c r="ADE137" s="269"/>
      <c r="ADF137" s="269"/>
      <c r="ADG137" s="269"/>
      <c r="ADH137" s="269"/>
      <c r="ADI137" s="269"/>
      <c r="ADJ137" s="269"/>
      <c r="ADK137" s="269"/>
      <c r="ADL137" s="269"/>
      <c r="ADM137" s="269"/>
      <c r="ADN137" s="269"/>
      <c r="ADO137" s="269"/>
      <c r="ADP137" s="269"/>
      <c r="ADQ137" s="269"/>
      <c r="ADR137" s="269"/>
      <c r="ADS137" s="269"/>
      <c r="ADT137" s="269"/>
      <c r="ADU137" s="269"/>
      <c r="ADV137" s="269"/>
      <c r="ADW137" s="269"/>
      <c r="ADX137" s="269"/>
      <c r="ADY137" s="269"/>
      <c r="ADZ137" s="269"/>
      <c r="AEA137" s="269"/>
      <c r="AEB137" s="269"/>
      <c r="AEC137" s="269"/>
      <c r="AED137" s="269"/>
      <c r="AEE137" s="269"/>
      <c r="AEF137" s="269"/>
      <c r="AEG137" s="269"/>
      <c r="AEH137" s="269"/>
      <c r="AEI137" s="269"/>
      <c r="AEJ137" s="269"/>
      <c r="AEK137" s="269"/>
      <c r="AEL137" s="269"/>
      <c r="AEM137" s="269"/>
      <c r="AEN137" s="269"/>
      <c r="AEO137" s="269"/>
      <c r="AEP137" s="269"/>
      <c r="AEQ137" s="269"/>
      <c r="AER137" s="269"/>
      <c r="AES137" s="269"/>
      <c r="AET137" s="269"/>
      <c r="AEU137" s="269"/>
      <c r="AEV137" s="269"/>
      <c r="AEW137" s="269"/>
      <c r="AEX137" s="269"/>
      <c r="AEY137" s="269"/>
      <c r="AEZ137" s="269"/>
      <c r="AFA137" s="269"/>
      <c r="AFB137" s="269"/>
      <c r="AFC137" s="269"/>
      <c r="AFD137" s="269"/>
      <c r="AFE137" s="269"/>
      <c r="AFF137" s="269"/>
      <c r="AFG137" s="269"/>
      <c r="AFH137" s="269"/>
      <c r="AFI137" s="269"/>
      <c r="AFJ137" s="269"/>
      <c r="AFK137" s="269"/>
      <c r="AFL137" s="269"/>
      <c r="AFM137" s="269"/>
      <c r="AFN137" s="269"/>
      <c r="AFO137" s="269"/>
      <c r="AFP137" s="269"/>
      <c r="AFQ137" s="269"/>
      <c r="AFR137" s="269"/>
      <c r="AFS137" s="269"/>
      <c r="AFT137" s="269"/>
      <c r="AFU137" s="269"/>
      <c r="AFV137" s="269"/>
      <c r="AFW137" s="269"/>
      <c r="AFX137" s="269"/>
      <c r="AFY137" s="269"/>
      <c r="AFZ137" s="269"/>
      <c r="AGA137" s="269"/>
      <c r="AGB137" s="269"/>
      <c r="AGC137" s="269"/>
      <c r="AGD137" s="269"/>
      <c r="AGE137" s="269"/>
      <c r="AGF137" s="269"/>
      <c r="AGG137" s="269"/>
      <c r="AGH137" s="269"/>
      <c r="AGI137" s="269"/>
      <c r="AGJ137" s="269"/>
      <c r="AGK137" s="269"/>
      <c r="AGL137" s="269"/>
      <c r="AGM137" s="269"/>
      <c r="AGN137" s="269"/>
      <c r="AGO137" s="269"/>
      <c r="AGP137" s="269"/>
      <c r="AGQ137" s="269"/>
      <c r="AGR137" s="269"/>
      <c r="AGS137" s="269"/>
      <c r="AGT137" s="269"/>
      <c r="AGU137" s="269"/>
      <c r="AGV137" s="269"/>
      <c r="AGW137" s="269"/>
      <c r="AGX137" s="269"/>
      <c r="AGY137" s="269"/>
      <c r="AGZ137" s="269"/>
      <c r="AHA137" s="269"/>
      <c r="AHB137" s="269"/>
      <c r="AHC137" s="269"/>
      <c r="AHD137" s="269"/>
      <c r="AHE137" s="269"/>
      <c r="AHF137" s="269"/>
      <c r="AHG137" s="269"/>
      <c r="AHH137" s="269"/>
      <c r="AHI137" s="269"/>
      <c r="AHJ137" s="269"/>
      <c r="AHK137" s="269"/>
      <c r="AHL137" s="269"/>
      <c r="AHM137" s="269"/>
      <c r="AHN137" s="269"/>
      <c r="AHO137" s="269"/>
      <c r="AHP137" s="269"/>
      <c r="AHQ137" s="269"/>
      <c r="AHR137" s="269"/>
      <c r="AHS137" s="269"/>
      <c r="AHT137" s="269"/>
      <c r="AHU137" s="269"/>
      <c r="AHV137" s="269"/>
      <c r="AHW137" s="269"/>
      <c r="AHX137" s="269"/>
      <c r="AHY137" s="269"/>
      <c r="AHZ137" s="269"/>
      <c r="AIA137" s="269"/>
      <c r="AIB137" s="269"/>
      <c r="AIC137" s="269"/>
      <c r="AID137" s="269"/>
      <c r="AIE137" s="269"/>
      <c r="AIF137" s="269"/>
      <c r="AIG137" s="269"/>
      <c r="AIH137" s="269"/>
      <c r="AII137" s="269"/>
      <c r="AIJ137" s="269"/>
      <c r="AIK137" s="269"/>
      <c r="AIL137" s="269"/>
      <c r="AIM137" s="269"/>
      <c r="AIN137" s="269"/>
      <c r="AIO137" s="269"/>
      <c r="AIP137" s="269"/>
      <c r="AIQ137" s="269"/>
      <c r="AIR137" s="269"/>
      <c r="AIS137" s="269"/>
      <c r="AIT137" s="269"/>
      <c r="AIU137" s="269"/>
      <c r="AIV137" s="269"/>
      <c r="AIW137" s="269"/>
      <c r="AIX137" s="269"/>
      <c r="AIY137" s="269"/>
      <c r="AIZ137" s="269"/>
      <c r="AJA137" s="269"/>
      <c r="AJB137" s="269"/>
      <c r="AJC137" s="269"/>
      <c r="AJD137" s="269"/>
      <c r="AJE137" s="269"/>
      <c r="AJF137" s="269"/>
      <c r="AJG137" s="269"/>
      <c r="AJH137" s="269"/>
      <c r="AJI137" s="269"/>
      <c r="AJJ137" s="269"/>
      <c r="AJK137" s="269"/>
      <c r="AJL137" s="269"/>
      <c r="AJM137" s="269"/>
      <c r="AJN137" s="269"/>
      <c r="AJO137" s="269"/>
      <c r="AJP137" s="269"/>
      <c r="AJQ137" s="269"/>
      <c r="AJR137" s="269"/>
      <c r="AJS137" s="269"/>
      <c r="AJT137" s="269"/>
      <c r="AJU137" s="269"/>
      <c r="AJV137" s="269"/>
      <c r="AJW137" s="269"/>
      <c r="AJX137" s="269"/>
      <c r="AJY137" s="269"/>
      <c r="AJZ137" s="269"/>
      <c r="AKA137" s="269"/>
      <c r="AKB137" s="269"/>
      <c r="AKC137" s="269"/>
      <c r="AKD137" s="269"/>
      <c r="AKE137" s="269"/>
      <c r="AKF137" s="269"/>
      <c r="AKG137" s="269"/>
      <c r="AKH137" s="269"/>
      <c r="AKI137" s="269"/>
      <c r="AKJ137" s="269"/>
      <c r="AKK137" s="269"/>
      <c r="AKL137" s="269"/>
      <c r="AKM137" s="269"/>
      <c r="AKN137" s="269"/>
      <c r="AKO137" s="269"/>
      <c r="AKP137" s="269"/>
      <c r="AKQ137" s="269"/>
      <c r="AKR137" s="269"/>
      <c r="AKS137" s="269"/>
      <c r="AKT137" s="269"/>
      <c r="AKU137" s="269"/>
      <c r="AKV137" s="269"/>
      <c r="AKW137" s="269"/>
      <c r="AKX137" s="269"/>
      <c r="AKY137" s="269"/>
      <c r="AKZ137" s="269"/>
      <c r="ALA137" s="269"/>
      <c r="ALB137" s="269"/>
      <c r="ALC137" s="269"/>
      <c r="ALD137" s="269"/>
      <c r="ALE137" s="269"/>
      <c r="ALF137" s="269"/>
      <c r="ALG137" s="269"/>
      <c r="ALH137" s="269"/>
      <c r="ALI137" s="269"/>
      <c r="ALJ137" s="269"/>
      <c r="ALK137" s="269"/>
      <c r="ALL137" s="269"/>
      <c r="ALM137" s="269"/>
      <c r="ALN137" s="269"/>
      <c r="ALO137" s="269"/>
      <c r="ALP137" s="269"/>
      <c r="ALQ137" s="269"/>
      <c r="ALR137" s="269"/>
      <c r="ALS137" s="269"/>
      <c r="ALT137" s="269"/>
      <c r="ALU137" s="269"/>
      <c r="ALV137" s="269"/>
      <c r="ALW137" s="269"/>
      <c r="ALX137" s="269"/>
      <c r="ALY137" s="269"/>
      <c r="ALZ137" s="269"/>
      <c r="AMA137" s="269"/>
      <c r="AMB137" s="269"/>
      <c r="AMC137" s="269"/>
      <c r="AMD137" s="269"/>
    </row>
    <row r="138" customFormat="false" ht="42.9" hidden="true" customHeight="true" outlineLevel="0" collapsed="false">
      <c r="A138" s="334" t="s">
        <v>1358</v>
      </c>
      <c r="B138" s="334"/>
      <c r="C138" s="334"/>
      <c r="D138" s="334"/>
      <c r="E138" s="334"/>
      <c r="F138" s="334"/>
      <c r="G138" s="334"/>
      <c r="H138" s="335"/>
      <c r="I138" s="336" t="n">
        <f aca="false">+I136+I137</f>
        <v>0</v>
      </c>
    </row>
    <row r="139" customFormat="false" ht="13.8" hidden="true" customHeight="true" outlineLevel="0" collapsed="false">
      <c r="A139" s="337" t="s">
        <v>890</v>
      </c>
      <c r="B139" s="338" t="s">
        <v>1056</v>
      </c>
      <c r="C139" s="338"/>
      <c r="D139" s="338"/>
      <c r="E139" s="338"/>
      <c r="F139" s="338"/>
      <c r="G139" s="338"/>
      <c r="H139" s="339"/>
      <c r="I139" s="336" t="n">
        <f aca="false">ROUND(H139*I138,2)</f>
        <v>0</v>
      </c>
      <c r="J139" s="269"/>
      <c r="K139" s="269"/>
      <c r="L139" s="269"/>
      <c r="M139" s="269"/>
      <c r="N139" s="269"/>
      <c r="O139" s="269"/>
      <c r="P139" s="269"/>
      <c r="Q139" s="269"/>
      <c r="R139" s="269"/>
      <c r="S139" s="269"/>
      <c r="T139" s="269"/>
      <c r="U139" s="269"/>
      <c r="V139" s="269"/>
      <c r="W139" s="269"/>
      <c r="X139" s="269"/>
      <c r="Y139" s="269"/>
      <c r="Z139" s="269"/>
      <c r="AA139" s="269"/>
      <c r="AB139" s="269"/>
      <c r="AC139" s="269"/>
      <c r="AD139" s="269"/>
      <c r="AE139" s="269"/>
      <c r="AF139" s="269"/>
      <c r="AG139" s="269"/>
      <c r="AH139" s="269"/>
      <c r="AI139" s="269"/>
      <c r="AJ139" s="269"/>
      <c r="AK139" s="269"/>
      <c r="AL139" s="269"/>
      <c r="AM139" s="269"/>
      <c r="AN139" s="269"/>
      <c r="AO139" s="269"/>
      <c r="AP139" s="269"/>
      <c r="AQ139" s="269"/>
      <c r="AR139" s="269"/>
      <c r="AS139" s="269"/>
      <c r="AT139" s="269"/>
      <c r="AU139" s="269"/>
      <c r="AV139" s="269"/>
      <c r="AW139" s="269"/>
      <c r="AX139" s="269"/>
      <c r="AY139" s="269"/>
      <c r="AZ139" s="269"/>
      <c r="BA139" s="269"/>
      <c r="BB139" s="269"/>
      <c r="BC139" s="269"/>
      <c r="BD139" s="269"/>
      <c r="BE139" s="269"/>
      <c r="BF139" s="269"/>
      <c r="BG139" s="269"/>
      <c r="BH139" s="269"/>
      <c r="BI139" s="269"/>
      <c r="BJ139" s="269"/>
      <c r="BK139" s="269"/>
      <c r="BL139" s="269"/>
      <c r="BM139" s="269"/>
      <c r="BN139" s="269"/>
      <c r="BO139" s="269"/>
      <c r="BP139" s="269"/>
      <c r="BQ139" s="269"/>
      <c r="BR139" s="269"/>
      <c r="BS139" s="269"/>
      <c r="BT139" s="269"/>
      <c r="BU139" s="269"/>
      <c r="BV139" s="269"/>
      <c r="BW139" s="269"/>
      <c r="BX139" s="269"/>
      <c r="BY139" s="269"/>
      <c r="BZ139" s="269"/>
      <c r="CA139" s="269"/>
      <c r="CB139" s="269"/>
      <c r="CC139" s="269"/>
      <c r="CD139" s="269"/>
      <c r="CE139" s="269"/>
      <c r="CF139" s="269"/>
      <c r="CG139" s="269"/>
      <c r="CH139" s="269"/>
      <c r="CI139" s="269"/>
      <c r="CJ139" s="269"/>
      <c r="CK139" s="269"/>
      <c r="CL139" s="269"/>
      <c r="CM139" s="269"/>
      <c r="CN139" s="269"/>
      <c r="CO139" s="269"/>
      <c r="CP139" s="269"/>
      <c r="CQ139" s="269"/>
      <c r="CR139" s="269"/>
      <c r="CS139" s="269"/>
      <c r="CT139" s="269"/>
      <c r="CU139" s="269"/>
      <c r="CV139" s="269"/>
      <c r="CW139" s="269"/>
      <c r="CX139" s="269"/>
      <c r="CY139" s="269"/>
      <c r="CZ139" s="269"/>
      <c r="DA139" s="269"/>
      <c r="DB139" s="269"/>
      <c r="DC139" s="269"/>
      <c r="DD139" s="269"/>
      <c r="DE139" s="269"/>
      <c r="DF139" s="269"/>
      <c r="DG139" s="269"/>
      <c r="DH139" s="269"/>
      <c r="DI139" s="269"/>
      <c r="DJ139" s="269"/>
      <c r="DK139" s="269"/>
      <c r="DL139" s="269"/>
      <c r="DM139" s="269"/>
      <c r="DN139" s="269"/>
      <c r="DO139" s="269"/>
      <c r="DP139" s="269"/>
      <c r="DQ139" s="269"/>
      <c r="DR139" s="269"/>
      <c r="DS139" s="269"/>
      <c r="DT139" s="269"/>
      <c r="DU139" s="269"/>
      <c r="DV139" s="269"/>
      <c r="DW139" s="269"/>
      <c r="DX139" s="269"/>
      <c r="DY139" s="269"/>
      <c r="DZ139" s="269"/>
      <c r="EA139" s="269"/>
      <c r="EB139" s="269"/>
      <c r="EC139" s="269"/>
      <c r="ED139" s="269"/>
      <c r="EE139" s="269"/>
      <c r="EF139" s="269"/>
      <c r="EG139" s="269"/>
      <c r="EH139" s="269"/>
      <c r="EI139" s="269"/>
      <c r="EJ139" s="269"/>
      <c r="EK139" s="269"/>
      <c r="EL139" s="269"/>
      <c r="EM139" s="269"/>
      <c r="EN139" s="269"/>
      <c r="EO139" s="269"/>
      <c r="EP139" s="269"/>
      <c r="EQ139" s="269"/>
      <c r="ER139" s="269"/>
      <c r="ES139" s="269"/>
      <c r="ET139" s="269"/>
      <c r="EU139" s="269"/>
      <c r="EV139" s="269"/>
      <c r="EW139" s="269"/>
      <c r="EX139" s="269"/>
      <c r="EY139" s="269"/>
      <c r="EZ139" s="269"/>
      <c r="FA139" s="269"/>
      <c r="FB139" s="269"/>
      <c r="FC139" s="269"/>
      <c r="FD139" s="269"/>
      <c r="FE139" s="269"/>
      <c r="FF139" s="269"/>
      <c r="FG139" s="269"/>
      <c r="FH139" s="269"/>
      <c r="FI139" s="269"/>
      <c r="FJ139" s="269"/>
      <c r="FK139" s="269"/>
      <c r="FL139" s="269"/>
      <c r="FM139" s="269"/>
      <c r="FN139" s="269"/>
      <c r="FO139" s="269"/>
      <c r="FP139" s="269"/>
      <c r="FQ139" s="269"/>
      <c r="FR139" s="269"/>
      <c r="FS139" s="269"/>
      <c r="FT139" s="269"/>
      <c r="FU139" s="269"/>
      <c r="FV139" s="269"/>
      <c r="FW139" s="269"/>
      <c r="FX139" s="269"/>
      <c r="FY139" s="269"/>
      <c r="FZ139" s="269"/>
      <c r="GA139" s="269"/>
      <c r="GB139" s="269"/>
      <c r="GC139" s="269"/>
      <c r="GD139" s="269"/>
      <c r="GE139" s="269"/>
      <c r="GF139" s="269"/>
      <c r="GG139" s="269"/>
      <c r="GH139" s="269"/>
      <c r="GI139" s="269"/>
      <c r="GJ139" s="269"/>
      <c r="GK139" s="269"/>
      <c r="GL139" s="269"/>
      <c r="GM139" s="269"/>
      <c r="GN139" s="269"/>
      <c r="GO139" s="269"/>
      <c r="GP139" s="269"/>
      <c r="GQ139" s="269"/>
      <c r="GR139" s="269"/>
      <c r="GS139" s="269"/>
      <c r="GT139" s="269"/>
      <c r="GU139" s="269"/>
      <c r="GV139" s="269"/>
      <c r="GW139" s="269"/>
      <c r="GX139" s="269"/>
      <c r="GY139" s="269"/>
      <c r="GZ139" s="269"/>
      <c r="HA139" s="269"/>
      <c r="HB139" s="269"/>
      <c r="HC139" s="269"/>
      <c r="HD139" s="269"/>
      <c r="HE139" s="269"/>
      <c r="HF139" s="269"/>
      <c r="HG139" s="269"/>
      <c r="HH139" s="269"/>
      <c r="HI139" s="269"/>
      <c r="HJ139" s="269"/>
      <c r="HK139" s="269"/>
      <c r="HL139" s="269"/>
      <c r="HM139" s="269"/>
      <c r="HN139" s="269"/>
      <c r="HO139" s="269"/>
      <c r="HP139" s="269"/>
      <c r="HQ139" s="269"/>
      <c r="HR139" s="269"/>
      <c r="HS139" s="269"/>
      <c r="HT139" s="269"/>
      <c r="HU139" s="269"/>
      <c r="HV139" s="269"/>
      <c r="HW139" s="269"/>
      <c r="HX139" s="269"/>
      <c r="HY139" s="269"/>
      <c r="HZ139" s="269"/>
      <c r="IA139" s="269"/>
      <c r="IB139" s="269"/>
      <c r="IC139" s="269"/>
      <c r="ID139" s="269"/>
      <c r="IE139" s="269"/>
      <c r="IF139" s="269"/>
      <c r="IG139" s="269"/>
      <c r="IH139" s="269"/>
      <c r="II139" s="269"/>
      <c r="IJ139" s="269"/>
      <c r="IK139" s="269"/>
      <c r="IL139" s="269"/>
      <c r="IM139" s="269"/>
      <c r="IN139" s="269"/>
      <c r="IO139" s="269"/>
      <c r="IP139" s="269"/>
      <c r="IQ139" s="269"/>
      <c r="IR139" s="269"/>
      <c r="IS139" s="269"/>
      <c r="IT139" s="269"/>
      <c r="IU139" s="269"/>
      <c r="IV139" s="269"/>
      <c r="IW139" s="269"/>
      <c r="IX139" s="269"/>
      <c r="IY139" s="269"/>
      <c r="IZ139" s="269"/>
      <c r="JA139" s="269"/>
      <c r="JB139" s="269"/>
      <c r="JC139" s="269"/>
      <c r="JD139" s="269"/>
      <c r="JE139" s="269"/>
      <c r="JF139" s="269"/>
      <c r="JG139" s="269"/>
      <c r="JH139" s="269"/>
      <c r="JI139" s="269"/>
      <c r="JJ139" s="269"/>
      <c r="JK139" s="269"/>
      <c r="JL139" s="269"/>
      <c r="JM139" s="269"/>
      <c r="JN139" s="269"/>
      <c r="JO139" s="269"/>
      <c r="JP139" s="269"/>
      <c r="JQ139" s="269"/>
      <c r="JR139" s="269"/>
      <c r="JS139" s="269"/>
      <c r="JT139" s="269"/>
      <c r="JU139" s="269"/>
      <c r="JV139" s="269"/>
      <c r="JW139" s="269"/>
      <c r="JX139" s="269"/>
      <c r="JY139" s="269"/>
      <c r="JZ139" s="269"/>
      <c r="KA139" s="269"/>
      <c r="KB139" s="269"/>
      <c r="KC139" s="269"/>
      <c r="KD139" s="269"/>
      <c r="KE139" s="269"/>
      <c r="KF139" s="269"/>
      <c r="KG139" s="269"/>
      <c r="KH139" s="269"/>
      <c r="KI139" s="269"/>
      <c r="KJ139" s="269"/>
      <c r="KK139" s="269"/>
      <c r="KL139" s="269"/>
      <c r="KM139" s="269"/>
      <c r="KN139" s="269"/>
      <c r="KO139" s="269"/>
      <c r="KP139" s="269"/>
      <c r="KQ139" s="269"/>
      <c r="KR139" s="269"/>
      <c r="KS139" s="269"/>
      <c r="KT139" s="269"/>
      <c r="KU139" s="269"/>
      <c r="KV139" s="269"/>
      <c r="KW139" s="269"/>
      <c r="KX139" s="269"/>
      <c r="KY139" s="269"/>
      <c r="KZ139" s="269"/>
      <c r="LA139" s="269"/>
      <c r="LB139" s="269"/>
      <c r="LC139" s="269"/>
      <c r="LD139" s="269"/>
      <c r="LE139" s="269"/>
      <c r="LF139" s="269"/>
      <c r="LG139" s="269"/>
      <c r="LH139" s="269"/>
      <c r="LI139" s="269"/>
      <c r="LJ139" s="269"/>
      <c r="LK139" s="269"/>
      <c r="LL139" s="269"/>
      <c r="LM139" s="269"/>
      <c r="LN139" s="269"/>
      <c r="LO139" s="269"/>
      <c r="LP139" s="269"/>
      <c r="LQ139" s="269"/>
      <c r="LR139" s="269"/>
      <c r="LS139" s="269"/>
      <c r="LT139" s="269"/>
      <c r="LU139" s="269"/>
      <c r="LV139" s="269"/>
      <c r="LW139" s="269"/>
      <c r="LX139" s="269"/>
      <c r="LY139" s="269"/>
      <c r="LZ139" s="269"/>
      <c r="MA139" s="269"/>
      <c r="MB139" s="269"/>
      <c r="MC139" s="269"/>
      <c r="MD139" s="269"/>
      <c r="ME139" s="269"/>
      <c r="MF139" s="269"/>
      <c r="MG139" s="269"/>
      <c r="MH139" s="269"/>
      <c r="MI139" s="269"/>
      <c r="MJ139" s="269"/>
      <c r="MK139" s="269"/>
      <c r="ML139" s="269"/>
      <c r="MM139" s="269"/>
      <c r="MN139" s="269"/>
      <c r="MO139" s="269"/>
      <c r="MP139" s="269"/>
      <c r="MQ139" s="269"/>
      <c r="MR139" s="269"/>
      <c r="MS139" s="269"/>
      <c r="MT139" s="269"/>
      <c r="MU139" s="269"/>
      <c r="MV139" s="269"/>
      <c r="MW139" s="269"/>
      <c r="MX139" s="269"/>
      <c r="MY139" s="269"/>
      <c r="MZ139" s="269"/>
      <c r="NA139" s="269"/>
      <c r="NB139" s="269"/>
      <c r="NC139" s="269"/>
      <c r="ND139" s="269"/>
      <c r="NE139" s="269"/>
      <c r="NF139" s="269"/>
      <c r="NG139" s="269"/>
      <c r="NH139" s="269"/>
      <c r="NI139" s="269"/>
      <c r="NJ139" s="269"/>
      <c r="NK139" s="269"/>
      <c r="NL139" s="269"/>
      <c r="NM139" s="269"/>
      <c r="NN139" s="269"/>
      <c r="NO139" s="269"/>
      <c r="NP139" s="269"/>
      <c r="NQ139" s="269"/>
      <c r="NR139" s="269"/>
      <c r="NS139" s="269"/>
      <c r="NT139" s="269"/>
      <c r="NU139" s="269"/>
      <c r="NV139" s="269"/>
      <c r="NW139" s="269"/>
      <c r="NX139" s="269"/>
      <c r="NY139" s="269"/>
      <c r="NZ139" s="269"/>
      <c r="OA139" s="269"/>
      <c r="OB139" s="269"/>
      <c r="OC139" s="269"/>
      <c r="OD139" s="269"/>
      <c r="OE139" s="269"/>
      <c r="OF139" s="269"/>
      <c r="OG139" s="269"/>
      <c r="OH139" s="269"/>
      <c r="OI139" s="269"/>
      <c r="OJ139" s="269"/>
      <c r="OK139" s="269"/>
      <c r="OL139" s="269"/>
      <c r="OM139" s="269"/>
      <c r="ON139" s="269"/>
      <c r="OO139" s="269"/>
      <c r="OP139" s="269"/>
      <c r="OQ139" s="269"/>
      <c r="OR139" s="269"/>
      <c r="OS139" s="269"/>
      <c r="OT139" s="269"/>
      <c r="OU139" s="269"/>
      <c r="OV139" s="269"/>
      <c r="OW139" s="269"/>
      <c r="OX139" s="269"/>
      <c r="OY139" s="269"/>
      <c r="OZ139" s="269"/>
      <c r="PA139" s="269"/>
      <c r="PB139" s="269"/>
      <c r="PC139" s="269"/>
      <c r="PD139" s="269"/>
      <c r="PE139" s="269"/>
      <c r="PF139" s="269"/>
      <c r="PG139" s="269"/>
      <c r="PH139" s="269"/>
      <c r="PI139" s="269"/>
      <c r="PJ139" s="269"/>
      <c r="PK139" s="269"/>
      <c r="PL139" s="269"/>
      <c r="PM139" s="269"/>
      <c r="PN139" s="269"/>
      <c r="PO139" s="269"/>
      <c r="PP139" s="269"/>
      <c r="PQ139" s="269"/>
      <c r="PR139" s="269"/>
      <c r="PS139" s="269"/>
      <c r="PT139" s="269"/>
      <c r="PU139" s="269"/>
      <c r="PV139" s="269"/>
      <c r="PW139" s="269"/>
      <c r="PX139" s="269"/>
      <c r="PY139" s="269"/>
      <c r="PZ139" s="269"/>
      <c r="QA139" s="269"/>
      <c r="QB139" s="269"/>
      <c r="QC139" s="269"/>
      <c r="QD139" s="269"/>
      <c r="QE139" s="269"/>
      <c r="QF139" s="269"/>
      <c r="QG139" s="269"/>
      <c r="QH139" s="269"/>
      <c r="QI139" s="269"/>
      <c r="QJ139" s="269"/>
      <c r="QK139" s="269"/>
      <c r="QL139" s="269"/>
      <c r="QM139" s="269"/>
      <c r="QN139" s="269"/>
      <c r="QO139" s="269"/>
      <c r="QP139" s="269"/>
      <c r="QQ139" s="269"/>
      <c r="QR139" s="269"/>
      <c r="QS139" s="269"/>
      <c r="QT139" s="269"/>
      <c r="QU139" s="269"/>
      <c r="QV139" s="269"/>
      <c r="QW139" s="269"/>
      <c r="QX139" s="269"/>
      <c r="QY139" s="269"/>
      <c r="QZ139" s="269"/>
      <c r="RA139" s="269"/>
      <c r="RB139" s="269"/>
      <c r="RC139" s="269"/>
      <c r="RD139" s="269"/>
      <c r="RE139" s="269"/>
      <c r="RF139" s="269"/>
      <c r="RG139" s="269"/>
      <c r="RH139" s="269"/>
      <c r="RI139" s="269"/>
      <c r="RJ139" s="269"/>
      <c r="RK139" s="269"/>
      <c r="RL139" s="269"/>
      <c r="RM139" s="269"/>
      <c r="RN139" s="269"/>
      <c r="RO139" s="269"/>
      <c r="RP139" s="269"/>
      <c r="RQ139" s="269"/>
      <c r="RR139" s="269"/>
      <c r="RS139" s="269"/>
      <c r="RT139" s="269"/>
      <c r="RU139" s="269"/>
      <c r="RV139" s="269"/>
      <c r="RW139" s="269"/>
      <c r="RX139" s="269"/>
      <c r="RY139" s="269"/>
      <c r="RZ139" s="269"/>
      <c r="SA139" s="269"/>
      <c r="SB139" s="269"/>
      <c r="SC139" s="269"/>
      <c r="SD139" s="269"/>
      <c r="SE139" s="269"/>
      <c r="SF139" s="269"/>
      <c r="SG139" s="269"/>
      <c r="SH139" s="269"/>
      <c r="SI139" s="269"/>
      <c r="SJ139" s="269"/>
      <c r="SK139" s="269"/>
      <c r="SL139" s="269"/>
      <c r="SM139" s="269"/>
      <c r="SN139" s="269"/>
      <c r="SO139" s="269"/>
      <c r="SP139" s="269"/>
      <c r="SQ139" s="269"/>
      <c r="SR139" s="269"/>
      <c r="SS139" s="269"/>
      <c r="ST139" s="269"/>
      <c r="SU139" s="269"/>
      <c r="SV139" s="269"/>
      <c r="SW139" s="269"/>
      <c r="SX139" s="269"/>
      <c r="SY139" s="269"/>
      <c r="SZ139" s="269"/>
      <c r="TA139" s="269"/>
      <c r="TB139" s="269"/>
      <c r="TC139" s="269"/>
      <c r="TD139" s="269"/>
      <c r="TE139" s="269"/>
      <c r="TF139" s="269"/>
      <c r="TG139" s="269"/>
      <c r="TH139" s="269"/>
      <c r="TI139" s="269"/>
      <c r="TJ139" s="269"/>
      <c r="TK139" s="269"/>
      <c r="TL139" s="269"/>
      <c r="TM139" s="269"/>
      <c r="TN139" s="269"/>
      <c r="TO139" s="269"/>
      <c r="TP139" s="269"/>
      <c r="TQ139" s="269"/>
      <c r="TR139" s="269"/>
      <c r="TS139" s="269"/>
      <c r="TT139" s="269"/>
      <c r="TU139" s="269"/>
      <c r="TV139" s="269"/>
      <c r="TW139" s="269"/>
      <c r="TX139" s="269"/>
      <c r="TY139" s="269"/>
      <c r="TZ139" s="269"/>
      <c r="UA139" s="269"/>
      <c r="UB139" s="269"/>
      <c r="UC139" s="269"/>
      <c r="UD139" s="269"/>
      <c r="UE139" s="269"/>
      <c r="UF139" s="269"/>
      <c r="UG139" s="269"/>
      <c r="UH139" s="269"/>
      <c r="UI139" s="269"/>
      <c r="UJ139" s="269"/>
      <c r="UK139" s="269"/>
      <c r="UL139" s="269"/>
      <c r="UM139" s="269"/>
      <c r="UN139" s="269"/>
      <c r="UO139" s="269"/>
      <c r="UP139" s="269"/>
      <c r="UQ139" s="269"/>
      <c r="UR139" s="269"/>
      <c r="US139" s="269"/>
      <c r="UT139" s="269"/>
      <c r="UU139" s="269"/>
      <c r="UV139" s="269"/>
      <c r="UW139" s="269"/>
      <c r="UX139" s="269"/>
      <c r="UY139" s="269"/>
      <c r="UZ139" s="269"/>
      <c r="VA139" s="269"/>
      <c r="VB139" s="269"/>
      <c r="VC139" s="269"/>
      <c r="VD139" s="269"/>
      <c r="VE139" s="269"/>
      <c r="VF139" s="269"/>
      <c r="VG139" s="269"/>
      <c r="VH139" s="269"/>
      <c r="VI139" s="269"/>
      <c r="VJ139" s="269"/>
      <c r="VK139" s="269"/>
      <c r="VL139" s="269"/>
      <c r="VM139" s="269"/>
      <c r="VN139" s="269"/>
      <c r="VO139" s="269"/>
      <c r="VP139" s="269"/>
      <c r="VQ139" s="269"/>
      <c r="VR139" s="269"/>
      <c r="VS139" s="269"/>
      <c r="VT139" s="269"/>
      <c r="VU139" s="269"/>
      <c r="VV139" s="269"/>
      <c r="VW139" s="269"/>
      <c r="VX139" s="269"/>
      <c r="VY139" s="269"/>
      <c r="VZ139" s="269"/>
      <c r="WA139" s="269"/>
      <c r="WB139" s="269"/>
      <c r="WC139" s="269"/>
      <c r="WD139" s="269"/>
      <c r="WE139" s="269"/>
      <c r="WF139" s="269"/>
      <c r="WG139" s="269"/>
      <c r="WH139" s="269"/>
      <c r="WI139" s="269"/>
      <c r="WJ139" s="269"/>
      <c r="WK139" s="269"/>
      <c r="WL139" s="269"/>
      <c r="WM139" s="269"/>
      <c r="WN139" s="269"/>
      <c r="WO139" s="269"/>
      <c r="WP139" s="269"/>
      <c r="WQ139" s="269"/>
      <c r="WR139" s="269"/>
      <c r="WS139" s="269"/>
      <c r="WT139" s="269"/>
      <c r="WU139" s="269"/>
      <c r="WV139" s="269"/>
      <c r="WW139" s="269"/>
      <c r="WX139" s="269"/>
      <c r="WY139" s="269"/>
      <c r="WZ139" s="269"/>
      <c r="XA139" s="269"/>
      <c r="XB139" s="269"/>
      <c r="XC139" s="269"/>
      <c r="XD139" s="269"/>
      <c r="XE139" s="269"/>
      <c r="XF139" s="269"/>
      <c r="XG139" s="269"/>
      <c r="XH139" s="269"/>
      <c r="XI139" s="269"/>
      <c r="XJ139" s="269"/>
      <c r="XK139" s="269"/>
      <c r="XL139" s="269"/>
      <c r="XM139" s="269"/>
      <c r="XN139" s="269"/>
      <c r="XO139" s="269"/>
      <c r="XP139" s="269"/>
      <c r="XQ139" s="269"/>
      <c r="XR139" s="269"/>
      <c r="XS139" s="269"/>
      <c r="XT139" s="269"/>
      <c r="XU139" s="269"/>
      <c r="XV139" s="269"/>
      <c r="XW139" s="269"/>
      <c r="XX139" s="269"/>
      <c r="XY139" s="269"/>
      <c r="XZ139" s="269"/>
      <c r="YA139" s="269"/>
      <c r="YB139" s="269"/>
      <c r="YC139" s="269"/>
      <c r="YD139" s="269"/>
      <c r="YE139" s="269"/>
      <c r="YF139" s="269"/>
      <c r="YG139" s="269"/>
      <c r="YH139" s="269"/>
      <c r="YI139" s="269"/>
      <c r="YJ139" s="269"/>
      <c r="YK139" s="269"/>
      <c r="YL139" s="269"/>
      <c r="YM139" s="269"/>
      <c r="YN139" s="269"/>
      <c r="YO139" s="269"/>
      <c r="YP139" s="269"/>
      <c r="YQ139" s="269"/>
      <c r="YR139" s="269"/>
      <c r="YS139" s="269"/>
      <c r="YT139" s="269"/>
      <c r="YU139" s="269"/>
      <c r="YV139" s="269"/>
      <c r="YW139" s="269"/>
      <c r="YX139" s="269"/>
      <c r="YY139" s="269"/>
      <c r="YZ139" s="269"/>
      <c r="ZA139" s="269"/>
      <c r="ZB139" s="269"/>
      <c r="ZC139" s="269"/>
      <c r="ZD139" s="269"/>
      <c r="ZE139" s="269"/>
      <c r="ZF139" s="269"/>
      <c r="ZG139" s="269"/>
      <c r="ZH139" s="269"/>
      <c r="ZI139" s="269"/>
      <c r="ZJ139" s="269"/>
      <c r="ZK139" s="269"/>
      <c r="ZL139" s="269"/>
      <c r="ZM139" s="269"/>
      <c r="ZN139" s="269"/>
      <c r="ZO139" s="269"/>
      <c r="ZP139" s="269"/>
      <c r="ZQ139" s="269"/>
      <c r="ZR139" s="269"/>
      <c r="ZS139" s="269"/>
      <c r="ZT139" s="269"/>
      <c r="ZU139" s="269"/>
      <c r="ZV139" s="269"/>
      <c r="ZW139" s="269"/>
      <c r="ZX139" s="269"/>
      <c r="ZY139" s="269"/>
      <c r="ZZ139" s="269"/>
      <c r="AAA139" s="269"/>
      <c r="AAB139" s="269"/>
      <c r="AAC139" s="269"/>
      <c r="AAD139" s="269"/>
      <c r="AAE139" s="269"/>
      <c r="AAF139" s="269"/>
      <c r="AAG139" s="269"/>
      <c r="AAH139" s="269"/>
      <c r="AAI139" s="269"/>
      <c r="AAJ139" s="269"/>
      <c r="AAK139" s="269"/>
      <c r="AAL139" s="269"/>
      <c r="AAM139" s="269"/>
      <c r="AAN139" s="269"/>
      <c r="AAO139" s="269"/>
      <c r="AAP139" s="269"/>
      <c r="AAQ139" s="269"/>
      <c r="AAR139" s="269"/>
      <c r="AAS139" s="269"/>
      <c r="AAT139" s="269"/>
      <c r="AAU139" s="269"/>
      <c r="AAV139" s="269"/>
      <c r="AAW139" s="269"/>
      <c r="AAX139" s="269"/>
      <c r="AAY139" s="269"/>
      <c r="AAZ139" s="269"/>
      <c r="ABA139" s="269"/>
      <c r="ABB139" s="269"/>
      <c r="ABC139" s="269"/>
      <c r="ABD139" s="269"/>
      <c r="ABE139" s="269"/>
      <c r="ABF139" s="269"/>
      <c r="ABG139" s="269"/>
      <c r="ABH139" s="269"/>
      <c r="ABI139" s="269"/>
      <c r="ABJ139" s="269"/>
      <c r="ABK139" s="269"/>
      <c r="ABL139" s="269"/>
      <c r="ABM139" s="269"/>
      <c r="ABN139" s="269"/>
      <c r="ABO139" s="269"/>
      <c r="ABP139" s="269"/>
      <c r="ABQ139" s="269"/>
      <c r="ABR139" s="269"/>
      <c r="ABS139" s="269"/>
      <c r="ABT139" s="269"/>
      <c r="ABU139" s="269"/>
      <c r="ABV139" s="269"/>
      <c r="ABW139" s="269"/>
      <c r="ABX139" s="269"/>
      <c r="ABY139" s="269"/>
      <c r="ABZ139" s="269"/>
      <c r="ACA139" s="269"/>
      <c r="ACB139" s="269"/>
      <c r="ACC139" s="269"/>
      <c r="ACD139" s="269"/>
      <c r="ACE139" s="269"/>
      <c r="ACF139" s="269"/>
      <c r="ACG139" s="269"/>
      <c r="ACH139" s="269"/>
      <c r="ACI139" s="269"/>
      <c r="ACJ139" s="269"/>
      <c r="ACK139" s="269"/>
      <c r="ACL139" s="269"/>
      <c r="ACM139" s="269"/>
      <c r="ACN139" s="269"/>
      <c r="ACO139" s="269"/>
      <c r="ACP139" s="269"/>
      <c r="ACQ139" s="269"/>
      <c r="ACR139" s="269"/>
      <c r="ACS139" s="269"/>
      <c r="ACT139" s="269"/>
      <c r="ACU139" s="269"/>
      <c r="ACV139" s="269"/>
      <c r="ACW139" s="269"/>
      <c r="ACX139" s="269"/>
      <c r="ACY139" s="269"/>
      <c r="ACZ139" s="269"/>
      <c r="ADA139" s="269"/>
      <c r="ADB139" s="269"/>
      <c r="ADC139" s="269"/>
      <c r="ADD139" s="269"/>
      <c r="ADE139" s="269"/>
      <c r="ADF139" s="269"/>
      <c r="ADG139" s="269"/>
      <c r="ADH139" s="269"/>
      <c r="ADI139" s="269"/>
      <c r="ADJ139" s="269"/>
      <c r="ADK139" s="269"/>
      <c r="ADL139" s="269"/>
      <c r="ADM139" s="269"/>
      <c r="ADN139" s="269"/>
      <c r="ADO139" s="269"/>
      <c r="ADP139" s="269"/>
      <c r="ADQ139" s="269"/>
      <c r="ADR139" s="269"/>
      <c r="ADS139" s="269"/>
      <c r="ADT139" s="269"/>
      <c r="ADU139" s="269"/>
      <c r="ADV139" s="269"/>
      <c r="ADW139" s="269"/>
      <c r="ADX139" s="269"/>
      <c r="ADY139" s="269"/>
      <c r="ADZ139" s="269"/>
      <c r="AEA139" s="269"/>
      <c r="AEB139" s="269"/>
      <c r="AEC139" s="269"/>
      <c r="AED139" s="269"/>
      <c r="AEE139" s="269"/>
      <c r="AEF139" s="269"/>
      <c r="AEG139" s="269"/>
      <c r="AEH139" s="269"/>
      <c r="AEI139" s="269"/>
      <c r="AEJ139" s="269"/>
      <c r="AEK139" s="269"/>
      <c r="AEL139" s="269"/>
      <c r="AEM139" s="269"/>
      <c r="AEN139" s="269"/>
      <c r="AEO139" s="269"/>
      <c r="AEP139" s="269"/>
      <c r="AEQ139" s="269"/>
      <c r="AER139" s="269"/>
      <c r="AES139" s="269"/>
      <c r="AET139" s="269"/>
      <c r="AEU139" s="269"/>
      <c r="AEV139" s="269"/>
      <c r="AEW139" s="269"/>
      <c r="AEX139" s="269"/>
      <c r="AEY139" s="269"/>
      <c r="AEZ139" s="269"/>
      <c r="AFA139" s="269"/>
      <c r="AFB139" s="269"/>
      <c r="AFC139" s="269"/>
      <c r="AFD139" s="269"/>
      <c r="AFE139" s="269"/>
      <c r="AFF139" s="269"/>
      <c r="AFG139" s="269"/>
      <c r="AFH139" s="269"/>
      <c r="AFI139" s="269"/>
      <c r="AFJ139" s="269"/>
      <c r="AFK139" s="269"/>
      <c r="AFL139" s="269"/>
      <c r="AFM139" s="269"/>
      <c r="AFN139" s="269"/>
      <c r="AFO139" s="269"/>
      <c r="AFP139" s="269"/>
      <c r="AFQ139" s="269"/>
      <c r="AFR139" s="269"/>
      <c r="AFS139" s="269"/>
      <c r="AFT139" s="269"/>
      <c r="AFU139" s="269"/>
      <c r="AFV139" s="269"/>
      <c r="AFW139" s="269"/>
      <c r="AFX139" s="269"/>
      <c r="AFY139" s="269"/>
      <c r="AFZ139" s="269"/>
      <c r="AGA139" s="269"/>
      <c r="AGB139" s="269"/>
      <c r="AGC139" s="269"/>
      <c r="AGD139" s="269"/>
      <c r="AGE139" s="269"/>
      <c r="AGF139" s="269"/>
      <c r="AGG139" s="269"/>
      <c r="AGH139" s="269"/>
      <c r="AGI139" s="269"/>
      <c r="AGJ139" s="269"/>
      <c r="AGK139" s="269"/>
      <c r="AGL139" s="269"/>
      <c r="AGM139" s="269"/>
      <c r="AGN139" s="269"/>
      <c r="AGO139" s="269"/>
      <c r="AGP139" s="269"/>
      <c r="AGQ139" s="269"/>
      <c r="AGR139" s="269"/>
      <c r="AGS139" s="269"/>
      <c r="AGT139" s="269"/>
      <c r="AGU139" s="269"/>
      <c r="AGV139" s="269"/>
      <c r="AGW139" s="269"/>
      <c r="AGX139" s="269"/>
      <c r="AGY139" s="269"/>
      <c r="AGZ139" s="269"/>
      <c r="AHA139" s="269"/>
      <c r="AHB139" s="269"/>
      <c r="AHC139" s="269"/>
      <c r="AHD139" s="269"/>
      <c r="AHE139" s="269"/>
      <c r="AHF139" s="269"/>
      <c r="AHG139" s="269"/>
      <c r="AHH139" s="269"/>
      <c r="AHI139" s="269"/>
      <c r="AHJ139" s="269"/>
      <c r="AHK139" s="269"/>
      <c r="AHL139" s="269"/>
      <c r="AHM139" s="269"/>
      <c r="AHN139" s="269"/>
      <c r="AHO139" s="269"/>
      <c r="AHP139" s="269"/>
      <c r="AHQ139" s="269"/>
      <c r="AHR139" s="269"/>
      <c r="AHS139" s="269"/>
      <c r="AHT139" s="269"/>
      <c r="AHU139" s="269"/>
      <c r="AHV139" s="269"/>
      <c r="AHW139" s="269"/>
      <c r="AHX139" s="269"/>
      <c r="AHY139" s="269"/>
      <c r="AHZ139" s="269"/>
      <c r="AIA139" s="269"/>
      <c r="AIB139" s="269"/>
      <c r="AIC139" s="269"/>
      <c r="AID139" s="269"/>
      <c r="AIE139" s="269"/>
      <c r="AIF139" s="269"/>
      <c r="AIG139" s="269"/>
      <c r="AIH139" s="269"/>
      <c r="AII139" s="269"/>
      <c r="AIJ139" s="269"/>
      <c r="AIK139" s="269"/>
      <c r="AIL139" s="269"/>
      <c r="AIM139" s="269"/>
      <c r="AIN139" s="269"/>
      <c r="AIO139" s="269"/>
      <c r="AIP139" s="269"/>
      <c r="AIQ139" s="269"/>
      <c r="AIR139" s="269"/>
      <c r="AIS139" s="269"/>
      <c r="AIT139" s="269"/>
      <c r="AIU139" s="269"/>
      <c r="AIV139" s="269"/>
      <c r="AIW139" s="269"/>
      <c r="AIX139" s="269"/>
      <c r="AIY139" s="269"/>
      <c r="AIZ139" s="269"/>
      <c r="AJA139" s="269"/>
      <c r="AJB139" s="269"/>
      <c r="AJC139" s="269"/>
      <c r="AJD139" s="269"/>
      <c r="AJE139" s="269"/>
      <c r="AJF139" s="269"/>
      <c r="AJG139" s="269"/>
      <c r="AJH139" s="269"/>
      <c r="AJI139" s="269"/>
      <c r="AJJ139" s="269"/>
      <c r="AJK139" s="269"/>
      <c r="AJL139" s="269"/>
      <c r="AJM139" s="269"/>
      <c r="AJN139" s="269"/>
      <c r="AJO139" s="269"/>
      <c r="AJP139" s="269"/>
      <c r="AJQ139" s="269"/>
      <c r="AJR139" s="269"/>
      <c r="AJS139" s="269"/>
      <c r="AJT139" s="269"/>
      <c r="AJU139" s="269"/>
      <c r="AJV139" s="269"/>
      <c r="AJW139" s="269"/>
      <c r="AJX139" s="269"/>
      <c r="AJY139" s="269"/>
      <c r="AJZ139" s="269"/>
      <c r="AKA139" s="269"/>
      <c r="AKB139" s="269"/>
      <c r="AKC139" s="269"/>
      <c r="AKD139" s="269"/>
      <c r="AKE139" s="269"/>
      <c r="AKF139" s="269"/>
      <c r="AKG139" s="269"/>
      <c r="AKH139" s="269"/>
      <c r="AKI139" s="269"/>
      <c r="AKJ139" s="269"/>
      <c r="AKK139" s="269"/>
      <c r="AKL139" s="269"/>
      <c r="AKM139" s="269"/>
      <c r="AKN139" s="269"/>
      <c r="AKO139" s="269"/>
      <c r="AKP139" s="269"/>
      <c r="AKQ139" s="269"/>
      <c r="AKR139" s="269"/>
      <c r="AKS139" s="269"/>
      <c r="AKT139" s="269"/>
      <c r="AKU139" s="269"/>
      <c r="AKV139" s="269"/>
      <c r="AKW139" s="269"/>
      <c r="AKX139" s="269"/>
      <c r="AKY139" s="269"/>
      <c r="AKZ139" s="269"/>
      <c r="ALA139" s="269"/>
      <c r="ALB139" s="269"/>
      <c r="ALC139" s="269"/>
      <c r="ALD139" s="269"/>
      <c r="ALE139" s="269"/>
      <c r="ALF139" s="269"/>
      <c r="ALG139" s="269"/>
      <c r="ALH139" s="269"/>
      <c r="ALI139" s="269"/>
      <c r="ALJ139" s="269"/>
      <c r="ALK139" s="269"/>
      <c r="ALL139" s="269"/>
      <c r="ALM139" s="269"/>
      <c r="ALN139" s="269"/>
      <c r="ALO139" s="269"/>
      <c r="ALP139" s="269"/>
      <c r="ALQ139" s="269"/>
      <c r="ALR139" s="269"/>
      <c r="ALS139" s="269"/>
      <c r="ALT139" s="269"/>
      <c r="ALU139" s="269"/>
      <c r="ALV139" s="269"/>
      <c r="ALW139" s="269"/>
      <c r="ALX139" s="269"/>
      <c r="ALY139" s="269"/>
      <c r="ALZ139" s="269"/>
      <c r="AMA139" s="269"/>
      <c r="AMB139" s="269"/>
      <c r="AMC139" s="269"/>
      <c r="AMD139" s="269"/>
    </row>
    <row r="140" customFormat="false" ht="42.9" hidden="true" customHeight="true" outlineLevel="0" collapsed="false">
      <c r="A140" s="334" t="s">
        <v>1359</v>
      </c>
      <c r="B140" s="334"/>
      <c r="C140" s="334"/>
      <c r="D140" s="334"/>
      <c r="E140" s="334"/>
      <c r="F140" s="334"/>
      <c r="G140" s="334"/>
      <c r="H140" s="335"/>
      <c r="I140" s="336" t="n">
        <f aca="false">+I136+I137+I139</f>
        <v>0</v>
      </c>
    </row>
    <row r="141" customFormat="false" ht="13.8" hidden="true" customHeight="true" outlineLevel="0" collapsed="false">
      <c r="A141" s="337" t="s">
        <v>893</v>
      </c>
      <c r="B141" s="338" t="s">
        <v>1058</v>
      </c>
      <c r="C141" s="338"/>
      <c r="D141" s="338"/>
      <c r="E141" s="338"/>
      <c r="F141" s="338"/>
      <c r="G141" s="338"/>
      <c r="H141" s="340"/>
      <c r="I141" s="341"/>
    </row>
    <row r="142" customFormat="false" ht="13.8" hidden="true" customHeight="false" outlineLevel="0" collapsed="false">
      <c r="A142" s="342" t="s">
        <v>895</v>
      </c>
      <c r="B142" s="343" t="s">
        <v>896</v>
      </c>
      <c r="C142" s="343"/>
      <c r="D142" s="343"/>
      <c r="E142" s="343"/>
      <c r="F142" s="343"/>
      <c r="G142" s="343"/>
      <c r="H142" s="344"/>
      <c r="I142" s="345"/>
    </row>
    <row r="143" customFormat="false" ht="13.8" hidden="true" customHeight="true" outlineLevel="0" collapsed="false">
      <c r="A143" s="342"/>
      <c r="B143" s="346" t="s">
        <v>897</v>
      </c>
      <c r="C143" s="346"/>
      <c r="D143" s="346"/>
      <c r="E143" s="346"/>
      <c r="F143" s="346"/>
      <c r="G143" s="346"/>
      <c r="H143" s="339"/>
      <c r="I143" s="347" t="n">
        <f aca="false">ROUND(($I$140/(1-$H$150))*H143,2)</f>
        <v>0</v>
      </c>
    </row>
    <row r="144" customFormat="false" ht="13.8" hidden="true" customHeight="true" outlineLevel="0" collapsed="false">
      <c r="A144" s="342"/>
      <c r="B144" s="346" t="s">
        <v>898</v>
      </c>
      <c r="C144" s="346"/>
      <c r="D144" s="346"/>
      <c r="E144" s="346"/>
      <c r="F144" s="346"/>
      <c r="G144" s="346"/>
      <c r="H144" s="339"/>
      <c r="I144" s="347" t="n">
        <f aca="false">ROUND(($I$140/(1-$H$150))*H144,2)</f>
        <v>0</v>
      </c>
    </row>
    <row r="145" customFormat="false" ht="13.8" hidden="true" customHeight="false" outlineLevel="0" collapsed="false">
      <c r="A145" s="342"/>
      <c r="B145" s="348"/>
      <c r="C145" s="349" t="s">
        <v>1360</v>
      </c>
      <c r="D145" s="350"/>
      <c r="E145" s="348"/>
      <c r="F145" s="348"/>
      <c r="G145" s="348"/>
      <c r="H145" s="339"/>
      <c r="I145" s="347" t="n">
        <f aca="false">ROUND(($I$140/(1-$H$150))*H145,2)</f>
        <v>0</v>
      </c>
    </row>
    <row r="146" customFormat="false" ht="13.8" hidden="true" customHeight="false" outlineLevel="0" collapsed="false">
      <c r="A146" s="342"/>
      <c r="B146" s="348"/>
      <c r="C146" s="349" t="s">
        <v>1361</v>
      </c>
      <c r="D146" s="348"/>
      <c r="E146" s="348"/>
      <c r="F146" s="348"/>
      <c r="G146" s="348"/>
      <c r="H146" s="339"/>
      <c r="I146" s="347" t="n">
        <f aca="false">ROUND(($I$140/(1-$H$150))*H146,2)</f>
        <v>0</v>
      </c>
    </row>
    <row r="147" customFormat="false" ht="13.8" hidden="true" customHeight="true" outlineLevel="0" collapsed="false">
      <c r="A147" s="342" t="s">
        <v>900</v>
      </c>
      <c r="B147" s="351" t="s">
        <v>1362</v>
      </c>
      <c r="C147" s="351"/>
      <c r="D147" s="351"/>
      <c r="E147" s="351"/>
      <c r="F147" s="351"/>
      <c r="G147" s="351"/>
      <c r="H147" s="352"/>
      <c r="I147" s="347" t="n">
        <f aca="false">ROUND(($I$140/(1-$H$150))*H10,2)</f>
        <v>0</v>
      </c>
    </row>
    <row r="148" customFormat="false" ht="13.8" hidden="true" customHeight="true" outlineLevel="0" collapsed="false">
      <c r="A148" s="342" t="s">
        <v>903</v>
      </c>
      <c r="B148" s="351" t="s">
        <v>904</v>
      </c>
      <c r="C148" s="351"/>
      <c r="D148" s="351"/>
      <c r="E148" s="351"/>
      <c r="F148" s="351"/>
      <c r="G148" s="351"/>
      <c r="H148" s="353"/>
      <c r="I148" s="345"/>
    </row>
    <row r="149" customFormat="false" ht="13.8" hidden="true" customHeight="true" outlineLevel="0" collapsed="false">
      <c r="A149" s="342"/>
      <c r="B149" s="346" t="s">
        <v>1363</v>
      </c>
      <c r="C149" s="346"/>
      <c r="D149" s="346"/>
      <c r="E149" s="346"/>
      <c r="F149" s="346"/>
      <c r="G149" s="346"/>
      <c r="H149" s="339"/>
      <c r="I149" s="347" t="n">
        <f aca="false">ROUND(($I$140/(1-$H$150))*H149,2)</f>
        <v>0</v>
      </c>
    </row>
    <row r="150" customFormat="false" ht="13.8" hidden="true" customHeight="false" outlineLevel="0" collapsed="false">
      <c r="A150" s="354" t="s">
        <v>907</v>
      </c>
      <c r="B150" s="354"/>
      <c r="C150" s="354"/>
      <c r="D150" s="354"/>
      <c r="E150" s="354"/>
      <c r="F150" s="354"/>
      <c r="G150" s="354"/>
      <c r="H150" s="355" t="n">
        <f aca="false">SUM(H143:H149)</f>
        <v>0</v>
      </c>
      <c r="I150" s="356" t="n">
        <f aca="false">SUM(I143:I149)</f>
        <v>0</v>
      </c>
    </row>
    <row r="151" customFormat="false" ht="13.8" hidden="true" customHeight="false" outlineLevel="0" collapsed="false">
      <c r="A151" s="357" t="s">
        <v>908</v>
      </c>
      <c r="B151" s="358"/>
      <c r="C151" s="358"/>
      <c r="D151" s="358"/>
      <c r="E151" s="358"/>
      <c r="F151" s="358"/>
      <c r="G151" s="358"/>
      <c r="H151" s="358"/>
      <c r="I151" s="359"/>
    </row>
    <row r="152" customFormat="false" ht="13.8" hidden="true" customHeight="false" outlineLevel="0" collapsed="false">
      <c r="A152" s="360" t="s">
        <v>1069</v>
      </c>
      <c r="B152" s="360"/>
      <c r="C152" s="360"/>
      <c r="D152" s="360"/>
      <c r="E152" s="360"/>
      <c r="F152" s="360"/>
      <c r="G152" s="360"/>
      <c r="H152" s="361"/>
      <c r="I152" s="356" t="n">
        <f aca="false">+I137+I139+I150</f>
        <v>0</v>
      </c>
    </row>
    <row r="153" customFormat="false" ht="13.8" hidden="false" customHeight="true" outlineLevel="0" collapsed="false">
      <c r="A153" s="362" t="s">
        <v>1364</v>
      </c>
      <c r="B153" s="362"/>
      <c r="C153" s="362"/>
      <c r="D153" s="362"/>
      <c r="E153" s="362"/>
      <c r="F153" s="362"/>
      <c r="G153" s="362"/>
      <c r="H153" s="362"/>
      <c r="I153" s="362"/>
    </row>
    <row r="154" customFormat="false" ht="13.8" hidden="false" customHeight="true" outlineLevel="0" collapsed="false">
      <c r="A154" s="363" t="s">
        <v>1365</v>
      </c>
      <c r="B154" s="363"/>
      <c r="C154" s="363"/>
      <c r="D154" s="363"/>
      <c r="E154" s="363"/>
      <c r="F154" s="363"/>
      <c r="G154" s="363"/>
      <c r="H154" s="363"/>
      <c r="I154" s="280" t="s">
        <v>885</v>
      </c>
    </row>
    <row r="155" customFormat="false" ht="13.8" hidden="false" customHeight="true" outlineLevel="0" collapsed="false">
      <c r="A155" s="364" t="s">
        <v>887</v>
      </c>
      <c r="B155" s="365" t="s">
        <v>1072</v>
      </c>
      <c r="C155" s="365"/>
      <c r="D155" s="365"/>
      <c r="E155" s="365"/>
      <c r="F155" s="365"/>
      <c r="G155" s="365"/>
      <c r="H155" s="365"/>
      <c r="I155" s="366" t="n">
        <f aca="false">+I29</f>
        <v>0</v>
      </c>
    </row>
    <row r="156" customFormat="false" ht="13.8" hidden="false" customHeight="true" outlineLevel="0" collapsed="false">
      <c r="A156" s="364" t="s">
        <v>890</v>
      </c>
      <c r="B156" s="365" t="s">
        <v>1073</v>
      </c>
      <c r="C156" s="365"/>
      <c r="D156" s="365"/>
      <c r="E156" s="365"/>
      <c r="F156" s="365"/>
      <c r="G156" s="365"/>
      <c r="H156" s="365"/>
      <c r="I156" s="366" t="n">
        <f aca="false">+I79</f>
        <v>0</v>
      </c>
    </row>
    <row r="157" customFormat="false" ht="13.8" hidden="false" customHeight="true" outlineLevel="0" collapsed="false">
      <c r="A157" s="364" t="s">
        <v>893</v>
      </c>
      <c r="B157" s="365" t="s">
        <v>1074</v>
      </c>
      <c r="C157" s="365"/>
      <c r="D157" s="365"/>
      <c r="E157" s="365"/>
      <c r="F157" s="365"/>
      <c r="G157" s="365"/>
      <c r="H157" s="365"/>
      <c r="I157" s="366" t="n">
        <f aca="false">+I88</f>
        <v>0</v>
      </c>
    </row>
    <row r="158" customFormat="false" ht="13.8" hidden="false" customHeight="true" outlineLevel="0" collapsed="false">
      <c r="A158" s="364" t="s">
        <v>926</v>
      </c>
      <c r="B158" s="365" t="s">
        <v>1075</v>
      </c>
      <c r="C158" s="365"/>
      <c r="D158" s="365"/>
      <c r="E158" s="365"/>
      <c r="F158" s="365"/>
      <c r="G158" s="365"/>
      <c r="H158" s="365"/>
      <c r="I158" s="366" t="n">
        <f aca="false">+I127</f>
        <v>0</v>
      </c>
    </row>
    <row r="159" customFormat="false" ht="13.8" hidden="false" customHeight="true" outlineLevel="0" collapsed="false">
      <c r="A159" s="364" t="s">
        <v>966</v>
      </c>
      <c r="B159" s="365" t="s">
        <v>1366</v>
      </c>
      <c r="C159" s="365"/>
      <c r="D159" s="365"/>
      <c r="E159" s="365"/>
      <c r="F159" s="365"/>
      <c r="G159" s="365"/>
      <c r="H159" s="365"/>
      <c r="I159" s="366" t="n">
        <f aca="false">+I133</f>
        <v>0</v>
      </c>
    </row>
    <row r="160" customFormat="false" ht="13.8" hidden="false" customHeight="false" outlineLevel="0" collapsed="false">
      <c r="A160" s="302" t="s">
        <v>1077</v>
      </c>
      <c r="B160" s="302"/>
      <c r="C160" s="302"/>
      <c r="D160" s="302"/>
      <c r="E160" s="302"/>
      <c r="F160" s="302"/>
      <c r="G160" s="302"/>
      <c r="H160" s="303"/>
      <c r="I160" s="274" t="n">
        <f aca="false">SUM(I155:I159)</f>
        <v>0</v>
      </c>
    </row>
    <row r="161" customFormat="false" ht="13.8" hidden="false" customHeight="true" outlineLevel="0" collapsed="false">
      <c r="A161" s="364" t="s">
        <v>968</v>
      </c>
      <c r="B161" s="367" t="s">
        <v>1367</v>
      </c>
      <c r="C161" s="367"/>
      <c r="D161" s="367"/>
      <c r="E161" s="367"/>
      <c r="F161" s="367"/>
      <c r="G161" s="367"/>
      <c r="H161" s="367"/>
      <c r="I161" s="368" t="n">
        <f aca="false">+I152</f>
        <v>0</v>
      </c>
    </row>
    <row r="162" customFormat="false" ht="13.8" hidden="false" customHeight="false" outlineLevel="0" collapsed="false">
      <c r="A162" s="369" t="s">
        <v>1368</v>
      </c>
      <c r="B162" s="369"/>
      <c r="C162" s="369"/>
      <c r="D162" s="369"/>
      <c r="E162" s="369"/>
      <c r="F162" s="369"/>
      <c r="G162" s="369"/>
      <c r="H162" s="370"/>
      <c r="I162" s="371" t="n">
        <f aca="false">SUM(I160:I161)</f>
        <v>0</v>
      </c>
    </row>
    <row r="163" customFormat="false" ht="22.35" hidden="false" customHeight="true" outlineLevel="0" collapsed="false">
      <c r="A163" s="372" t="s">
        <v>1369</v>
      </c>
      <c r="B163" s="372"/>
      <c r="C163" s="372"/>
      <c r="D163" s="372"/>
      <c r="E163" s="372"/>
      <c r="F163" s="372"/>
      <c r="G163" s="372"/>
      <c r="H163" s="372"/>
      <c r="I163" s="372"/>
    </row>
    <row r="164" customFormat="false" ht="13.8" hidden="false" customHeight="true" outlineLevel="0" collapsed="false">
      <c r="A164" s="362" t="s">
        <v>1370</v>
      </c>
      <c r="B164" s="362"/>
      <c r="C164" s="362"/>
      <c r="D164" s="362"/>
      <c r="E164" s="362"/>
      <c r="F164" s="362"/>
      <c r="G164" s="362"/>
      <c r="H164" s="362"/>
      <c r="I164" s="362"/>
    </row>
    <row r="165" customFormat="false" ht="42.9" hidden="false" customHeight="true" outlineLevel="0" collapsed="false">
      <c r="A165" s="373" t="s">
        <v>1371</v>
      </c>
      <c r="B165" s="373"/>
      <c r="C165" s="318" t="s">
        <v>1372</v>
      </c>
      <c r="D165" s="318" t="s">
        <v>1373</v>
      </c>
      <c r="E165" s="318" t="s">
        <v>1374</v>
      </c>
      <c r="F165" s="318"/>
      <c r="G165" s="318" t="s">
        <v>1375</v>
      </c>
      <c r="H165" s="374" t="s">
        <v>1376</v>
      </c>
      <c r="I165" s="374"/>
    </row>
    <row r="166" customFormat="false" ht="13.8" hidden="false" customHeight="false" outlineLevel="0" collapsed="false">
      <c r="A166" s="292" t="s">
        <v>1377</v>
      </c>
      <c r="B166" s="292"/>
      <c r="C166" s="375" t="s">
        <v>1378</v>
      </c>
      <c r="D166" s="375" t="s">
        <v>1379</v>
      </c>
      <c r="E166" s="375" t="s">
        <v>1380</v>
      </c>
      <c r="F166" s="375"/>
      <c r="G166" s="375" t="s">
        <v>1381</v>
      </c>
      <c r="H166" s="376" t="s">
        <v>1382</v>
      </c>
      <c r="I166" s="376"/>
    </row>
    <row r="167" customFormat="false" ht="20.85" hidden="false" customHeight="false" outlineLevel="0" collapsed="false">
      <c r="A167" s="377" t="str">
        <f aca="false">H11</f>
        <v>Item 09 - Assistente Administrativo</v>
      </c>
      <c r="B167" s="377"/>
      <c r="C167" s="378" t="n">
        <f aca="false">I162</f>
        <v>0</v>
      </c>
      <c r="D167" s="379" t="n">
        <v>1</v>
      </c>
      <c r="E167" s="378" t="n">
        <f aca="false">ROUND(C167*D167,2)</f>
        <v>0</v>
      </c>
      <c r="F167" s="378"/>
      <c r="G167" s="379" t="n">
        <f aca="false">H8</f>
        <v>12</v>
      </c>
      <c r="H167" s="380" t="n">
        <f aca="false">ROUND(E167*G167,2)</f>
        <v>0</v>
      </c>
      <c r="I167" s="380"/>
    </row>
    <row r="168" customFormat="false" ht="13.8" hidden="false" customHeight="false" outlineLevel="0" collapsed="false">
      <c r="A168" s="381"/>
      <c r="B168" s="381"/>
      <c r="C168" s="381"/>
      <c r="D168" s="381"/>
      <c r="E168" s="381"/>
      <c r="F168" s="381"/>
      <c r="G168" s="381"/>
      <c r="H168" s="382"/>
      <c r="I168" s="381"/>
    </row>
    <row r="169" customFormat="false" ht="13.8" hidden="false" customHeight="false" outlineLevel="0" collapsed="false">
      <c r="A169" s="381"/>
      <c r="B169" s="381"/>
      <c r="C169" s="381"/>
      <c r="D169" s="381"/>
      <c r="E169" s="381"/>
      <c r="F169" s="381"/>
      <c r="G169" s="381"/>
      <c r="H169" s="381"/>
      <c r="I169" s="381"/>
    </row>
    <row r="170" customFormat="false" ht="13.8" hidden="false" customHeight="false" outlineLevel="0" collapsed="false">
      <c r="A170" s="381"/>
      <c r="B170" s="381"/>
      <c r="C170" s="381"/>
      <c r="D170" s="381"/>
      <c r="E170" s="381"/>
      <c r="F170" s="381"/>
      <c r="G170" s="381"/>
      <c r="H170" s="381"/>
      <c r="I170" s="381"/>
    </row>
    <row r="171" customFormat="false" ht="13.8" hidden="false" customHeight="false" outlineLevel="0" collapsed="false">
      <c r="A171" s="381"/>
      <c r="B171" s="381"/>
      <c r="C171" s="381"/>
      <c r="D171" s="381"/>
      <c r="E171" s="381"/>
      <c r="F171" s="381"/>
      <c r="G171" s="381"/>
      <c r="H171" s="381"/>
      <c r="I171" s="381"/>
    </row>
    <row r="172" customFormat="false" ht="13.8" hidden="false" customHeight="false" outlineLevel="0" collapsed="false">
      <c r="A172" s="381"/>
      <c r="B172" s="381"/>
      <c r="C172" s="381"/>
      <c r="D172" s="381"/>
      <c r="E172" s="381"/>
      <c r="F172" s="381"/>
      <c r="G172" s="381"/>
      <c r="H172" s="381"/>
      <c r="I172" s="381"/>
    </row>
    <row r="173" customFormat="false" ht="13.8" hidden="false" customHeight="false" outlineLevel="0" collapsed="false">
      <c r="A173" s="381"/>
      <c r="B173" s="381"/>
      <c r="C173" s="381"/>
      <c r="D173" s="381"/>
      <c r="E173" s="381"/>
      <c r="F173" s="381"/>
      <c r="G173" s="381"/>
      <c r="H173" s="381"/>
      <c r="I173" s="381"/>
    </row>
    <row r="174" customFormat="false" ht="13.8" hidden="false" customHeight="false" outlineLevel="0" collapsed="false">
      <c r="A174" s="381"/>
      <c r="B174" s="381"/>
      <c r="C174" s="381"/>
      <c r="D174" s="381"/>
      <c r="E174" s="381"/>
      <c r="F174" s="381"/>
      <c r="G174" s="381"/>
      <c r="H174" s="381"/>
      <c r="I174" s="381"/>
    </row>
    <row r="175" customFormat="false" ht="13.8" hidden="false" customHeight="false" outlineLevel="0" collapsed="false">
      <c r="A175" s="381"/>
      <c r="B175" s="381"/>
      <c r="C175" s="381"/>
      <c r="D175" s="381"/>
      <c r="E175" s="381"/>
      <c r="F175" s="381"/>
      <c r="G175" s="381"/>
      <c r="H175" s="381"/>
      <c r="I175" s="381"/>
    </row>
    <row r="176" customFormat="false" ht="13.8" hidden="false" customHeight="false" outlineLevel="0" collapsed="false">
      <c r="A176" s="381"/>
      <c r="B176" s="381"/>
      <c r="C176" s="381"/>
      <c r="D176" s="381"/>
      <c r="E176" s="381"/>
      <c r="F176" s="381"/>
      <c r="G176" s="381"/>
      <c r="H176" s="381"/>
      <c r="I176" s="381"/>
    </row>
    <row r="177" customFormat="false" ht="13.8" hidden="false" customHeight="false" outlineLevel="0" collapsed="false">
      <c r="A177" s="381"/>
      <c r="B177" s="381"/>
      <c r="C177" s="381"/>
      <c r="D177" s="381"/>
      <c r="E177" s="381"/>
      <c r="F177" s="381"/>
      <c r="G177" s="381"/>
      <c r="H177" s="381"/>
      <c r="I177" s="381"/>
    </row>
    <row r="178" customFormat="false" ht="13.8" hidden="false" customHeight="false" outlineLevel="0" collapsed="false">
      <c r="A178" s="381"/>
      <c r="B178" s="381"/>
      <c r="C178" s="381"/>
      <c r="D178" s="381"/>
      <c r="E178" s="381"/>
      <c r="F178" s="381"/>
      <c r="G178" s="381"/>
      <c r="H178" s="381"/>
      <c r="I178" s="381"/>
    </row>
    <row r="179" customFormat="false" ht="13.8" hidden="false" customHeight="false" outlineLevel="0" collapsed="false">
      <c r="A179" s="381"/>
      <c r="B179" s="381"/>
      <c r="C179" s="381"/>
      <c r="D179" s="381"/>
      <c r="E179" s="381"/>
      <c r="F179" s="381"/>
      <c r="G179" s="381"/>
      <c r="H179" s="381"/>
      <c r="I179" s="381"/>
    </row>
    <row r="180" customFormat="false" ht="13.8" hidden="false" customHeight="false" outlineLevel="0" collapsed="false">
      <c r="A180" s="381"/>
      <c r="B180" s="381"/>
      <c r="C180" s="381"/>
      <c r="D180" s="381"/>
      <c r="E180" s="381"/>
      <c r="F180" s="381"/>
      <c r="G180" s="381"/>
      <c r="H180" s="381"/>
      <c r="I180" s="381"/>
    </row>
    <row r="181" customFormat="false" ht="13.8" hidden="false" customHeight="false" outlineLevel="0" collapsed="false">
      <c r="A181" s="381"/>
      <c r="B181" s="381"/>
      <c r="C181" s="381"/>
      <c r="D181" s="381"/>
      <c r="E181" s="381"/>
      <c r="F181" s="381"/>
      <c r="G181" s="381"/>
      <c r="H181" s="381"/>
      <c r="I181" s="381"/>
    </row>
    <row r="182" customFormat="false" ht="13.8" hidden="false" customHeight="false" outlineLevel="0" collapsed="false">
      <c r="A182" s="381"/>
      <c r="B182" s="381"/>
      <c r="C182" s="381"/>
      <c r="D182" s="381"/>
      <c r="E182" s="381"/>
      <c r="F182" s="381"/>
      <c r="G182" s="381"/>
      <c r="H182" s="381"/>
      <c r="I182" s="381"/>
    </row>
    <row r="183" customFormat="false" ht="13.8" hidden="false" customHeight="false" outlineLevel="0" collapsed="false">
      <c r="A183" s="381"/>
      <c r="B183" s="381"/>
      <c r="C183" s="381"/>
      <c r="D183" s="381"/>
      <c r="E183" s="381"/>
      <c r="F183" s="381"/>
      <c r="G183" s="381"/>
      <c r="H183" s="381"/>
      <c r="I183" s="381"/>
    </row>
    <row r="184" customFormat="false" ht="13.8" hidden="false" customHeight="false" outlineLevel="0" collapsed="false">
      <c r="A184" s="381"/>
      <c r="B184" s="381"/>
      <c r="C184" s="381"/>
      <c r="D184" s="381"/>
      <c r="E184" s="381"/>
      <c r="F184" s="381"/>
      <c r="G184" s="381"/>
      <c r="H184" s="381"/>
      <c r="I184" s="381"/>
    </row>
    <row r="185" customFormat="false" ht="13.8" hidden="false" customHeight="false" outlineLevel="0" collapsed="false">
      <c r="A185" s="381"/>
      <c r="B185" s="381"/>
      <c r="C185" s="381"/>
      <c r="D185" s="381"/>
      <c r="E185" s="381"/>
      <c r="F185" s="381"/>
      <c r="G185" s="381"/>
      <c r="H185" s="381"/>
      <c r="I185" s="381"/>
    </row>
    <row r="186" customFormat="false" ht="13.8" hidden="false" customHeight="false" outlineLevel="0" collapsed="false">
      <c r="A186" s="381"/>
      <c r="B186" s="381"/>
      <c r="C186" s="381"/>
      <c r="D186" s="381"/>
      <c r="E186" s="381"/>
      <c r="F186" s="381"/>
      <c r="G186" s="381"/>
      <c r="H186" s="381"/>
      <c r="I186" s="381"/>
    </row>
    <row r="187" customFormat="false" ht="13.8" hidden="false" customHeight="false" outlineLevel="0" collapsed="false">
      <c r="A187" s="381"/>
      <c r="B187" s="381"/>
      <c r="C187" s="381"/>
      <c r="D187" s="381"/>
      <c r="E187" s="381"/>
      <c r="F187" s="381"/>
      <c r="G187" s="381"/>
      <c r="H187" s="381"/>
      <c r="I187" s="381"/>
    </row>
    <row r="188" customFormat="false" ht="13.8" hidden="false" customHeight="false" outlineLevel="0" collapsed="false">
      <c r="A188" s="381"/>
      <c r="B188" s="381"/>
      <c r="C188" s="381"/>
      <c r="D188" s="381"/>
      <c r="E188" s="381"/>
      <c r="F188" s="381"/>
      <c r="G188" s="381"/>
      <c r="H188" s="381"/>
      <c r="I188" s="381"/>
    </row>
    <row r="189" customFormat="false" ht="13.8" hidden="false" customHeight="false" outlineLevel="0" collapsed="false">
      <c r="A189" s="381"/>
      <c r="B189" s="381"/>
      <c r="C189" s="381"/>
      <c r="D189" s="381"/>
      <c r="E189" s="381"/>
      <c r="F189" s="381"/>
      <c r="G189" s="381"/>
      <c r="H189" s="381"/>
      <c r="I189" s="381"/>
    </row>
    <row r="190" customFormat="false" ht="13.8" hidden="false" customHeight="false" outlineLevel="0" collapsed="false">
      <c r="A190" s="381"/>
      <c r="B190" s="381"/>
      <c r="C190" s="381"/>
      <c r="D190" s="381"/>
      <c r="E190" s="381"/>
      <c r="F190" s="381"/>
      <c r="G190" s="381"/>
      <c r="H190" s="381"/>
      <c r="I190" s="381"/>
    </row>
    <row r="191" customFormat="false" ht="13.8" hidden="false" customHeight="false" outlineLevel="0" collapsed="false">
      <c r="A191" s="381"/>
      <c r="B191" s="381"/>
      <c r="C191" s="381"/>
      <c r="D191" s="381"/>
      <c r="E191" s="381"/>
      <c r="F191" s="381"/>
      <c r="G191" s="381"/>
      <c r="H191" s="381"/>
      <c r="I191" s="381"/>
    </row>
    <row r="192" customFormat="false" ht="13.8" hidden="false" customHeight="false" outlineLevel="0" collapsed="false">
      <c r="A192" s="381"/>
      <c r="B192" s="381"/>
      <c r="C192" s="381"/>
      <c r="D192" s="381"/>
      <c r="E192" s="381"/>
      <c r="F192" s="381"/>
      <c r="G192" s="381"/>
      <c r="H192" s="381"/>
      <c r="I192" s="381"/>
    </row>
    <row r="193" customFormat="false" ht="13.8" hidden="false" customHeight="false" outlineLevel="0" collapsed="false">
      <c r="A193" s="381"/>
      <c r="B193" s="381"/>
      <c r="C193" s="381"/>
      <c r="D193" s="381"/>
      <c r="E193" s="381"/>
      <c r="F193" s="381"/>
      <c r="G193" s="381"/>
      <c r="H193" s="381"/>
      <c r="I193" s="381"/>
    </row>
    <row r="194" customFormat="false" ht="13.8" hidden="false" customHeight="false" outlineLevel="0" collapsed="false">
      <c r="A194" s="381"/>
      <c r="B194" s="381"/>
      <c r="C194" s="381"/>
      <c r="D194" s="381"/>
      <c r="E194" s="381"/>
      <c r="F194" s="381"/>
      <c r="G194" s="381"/>
      <c r="H194" s="381"/>
      <c r="I194" s="381"/>
    </row>
    <row r="195" customFormat="false" ht="13.8" hidden="false" customHeight="false" outlineLevel="0" collapsed="false">
      <c r="A195" s="381"/>
      <c r="B195" s="381"/>
      <c r="C195" s="381"/>
      <c r="D195" s="381"/>
      <c r="E195" s="381"/>
      <c r="F195" s="381"/>
      <c r="G195" s="381"/>
      <c r="H195" s="381"/>
      <c r="I195" s="381"/>
    </row>
    <row r="196" customFormat="false" ht="13.8" hidden="false" customHeight="false" outlineLevel="0" collapsed="false">
      <c r="A196" s="381"/>
      <c r="B196" s="381"/>
      <c r="C196" s="381"/>
      <c r="D196" s="381"/>
      <c r="E196" s="381"/>
      <c r="F196" s="381"/>
      <c r="G196" s="381"/>
      <c r="H196" s="381"/>
      <c r="I196" s="381"/>
    </row>
    <row r="197" customFormat="false" ht="13.8" hidden="false" customHeight="false" outlineLevel="0" collapsed="false">
      <c r="A197" s="381"/>
      <c r="B197" s="381"/>
      <c r="C197" s="381"/>
      <c r="D197" s="381"/>
      <c r="E197" s="381"/>
      <c r="F197" s="381"/>
      <c r="G197" s="381"/>
      <c r="H197" s="381"/>
      <c r="I197" s="381"/>
    </row>
    <row r="198" customFormat="false" ht="13.8" hidden="false" customHeight="false" outlineLevel="0" collapsed="false">
      <c r="A198" s="381"/>
      <c r="B198" s="381"/>
      <c r="C198" s="381"/>
      <c r="D198" s="381"/>
      <c r="E198" s="381"/>
      <c r="F198" s="381"/>
      <c r="G198" s="381"/>
      <c r="H198" s="381"/>
      <c r="I198" s="381"/>
    </row>
    <row r="199" customFormat="false" ht="13.8" hidden="false" customHeight="false" outlineLevel="0" collapsed="false">
      <c r="A199" s="381"/>
      <c r="B199" s="381"/>
      <c r="C199" s="381"/>
      <c r="D199" s="381"/>
      <c r="E199" s="381"/>
      <c r="F199" s="381"/>
      <c r="G199" s="381"/>
      <c r="H199" s="381"/>
      <c r="I199" s="381"/>
    </row>
    <row r="200" customFormat="false" ht="13.8" hidden="false" customHeight="false" outlineLevel="0" collapsed="false">
      <c r="A200" s="381"/>
      <c r="B200" s="381"/>
      <c r="C200" s="381"/>
      <c r="D200" s="381"/>
      <c r="E200" s="381"/>
      <c r="F200" s="381"/>
      <c r="G200" s="381"/>
      <c r="H200" s="381"/>
      <c r="I200" s="381"/>
    </row>
    <row r="201" customFormat="false" ht="13.8" hidden="false" customHeight="false" outlineLevel="0" collapsed="false">
      <c r="A201" s="381"/>
      <c r="B201" s="381"/>
      <c r="C201" s="381"/>
      <c r="D201" s="381"/>
      <c r="E201" s="381"/>
      <c r="F201" s="381"/>
      <c r="G201" s="381"/>
      <c r="H201" s="381"/>
      <c r="I201" s="381"/>
    </row>
    <row r="202" customFormat="false" ht="13.8" hidden="false" customHeight="false" outlineLevel="0" collapsed="false">
      <c r="A202" s="381"/>
      <c r="B202" s="381"/>
      <c r="C202" s="381"/>
      <c r="D202" s="381"/>
      <c r="E202" s="381"/>
      <c r="F202" s="381"/>
      <c r="G202" s="381"/>
      <c r="H202" s="381"/>
      <c r="I202" s="381"/>
    </row>
    <row r="203" customFormat="false" ht="13.8" hidden="false" customHeight="false" outlineLevel="0" collapsed="false">
      <c r="A203" s="381"/>
      <c r="B203" s="381"/>
      <c r="C203" s="381"/>
      <c r="D203" s="381"/>
      <c r="E203" s="381"/>
      <c r="F203" s="381"/>
      <c r="G203" s="381"/>
      <c r="H203" s="381"/>
      <c r="I203" s="381"/>
    </row>
    <row r="204" customFormat="false" ht="13.8" hidden="false" customHeight="false" outlineLevel="0" collapsed="false">
      <c r="A204" s="381"/>
      <c r="B204" s="381"/>
      <c r="C204" s="381"/>
      <c r="D204" s="381"/>
      <c r="E204" s="381"/>
      <c r="F204" s="381"/>
      <c r="G204" s="381"/>
      <c r="H204" s="381"/>
      <c r="I204" s="381"/>
    </row>
    <row r="205" customFormat="false" ht="13.8" hidden="false" customHeight="false" outlineLevel="0" collapsed="false">
      <c r="A205" s="381"/>
      <c r="B205" s="381"/>
      <c r="C205" s="381"/>
      <c r="D205" s="381"/>
      <c r="E205" s="381"/>
      <c r="F205" s="381"/>
      <c r="G205" s="381"/>
      <c r="H205" s="381"/>
      <c r="I205" s="381"/>
    </row>
    <row r="206" customFormat="false" ht="13.8" hidden="false" customHeight="false" outlineLevel="0" collapsed="false">
      <c r="A206" s="381"/>
      <c r="B206" s="381"/>
      <c r="C206" s="381"/>
      <c r="D206" s="381"/>
      <c r="E206" s="381"/>
      <c r="F206" s="381"/>
      <c r="G206" s="381"/>
      <c r="H206" s="381"/>
      <c r="I206" s="381"/>
    </row>
    <row r="207" customFormat="false" ht="13.8" hidden="false" customHeight="false" outlineLevel="0" collapsed="false">
      <c r="A207" s="381"/>
      <c r="B207" s="381"/>
      <c r="C207" s="381"/>
      <c r="D207" s="381"/>
      <c r="E207" s="381"/>
      <c r="F207" s="381"/>
      <c r="G207" s="381"/>
      <c r="H207" s="381"/>
      <c r="I207" s="381"/>
    </row>
    <row r="208" customFormat="false" ht="13.8" hidden="false" customHeight="false" outlineLevel="0" collapsed="false">
      <c r="A208" s="381"/>
      <c r="B208" s="381"/>
      <c r="C208" s="381"/>
      <c r="D208" s="381"/>
      <c r="E208" s="381"/>
      <c r="F208" s="381"/>
      <c r="G208" s="381"/>
      <c r="H208" s="381"/>
      <c r="I208" s="381"/>
    </row>
    <row r="209" customFormat="false" ht="13.8" hidden="false" customHeight="false" outlineLevel="0" collapsed="false">
      <c r="A209" s="381"/>
      <c r="B209" s="381"/>
      <c r="C209" s="381"/>
      <c r="D209" s="381"/>
      <c r="E209" s="381"/>
      <c r="F209" s="381"/>
      <c r="G209" s="381"/>
      <c r="H209" s="381"/>
      <c r="I209" s="381"/>
    </row>
    <row r="210" customFormat="false" ht="13.8" hidden="false" customHeight="false" outlineLevel="0" collapsed="false">
      <c r="A210" s="381"/>
      <c r="B210" s="381"/>
      <c r="C210" s="381"/>
      <c r="D210" s="381"/>
      <c r="E210" s="381"/>
      <c r="F210" s="381"/>
      <c r="G210" s="381"/>
      <c r="H210" s="381"/>
      <c r="I210" s="381"/>
    </row>
    <row r="211" customFormat="false" ht="13.8" hidden="false" customHeight="false" outlineLevel="0" collapsed="false">
      <c r="A211" s="381"/>
      <c r="B211" s="381"/>
      <c r="C211" s="381"/>
      <c r="D211" s="381"/>
      <c r="E211" s="381"/>
      <c r="F211" s="381"/>
      <c r="G211" s="381"/>
      <c r="H211" s="381"/>
      <c r="I211" s="381"/>
    </row>
    <row r="212" customFormat="false" ht="13.8" hidden="false" customHeight="false" outlineLevel="0" collapsed="false">
      <c r="A212" s="381"/>
      <c r="B212" s="381"/>
      <c r="C212" s="381"/>
      <c r="D212" s="381"/>
      <c r="E212" s="381"/>
      <c r="F212" s="381"/>
      <c r="G212" s="381"/>
      <c r="H212" s="381"/>
      <c r="I212" s="381"/>
    </row>
    <row r="213" customFormat="false" ht="13.8" hidden="false" customHeight="false" outlineLevel="0" collapsed="false">
      <c r="A213" s="381"/>
      <c r="B213" s="381"/>
      <c r="C213" s="381"/>
      <c r="D213" s="381"/>
      <c r="E213" s="381"/>
      <c r="F213" s="381"/>
      <c r="G213" s="381"/>
      <c r="H213" s="381"/>
      <c r="I213" s="381"/>
    </row>
    <row r="214" customFormat="false" ht="13.8" hidden="false" customHeight="false" outlineLevel="0" collapsed="false">
      <c r="A214" s="381"/>
      <c r="B214" s="381"/>
      <c r="C214" s="381"/>
      <c r="D214" s="381"/>
      <c r="E214" s="381"/>
      <c r="F214" s="381"/>
      <c r="G214" s="381"/>
      <c r="H214" s="381"/>
      <c r="I214" s="381"/>
    </row>
    <row r="215" customFormat="false" ht="13.8" hidden="false" customHeight="false" outlineLevel="0" collapsed="false">
      <c r="A215" s="381"/>
      <c r="B215" s="381"/>
      <c r="C215" s="381"/>
      <c r="D215" s="381"/>
      <c r="E215" s="381"/>
      <c r="F215" s="381"/>
      <c r="G215" s="381"/>
      <c r="H215" s="381"/>
      <c r="I215" s="381"/>
    </row>
    <row r="216" customFormat="false" ht="13.8" hidden="false" customHeight="false" outlineLevel="0" collapsed="false">
      <c r="A216" s="381"/>
      <c r="B216" s="381"/>
      <c r="C216" s="381"/>
      <c r="D216" s="381"/>
      <c r="E216" s="381"/>
      <c r="F216" s="381"/>
      <c r="G216" s="381"/>
      <c r="H216" s="381"/>
      <c r="I216" s="381"/>
    </row>
    <row r="217" customFormat="false" ht="13.8" hidden="false" customHeight="false" outlineLevel="0" collapsed="false">
      <c r="A217" s="381"/>
      <c r="B217" s="381"/>
      <c r="C217" s="381"/>
      <c r="D217" s="381"/>
      <c r="E217" s="381"/>
      <c r="F217" s="381"/>
      <c r="G217" s="381"/>
      <c r="H217" s="381"/>
      <c r="I217" s="381"/>
    </row>
    <row r="218" customFormat="false" ht="13.8" hidden="false" customHeight="false" outlineLevel="0" collapsed="false">
      <c r="A218" s="381"/>
      <c r="B218" s="381"/>
      <c r="C218" s="381"/>
      <c r="D218" s="381"/>
      <c r="E218" s="381"/>
      <c r="F218" s="381"/>
      <c r="G218" s="381"/>
      <c r="H218" s="381"/>
      <c r="I218" s="381"/>
    </row>
    <row r="219" customFormat="false" ht="13.8" hidden="false" customHeight="false" outlineLevel="0" collapsed="false">
      <c r="A219" s="381"/>
      <c r="B219" s="381"/>
      <c r="C219" s="381"/>
      <c r="D219" s="381"/>
      <c r="E219" s="381"/>
      <c r="F219" s="381"/>
      <c r="G219" s="381"/>
      <c r="H219" s="381"/>
      <c r="I219" s="381"/>
    </row>
    <row r="220" customFormat="false" ht="13.8" hidden="false" customHeight="false" outlineLevel="0" collapsed="false">
      <c r="A220" s="381"/>
      <c r="B220" s="381"/>
      <c r="C220" s="381"/>
      <c r="D220" s="381"/>
      <c r="E220" s="381"/>
      <c r="F220" s="381"/>
      <c r="G220" s="381"/>
      <c r="H220" s="381"/>
      <c r="I220" s="381"/>
    </row>
    <row r="221" customFormat="false" ht="13.8" hidden="false" customHeight="false" outlineLevel="0" collapsed="false">
      <c r="A221" s="381"/>
      <c r="B221" s="381"/>
      <c r="C221" s="381"/>
      <c r="D221" s="381"/>
      <c r="E221" s="381"/>
      <c r="F221" s="381"/>
      <c r="G221" s="381"/>
      <c r="H221" s="381"/>
      <c r="I221" s="381"/>
    </row>
    <row r="222" customFormat="false" ht="13.8" hidden="false" customHeight="false" outlineLevel="0" collapsed="false">
      <c r="A222" s="381"/>
      <c r="B222" s="381"/>
      <c r="C222" s="381"/>
      <c r="D222" s="381"/>
      <c r="E222" s="381"/>
      <c r="F222" s="381"/>
      <c r="G222" s="381"/>
      <c r="H222" s="381"/>
      <c r="I222" s="381"/>
    </row>
    <row r="223" customFormat="false" ht="13.8" hidden="false" customHeight="false" outlineLevel="0" collapsed="false">
      <c r="A223" s="381"/>
      <c r="B223" s="381"/>
      <c r="C223" s="381"/>
      <c r="D223" s="381"/>
      <c r="E223" s="381"/>
      <c r="F223" s="381"/>
      <c r="G223" s="381"/>
      <c r="H223" s="381"/>
      <c r="I223" s="381"/>
    </row>
    <row r="224" customFormat="false" ht="13.8" hidden="false" customHeight="false" outlineLevel="0" collapsed="false">
      <c r="A224" s="381"/>
      <c r="B224" s="381"/>
      <c r="C224" s="381"/>
      <c r="D224" s="381"/>
      <c r="E224" s="381"/>
      <c r="F224" s="381"/>
      <c r="G224" s="381"/>
      <c r="H224" s="381"/>
      <c r="I224" s="381"/>
    </row>
    <row r="225" customFormat="false" ht="13.8" hidden="false" customHeight="false" outlineLevel="0" collapsed="false">
      <c r="A225" s="381"/>
      <c r="B225" s="381"/>
      <c r="C225" s="381"/>
      <c r="D225" s="381"/>
      <c r="E225" s="381"/>
      <c r="F225" s="381"/>
      <c r="G225" s="381"/>
      <c r="H225" s="381"/>
      <c r="I225" s="381"/>
    </row>
    <row r="226" customFormat="false" ht="13.8" hidden="false" customHeight="false" outlineLevel="0" collapsed="false">
      <c r="A226" s="381"/>
      <c r="B226" s="381"/>
      <c r="C226" s="381"/>
      <c r="D226" s="381"/>
      <c r="E226" s="381"/>
      <c r="F226" s="381"/>
      <c r="G226" s="381"/>
      <c r="H226" s="381"/>
      <c r="I226" s="381"/>
    </row>
    <row r="227" customFormat="false" ht="13.8" hidden="false" customHeight="false" outlineLevel="0" collapsed="false">
      <c r="A227" s="381"/>
      <c r="B227" s="381"/>
      <c r="C227" s="381"/>
      <c r="D227" s="381"/>
      <c r="E227" s="381"/>
      <c r="F227" s="381"/>
      <c r="G227" s="381"/>
      <c r="H227" s="381"/>
      <c r="I227" s="381"/>
    </row>
    <row r="228" customFormat="false" ht="13.8" hidden="false" customHeight="false" outlineLevel="0" collapsed="false">
      <c r="A228" s="381"/>
      <c r="B228" s="381"/>
      <c r="C228" s="381"/>
      <c r="D228" s="381"/>
      <c r="E228" s="381"/>
      <c r="F228" s="381"/>
      <c r="G228" s="381"/>
      <c r="H228" s="381"/>
      <c r="I228" s="381"/>
    </row>
    <row r="229" customFormat="false" ht="13.8" hidden="false" customHeight="false" outlineLevel="0" collapsed="false">
      <c r="A229" s="381"/>
      <c r="B229" s="381"/>
      <c r="C229" s="381"/>
      <c r="D229" s="381"/>
      <c r="E229" s="381"/>
      <c r="F229" s="381"/>
      <c r="G229" s="381"/>
      <c r="H229" s="381"/>
      <c r="I229" s="381"/>
    </row>
    <row r="230" customFormat="false" ht="13.8" hidden="false" customHeight="false" outlineLevel="0" collapsed="false">
      <c r="A230" s="381"/>
      <c r="B230" s="381"/>
      <c r="C230" s="381"/>
      <c r="D230" s="381"/>
      <c r="E230" s="381"/>
      <c r="F230" s="381"/>
      <c r="G230" s="381"/>
      <c r="H230" s="381"/>
      <c r="I230" s="381"/>
    </row>
    <row r="231" customFormat="false" ht="13.8" hidden="false" customHeight="false" outlineLevel="0" collapsed="false">
      <c r="A231" s="381"/>
      <c r="B231" s="381"/>
      <c r="C231" s="381"/>
      <c r="D231" s="381"/>
      <c r="E231" s="381"/>
      <c r="F231" s="381"/>
      <c r="G231" s="381"/>
      <c r="H231" s="381"/>
      <c r="I231" s="381"/>
    </row>
    <row r="232" customFormat="false" ht="13.8" hidden="false" customHeight="false" outlineLevel="0" collapsed="false">
      <c r="A232" s="381"/>
      <c r="B232" s="381"/>
      <c r="C232" s="381"/>
      <c r="D232" s="381"/>
      <c r="E232" s="381"/>
      <c r="F232" s="381"/>
      <c r="G232" s="381"/>
      <c r="H232" s="381"/>
      <c r="I232" s="381"/>
    </row>
    <row r="233" customFormat="false" ht="13.8" hidden="false" customHeight="false" outlineLevel="0" collapsed="false">
      <c r="A233" s="381"/>
      <c r="B233" s="381"/>
      <c r="C233" s="381"/>
      <c r="D233" s="381"/>
      <c r="E233" s="381"/>
      <c r="F233" s="381"/>
      <c r="G233" s="381"/>
      <c r="H233" s="381"/>
      <c r="I233" s="381"/>
    </row>
    <row r="234" customFormat="false" ht="13.8" hidden="false" customHeight="false" outlineLevel="0" collapsed="false">
      <c r="A234" s="381"/>
      <c r="B234" s="381"/>
      <c r="C234" s="381"/>
      <c r="D234" s="381"/>
      <c r="E234" s="381"/>
      <c r="F234" s="381"/>
      <c r="G234" s="381"/>
      <c r="H234" s="381"/>
      <c r="I234" s="381"/>
    </row>
    <row r="235" customFormat="false" ht="13.8" hidden="false" customHeight="false" outlineLevel="0" collapsed="false">
      <c r="A235" s="381"/>
      <c r="B235" s="381"/>
      <c r="C235" s="381"/>
      <c r="D235" s="381"/>
      <c r="E235" s="381"/>
      <c r="F235" s="381"/>
      <c r="G235" s="381"/>
      <c r="H235" s="381"/>
      <c r="I235" s="381"/>
    </row>
    <row r="236" customFormat="false" ht="13.8" hidden="false" customHeight="false" outlineLevel="0" collapsed="false">
      <c r="A236" s="381"/>
      <c r="B236" s="381"/>
      <c r="C236" s="381"/>
      <c r="D236" s="381"/>
      <c r="E236" s="381"/>
      <c r="F236" s="381"/>
      <c r="G236" s="381"/>
      <c r="H236" s="381"/>
      <c r="I236" s="381"/>
    </row>
    <row r="237" customFormat="false" ht="13.8" hidden="false" customHeight="false" outlineLevel="0" collapsed="false">
      <c r="A237" s="381"/>
      <c r="B237" s="381"/>
      <c r="C237" s="381"/>
      <c r="D237" s="381"/>
      <c r="E237" s="381"/>
      <c r="F237" s="381"/>
      <c r="G237" s="381"/>
      <c r="H237" s="381"/>
      <c r="I237" s="381"/>
    </row>
    <row r="238" customFormat="false" ht="13.8" hidden="false" customHeight="false" outlineLevel="0" collapsed="false">
      <c r="A238" s="381"/>
      <c r="B238" s="381"/>
      <c r="C238" s="381"/>
      <c r="D238" s="381"/>
      <c r="E238" s="381"/>
      <c r="F238" s="381"/>
      <c r="G238" s="381"/>
      <c r="H238" s="381"/>
      <c r="I238" s="381"/>
    </row>
    <row r="239" customFormat="false" ht="13.8" hidden="false" customHeight="false" outlineLevel="0" collapsed="false">
      <c r="A239" s="381"/>
      <c r="B239" s="381"/>
      <c r="C239" s="381"/>
      <c r="D239" s="381"/>
      <c r="E239" s="381"/>
      <c r="F239" s="381"/>
      <c r="G239" s="381"/>
      <c r="H239" s="381"/>
      <c r="I239" s="381"/>
    </row>
    <row r="240" customFormat="false" ht="13.8" hidden="false" customHeight="false" outlineLevel="0" collapsed="false">
      <c r="A240" s="381"/>
      <c r="B240" s="381"/>
      <c r="C240" s="381"/>
      <c r="D240" s="381"/>
      <c r="E240" s="381"/>
      <c r="F240" s="381"/>
      <c r="G240" s="381"/>
      <c r="H240" s="381"/>
      <c r="I240" s="381"/>
    </row>
    <row r="241" customFormat="false" ht="13.8" hidden="false" customHeight="false" outlineLevel="0" collapsed="false">
      <c r="A241" s="381"/>
      <c r="B241" s="381"/>
      <c r="C241" s="381"/>
      <c r="D241" s="381"/>
      <c r="E241" s="381"/>
      <c r="F241" s="381"/>
      <c r="G241" s="381"/>
      <c r="H241" s="381"/>
      <c r="I241" s="381"/>
    </row>
    <row r="242" customFormat="false" ht="13.8" hidden="false" customHeight="false" outlineLevel="0" collapsed="false">
      <c r="A242" s="381"/>
      <c r="B242" s="381"/>
      <c r="C242" s="381"/>
      <c r="D242" s="381"/>
      <c r="E242" s="381"/>
      <c r="F242" s="381"/>
      <c r="G242" s="381"/>
      <c r="H242" s="381"/>
      <c r="I242" s="381"/>
    </row>
    <row r="243" customFormat="false" ht="13.8" hidden="false" customHeight="false" outlineLevel="0" collapsed="false">
      <c r="A243" s="381"/>
      <c r="B243" s="381"/>
      <c r="C243" s="381"/>
      <c r="D243" s="381"/>
      <c r="E243" s="381"/>
      <c r="F243" s="381"/>
      <c r="G243" s="381"/>
      <c r="H243" s="381"/>
      <c r="I243" s="381"/>
    </row>
    <row r="244" customFormat="false" ht="13.8" hidden="false" customHeight="false" outlineLevel="0" collapsed="false">
      <c r="A244" s="381"/>
      <c r="B244" s="381"/>
      <c r="C244" s="381"/>
      <c r="D244" s="381"/>
      <c r="E244" s="381"/>
      <c r="F244" s="381"/>
      <c r="G244" s="381"/>
      <c r="H244" s="381"/>
      <c r="I244" s="381"/>
    </row>
    <row r="245" customFormat="false" ht="13.8" hidden="false" customHeight="false" outlineLevel="0" collapsed="false">
      <c r="A245" s="381"/>
      <c r="B245" s="381"/>
      <c r="C245" s="381"/>
      <c r="D245" s="381"/>
      <c r="E245" s="381"/>
      <c r="F245" s="381"/>
      <c r="G245" s="381"/>
      <c r="H245" s="381"/>
      <c r="I245" s="381"/>
    </row>
    <row r="246" customFormat="false" ht="13.8" hidden="false" customHeight="false" outlineLevel="0" collapsed="false">
      <c r="A246" s="381"/>
      <c r="B246" s="381"/>
      <c r="C246" s="381"/>
      <c r="D246" s="381"/>
      <c r="E246" s="381"/>
      <c r="F246" s="381"/>
      <c r="G246" s="381"/>
      <c r="H246" s="381"/>
      <c r="I246" s="381"/>
    </row>
    <row r="247" customFormat="false" ht="13.8" hidden="false" customHeight="false" outlineLevel="0" collapsed="false">
      <c r="A247" s="381"/>
      <c r="B247" s="381"/>
      <c r="C247" s="381"/>
      <c r="D247" s="381"/>
      <c r="E247" s="381"/>
      <c r="F247" s="381"/>
      <c r="G247" s="381"/>
      <c r="H247" s="381"/>
      <c r="I247" s="381"/>
    </row>
    <row r="248" customFormat="false" ht="13.8" hidden="false" customHeight="false" outlineLevel="0" collapsed="false">
      <c r="A248" s="381"/>
      <c r="B248" s="381"/>
      <c r="C248" s="381"/>
      <c r="D248" s="381"/>
      <c r="E248" s="381"/>
      <c r="F248" s="381"/>
      <c r="G248" s="381"/>
      <c r="H248" s="381"/>
      <c r="I248" s="381"/>
    </row>
    <row r="249" customFormat="false" ht="13.8" hidden="false" customHeight="false" outlineLevel="0" collapsed="false">
      <c r="A249" s="381"/>
      <c r="B249" s="381"/>
      <c r="C249" s="381"/>
      <c r="D249" s="381"/>
      <c r="E249" s="381"/>
      <c r="F249" s="381"/>
      <c r="G249" s="381"/>
      <c r="H249" s="381"/>
      <c r="I249" s="381"/>
    </row>
    <row r="250" customFormat="false" ht="13.8" hidden="false" customHeight="false" outlineLevel="0" collapsed="false">
      <c r="A250" s="381"/>
      <c r="B250" s="381"/>
      <c r="C250" s="381"/>
      <c r="D250" s="381"/>
      <c r="E250" s="381"/>
      <c r="F250" s="381"/>
      <c r="G250" s="381"/>
      <c r="H250" s="381"/>
      <c r="I250" s="381"/>
    </row>
    <row r="251" customFormat="false" ht="13.8" hidden="false" customHeight="false" outlineLevel="0" collapsed="false">
      <c r="A251" s="381"/>
      <c r="B251" s="381"/>
      <c r="C251" s="381"/>
      <c r="D251" s="381"/>
      <c r="E251" s="381"/>
      <c r="F251" s="381"/>
      <c r="G251" s="381"/>
      <c r="H251" s="381"/>
      <c r="I251" s="381"/>
    </row>
    <row r="252" customFormat="false" ht="13.8" hidden="false" customHeight="false" outlineLevel="0" collapsed="false">
      <c r="A252" s="381"/>
      <c r="B252" s="381"/>
      <c r="C252" s="381"/>
      <c r="D252" s="381"/>
      <c r="E252" s="381"/>
      <c r="F252" s="381"/>
      <c r="G252" s="381"/>
      <c r="H252" s="381"/>
      <c r="I252" s="381"/>
    </row>
    <row r="253" customFormat="false" ht="13.8" hidden="false" customHeight="false" outlineLevel="0" collapsed="false">
      <c r="A253" s="381"/>
      <c r="B253" s="381"/>
      <c r="C253" s="381"/>
      <c r="D253" s="381"/>
      <c r="E253" s="381"/>
      <c r="F253" s="381"/>
      <c r="G253" s="381"/>
      <c r="H253" s="381"/>
      <c r="I253" s="381"/>
    </row>
    <row r="254" customFormat="false" ht="13.8" hidden="false" customHeight="false" outlineLevel="0" collapsed="false">
      <c r="A254" s="381"/>
      <c r="B254" s="381"/>
      <c r="C254" s="381"/>
      <c r="D254" s="381"/>
      <c r="E254" s="381"/>
      <c r="F254" s="381"/>
      <c r="G254" s="381"/>
      <c r="H254" s="381"/>
      <c r="I254" s="381"/>
    </row>
    <row r="255" customFormat="false" ht="13.8" hidden="false" customHeight="false" outlineLevel="0" collapsed="false">
      <c r="A255" s="381"/>
      <c r="B255" s="381"/>
      <c r="C255" s="381"/>
      <c r="D255" s="381"/>
      <c r="E255" s="381"/>
      <c r="F255" s="381"/>
      <c r="G255" s="381"/>
      <c r="H255" s="381"/>
      <c r="I255" s="381"/>
    </row>
    <row r="256" customFormat="false" ht="13.8" hidden="false" customHeight="false" outlineLevel="0" collapsed="false">
      <c r="A256" s="381"/>
      <c r="B256" s="381"/>
      <c r="C256" s="381"/>
      <c r="D256" s="381"/>
      <c r="E256" s="381"/>
      <c r="F256" s="381"/>
      <c r="G256" s="381"/>
      <c r="H256" s="381"/>
      <c r="I256" s="381"/>
    </row>
    <row r="257" customFormat="false" ht="13.8" hidden="false" customHeight="false" outlineLevel="0" collapsed="false">
      <c r="A257" s="381"/>
      <c r="B257" s="381"/>
      <c r="C257" s="381"/>
      <c r="D257" s="381"/>
      <c r="E257" s="381"/>
      <c r="F257" s="381"/>
      <c r="G257" s="381"/>
      <c r="H257" s="381"/>
      <c r="I257" s="381"/>
    </row>
    <row r="258" customFormat="false" ht="13.8" hidden="false" customHeight="false" outlineLevel="0" collapsed="false">
      <c r="A258" s="381"/>
      <c r="B258" s="381"/>
      <c r="C258" s="381"/>
      <c r="D258" s="381"/>
      <c r="E258" s="381"/>
      <c r="F258" s="381"/>
      <c r="G258" s="381"/>
      <c r="H258" s="381"/>
      <c r="I258" s="381"/>
    </row>
    <row r="259" customFormat="false" ht="13.8" hidden="false" customHeight="false" outlineLevel="0" collapsed="false">
      <c r="A259" s="381"/>
      <c r="B259" s="381"/>
      <c r="C259" s="381"/>
      <c r="D259" s="381"/>
      <c r="E259" s="381"/>
      <c r="F259" s="381"/>
      <c r="G259" s="381"/>
      <c r="H259" s="381"/>
      <c r="I259" s="381"/>
    </row>
    <row r="260" customFormat="false" ht="13.8" hidden="false" customHeight="false" outlineLevel="0" collapsed="false">
      <c r="A260" s="381"/>
      <c r="B260" s="381"/>
      <c r="C260" s="381"/>
      <c r="D260" s="381"/>
      <c r="E260" s="381"/>
      <c r="F260" s="381"/>
      <c r="G260" s="381"/>
      <c r="H260" s="381"/>
      <c r="I260" s="381"/>
    </row>
    <row r="261" customFormat="false" ht="13.8" hidden="false" customHeight="false" outlineLevel="0" collapsed="false">
      <c r="A261" s="381"/>
      <c r="B261" s="381"/>
      <c r="C261" s="381"/>
      <c r="D261" s="381"/>
      <c r="E261" s="381"/>
      <c r="F261" s="381"/>
      <c r="G261" s="381"/>
      <c r="H261" s="381"/>
      <c r="I261" s="381"/>
    </row>
    <row r="262" customFormat="false" ht="13.8" hidden="false" customHeight="false" outlineLevel="0" collapsed="false">
      <c r="A262" s="381"/>
      <c r="B262" s="381"/>
      <c r="C262" s="381"/>
      <c r="D262" s="381"/>
      <c r="E262" s="381"/>
      <c r="F262" s="381"/>
      <c r="G262" s="381"/>
      <c r="H262" s="381"/>
      <c r="I262" s="381"/>
    </row>
    <row r="263" customFormat="false" ht="13.8" hidden="false" customHeight="false" outlineLevel="0" collapsed="false">
      <c r="A263" s="381"/>
      <c r="B263" s="381"/>
      <c r="C263" s="381"/>
      <c r="D263" s="381"/>
      <c r="E263" s="381"/>
      <c r="F263" s="381"/>
      <c r="G263" s="381"/>
      <c r="H263" s="381"/>
      <c r="I263" s="381"/>
    </row>
    <row r="264" customFormat="false" ht="13.8" hidden="false" customHeight="false" outlineLevel="0" collapsed="false">
      <c r="A264" s="381"/>
      <c r="B264" s="381"/>
      <c r="C264" s="381"/>
      <c r="D264" s="381"/>
      <c r="E264" s="381"/>
      <c r="F264" s="381"/>
      <c r="G264" s="381"/>
      <c r="H264" s="381"/>
      <c r="I264" s="381"/>
    </row>
    <row r="265" customFormat="false" ht="13.8" hidden="false" customHeight="false" outlineLevel="0" collapsed="false">
      <c r="A265" s="381"/>
      <c r="B265" s="381"/>
      <c r="C265" s="381"/>
      <c r="D265" s="381"/>
      <c r="E265" s="381"/>
      <c r="F265" s="381"/>
      <c r="G265" s="381"/>
      <c r="H265" s="381"/>
      <c r="I265" s="381"/>
    </row>
    <row r="266" customFormat="false" ht="13.8" hidden="false" customHeight="false" outlineLevel="0" collapsed="false">
      <c r="A266" s="381"/>
      <c r="B266" s="381"/>
      <c r="C266" s="381"/>
      <c r="D266" s="381"/>
      <c r="E266" s="381"/>
      <c r="F266" s="381"/>
      <c r="G266" s="381"/>
      <c r="H266" s="381"/>
      <c r="I266" s="381"/>
    </row>
    <row r="267" customFormat="false" ht="13.8" hidden="false" customHeight="false" outlineLevel="0" collapsed="false">
      <c r="A267" s="381"/>
      <c r="B267" s="381"/>
      <c r="C267" s="381"/>
      <c r="D267" s="381"/>
      <c r="E267" s="381"/>
      <c r="F267" s="381"/>
      <c r="G267" s="381"/>
      <c r="H267" s="381"/>
      <c r="I267" s="381"/>
    </row>
    <row r="268" customFormat="false" ht="13.8" hidden="false" customHeight="false" outlineLevel="0" collapsed="false">
      <c r="A268" s="381"/>
      <c r="B268" s="381"/>
      <c r="C268" s="381"/>
      <c r="D268" s="381"/>
      <c r="E268" s="381"/>
      <c r="F268" s="381"/>
      <c r="G268" s="381"/>
      <c r="H268" s="381"/>
      <c r="I268" s="381"/>
    </row>
    <row r="269" customFormat="false" ht="13.8" hidden="false" customHeight="false" outlineLevel="0" collapsed="false">
      <c r="A269" s="381"/>
      <c r="B269" s="381"/>
      <c r="C269" s="381"/>
      <c r="D269" s="381"/>
      <c r="E269" s="381"/>
      <c r="F269" s="381"/>
      <c r="G269" s="381"/>
      <c r="H269" s="381"/>
      <c r="I269" s="381"/>
    </row>
    <row r="270" customFormat="false" ht="13.8" hidden="false" customHeight="false" outlineLevel="0" collapsed="false">
      <c r="A270" s="381"/>
      <c r="B270" s="381"/>
      <c r="C270" s="381"/>
      <c r="D270" s="381"/>
      <c r="E270" s="381"/>
      <c r="F270" s="381"/>
      <c r="G270" s="381"/>
      <c r="H270" s="381"/>
      <c r="I270" s="381"/>
    </row>
    <row r="271" customFormat="false" ht="13.8" hidden="false" customHeight="false" outlineLevel="0" collapsed="false">
      <c r="A271" s="381"/>
      <c r="B271" s="381"/>
      <c r="C271" s="381"/>
      <c r="D271" s="381"/>
      <c r="E271" s="381"/>
      <c r="F271" s="381"/>
      <c r="G271" s="381"/>
      <c r="H271" s="381"/>
      <c r="I271" s="381"/>
    </row>
    <row r="272" customFormat="false" ht="13.8" hidden="false" customHeight="false" outlineLevel="0" collapsed="false">
      <c r="A272" s="381"/>
      <c r="B272" s="381"/>
      <c r="C272" s="381"/>
      <c r="D272" s="381"/>
      <c r="E272" s="381"/>
      <c r="F272" s="381"/>
      <c r="G272" s="381"/>
      <c r="H272" s="381"/>
      <c r="I272" s="381"/>
    </row>
    <row r="273" customFormat="false" ht="13.8" hidden="false" customHeight="false" outlineLevel="0" collapsed="false">
      <c r="A273" s="381"/>
      <c r="B273" s="381"/>
      <c r="C273" s="381"/>
      <c r="D273" s="381"/>
      <c r="E273" s="381"/>
      <c r="F273" s="381"/>
      <c r="G273" s="381"/>
      <c r="H273" s="381"/>
      <c r="I273" s="381"/>
    </row>
    <row r="274" customFormat="false" ht="13.8" hidden="false" customHeight="false" outlineLevel="0" collapsed="false">
      <c r="A274" s="381"/>
      <c r="B274" s="381"/>
      <c r="C274" s="381"/>
      <c r="D274" s="381"/>
      <c r="E274" s="381"/>
      <c r="F274" s="381"/>
      <c r="G274" s="381"/>
      <c r="H274" s="381"/>
      <c r="I274" s="381"/>
    </row>
    <row r="275" customFormat="false" ht="13.8" hidden="false" customHeight="false" outlineLevel="0" collapsed="false">
      <c r="A275" s="381"/>
      <c r="B275" s="381"/>
      <c r="C275" s="381"/>
      <c r="D275" s="381"/>
      <c r="E275" s="381"/>
      <c r="F275" s="381"/>
      <c r="G275" s="381"/>
      <c r="H275" s="381"/>
      <c r="I275" s="381"/>
    </row>
    <row r="276" customFormat="false" ht="13.8" hidden="false" customHeight="false" outlineLevel="0" collapsed="false">
      <c r="A276" s="381"/>
      <c r="B276" s="381"/>
      <c r="C276" s="381"/>
      <c r="D276" s="381"/>
      <c r="E276" s="381"/>
      <c r="F276" s="381"/>
      <c r="G276" s="381"/>
      <c r="H276" s="381"/>
      <c r="I276" s="381"/>
    </row>
    <row r="277" customFormat="false" ht="13.8" hidden="false" customHeight="false" outlineLevel="0" collapsed="false">
      <c r="A277" s="381"/>
      <c r="B277" s="381"/>
      <c r="C277" s="381"/>
      <c r="D277" s="381"/>
      <c r="E277" s="381"/>
      <c r="F277" s="381"/>
      <c r="G277" s="381"/>
      <c r="H277" s="381"/>
      <c r="I277" s="381"/>
    </row>
    <row r="278" customFormat="false" ht="13.8" hidden="false" customHeight="false" outlineLevel="0" collapsed="false">
      <c r="A278" s="381"/>
      <c r="B278" s="381"/>
      <c r="C278" s="381"/>
      <c r="D278" s="381"/>
      <c r="E278" s="381"/>
      <c r="F278" s="381"/>
      <c r="G278" s="381"/>
      <c r="H278" s="381"/>
      <c r="I278" s="381"/>
    </row>
    <row r="279" customFormat="false" ht="13.8" hidden="false" customHeight="false" outlineLevel="0" collapsed="false">
      <c r="A279" s="381"/>
      <c r="B279" s="381"/>
      <c r="C279" s="381"/>
      <c r="D279" s="381"/>
      <c r="E279" s="381"/>
      <c r="F279" s="381"/>
      <c r="G279" s="381"/>
      <c r="H279" s="381"/>
      <c r="I279" s="381"/>
    </row>
    <row r="280" customFormat="false" ht="13.8" hidden="false" customHeight="false" outlineLevel="0" collapsed="false">
      <c r="A280" s="381"/>
      <c r="B280" s="381"/>
      <c r="C280" s="381"/>
      <c r="D280" s="381"/>
      <c r="E280" s="381"/>
      <c r="F280" s="381"/>
      <c r="G280" s="381"/>
      <c r="H280" s="381"/>
      <c r="I280" s="381"/>
    </row>
    <row r="281" customFormat="false" ht="13.8" hidden="false" customHeight="false" outlineLevel="0" collapsed="false">
      <c r="A281" s="381"/>
      <c r="B281" s="381"/>
      <c r="C281" s="381"/>
      <c r="D281" s="381"/>
      <c r="E281" s="381"/>
      <c r="F281" s="381"/>
      <c r="G281" s="381"/>
      <c r="H281" s="381"/>
      <c r="I281" s="381"/>
    </row>
    <row r="282" customFormat="false" ht="13.8" hidden="false" customHeight="false" outlineLevel="0" collapsed="false">
      <c r="A282" s="381"/>
      <c r="B282" s="381"/>
      <c r="C282" s="381"/>
      <c r="D282" s="381"/>
      <c r="E282" s="381"/>
      <c r="F282" s="381"/>
      <c r="G282" s="381"/>
      <c r="H282" s="381"/>
      <c r="I282" s="381"/>
    </row>
    <row r="283" customFormat="false" ht="13.8" hidden="false" customHeight="false" outlineLevel="0" collapsed="false">
      <c r="A283" s="381"/>
      <c r="B283" s="381"/>
      <c r="C283" s="381"/>
      <c r="D283" s="381"/>
      <c r="E283" s="381"/>
      <c r="F283" s="381"/>
      <c r="G283" s="381"/>
      <c r="H283" s="381"/>
      <c r="I283" s="381"/>
    </row>
    <row r="284" customFormat="false" ht="13.8" hidden="false" customHeight="false" outlineLevel="0" collapsed="false">
      <c r="A284" s="381"/>
      <c r="B284" s="381"/>
      <c r="C284" s="381"/>
      <c r="D284" s="381"/>
      <c r="E284" s="381"/>
      <c r="F284" s="381"/>
      <c r="G284" s="381"/>
      <c r="H284" s="381"/>
      <c r="I284" s="381"/>
    </row>
    <row r="285" customFormat="false" ht="13.8" hidden="false" customHeight="false" outlineLevel="0" collapsed="false">
      <c r="A285" s="381"/>
      <c r="B285" s="381"/>
      <c r="C285" s="381"/>
      <c r="D285" s="381"/>
      <c r="E285" s="381"/>
      <c r="F285" s="381"/>
      <c r="G285" s="381"/>
      <c r="H285" s="381"/>
      <c r="I285" s="381"/>
    </row>
    <row r="286" customFormat="false" ht="13.8" hidden="false" customHeight="false" outlineLevel="0" collapsed="false">
      <c r="A286" s="381"/>
      <c r="B286" s="381"/>
      <c r="C286" s="381"/>
      <c r="D286" s="381"/>
      <c r="E286" s="381"/>
      <c r="F286" s="381"/>
      <c r="G286" s="381"/>
      <c r="H286" s="381"/>
      <c r="I286" s="381"/>
    </row>
    <row r="287" customFormat="false" ht="13.8" hidden="false" customHeight="false" outlineLevel="0" collapsed="false">
      <c r="A287" s="381"/>
      <c r="B287" s="381"/>
      <c r="C287" s="381"/>
      <c r="D287" s="381"/>
      <c r="E287" s="381"/>
      <c r="F287" s="381"/>
      <c r="G287" s="381"/>
      <c r="H287" s="381"/>
      <c r="I287" s="381"/>
    </row>
    <row r="288" customFormat="false" ht="13.8" hidden="false" customHeight="false" outlineLevel="0" collapsed="false">
      <c r="A288" s="381"/>
      <c r="B288" s="381"/>
      <c r="C288" s="381"/>
      <c r="D288" s="381"/>
      <c r="E288" s="381"/>
      <c r="F288" s="381"/>
      <c r="G288" s="381"/>
      <c r="H288" s="381"/>
      <c r="I288" s="381"/>
    </row>
    <row r="289" customFormat="false" ht="13.8" hidden="false" customHeight="false" outlineLevel="0" collapsed="false">
      <c r="A289" s="381"/>
      <c r="B289" s="381"/>
      <c r="C289" s="381"/>
      <c r="D289" s="381"/>
      <c r="E289" s="381"/>
      <c r="F289" s="381"/>
      <c r="G289" s="381"/>
      <c r="H289" s="381"/>
      <c r="I289" s="381"/>
    </row>
    <row r="290" customFormat="false" ht="13.8" hidden="false" customHeight="false" outlineLevel="0" collapsed="false">
      <c r="A290" s="381"/>
      <c r="B290" s="381"/>
      <c r="C290" s="381"/>
      <c r="D290" s="381"/>
      <c r="E290" s="381"/>
      <c r="F290" s="381"/>
      <c r="G290" s="381"/>
      <c r="H290" s="381"/>
      <c r="I290" s="381"/>
    </row>
    <row r="291" customFormat="false" ht="13.8" hidden="false" customHeight="false" outlineLevel="0" collapsed="false">
      <c r="A291" s="381"/>
      <c r="B291" s="381"/>
      <c r="C291" s="381"/>
      <c r="D291" s="381"/>
      <c r="E291" s="381"/>
      <c r="F291" s="381"/>
      <c r="G291" s="381"/>
      <c r="H291" s="381"/>
      <c r="I291" s="381"/>
    </row>
    <row r="292" customFormat="false" ht="13.8" hidden="false" customHeight="false" outlineLevel="0" collapsed="false">
      <c r="A292" s="381"/>
      <c r="B292" s="381"/>
      <c r="C292" s="381"/>
      <c r="D292" s="381"/>
      <c r="E292" s="381"/>
      <c r="F292" s="381"/>
      <c r="G292" s="381"/>
      <c r="H292" s="381"/>
      <c r="I292" s="381"/>
    </row>
    <row r="293" customFormat="false" ht="13.8" hidden="false" customHeight="false" outlineLevel="0" collapsed="false">
      <c r="A293" s="381"/>
      <c r="B293" s="381"/>
      <c r="C293" s="381"/>
      <c r="D293" s="381"/>
      <c r="E293" s="381"/>
      <c r="F293" s="381"/>
      <c r="G293" s="381"/>
      <c r="H293" s="381"/>
      <c r="I293" s="381"/>
    </row>
    <row r="294" customFormat="false" ht="13.8" hidden="false" customHeight="false" outlineLevel="0" collapsed="false">
      <c r="A294" s="381"/>
      <c r="B294" s="381"/>
      <c r="C294" s="381"/>
      <c r="D294" s="381"/>
      <c r="E294" s="381"/>
      <c r="F294" s="381"/>
      <c r="G294" s="381"/>
      <c r="H294" s="381"/>
      <c r="I294" s="381"/>
    </row>
    <row r="295" customFormat="false" ht="13.8" hidden="false" customHeight="false" outlineLevel="0" collapsed="false">
      <c r="A295" s="381"/>
      <c r="B295" s="381"/>
      <c r="C295" s="381"/>
      <c r="D295" s="381"/>
      <c r="E295" s="381"/>
      <c r="F295" s="381"/>
      <c r="G295" s="381"/>
      <c r="H295" s="381"/>
      <c r="I295" s="381"/>
    </row>
    <row r="296" customFormat="false" ht="13.8" hidden="false" customHeight="false" outlineLevel="0" collapsed="false">
      <c r="A296" s="381"/>
      <c r="B296" s="381"/>
      <c r="C296" s="381"/>
      <c r="D296" s="381"/>
      <c r="E296" s="381"/>
      <c r="F296" s="381"/>
      <c r="G296" s="381"/>
      <c r="H296" s="381"/>
      <c r="I296" s="381"/>
    </row>
    <row r="297" customFormat="false" ht="13.8" hidden="false" customHeight="false" outlineLevel="0" collapsed="false">
      <c r="A297" s="381"/>
      <c r="B297" s="381"/>
      <c r="C297" s="381"/>
      <c r="D297" s="381"/>
      <c r="E297" s="381"/>
      <c r="F297" s="381"/>
      <c r="G297" s="381"/>
      <c r="H297" s="381"/>
      <c r="I297" s="381"/>
    </row>
    <row r="298" customFormat="false" ht="13.8" hidden="false" customHeight="false" outlineLevel="0" collapsed="false">
      <c r="A298" s="381"/>
      <c r="B298" s="381"/>
      <c r="C298" s="381"/>
      <c r="D298" s="381"/>
      <c r="E298" s="381"/>
      <c r="F298" s="381"/>
      <c r="G298" s="381"/>
      <c r="H298" s="381"/>
      <c r="I298" s="381"/>
    </row>
    <row r="299" customFormat="false" ht="13.8" hidden="false" customHeight="false" outlineLevel="0" collapsed="false">
      <c r="A299" s="381"/>
      <c r="B299" s="381"/>
      <c r="C299" s="381"/>
      <c r="D299" s="381"/>
      <c r="E299" s="381"/>
      <c r="F299" s="381"/>
      <c r="G299" s="381"/>
      <c r="H299" s="381"/>
      <c r="I299" s="381"/>
    </row>
    <row r="300" customFormat="false" ht="13.8" hidden="false" customHeight="false" outlineLevel="0" collapsed="false">
      <c r="A300" s="381"/>
      <c r="B300" s="381"/>
      <c r="C300" s="381"/>
      <c r="D300" s="381"/>
      <c r="E300" s="381"/>
      <c r="F300" s="381"/>
      <c r="G300" s="381"/>
      <c r="H300" s="381"/>
      <c r="I300" s="381"/>
    </row>
    <row r="301" customFormat="false" ht="13.8" hidden="false" customHeight="false" outlineLevel="0" collapsed="false">
      <c r="A301" s="381"/>
      <c r="B301" s="381"/>
      <c r="C301" s="381"/>
      <c r="D301" s="381"/>
      <c r="E301" s="381"/>
      <c r="F301" s="381"/>
      <c r="G301" s="381"/>
      <c r="H301" s="381"/>
      <c r="I301" s="381"/>
    </row>
    <row r="302" customFormat="false" ht="13.8" hidden="false" customHeight="false" outlineLevel="0" collapsed="false">
      <c r="A302" s="381"/>
      <c r="B302" s="381"/>
      <c r="C302" s="381"/>
      <c r="D302" s="381"/>
      <c r="E302" s="381"/>
      <c r="F302" s="381"/>
      <c r="G302" s="381"/>
      <c r="H302" s="381"/>
      <c r="I302" s="381"/>
    </row>
    <row r="303" customFormat="false" ht="13.8" hidden="false" customHeight="false" outlineLevel="0" collapsed="false">
      <c r="A303" s="381"/>
      <c r="B303" s="381"/>
      <c r="C303" s="381"/>
      <c r="D303" s="381"/>
      <c r="E303" s="381"/>
      <c r="F303" s="381"/>
      <c r="G303" s="381"/>
      <c r="H303" s="381"/>
      <c r="I303" s="381"/>
    </row>
    <row r="304" customFormat="false" ht="13.8" hidden="false" customHeight="false" outlineLevel="0" collapsed="false">
      <c r="A304" s="381"/>
      <c r="B304" s="381"/>
      <c r="C304" s="381"/>
      <c r="D304" s="381"/>
      <c r="E304" s="381"/>
      <c r="F304" s="381"/>
      <c r="G304" s="381"/>
      <c r="H304" s="381"/>
      <c r="I304" s="381"/>
    </row>
    <row r="305" customFormat="false" ht="13.8" hidden="false" customHeight="false" outlineLevel="0" collapsed="false">
      <c r="A305" s="381"/>
      <c r="B305" s="381"/>
      <c r="C305" s="381"/>
      <c r="D305" s="381"/>
      <c r="E305" s="381"/>
      <c r="F305" s="381"/>
      <c r="G305" s="381"/>
      <c r="H305" s="381"/>
      <c r="I305" s="381"/>
    </row>
    <row r="306" customFormat="false" ht="13.8" hidden="false" customHeight="false" outlineLevel="0" collapsed="false">
      <c r="A306" s="381"/>
      <c r="B306" s="381"/>
      <c r="C306" s="381"/>
      <c r="D306" s="381"/>
      <c r="E306" s="381"/>
      <c r="F306" s="381"/>
      <c r="G306" s="381"/>
      <c r="H306" s="381"/>
      <c r="I306" s="381"/>
    </row>
    <row r="307" customFormat="false" ht="13.8" hidden="false" customHeight="false" outlineLevel="0" collapsed="false">
      <c r="I307" s="234"/>
    </row>
    <row r="308" customFormat="false" ht="13.8" hidden="false" customHeight="false" outlineLevel="0" collapsed="false">
      <c r="I308" s="234"/>
    </row>
    <row r="309" customFormat="false" ht="13.8" hidden="false" customHeight="false" outlineLevel="0" collapsed="false">
      <c r="I309" s="234"/>
    </row>
    <row r="310" customFormat="false" ht="13.8" hidden="false" customHeight="false" outlineLevel="0" collapsed="false">
      <c r="I310" s="234"/>
    </row>
    <row r="311" customFormat="false" ht="13.8" hidden="false" customHeight="false" outlineLevel="0" collapsed="false">
      <c r="I311" s="234"/>
    </row>
    <row r="312" customFormat="false" ht="13.8" hidden="false" customHeight="false" outlineLevel="0" collapsed="false">
      <c r="I312" s="234"/>
    </row>
    <row r="313" customFormat="false" ht="13.8" hidden="false" customHeight="false" outlineLevel="0" collapsed="false">
      <c r="I313" s="234"/>
    </row>
    <row r="314" customFormat="false" ht="13.8" hidden="false" customHeight="false" outlineLevel="0" collapsed="false">
      <c r="I314" s="234"/>
    </row>
    <row r="315" customFormat="false" ht="13.8" hidden="false" customHeight="false" outlineLevel="0" collapsed="false">
      <c r="I315" s="234"/>
    </row>
    <row r="316" customFormat="false" ht="13.8" hidden="false" customHeight="false" outlineLevel="0" collapsed="false">
      <c r="A316" s="208"/>
      <c r="B316" s="208"/>
      <c r="C316" s="208"/>
      <c r="D316" s="208"/>
      <c r="E316" s="208"/>
      <c r="F316" s="208"/>
      <c r="G316" s="208"/>
      <c r="H316" s="208"/>
      <c r="I316" s="234"/>
    </row>
    <row r="317" customFormat="false" ht="13.8" hidden="false" customHeight="false" outlineLevel="0" collapsed="false">
      <c r="A317" s="208"/>
      <c r="B317" s="208"/>
      <c r="C317" s="208"/>
      <c r="D317" s="208"/>
      <c r="E317" s="208"/>
      <c r="F317" s="208"/>
      <c r="G317" s="208"/>
      <c r="H317" s="208"/>
      <c r="I317" s="234"/>
    </row>
    <row r="318" customFormat="false" ht="13.8" hidden="false" customHeight="false" outlineLevel="0" collapsed="false">
      <c r="A318" s="208"/>
      <c r="B318" s="208"/>
      <c r="C318" s="208"/>
      <c r="D318" s="208"/>
      <c r="E318" s="208"/>
      <c r="F318" s="208"/>
      <c r="G318" s="208"/>
      <c r="H318" s="208"/>
      <c r="I318" s="234"/>
    </row>
    <row r="319" customFormat="false" ht="13.8" hidden="false" customHeight="false" outlineLevel="0" collapsed="false">
      <c r="A319" s="208"/>
      <c r="B319" s="208"/>
      <c r="C319" s="208"/>
      <c r="D319" s="208"/>
      <c r="E319" s="208"/>
      <c r="F319" s="208"/>
      <c r="G319" s="208"/>
      <c r="H319" s="208"/>
      <c r="I319" s="234"/>
    </row>
    <row r="320" customFormat="false" ht="13.8" hidden="false" customHeight="false" outlineLevel="0" collapsed="false">
      <c r="A320" s="208"/>
      <c r="B320" s="208"/>
      <c r="C320" s="208"/>
      <c r="D320" s="208"/>
      <c r="E320" s="208"/>
      <c r="F320" s="208"/>
      <c r="G320" s="208"/>
      <c r="H320" s="208"/>
      <c r="I320" s="234"/>
    </row>
    <row r="321" customFormat="false" ht="13.8" hidden="false" customHeight="false" outlineLevel="0" collapsed="false">
      <c r="A321" s="208"/>
      <c r="B321" s="208"/>
      <c r="C321" s="208"/>
      <c r="D321" s="208"/>
      <c r="E321" s="208"/>
      <c r="F321" s="208"/>
      <c r="G321" s="208"/>
      <c r="H321" s="208"/>
      <c r="I321" s="234"/>
    </row>
    <row r="322" customFormat="false" ht="13.8" hidden="false" customHeight="false" outlineLevel="0" collapsed="false">
      <c r="A322" s="208"/>
      <c r="B322" s="208"/>
      <c r="C322" s="208"/>
      <c r="D322" s="208"/>
      <c r="E322" s="208"/>
      <c r="F322" s="208"/>
      <c r="G322" s="208"/>
      <c r="H322" s="208"/>
      <c r="I322" s="234"/>
    </row>
    <row r="323" customFormat="false" ht="13.8" hidden="false" customHeight="false" outlineLevel="0" collapsed="false">
      <c r="A323" s="208"/>
      <c r="B323" s="208"/>
      <c r="C323" s="208"/>
      <c r="D323" s="208"/>
      <c r="E323" s="208"/>
      <c r="F323" s="208"/>
      <c r="G323" s="208"/>
      <c r="H323" s="208"/>
      <c r="I323" s="234"/>
    </row>
    <row r="324" customFormat="false" ht="13.8" hidden="false" customHeight="false" outlineLevel="0" collapsed="false">
      <c r="A324" s="208"/>
      <c r="B324" s="208"/>
      <c r="C324" s="208"/>
      <c r="D324" s="208"/>
      <c r="E324" s="208"/>
      <c r="F324" s="208"/>
      <c r="G324" s="208"/>
      <c r="H324" s="208"/>
      <c r="I324" s="234"/>
    </row>
    <row r="325" customFormat="false" ht="13.8" hidden="false" customHeight="false" outlineLevel="0" collapsed="false">
      <c r="A325" s="208"/>
      <c r="B325" s="208"/>
      <c r="C325" s="208"/>
      <c r="D325" s="208"/>
      <c r="E325" s="208"/>
      <c r="F325" s="208"/>
      <c r="G325" s="208"/>
      <c r="H325" s="208"/>
      <c r="I325" s="234"/>
    </row>
    <row r="326" customFormat="false" ht="13.8" hidden="false" customHeight="false" outlineLevel="0" collapsed="false">
      <c r="A326" s="208"/>
      <c r="B326" s="208"/>
      <c r="C326" s="208"/>
      <c r="D326" s="208"/>
      <c r="E326" s="208"/>
      <c r="F326" s="208"/>
      <c r="G326" s="208"/>
      <c r="H326" s="208"/>
      <c r="I326" s="234"/>
    </row>
    <row r="327" customFormat="false" ht="13.8" hidden="false" customHeight="false" outlineLevel="0" collapsed="false">
      <c r="A327" s="208"/>
      <c r="B327" s="208"/>
      <c r="C327" s="208"/>
      <c r="D327" s="208"/>
      <c r="E327" s="208"/>
      <c r="F327" s="208"/>
      <c r="G327" s="208"/>
      <c r="H327" s="208"/>
      <c r="I327" s="234"/>
    </row>
    <row r="328" customFormat="false" ht="13.8" hidden="false" customHeight="false" outlineLevel="0" collapsed="false">
      <c r="A328" s="208"/>
      <c r="B328" s="208"/>
      <c r="C328" s="208"/>
      <c r="D328" s="208"/>
      <c r="E328" s="208"/>
      <c r="F328" s="208"/>
      <c r="G328" s="208"/>
      <c r="H328" s="208"/>
      <c r="I328" s="234"/>
    </row>
    <row r="329" customFormat="false" ht="13.8" hidden="false" customHeight="false" outlineLevel="0" collapsed="false">
      <c r="A329" s="208"/>
      <c r="B329" s="208"/>
      <c r="C329" s="208"/>
      <c r="D329" s="208"/>
      <c r="E329" s="208"/>
      <c r="F329" s="208"/>
      <c r="G329" s="208"/>
      <c r="H329" s="208"/>
      <c r="I329" s="234"/>
    </row>
    <row r="330" customFormat="false" ht="13.8" hidden="false" customHeight="false" outlineLevel="0" collapsed="false">
      <c r="A330" s="208"/>
      <c r="B330" s="208"/>
      <c r="C330" s="208"/>
      <c r="D330" s="208"/>
      <c r="E330" s="208"/>
      <c r="F330" s="208"/>
      <c r="G330" s="208"/>
      <c r="H330" s="208"/>
      <c r="I330" s="234"/>
    </row>
    <row r="331" customFormat="false" ht="13.8" hidden="false" customHeight="false" outlineLevel="0" collapsed="false">
      <c r="A331" s="208"/>
      <c r="B331" s="208"/>
      <c r="C331" s="208"/>
      <c r="D331" s="208"/>
      <c r="E331" s="208"/>
      <c r="F331" s="208"/>
      <c r="G331" s="208"/>
      <c r="H331" s="208"/>
      <c r="I331" s="234"/>
    </row>
    <row r="332" customFormat="false" ht="13.8" hidden="false" customHeight="false" outlineLevel="0" collapsed="false">
      <c r="A332" s="208"/>
      <c r="B332" s="208"/>
      <c r="C332" s="208"/>
      <c r="D332" s="208"/>
      <c r="E332" s="208"/>
      <c r="F332" s="208"/>
      <c r="G332" s="208"/>
      <c r="H332" s="208"/>
      <c r="I332" s="234"/>
    </row>
    <row r="333" customFormat="false" ht="13.8" hidden="false" customHeight="false" outlineLevel="0" collapsed="false">
      <c r="A333" s="208"/>
      <c r="B333" s="208"/>
      <c r="C333" s="208"/>
      <c r="D333" s="208"/>
      <c r="E333" s="208"/>
      <c r="F333" s="208"/>
      <c r="G333" s="208"/>
      <c r="H333" s="208"/>
      <c r="I333" s="234"/>
    </row>
    <row r="334" customFormat="false" ht="13.8" hidden="false" customHeight="false" outlineLevel="0" collapsed="false">
      <c r="A334" s="208"/>
      <c r="B334" s="208"/>
      <c r="C334" s="208"/>
      <c r="D334" s="208"/>
      <c r="E334" s="208"/>
      <c r="F334" s="208"/>
      <c r="G334" s="208"/>
      <c r="H334" s="208"/>
      <c r="I334" s="234"/>
    </row>
    <row r="335" customFormat="false" ht="13.8" hidden="false" customHeight="false" outlineLevel="0" collapsed="false">
      <c r="A335" s="208"/>
      <c r="B335" s="208"/>
      <c r="C335" s="208"/>
      <c r="D335" s="208"/>
      <c r="E335" s="208"/>
      <c r="F335" s="208"/>
      <c r="G335" s="208"/>
      <c r="H335" s="208"/>
      <c r="I335" s="234"/>
    </row>
    <row r="336" customFormat="false" ht="13.8" hidden="false" customHeight="false" outlineLevel="0" collapsed="false">
      <c r="A336" s="208"/>
      <c r="B336" s="208"/>
      <c r="C336" s="208"/>
      <c r="D336" s="208"/>
      <c r="E336" s="208"/>
      <c r="F336" s="208"/>
      <c r="G336" s="208"/>
      <c r="H336" s="208"/>
      <c r="I336" s="234"/>
    </row>
    <row r="337" customFormat="false" ht="13.8" hidden="false" customHeight="false" outlineLevel="0" collapsed="false">
      <c r="A337" s="208"/>
      <c r="B337" s="208"/>
      <c r="C337" s="208"/>
      <c r="D337" s="208"/>
      <c r="E337" s="208"/>
      <c r="F337" s="208"/>
      <c r="G337" s="208"/>
      <c r="H337" s="208"/>
      <c r="I337" s="234"/>
    </row>
    <row r="338" customFormat="false" ht="13.8" hidden="false" customHeight="false" outlineLevel="0" collapsed="false">
      <c r="A338" s="208"/>
      <c r="B338" s="208"/>
      <c r="C338" s="208"/>
      <c r="D338" s="208"/>
      <c r="E338" s="208"/>
      <c r="F338" s="208"/>
      <c r="G338" s="208"/>
      <c r="H338" s="208"/>
      <c r="I338" s="234"/>
    </row>
    <row r="339" customFormat="false" ht="13.8" hidden="false" customHeight="false" outlineLevel="0" collapsed="false">
      <c r="A339" s="208"/>
      <c r="B339" s="208"/>
      <c r="C339" s="208"/>
      <c r="D339" s="208"/>
      <c r="E339" s="208"/>
      <c r="F339" s="208"/>
      <c r="G339" s="208"/>
      <c r="H339" s="208"/>
      <c r="I339" s="234"/>
    </row>
    <row r="340" customFormat="false" ht="13.8" hidden="false" customHeight="false" outlineLevel="0" collapsed="false">
      <c r="A340" s="208"/>
      <c r="B340" s="208"/>
      <c r="C340" s="208"/>
      <c r="D340" s="208"/>
      <c r="E340" s="208"/>
      <c r="F340" s="208"/>
      <c r="G340" s="208"/>
      <c r="H340" s="208"/>
      <c r="I340" s="234"/>
    </row>
    <row r="341" customFormat="false" ht="13.8" hidden="false" customHeight="false" outlineLevel="0" collapsed="false">
      <c r="A341" s="208"/>
      <c r="B341" s="208"/>
      <c r="C341" s="208"/>
      <c r="D341" s="208"/>
      <c r="E341" s="208"/>
      <c r="F341" s="208"/>
      <c r="G341" s="208"/>
      <c r="H341" s="208"/>
      <c r="I341" s="234"/>
    </row>
    <row r="342" customFormat="false" ht="13.8" hidden="false" customHeight="false" outlineLevel="0" collapsed="false">
      <c r="A342" s="208"/>
      <c r="B342" s="208"/>
      <c r="C342" s="208"/>
      <c r="D342" s="208"/>
      <c r="E342" s="208"/>
      <c r="F342" s="208"/>
      <c r="G342" s="208"/>
      <c r="H342" s="208"/>
      <c r="I342" s="234"/>
    </row>
    <row r="343" customFormat="false" ht="13.8" hidden="false" customHeight="false" outlineLevel="0" collapsed="false">
      <c r="A343" s="208"/>
      <c r="B343" s="208"/>
      <c r="C343" s="208"/>
      <c r="D343" s="208"/>
      <c r="E343" s="208"/>
      <c r="F343" s="208"/>
      <c r="G343" s="208"/>
      <c r="H343" s="208"/>
      <c r="I343" s="234"/>
    </row>
    <row r="344" customFormat="false" ht="13.8" hidden="false" customHeight="false" outlineLevel="0" collapsed="false">
      <c r="A344" s="208"/>
      <c r="B344" s="208"/>
      <c r="C344" s="208"/>
      <c r="D344" s="208"/>
      <c r="E344" s="208"/>
      <c r="F344" s="208"/>
      <c r="G344" s="208"/>
      <c r="H344" s="208"/>
      <c r="I344" s="234"/>
    </row>
    <row r="345" customFormat="false" ht="13.8" hidden="false" customHeight="false" outlineLevel="0" collapsed="false">
      <c r="A345" s="208"/>
      <c r="B345" s="208"/>
      <c r="C345" s="208"/>
      <c r="D345" s="208"/>
      <c r="E345" s="208"/>
      <c r="F345" s="208"/>
      <c r="G345" s="208"/>
      <c r="H345" s="208"/>
      <c r="I345" s="234"/>
    </row>
    <row r="346" customFormat="false" ht="13.8" hidden="false" customHeight="false" outlineLevel="0" collapsed="false">
      <c r="A346" s="208"/>
      <c r="B346" s="208"/>
      <c r="C346" s="208"/>
      <c r="D346" s="208"/>
      <c r="E346" s="208"/>
      <c r="F346" s="208"/>
      <c r="G346" s="208"/>
      <c r="H346" s="208"/>
      <c r="I346" s="234"/>
    </row>
    <row r="347" customFormat="false" ht="13.8" hidden="false" customHeight="false" outlineLevel="0" collapsed="false">
      <c r="A347" s="208"/>
      <c r="B347" s="208"/>
      <c r="C347" s="208"/>
      <c r="D347" s="208"/>
      <c r="E347" s="208"/>
      <c r="F347" s="208"/>
      <c r="G347" s="208"/>
      <c r="H347" s="208"/>
      <c r="I347" s="234"/>
    </row>
    <row r="348" customFormat="false" ht="13.8" hidden="false" customHeight="false" outlineLevel="0" collapsed="false">
      <c r="A348" s="208"/>
      <c r="B348" s="208"/>
      <c r="C348" s="208"/>
      <c r="D348" s="208"/>
      <c r="E348" s="208"/>
      <c r="F348" s="208"/>
      <c r="G348" s="208"/>
      <c r="H348" s="208"/>
      <c r="I348" s="234"/>
    </row>
    <row r="349" customFormat="false" ht="13.8" hidden="false" customHeight="false" outlineLevel="0" collapsed="false">
      <c r="A349" s="208"/>
      <c r="B349" s="208"/>
      <c r="C349" s="208"/>
      <c r="D349" s="208"/>
      <c r="E349" s="208"/>
      <c r="F349" s="208"/>
      <c r="G349" s="208"/>
      <c r="H349" s="208"/>
      <c r="I349" s="234"/>
    </row>
    <row r="350" customFormat="false" ht="13.8" hidden="false" customHeight="false" outlineLevel="0" collapsed="false">
      <c r="A350" s="208"/>
      <c r="B350" s="208"/>
      <c r="C350" s="208"/>
      <c r="D350" s="208"/>
      <c r="E350" s="208"/>
      <c r="F350" s="208"/>
      <c r="G350" s="208"/>
      <c r="H350" s="208"/>
      <c r="I350" s="234"/>
    </row>
    <row r="351" customFormat="false" ht="13.8" hidden="false" customHeight="false" outlineLevel="0" collapsed="false">
      <c r="A351" s="208"/>
      <c r="B351" s="208"/>
      <c r="C351" s="208"/>
      <c r="D351" s="208"/>
      <c r="E351" s="208"/>
      <c r="F351" s="208"/>
      <c r="G351" s="208"/>
      <c r="H351" s="208"/>
      <c r="I351" s="234"/>
    </row>
    <row r="352" customFormat="false" ht="13.8" hidden="false" customHeight="false" outlineLevel="0" collapsed="false">
      <c r="A352" s="208"/>
      <c r="B352" s="208"/>
      <c r="C352" s="208"/>
      <c r="D352" s="208"/>
      <c r="E352" s="208"/>
      <c r="F352" s="208"/>
      <c r="G352" s="208"/>
      <c r="H352" s="208"/>
      <c r="I352" s="234"/>
    </row>
    <row r="353" customFormat="false" ht="13.8" hidden="false" customHeight="false" outlineLevel="0" collapsed="false">
      <c r="A353" s="208"/>
      <c r="B353" s="208"/>
      <c r="C353" s="208"/>
      <c r="D353" s="208"/>
      <c r="E353" s="208"/>
      <c r="F353" s="208"/>
      <c r="G353" s="208"/>
      <c r="H353" s="208"/>
      <c r="I353" s="234"/>
    </row>
    <row r="354" customFormat="false" ht="13.8" hidden="false" customHeight="false" outlineLevel="0" collapsed="false">
      <c r="A354" s="208"/>
      <c r="B354" s="208"/>
      <c r="C354" s="208"/>
      <c r="D354" s="208"/>
      <c r="E354" s="208"/>
      <c r="F354" s="208"/>
      <c r="G354" s="208"/>
      <c r="H354" s="208"/>
      <c r="I354" s="234"/>
    </row>
    <row r="355" customFormat="false" ht="13.8" hidden="false" customHeight="false" outlineLevel="0" collapsed="false">
      <c r="A355" s="208"/>
      <c r="B355" s="208"/>
      <c r="C355" s="208"/>
      <c r="D355" s="208"/>
      <c r="E355" s="208"/>
      <c r="F355" s="208"/>
      <c r="G355" s="208"/>
      <c r="H355" s="208"/>
      <c r="I355" s="234"/>
    </row>
    <row r="356" customFormat="false" ht="13.8" hidden="false" customHeight="false" outlineLevel="0" collapsed="false">
      <c r="A356" s="208"/>
      <c r="B356" s="208"/>
      <c r="C356" s="208"/>
      <c r="D356" s="208"/>
      <c r="E356" s="208"/>
      <c r="F356" s="208"/>
      <c r="G356" s="208"/>
      <c r="H356" s="208"/>
      <c r="I356" s="234"/>
    </row>
    <row r="357" customFormat="false" ht="13.8" hidden="false" customHeight="false" outlineLevel="0" collapsed="false">
      <c r="A357" s="208"/>
      <c r="B357" s="208"/>
      <c r="C357" s="208"/>
      <c r="D357" s="208"/>
      <c r="E357" s="208"/>
      <c r="F357" s="208"/>
      <c r="G357" s="208"/>
      <c r="H357" s="208"/>
      <c r="I357" s="234"/>
    </row>
    <row r="358" customFormat="false" ht="13.8" hidden="false" customHeight="false" outlineLevel="0" collapsed="false">
      <c r="A358" s="208"/>
      <c r="B358" s="208"/>
      <c r="C358" s="208"/>
      <c r="D358" s="208"/>
      <c r="E358" s="208"/>
      <c r="F358" s="208"/>
      <c r="G358" s="208"/>
      <c r="H358" s="208"/>
      <c r="I358" s="234"/>
    </row>
    <row r="359" customFormat="false" ht="13.8" hidden="false" customHeight="false" outlineLevel="0" collapsed="false">
      <c r="A359" s="208"/>
      <c r="B359" s="208"/>
      <c r="C359" s="208"/>
      <c r="D359" s="208"/>
      <c r="E359" s="208"/>
      <c r="F359" s="208"/>
      <c r="G359" s="208"/>
      <c r="H359" s="208"/>
      <c r="I359" s="234"/>
    </row>
    <row r="360" customFormat="false" ht="13.8" hidden="false" customHeight="false" outlineLevel="0" collapsed="false">
      <c r="A360" s="208"/>
      <c r="B360" s="208"/>
      <c r="C360" s="208"/>
      <c r="D360" s="208"/>
      <c r="E360" s="208"/>
      <c r="F360" s="208"/>
      <c r="G360" s="208"/>
      <c r="H360" s="208"/>
      <c r="I360" s="234"/>
    </row>
    <row r="361" customFormat="false" ht="13.8" hidden="false" customHeight="false" outlineLevel="0" collapsed="false">
      <c r="A361" s="208"/>
      <c r="B361" s="208"/>
      <c r="C361" s="208"/>
      <c r="D361" s="208"/>
      <c r="E361" s="208"/>
      <c r="F361" s="208"/>
      <c r="G361" s="208"/>
      <c r="H361" s="208"/>
      <c r="I361" s="234"/>
    </row>
    <row r="362" customFormat="false" ht="13.8" hidden="false" customHeight="false" outlineLevel="0" collapsed="false">
      <c r="A362" s="208"/>
      <c r="B362" s="208"/>
      <c r="C362" s="208"/>
      <c r="D362" s="208"/>
      <c r="E362" s="208"/>
      <c r="F362" s="208"/>
      <c r="G362" s="208"/>
      <c r="H362" s="208"/>
      <c r="I362" s="234"/>
    </row>
    <row r="363" customFormat="false" ht="13.8" hidden="false" customHeight="false" outlineLevel="0" collapsed="false">
      <c r="A363" s="208"/>
      <c r="B363" s="208"/>
      <c r="C363" s="208"/>
      <c r="D363" s="208"/>
      <c r="E363" s="208"/>
      <c r="F363" s="208"/>
      <c r="G363" s="208"/>
      <c r="H363" s="208"/>
      <c r="I363" s="234"/>
    </row>
    <row r="364" customFormat="false" ht="13.8" hidden="false" customHeight="false" outlineLevel="0" collapsed="false">
      <c r="A364" s="208"/>
      <c r="B364" s="208"/>
      <c r="C364" s="208"/>
      <c r="D364" s="208"/>
      <c r="E364" s="208"/>
      <c r="F364" s="208"/>
      <c r="G364" s="208"/>
      <c r="H364" s="208"/>
      <c r="I364" s="234"/>
    </row>
    <row r="365" customFormat="false" ht="13.8" hidden="false" customHeight="false" outlineLevel="0" collapsed="false">
      <c r="A365" s="208"/>
      <c r="B365" s="208"/>
      <c r="C365" s="208"/>
      <c r="D365" s="208"/>
      <c r="E365" s="208"/>
      <c r="F365" s="208"/>
      <c r="G365" s="208"/>
      <c r="H365" s="208"/>
      <c r="I365" s="234"/>
    </row>
    <row r="366" customFormat="false" ht="13.8" hidden="false" customHeight="false" outlineLevel="0" collapsed="false">
      <c r="A366" s="208"/>
      <c r="B366" s="208"/>
      <c r="C366" s="208"/>
      <c r="D366" s="208"/>
      <c r="E366" s="208"/>
      <c r="F366" s="208"/>
      <c r="G366" s="208"/>
      <c r="H366" s="208"/>
      <c r="I366" s="234"/>
    </row>
    <row r="367" customFormat="false" ht="13.8" hidden="false" customHeight="false" outlineLevel="0" collapsed="false">
      <c r="A367" s="208"/>
      <c r="B367" s="208"/>
      <c r="C367" s="208"/>
      <c r="D367" s="208"/>
      <c r="E367" s="208"/>
      <c r="F367" s="208"/>
      <c r="G367" s="208"/>
      <c r="H367" s="208"/>
      <c r="I367" s="234"/>
    </row>
    <row r="368" customFormat="false" ht="13.8" hidden="false" customHeight="false" outlineLevel="0" collapsed="false">
      <c r="A368" s="208"/>
      <c r="B368" s="208"/>
      <c r="C368" s="208"/>
      <c r="D368" s="208"/>
      <c r="E368" s="208"/>
      <c r="F368" s="208"/>
      <c r="G368" s="208"/>
      <c r="H368" s="208"/>
      <c r="I368" s="234"/>
    </row>
    <row r="369" customFormat="false" ht="13.8" hidden="false" customHeight="false" outlineLevel="0" collapsed="false">
      <c r="A369" s="208"/>
      <c r="B369" s="208"/>
      <c r="C369" s="208"/>
      <c r="D369" s="208"/>
      <c r="E369" s="208"/>
      <c r="F369" s="208"/>
      <c r="G369" s="208"/>
      <c r="H369" s="208"/>
      <c r="I369" s="234"/>
    </row>
    <row r="370" customFormat="false" ht="13.8" hidden="false" customHeight="false" outlineLevel="0" collapsed="false">
      <c r="A370" s="208"/>
      <c r="B370" s="208"/>
      <c r="C370" s="208"/>
      <c r="D370" s="208"/>
      <c r="E370" s="208"/>
      <c r="F370" s="208"/>
      <c r="G370" s="208"/>
      <c r="H370" s="208"/>
      <c r="I370" s="234"/>
    </row>
    <row r="371" customFormat="false" ht="13.8" hidden="false" customHeight="false" outlineLevel="0" collapsed="false">
      <c r="A371" s="208"/>
      <c r="B371" s="208"/>
      <c r="C371" s="208"/>
      <c r="D371" s="208"/>
      <c r="E371" s="208"/>
      <c r="F371" s="208"/>
      <c r="G371" s="208"/>
      <c r="H371" s="208"/>
      <c r="I371" s="234"/>
    </row>
    <row r="372" customFormat="false" ht="13.8" hidden="false" customHeight="false" outlineLevel="0" collapsed="false">
      <c r="A372" s="208"/>
      <c r="B372" s="208"/>
      <c r="C372" s="208"/>
      <c r="D372" s="208"/>
      <c r="E372" s="208"/>
      <c r="F372" s="208"/>
      <c r="G372" s="208"/>
      <c r="H372" s="208"/>
      <c r="I372" s="234"/>
    </row>
    <row r="373" customFormat="false" ht="13.8" hidden="false" customHeight="false" outlineLevel="0" collapsed="false">
      <c r="A373" s="208"/>
      <c r="B373" s="208"/>
      <c r="C373" s="208"/>
      <c r="D373" s="208"/>
      <c r="E373" s="208"/>
      <c r="F373" s="208"/>
      <c r="G373" s="208"/>
      <c r="H373" s="208"/>
      <c r="I373" s="234"/>
    </row>
    <row r="374" customFormat="false" ht="13.8" hidden="false" customHeight="false" outlineLevel="0" collapsed="false">
      <c r="A374" s="208"/>
      <c r="B374" s="208"/>
      <c r="C374" s="208"/>
      <c r="D374" s="208"/>
      <c r="E374" s="208"/>
      <c r="F374" s="208"/>
      <c r="G374" s="208"/>
      <c r="H374" s="208"/>
      <c r="I374" s="234"/>
    </row>
    <row r="375" customFormat="false" ht="13.8" hidden="false" customHeight="false" outlineLevel="0" collapsed="false">
      <c r="A375" s="208"/>
      <c r="B375" s="208"/>
      <c r="C375" s="208"/>
      <c r="D375" s="208"/>
      <c r="E375" s="208"/>
      <c r="F375" s="208"/>
      <c r="G375" s="208"/>
      <c r="H375" s="208"/>
      <c r="I375" s="234"/>
    </row>
    <row r="376" customFormat="false" ht="13.8" hidden="false" customHeight="false" outlineLevel="0" collapsed="false">
      <c r="A376" s="208"/>
      <c r="B376" s="208"/>
      <c r="C376" s="208"/>
      <c r="D376" s="208"/>
      <c r="E376" s="208"/>
      <c r="F376" s="208"/>
      <c r="G376" s="208"/>
      <c r="H376" s="208"/>
      <c r="I376" s="234"/>
    </row>
    <row r="377" customFormat="false" ht="13.8" hidden="false" customHeight="false" outlineLevel="0" collapsed="false">
      <c r="A377" s="208"/>
      <c r="B377" s="208"/>
      <c r="C377" s="208"/>
      <c r="D377" s="208"/>
      <c r="E377" s="208"/>
      <c r="F377" s="208"/>
      <c r="G377" s="208"/>
      <c r="H377" s="208"/>
      <c r="I377" s="234"/>
    </row>
    <row r="378" customFormat="false" ht="13.8" hidden="false" customHeight="false" outlineLevel="0" collapsed="false">
      <c r="A378" s="208"/>
      <c r="B378" s="208"/>
      <c r="C378" s="208"/>
      <c r="D378" s="208"/>
      <c r="E378" s="208"/>
      <c r="F378" s="208"/>
      <c r="G378" s="208"/>
      <c r="H378" s="208"/>
      <c r="I378" s="234"/>
    </row>
    <row r="379" customFormat="false" ht="13.8" hidden="false" customHeight="false" outlineLevel="0" collapsed="false">
      <c r="A379" s="208"/>
      <c r="B379" s="208"/>
      <c r="C379" s="208"/>
      <c r="D379" s="208"/>
      <c r="E379" s="208"/>
      <c r="F379" s="208"/>
      <c r="G379" s="208"/>
      <c r="H379" s="208"/>
      <c r="I379" s="234"/>
    </row>
    <row r="380" customFormat="false" ht="13.8" hidden="false" customHeight="false" outlineLevel="0" collapsed="false">
      <c r="A380" s="208"/>
      <c r="B380" s="208"/>
      <c r="C380" s="208"/>
      <c r="D380" s="208"/>
      <c r="E380" s="208"/>
      <c r="F380" s="208"/>
      <c r="G380" s="208"/>
      <c r="H380" s="208"/>
      <c r="I380" s="234"/>
    </row>
    <row r="381" customFormat="false" ht="13.8" hidden="false" customHeight="false" outlineLevel="0" collapsed="false">
      <c r="A381" s="208"/>
      <c r="B381" s="208"/>
      <c r="C381" s="208"/>
      <c r="D381" s="208"/>
      <c r="E381" s="208"/>
      <c r="F381" s="208"/>
      <c r="G381" s="208"/>
      <c r="H381" s="208"/>
      <c r="I381" s="234"/>
    </row>
    <row r="382" customFormat="false" ht="13.8" hidden="false" customHeight="false" outlineLevel="0" collapsed="false">
      <c r="A382" s="208"/>
      <c r="B382" s="208"/>
      <c r="C382" s="208"/>
      <c r="D382" s="208"/>
      <c r="E382" s="208"/>
      <c r="F382" s="208"/>
      <c r="G382" s="208"/>
      <c r="H382" s="208"/>
      <c r="I382" s="234"/>
    </row>
    <row r="383" customFormat="false" ht="13.8" hidden="false" customHeight="false" outlineLevel="0" collapsed="false">
      <c r="A383" s="208"/>
      <c r="B383" s="208"/>
      <c r="C383" s="208"/>
      <c r="D383" s="208"/>
      <c r="E383" s="208"/>
      <c r="F383" s="208"/>
      <c r="G383" s="208"/>
      <c r="H383" s="208"/>
      <c r="I383" s="234"/>
    </row>
    <row r="384" customFormat="false" ht="13.8" hidden="false" customHeight="false" outlineLevel="0" collapsed="false">
      <c r="A384" s="208"/>
      <c r="B384" s="208"/>
      <c r="C384" s="208"/>
      <c r="D384" s="208"/>
      <c r="E384" s="208"/>
      <c r="F384" s="208"/>
      <c r="G384" s="208"/>
      <c r="H384" s="208"/>
      <c r="I384" s="234"/>
    </row>
    <row r="385" customFormat="false" ht="13.8" hidden="false" customHeight="false" outlineLevel="0" collapsed="false">
      <c r="A385" s="208"/>
      <c r="B385" s="208"/>
      <c r="C385" s="208"/>
      <c r="D385" s="208"/>
      <c r="E385" s="208"/>
      <c r="F385" s="208"/>
      <c r="G385" s="208"/>
      <c r="H385" s="208"/>
      <c r="I385" s="234"/>
    </row>
    <row r="386" customFormat="false" ht="13.8" hidden="false" customHeight="false" outlineLevel="0" collapsed="false">
      <c r="A386" s="208"/>
      <c r="B386" s="208"/>
      <c r="C386" s="208"/>
      <c r="D386" s="208"/>
      <c r="E386" s="208"/>
      <c r="F386" s="208"/>
      <c r="G386" s="208"/>
      <c r="H386" s="208"/>
      <c r="I386" s="234"/>
    </row>
    <row r="387" customFormat="false" ht="13.8" hidden="false" customHeight="false" outlineLevel="0" collapsed="false">
      <c r="A387" s="208"/>
      <c r="B387" s="208"/>
      <c r="C387" s="208"/>
      <c r="D387" s="208"/>
      <c r="E387" s="208"/>
      <c r="F387" s="208"/>
      <c r="G387" s="208"/>
      <c r="H387" s="208"/>
      <c r="I387" s="234"/>
    </row>
    <row r="388" customFormat="false" ht="13.8" hidden="false" customHeight="false" outlineLevel="0" collapsed="false">
      <c r="A388" s="208"/>
      <c r="B388" s="208"/>
      <c r="C388" s="208"/>
      <c r="D388" s="208"/>
      <c r="E388" s="208"/>
      <c r="F388" s="208"/>
      <c r="G388" s="208"/>
      <c r="H388" s="208"/>
      <c r="I388" s="234"/>
    </row>
    <row r="389" customFormat="false" ht="13.8" hidden="false" customHeight="false" outlineLevel="0" collapsed="false">
      <c r="A389" s="208"/>
      <c r="B389" s="208"/>
      <c r="C389" s="208"/>
      <c r="D389" s="208"/>
      <c r="E389" s="208"/>
      <c r="F389" s="208"/>
      <c r="G389" s="208"/>
      <c r="H389" s="208"/>
      <c r="I389" s="234"/>
    </row>
    <row r="390" customFormat="false" ht="13.8" hidden="false" customHeight="false" outlineLevel="0" collapsed="false">
      <c r="A390" s="208"/>
      <c r="B390" s="208"/>
      <c r="C390" s="208"/>
      <c r="D390" s="208"/>
      <c r="E390" s="208"/>
      <c r="F390" s="208"/>
      <c r="G390" s="208"/>
      <c r="H390" s="208"/>
      <c r="I390" s="234"/>
    </row>
    <row r="391" customFormat="false" ht="13.8" hidden="false" customHeight="false" outlineLevel="0" collapsed="false">
      <c r="A391" s="208"/>
      <c r="B391" s="208"/>
      <c r="C391" s="208"/>
      <c r="D391" s="208"/>
      <c r="E391" s="208"/>
      <c r="F391" s="208"/>
      <c r="G391" s="208"/>
      <c r="H391" s="208"/>
      <c r="I391" s="234"/>
    </row>
    <row r="392" customFormat="false" ht="13.8" hidden="false" customHeight="false" outlineLevel="0" collapsed="false">
      <c r="A392" s="208"/>
      <c r="B392" s="208"/>
      <c r="C392" s="208"/>
      <c r="D392" s="208"/>
      <c r="E392" s="208"/>
      <c r="F392" s="208"/>
      <c r="G392" s="208"/>
      <c r="H392" s="208"/>
      <c r="I392" s="234"/>
    </row>
    <row r="393" customFormat="false" ht="13.8" hidden="false" customHeight="false" outlineLevel="0" collapsed="false">
      <c r="A393" s="208"/>
      <c r="B393" s="208"/>
      <c r="C393" s="208"/>
      <c r="D393" s="208"/>
      <c r="E393" s="208"/>
      <c r="F393" s="208"/>
      <c r="G393" s="208"/>
      <c r="H393" s="208"/>
      <c r="I393" s="234"/>
    </row>
    <row r="394" customFormat="false" ht="13.8" hidden="false" customHeight="false" outlineLevel="0" collapsed="false">
      <c r="A394" s="208"/>
      <c r="B394" s="208"/>
      <c r="C394" s="208"/>
      <c r="D394" s="208"/>
      <c r="E394" s="208"/>
      <c r="F394" s="208"/>
      <c r="G394" s="208"/>
      <c r="H394" s="208"/>
      <c r="I394" s="234"/>
    </row>
    <row r="395" customFormat="false" ht="13.8" hidden="false" customHeight="false" outlineLevel="0" collapsed="false">
      <c r="A395" s="208"/>
      <c r="B395" s="208"/>
      <c r="C395" s="208"/>
      <c r="D395" s="208"/>
      <c r="E395" s="208"/>
      <c r="F395" s="208"/>
      <c r="G395" s="208"/>
      <c r="H395" s="208"/>
      <c r="I395" s="234"/>
    </row>
    <row r="396" customFormat="false" ht="13.8" hidden="false" customHeight="false" outlineLevel="0" collapsed="false">
      <c r="A396" s="208"/>
      <c r="B396" s="208"/>
      <c r="C396" s="208"/>
      <c r="D396" s="208"/>
      <c r="E396" s="208"/>
      <c r="F396" s="208"/>
      <c r="G396" s="208"/>
      <c r="H396" s="208"/>
      <c r="I396" s="234"/>
    </row>
    <row r="397" customFormat="false" ht="13.8" hidden="false" customHeight="false" outlineLevel="0" collapsed="false">
      <c r="A397" s="208"/>
      <c r="B397" s="208"/>
      <c r="C397" s="208"/>
      <c r="D397" s="208"/>
      <c r="E397" s="208"/>
      <c r="F397" s="208"/>
      <c r="G397" s="208"/>
      <c r="H397" s="208"/>
      <c r="I397" s="234"/>
    </row>
    <row r="398" customFormat="false" ht="13.8" hidden="false" customHeight="false" outlineLevel="0" collapsed="false">
      <c r="A398" s="208"/>
      <c r="B398" s="208"/>
      <c r="C398" s="208"/>
      <c r="D398" s="208"/>
      <c r="E398" s="208"/>
      <c r="F398" s="208"/>
      <c r="G398" s="208"/>
      <c r="H398" s="208"/>
      <c r="I398" s="234"/>
    </row>
    <row r="399" customFormat="false" ht="13.8" hidden="false" customHeight="false" outlineLevel="0" collapsed="false">
      <c r="A399" s="208"/>
      <c r="B399" s="208"/>
      <c r="C399" s="208"/>
      <c r="D399" s="208"/>
      <c r="E399" s="208"/>
      <c r="F399" s="208"/>
      <c r="G399" s="208"/>
      <c r="H399" s="208"/>
      <c r="I399" s="234"/>
    </row>
    <row r="400" customFormat="false" ht="13.8" hidden="false" customHeight="false" outlineLevel="0" collapsed="false">
      <c r="A400" s="208"/>
      <c r="B400" s="208"/>
      <c r="C400" s="208"/>
      <c r="D400" s="208"/>
      <c r="E400" s="208"/>
      <c r="F400" s="208"/>
      <c r="G400" s="208"/>
      <c r="H400" s="208"/>
      <c r="I400" s="234"/>
    </row>
    <row r="401" customFormat="false" ht="13.8" hidden="false" customHeight="false" outlineLevel="0" collapsed="false">
      <c r="A401" s="208"/>
      <c r="B401" s="208"/>
      <c r="C401" s="208"/>
      <c r="D401" s="208"/>
      <c r="E401" s="208"/>
      <c r="F401" s="208"/>
      <c r="G401" s="208"/>
      <c r="H401" s="208"/>
      <c r="I401" s="234"/>
    </row>
    <row r="402" customFormat="false" ht="13.8" hidden="false" customHeight="false" outlineLevel="0" collapsed="false">
      <c r="A402" s="208"/>
      <c r="B402" s="208"/>
      <c r="C402" s="208"/>
      <c r="D402" s="208"/>
      <c r="E402" s="208"/>
      <c r="F402" s="208"/>
      <c r="G402" s="208"/>
      <c r="H402" s="208"/>
      <c r="I402" s="234"/>
    </row>
    <row r="403" customFormat="false" ht="13.8" hidden="false" customHeight="false" outlineLevel="0" collapsed="false">
      <c r="A403" s="208"/>
      <c r="B403" s="208"/>
      <c r="C403" s="208"/>
      <c r="D403" s="208"/>
      <c r="E403" s="208"/>
      <c r="F403" s="208"/>
      <c r="G403" s="208"/>
      <c r="H403" s="208"/>
      <c r="I403" s="234"/>
    </row>
    <row r="404" customFormat="false" ht="13.8" hidden="false" customHeight="false" outlineLevel="0" collapsed="false">
      <c r="A404" s="208"/>
      <c r="B404" s="208"/>
      <c r="C404" s="208"/>
      <c r="D404" s="208"/>
      <c r="E404" s="208"/>
      <c r="F404" s="208"/>
      <c r="G404" s="208"/>
      <c r="H404" s="208"/>
      <c r="I404" s="234"/>
    </row>
    <row r="405" customFormat="false" ht="13.8" hidden="false" customHeight="false" outlineLevel="0" collapsed="false">
      <c r="A405" s="208"/>
      <c r="B405" s="208"/>
      <c r="C405" s="208"/>
      <c r="D405" s="208"/>
      <c r="E405" s="208"/>
      <c r="F405" s="208"/>
      <c r="G405" s="208"/>
      <c r="H405" s="208"/>
      <c r="I405" s="234"/>
    </row>
    <row r="406" customFormat="false" ht="13.8" hidden="false" customHeight="false" outlineLevel="0" collapsed="false">
      <c r="A406" s="208"/>
      <c r="B406" s="208"/>
      <c r="C406" s="208"/>
      <c r="D406" s="208"/>
      <c r="E406" s="208"/>
      <c r="F406" s="208"/>
      <c r="G406" s="208"/>
      <c r="H406" s="208"/>
      <c r="I406" s="234"/>
    </row>
    <row r="407" customFormat="false" ht="13.8" hidden="false" customHeight="false" outlineLevel="0" collapsed="false">
      <c r="A407" s="208"/>
      <c r="B407" s="208"/>
      <c r="C407" s="208"/>
      <c r="D407" s="208"/>
      <c r="E407" s="208"/>
      <c r="F407" s="208"/>
      <c r="G407" s="208"/>
      <c r="H407" s="208"/>
      <c r="I407" s="234"/>
    </row>
    <row r="408" customFormat="false" ht="13.8" hidden="false" customHeight="false" outlineLevel="0" collapsed="false">
      <c r="A408" s="208"/>
      <c r="B408" s="208"/>
      <c r="C408" s="208"/>
      <c r="D408" s="208"/>
      <c r="E408" s="208"/>
      <c r="F408" s="208"/>
      <c r="G408" s="208"/>
      <c r="H408" s="208"/>
      <c r="I408" s="234"/>
    </row>
    <row r="409" customFormat="false" ht="13.8" hidden="false" customHeight="false" outlineLevel="0" collapsed="false">
      <c r="A409" s="208"/>
      <c r="B409" s="208"/>
      <c r="C409" s="208"/>
      <c r="D409" s="208"/>
      <c r="E409" s="208"/>
      <c r="F409" s="208"/>
      <c r="G409" s="208"/>
      <c r="H409" s="208"/>
      <c r="I409" s="234"/>
    </row>
    <row r="410" customFormat="false" ht="13.8" hidden="false" customHeight="false" outlineLevel="0" collapsed="false">
      <c r="A410" s="208"/>
      <c r="B410" s="208"/>
      <c r="C410" s="208"/>
      <c r="D410" s="208"/>
      <c r="E410" s="208"/>
      <c r="F410" s="208"/>
      <c r="G410" s="208"/>
      <c r="H410" s="208"/>
      <c r="I410" s="234"/>
    </row>
    <row r="411" customFormat="false" ht="13.8" hidden="false" customHeight="false" outlineLevel="0" collapsed="false">
      <c r="A411" s="208"/>
      <c r="B411" s="208"/>
      <c r="C411" s="208"/>
      <c r="D411" s="208"/>
      <c r="E411" s="208"/>
      <c r="F411" s="208"/>
      <c r="G411" s="208"/>
      <c r="H411" s="208"/>
      <c r="I411" s="234"/>
    </row>
    <row r="412" customFormat="false" ht="13.8" hidden="false" customHeight="false" outlineLevel="0" collapsed="false">
      <c r="A412" s="208"/>
      <c r="B412" s="208"/>
      <c r="C412" s="208"/>
      <c r="D412" s="208"/>
      <c r="E412" s="208"/>
      <c r="F412" s="208"/>
      <c r="G412" s="208"/>
      <c r="H412" s="208"/>
      <c r="I412" s="234"/>
    </row>
    <row r="413" customFormat="false" ht="13.8" hidden="false" customHeight="false" outlineLevel="0" collapsed="false">
      <c r="A413" s="208"/>
      <c r="B413" s="208"/>
      <c r="C413" s="208"/>
      <c r="D413" s="208"/>
      <c r="E413" s="208"/>
      <c r="F413" s="208"/>
      <c r="G413" s="208"/>
      <c r="H413" s="208"/>
      <c r="I413" s="234"/>
    </row>
    <row r="414" customFormat="false" ht="13.8" hidden="false" customHeight="false" outlineLevel="0" collapsed="false">
      <c r="A414" s="208"/>
      <c r="B414" s="208"/>
      <c r="C414" s="208"/>
      <c r="D414" s="208"/>
      <c r="E414" s="208"/>
      <c r="F414" s="208"/>
      <c r="G414" s="208"/>
      <c r="H414" s="208"/>
      <c r="I414" s="234"/>
    </row>
    <row r="415" customFormat="false" ht="13.8" hidden="false" customHeight="false" outlineLevel="0" collapsed="false">
      <c r="A415" s="208"/>
      <c r="B415" s="208"/>
      <c r="C415" s="208"/>
      <c r="D415" s="208"/>
      <c r="E415" s="208"/>
      <c r="F415" s="208"/>
      <c r="G415" s="208"/>
      <c r="H415" s="208"/>
      <c r="I415" s="234"/>
    </row>
    <row r="416" customFormat="false" ht="13.8" hidden="false" customHeight="false" outlineLevel="0" collapsed="false">
      <c r="A416" s="208"/>
      <c r="B416" s="208"/>
      <c r="C416" s="208"/>
      <c r="D416" s="208"/>
      <c r="E416" s="208"/>
      <c r="F416" s="208"/>
      <c r="G416" s="208"/>
      <c r="H416" s="208"/>
      <c r="I416" s="234"/>
    </row>
    <row r="417" customFormat="false" ht="13.8" hidden="false" customHeight="false" outlineLevel="0" collapsed="false">
      <c r="A417" s="208"/>
      <c r="B417" s="208"/>
      <c r="C417" s="208"/>
      <c r="D417" s="208"/>
      <c r="E417" s="208"/>
      <c r="F417" s="208"/>
      <c r="G417" s="208"/>
      <c r="H417" s="208"/>
      <c r="I417" s="234"/>
    </row>
    <row r="418" customFormat="false" ht="13.8" hidden="false" customHeight="false" outlineLevel="0" collapsed="false">
      <c r="A418" s="208"/>
      <c r="B418" s="208"/>
      <c r="C418" s="208"/>
      <c r="D418" s="208"/>
      <c r="E418" s="208"/>
      <c r="F418" s="208"/>
      <c r="G418" s="208"/>
      <c r="H418" s="208"/>
      <c r="I418" s="234"/>
    </row>
    <row r="419" customFormat="false" ht="13.8" hidden="false" customHeight="false" outlineLevel="0" collapsed="false">
      <c r="A419" s="208"/>
      <c r="B419" s="208"/>
      <c r="C419" s="208"/>
      <c r="D419" s="208"/>
      <c r="E419" s="208"/>
      <c r="F419" s="208"/>
      <c r="G419" s="208"/>
      <c r="H419" s="208"/>
      <c r="I419" s="234"/>
    </row>
    <row r="420" customFormat="false" ht="13.8" hidden="false" customHeight="false" outlineLevel="0" collapsed="false">
      <c r="A420" s="208"/>
      <c r="B420" s="208"/>
      <c r="C420" s="208"/>
      <c r="D420" s="208"/>
      <c r="E420" s="208"/>
      <c r="F420" s="208"/>
      <c r="G420" s="208"/>
      <c r="H420" s="208"/>
      <c r="I420" s="234"/>
    </row>
    <row r="421" customFormat="false" ht="13.8" hidden="false" customHeight="false" outlineLevel="0" collapsed="false">
      <c r="A421" s="208"/>
      <c r="B421" s="208"/>
      <c r="C421" s="208"/>
      <c r="D421" s="208"/>
      <c r="E421" s="208"/>
      <c r="F421" s="208"/>
      <c r="G421" s="208"/>
      <c r="H421" s="208"/>
      <c r="I421" s="234"/>
    </row>
    <row r="422" customFormat="false" ht="13.8" hidden="false" customHeight="false" outlineLevel="0" collapsed="false">
      <c r="A422" s="208"/>
      <c r="B422" s="208"/>
      <c r="C422" s="208"/>
      <c r="D422" s="208"/>
      <c r="E422" s="208"/>
      <c r="F422" s="208"/>
      <c r="G422" s="208"/>
      <c r="H422" s="208"/>
      <c r="I422" s="234"/>
    </row>
    <row r="423" customFormat="false" ht="13.8" hidden="false" customHeight="false" outlineLevel="0" collapsed="false">
      <c r="A423" s="208"/>
      <c r="B423" s="208"/>
      <c r="C423" s="208"/>
      <c r="D423" s="208"/>
      <c r="E423" s="208"/>
      <c r="F423" s="208"/>
      <c r="G423" s="208"/>
      <c r="H423" s="208"/>
      <c r="I423" s="234"/>
    </row>
    <row r="424" customFormat="false" ht="13.8" hidden="false" customHeight="false" outlineLevel="0" collapsed="false">
      <c r="A424" s="208"/>
      <c r="B424" s="208"/>
      <c r="C424" s="208"/>
      <c r="D424" s="208"/>
      <c r="E424" s="208"/>
      <c r="F424" s="208"/>
      <c r="G424" s="208"/>
      <c r="H424" s="208"/>
      <c r="I424" s="234"/>
    </row>
    <row r="425" customFormat="false" ht="13.8" hidden="false" customHeight="false" outlineLevel="0" collapsed="false">
      <c r="A425" s="208"/>
      <c r="B425" s="208"/>
      <c r="C425" s="208"/>
      <c r="D425" s="208"/>
      <c r="E425" s="208"/>
      <c r="F425" s="208"/>
      <c r="G425" s="208"/>
      <c r="H425" s="208"/>
      <c r="I425" s="234"/>
    </row>
    <row r="426" customFormat="false" ht="13.8" hidden="false" customHeight="false" outlineLevel="0" collapsed="false">
      <c r="A426" s="208"/>
      <c r="B426" s="208"/>
      <c r="C426" s="208"/>
      <c r="D426" s="208"/>
      <c r="E426" s="208"/>
      <c r="F426" s="208"/>
      <c r="G426" s="208"/>
      <c r="H426" s="208"/>
      <c r="I426" s="234"/>
    </row>
    <row r="427" customFormat="false" ht="13.8" hidden="false" customHeight="false" outlineLevel="0" collapsed="false">
      <c r="A427" s="208"/>
      <c r="B427" s="208"/>
      <c r="C427" s="208"/>
      <c r="D427" s="208"/>
      <c r="E427" s="208"/>
      <c r="F427" s="208"/>
      <c r="G427" s="208"/>
      <c r="H427" s="208"/>
      <c r="I427" s="234"/>
    </row>
    <row r="428" customFormat="false" ht="13.8" hidden="false" customHeight="false" outlineLevel="0" collapsed="false">
      <c r="A428" s="208"/>
      <c r="B428" s="208"/>
      <c r="C428" s="208"/>
      <c r="D428" s="208"/>
      <c r="E428" s="208"/>
      <c r="F428" s="208"/>
      <c r="G428" s="208"/>
      <c r="H428" s="208"/>
      <c r="I428" s="234"/>
    </row>
    <row r="429" customFormat="false" ht="13.8" hidden="false" customHeight="false" outlineLevel="0" collapsed="false">
      <c r="A429" s="208"/>
      <c r="B429" s="208"/>
      <c r="C429" s="208"/>
      <c r="D429" s="208"/>
      <c r="E429" s="208"/>
      <c r="F429" s="208"/>
      <c r="G429" s="208"/>
      <c r="H429" s="208"/>
      <c r="I429" s="234"/>
    </row>
    <row r="430" customFormat="false" ht="13.8" hidden="false" customHeight="false" outlineLevel="0" collapsed="false">
      <c r="A430" s="208"/>
      <c r="B430" s="208"/>
      <c r="C430" s="208"/>
      <c r="D430" s="208"/>
      <c r="E430" s="208"/>
      <c r="F430" s="208"/>
      <c r="G430" s="208"/>
      <c r="H430" s="208"/>
      <c r="I430" s="234"/>
    </row>
    <row r="431" customFormat="false" ht="13.8" hidden="false" customHeight="false" outlineLevel="0" collapsed="false">
      <c r="A431" s="208"/>
      <c r="B431" s="208"/>
      <c r="C431" s="208"/>
      <c r="D431" s="208"/>
      <c r="E431" s="208"/>
      <c r="F431" s="208"/>
      <c r="G431" s="208"/>
      <c r="H431" s="208"/>
      <c r="I431" s="234"/>
    </row>
    <row r="432" customFormat="false" ht="13.8" hidden="false" customHeight="false" outlineLevel="0" collapsed="false">
      <c r="A432" s="208"/>
      <c r="B432" s="208"/>
      <c r="C432" s="208"/>
      <c r="D432" s="208"/>
      <c r="E432" s="208"/>
      <c r="F432" s="208"/>
      <c r="G432" s="208"/>
      <c r="H432" s="208"/>
      <c r="I432" s="234"/>
    </row>
    <row r="433" customFormat="false" ht="13.8" hidden="false" customHeight="false" outlineLevel="0" collapsed="false">
      <c r="A433" s="208"/>
      <c r="B433" s="208"/>
      <c r="C433" s="208"/>
      <c r="D433" s="208"/>
      <c r="E433" s="208"/>
      <c r="F433" s="208"/>
      <c r="G433" s="208"/>
      <c r="H433" s="208"/>
      <c r="I433" s="234"/>
    </row>
    <row r="434" customFormat="false" ht="13.8" hidden="false" customHeight="false" outlineLevel="0" collapsed="false">
      <c r="A434" s="208"/>
      <c r="B434" s="208"/>
      <c r="C434" s="208"/>
      <c r="D434" s="208"/>
      <c r="E434" s="208"/>
      <c r="F434" s="208"/>
      <c r="G434" s="208"/>
      <c r="H434" s="208"/>
      <c r="I434" s="234"/>
    </row>
    <row r="435" customFormat="false" ht="13.8" hidden="false" customHeight="false" outlineLevel="0" collapsed="false">
      <c r="A435" s="208"/>
      <c r="B435" s="208"/>
      <c r="C435" s="208"/>
      <c r="D435" s="208"/>
      <c r="E435" s="208"/>
      <c r="F435" s="208"/>
      <c r="G435" s="208"/>
      <c r="H435" s="208"/>
      <c r="I435" s="234"/>
    </row>
    <row r="436" customFormat="false" ht="13.8" hidden="false" customHeight="false" outlineLevel="0" collapsed="false">
      <c r="A436" s="208"/>
      <c r="B436" s="208"/>
      <c r="C436" s="208"/>
      <c r="D436" s="208"/>
      <c r="E436" s="208"/>
      <c r="F436" s="208"/>
      <c r="G436" s="208"/>
      <c r="H436" s="208"/>
      <c r="I436" s="234"/>
    </row>
    <row r="437" customFormat="false" ht="13.8" hidden="false" customHeight="false" outlineLevel="0" collapsed="false">
      <c r="A437" s="208"/>
      <c r="B437" s="208"/>
      <c r="C437" s="208"/>
      <c r="D437" s="208"/>
      <c r="E437" s="208"/>
      <c r="F437" s="208"/>
      <c r="G437" s="208"/>
      <c r="H437" s="208"/>
      <c r="I437" s="234"/>
    </row>
    <row r="438" customFormat="false" ht="13.8" hidden="false" customHeight="false" outlineLevel="0" collapsed="false">
      <c r="A438" s="208"/>
      <c r="B438" s="208"/>
      <c r="C438" s="208"/>
      <c r="D438" s="208"/>
      <c r="E438" s="208"/>
      <c r="F438" s="208"/>
      <c r="G438" s="208"/>
      <c r="H438" s="208"/>
      <c r="I438" s="234"/>
    </row>
    <row r="439" customFormat="false" ht="13.8" hidden="false" customHeight="false" outlineLevel="0" collapsed="false">
      <c r="A439" s="208"/>
      <c r="B439" s="208"/>
      <c r="C439" s="208"/>
      <c r="D439" s="208"/>
      <c r="E439" s="208"/>
      <c r="F439" s="208"/>
      <c r="G439" s="208"/>
      <c r="H439" s="208"/>
      <c r="I439" s="234"/>
    </row>
    <row r="440" customFormat="false" ht="13.8" hidden="false" customHeight="false" outlineLevel="0" collapsed="false">
      <c r="A440" s="208"/>
      <c r="B440" s="208"/>
      <c r="C440" s="208"/>
      <c r="D440" s="208"/>
      <c r="E440" s="208"/>
      <c r="F440" s="208"/>
      <c r="G440" s="208"/>
      <c r="H440" s="208"/>
      <c r="I440" s="234"/>
    </row>
    <row r="441" customFormat="false" ht="13.8" hidden="false" customHeight="false" outlineLevel="0" collapsed="false">
      <c r="A441" s="208"/>
      <c r="B441" s="208"/>
      <c r="C441" s="208"/>
      <c r="D441" s="208"/>
      <c r="E441" s="208"/>
      <c r="F441" s="208"/>
      <c r="G441" s="208"/>
      <c r="H441" s="208"/>
      <c r="I441" s="234"/>
    </row>
    <row r="442" customFormat="false" ht="13.8" hidden="false" customHeight="false" outlineLevel="0" collapsed="false">
      <c r="A442" s="208"/>
      <c r="B442" s="208"/>
      <c r="C442" s="208"/>
      <c r="D442" s="208"/>
      <c r="E442" s="208"/>
      <c r="F442" s="208"/>
      <c r="G442" s="208"/>
      <c r="H442" s="208"/>
      <c r="I442" s="234"/>
    </row>
    <row r="443" customFormat="false" ht="13.8" hidden="false" customHeight="false" outlineLevel="0" collapsed="false">
      <c r="A443" s="208"/>
      <c r="B443" s="208"/>
      <c r="C443" s="208"/>
      <c r="D443" s="208"/>
      <c r="E443" s="208"/>
      <c r="F443" s="208"/>
      <c r="G443" s="208"/>
      <c r="H443" s="208"/>
      <c r="I443" s="234"/>
    </row>
    <row r="444" customFormat="false" ht="13.8" hidden="false" customHeight="false" outlineLevel="0" collapsed="false">
      <c r="A444" s="208"/>
      <c r="B444" s="208"/>
      <c r="C444" s="208"/>
      <c r="D444" s="208"/>
      <c r="E444" s="208"/>
      <c r="F444" s="208"/>
      <c r="G444" s="208"/>
      <c r="H444" s="208"/>
      <c r="I444" s="234"/>
    </row>
    <row r="445" customFormat="false" ht="13.8" hidden="false" customHeight="false" outlineLevel="0" collapsed="false">
      <c r="A445" s="208"/>
      <c r="B445" s="208"/>
      <c r="C445" s="208"/>
      <c r="D445" s="208"/>
      <c r="E445" s="208"/>
      <c r="F445" s="208"/>
      <c r="G445" s="208"/>
      <c r="H445" s="208"/>
      <c r="I445" s="234"/>
    </row>
    <row r="446" customFormat="false" ht="13.8" hidden="false" customHeight="false" outlineLevel="0" collapsed="false">
      <c r="A446" s="208"/>
      <c r="B446" s="208"/>
      <c r="C446" s="208"/>
      <c r="D446" s="208"/>
      <c r="E446" s="208"/>
      <c r="F446" s="208"/>
      <c r="G446" s="208"/>
      <c r="H446" s="208"/>
      <c r="I446" s="234"/>
    </row>
    <row r="447" customFormat="false" ht="13.8" hidden="false" customHeight="false" outlineLevel="0" collapsed="false">
      <c r="A447" s="208"/>
      <c r="B447" s="208"/>
      <c r="C447" s="208"/>
      <c r="D447" s="208"/>
      <c r="E447" s="208"/>
      <c r="F447" s="208"/>
      <c r="G447" s="208"/>
      <c r="H447" s="208"/>
      <c r="I447" s="234"/>
    </row>
    <row r="448" customFormat="false" ht="13.8" hidden="false" customHeight="false" outlineLevel="0" collapsed="false">
      <c r="A448" s="208"/>
      <c r="B448" s="208"/>
      <c r="C448" s="208"/>
      <c r="D448" s="208"/>
      <c r="E448" s="208"/>
      <c r="F448" s="208"/>
      <c r="G448" s="208"/>
      <c r="H448" s="208"/>
      <c r="I448" s="234"/>
    </row>
    <row r="449" customFormat="false" ht="13.8" hidden="false" customHeight="false" outlineLevel="0" collapsed="false">
      <c r="A449" s="208"/>
      <c r="B449" s="208"/>
      <c r="C449" s="208"/>
      <c r="D449" s="208"/>
      <c r="E449" s="208"/>
      <c r="F449" s="208"/>
      <c r="G449" s="208"/>
      <c r="H449" s="208"/>
      <c r="I449" s="234"/>
    </row>
    <row r="450" customFormat="false" ht="13.8" hidden="false" customHeight="false" outlineLevel="0" collapsed="false">
      <c r="A450" s="208"/>
      <c r="B450" s="208"/>
      <c r="C450" s="208"/>
      <c r="D450" s="208"/>
      <c r="E450" s="208"/>
      <c r="F450" s="208"/>
      <c r="G450" s="208"/>
      <c r="H450" s="208"/>
      <c r="I450" s="234"/>
    </row>
    <row r="451" customFormat="false" ht="13.8" hidden="false" customHeight="false" outlineLevel="0" collapsed="false">
      <c r="A451" s="208"/>
      <c r="B451" s="208"/>
      <c r="C451" s="208"/>
      <c r="D451" s="208"/>
      <c r="E451" s="208"/>
      <c r="F451" s="208"/>
      <c r="G451" s="208"/>
      <c r="H451" s="208"/>
      <c r="I451" s="234"/>
    </row>
    <row r="452" customFormat="false" ht="13.8" hidden="false" customHeight="false" outlineLevel="0" collapsed="false">
      <c r="A452" s="208"/>
      <c r="B452" s="208"/>
      <c r="C452" s="208"/>
      <c r="D452" s="208"/>
      <c r="E452" s="208"/>
      <c r="F452" s="208"/>
      <c r="G452" s="208"/>
      <c r="H452" s="208"/>
      <c r="I452" s="234"/>
    </row>
    <row r="453" customFormat="false" ht="13.8" hidden="false" customHeight="false" outlineLevel="0" collapsed="false">
      <c r="A453" s="208"/>
      <c r="B453" s="208"/>
      <c r="C453" s="208"/>
      <c r="D453" s="208"/>
      <c r="E453" s="208"/>
      <c r="F453" s="208"/>
      <c r="G453" s="208"/>
      <c r="H453" s="208"/>
      <c r="I453" s="234"/>
    </row>
    <row r="454" customFormat="false" ht="13.8" hidden="false" customHeight="false" outlineLevel="0" collapsed="false">
      <c r="A454" s="208"/>
      <c r="B454" s="208"/>
      <c r="C454" s="208"/>
      <c r="D454" s="208"/>
      <c r="E454" s="208"/>
      <c r="F454" s="208"/>
      <c r="G454" s="208"/>
      <c r="H454" s="208"/>
      <c r="I454" s="234"/>
    </row>
    <row r="455" customFormat="false" ht="13.8" hidden="false" customHeight="false" outlineLevel="0" collapsed="false">
      <c r="A455" s="208"/>
      <c r="B455" s="208"/>
      <c r="C455" s="208"/>
      <c r="D455" s="208"/>
      <c r="E455" s="208"/>
      <c r="F455" s="208"/>
      <c r="G455" s="208"/>
      <c r="H455" s="208"/>
      <c r="I455" s="234"/>
    </row>
    <row r="456" customFormat="false" ht="13.8" hidden="false" customHeight="false" outlineLevel="0" collapsed="false">
      <c r="A456" s="208"/>
      <c r="B456" s="208"/>
      <c r="C456" s="208"/>
      <c r="D456" s="208"/>
      <c r="E456" s="208"/>
      <c r="F456" s="208"/>
      <c r="G456" s="208"/>
      <c r="H456" s="208"/>
      <c r="I456" s="234"/>
    </row>
    <row r="457" customFormat="false" ht="13.8" hidden="false" customHeight="false" outlineLevel="0" collapsed="false">
      <c r="A457" s="208"/>
      <c r="B457" s="208"/>
      <c r="C457" s="208"/>
      <c r="D457" s="208"/>
      <c r="E457" s="208"/>
      <c r="F457" s="208"/>
      <c r="G457" s="208"/>
      <c r="H457" s="208"/>
      <c r="I457" s="234"/>
    </row>
    <row r="458" customFormat="false" ht="13.8" hidden="false" customHeight="false" outlineLevel="0" collapsed="false">
      <c r="A458" s="208"/>
      <c r="B458" s="208"/>
      <c r="C458" s="208"/>
      <c r="D458" s="208"/>
      <c r="E458" s="208"/>
      <c r="F458" s="208"/>
      <c r="G458" s="208"/>
      <c r="H458" s="208"/>
      <c r="I458" s="234"/>
    </row>
    <row r="459" customFormat="false" ht="13.8" hidden="false" customHeight="false" outlineLevel="0" collapsed="false">
      <c r="A459" s="208"/>
      <c r="B459" s="208"/>
      <c r="C459" s="208"/>
      <c r="D459" s="208"/>
      <c r="E459" s="208"/>
      <c r="F459" s="208"/>
      <c r="G459" s="208"/>
      <c r="H459" s="208"/>
      <c r="I459" s="234"/>
    </row>
    <row r="460" customFormat="false" ht="13.8" hidden="false" customHeight="false" outlineLevel="0" collapsed="false">
      <c r="A460" s="208"/>
      <c r="B460" s="208"/>
      <c r="C460" s="208"/>
      <c r="D460" s="208"/>
      <c r="E460" s="208"/>
      <c r="F460" s="208"/>
      <c r="G460" s="208"/>
      <c r="H460" s="208"/>
      <c r="I460" s="234"/>
    </row>
    <row r="461" customFormat="false" ht="13.8" hidden="false" customHeight="false" outlineLevel="0" collapsed="false">
      <c r="A461" s="208"/>
      <c r="B461" s="208"/>
      <c r="C461" s="208"/>
      <c r="D461" s="208"/>
      <c r="E461" s="208"/>
      <c r="F461" s="208"/>
      <c r="G461" s="208"/>
      <c r="H461" s="208"/>
      <c r="I461" s="234"/>
    </row>
    <row r="462" customFormat="false" ht="13.8" hidden="false" customHeight="false" outlineLevel="0" collapsed="false">
      <c r="A462" s="208"/>
      <c r="B462" s="208"/>
      <c r="C462" s="208"/>
      <c r="D462" s="208"/>
      <c r="E462" s="208"/>
      <c r="F462" s="208"/>
      <c r="G462" s="208"/>
      <c r="H462" s="208"/>
      <c r="I462" s="234"/>
    </row>
    <row r="463" customFormat="false" ht="13.8" hidden="false" customHeight="false" outlineLevel="0" collapsed="false">
      <c r="A463" s="208"/>
      <c r="B463" s="208"/>
      <c r="C463" s="208"/>
      <c r="D463" s="208"/>
      <c r="E463" s="208"/>
      <c r="F463" s="208"/>
      <c r="G463" s="208"/>
      <c r="H463" s="208"/>
      <c r="I463" s="234"/>
    </row>
    <row r="464" customFormat="false" ht="13.8" hidden="false" customHeight="false" outlineLevel="0" collapsed="false">
      <c r="A464" s="208"/>
      <c r="B464" s="208"/>
      <c r="C464" s="208"/>
      <c r="D464" s="208"/>
      <c r="E464" s="208"/>
      <c r="F464" s="208"/>
      <c r="G464" s="208"/>
      <c r="H464" s="208"/>
      <c r="I464" s="234"/>
    </row>
    <row r="465" customFormat="false" ht="13.8" hidden="false" customHeight="false" outlineLevel="0" collapsed="false">
      <c r="A465" s="208"/>
      <c r="B465" s="208"/>
      <c r="C465" s="208"/>
      <c r="D465" s="208"/>
      <c r="E465" s="208"/>
      <c r="F465" s="208"/>
      <c r="G465" s="208"/>
      <c r="H465" s="208"/>
      <c r="I465" s="234"/>
    </row>
    <row r="466" customFormat="false" ht="13.8" hidden="false" customHeight="false" outlineLevel="0" collapsed="false">
      <c r="A466" s="208"/>
      <c r="B466" s="208"/>
      <c r="C466" s="208"/>
      <c r="D466" s="208"/>
      <c r="E466" s="208"/>
      <c r="F466" s="208"/>
      <c r="G466" s="208"/>
      <c r="H466" s="208"/>
      <c r="I466" s="234"/>
    </row>
    <row r="467" customFormat="false" ht="13.8" hidden="false" customHeight="false" outlineLevel="0" collapsed="false">
      <c r="A467" s="208"/>
      <c r="B467" s="208"/>
      <c r="C467" s="208"/>
      <c r="D467" s="208"/>
      <c r="E467" s="208"/>
      <c r="F467" s="208"/>
      <c r="G467" s="208"/>
      <c r="H467" s="208"/>
      <c r="I467" s="234"/>
    </row>
    <row r="468" customFormat="false" ht="13.8" hidden="false" customHeight="false" outlineLevel="0" collapsed="false">
      <c r="A468" s="208"/>
      <c r="B468" s="208"/>
      <c r="C468" s="208"/>
      <c r="D468" s="208"/>
      <c r="E468" s="208"/>
      <c r="F468" s="208"/>
      <c r="G468" s="208"/>
      <c r="H468" s="208"/>
      <c r="I468" s="234"/>
    </row>
    <row r="469" customFormat="false" ht="13.8" hidden="false" customHeight="false" outlineLevel="0" collapsed="false">
      <c r="A469" s="208"/>
      <c r="B469" s="208"/>
      <c r="C469" s="208"/>
      <c r="D469" s="208"/>
      <c r="E469" s="208"/>
      <c r="F469" s="208"/>
      <c r="G469" s="208"/>
      <c r="H469" s="208"/>
      <c r="I469" s="234"/>
    </row>
    <row r="470" customFormat="false" ht="13.8" hidden="false" customHeight="false" outlineLevel="0" collapsed="false">
      <c r="A470" s="208"/>
      <c r="B470" s="208"/>
      <c r="C470" s="208"/>
      <c r="D470" s="208"/>
      <c r="E470" s="208"/>
      <c r="F470" s="208"/>
      <c r="G470" s="208"/>
      <c r="H470" s="208"/>
      <c r="I470" s="234"/>
    </row>
    <row r="471" customFormat="false" ht="13.8" hidden="false" customHeight="false" outlineLevel="0" collapsed="false">
      <c r="A471" s="208"/>
      <c r="B471" s="208"/>
      <c r="C471" s="208"/>
      <c r="D471" s="208"/>
      <c r="E471" s="208"/>
      <c r="F471" s="208"/>
      <c r="G471" s="208"/>
      <c r="H471" s="208"/>
      <c r="I471" s="234"/>
    </row>
    <row r="472" customFormat="false" ht="13.8" hidden="false" customHeight="false" outlineLevel="0" collapsed="false">
      <c r="A472" s="208"/>
      <c r="B472" s="208"/>
      <c r="C472" s="208"/>
      <c r="D472" s="208"/>
      <c r="E472" s="208"/>
      <c r="F472" s="208"/>
      <c r="G472" s="208"/>
      <c r="H472" s="208"/>
      <c r="I472" s="234"/>
    </row>
    <row r="473" customFormat="false" ht="13.8" hidden="false" customHeight="false" outlineLevel="0" collapsed="false">
      <c r="A473" s="208"/>
      <c r="B473" s="208"/>
      <c r="C473" s="208"/>
      <c r="D473" s="208"/>
      <c r="E473" s="208"/>
      <c r="F473" s="208"/>
      <c r="G473" s="208"/>
      <c r="H473" s="208"/>
      <c r="I473" s="234"/>
    </row>
    <row r="474" customFormat="false" ht="13.8" hidden="false" customHeight="false" outlineLevel="0" collapsed="false">
      <c r="A474" s="208"/>
      <c r="B474" s="208"/>
      <c r="C474" s="208"/>
      <c r="D474" s="208"/>
      <c r="E474" s="208"/>
      <c r="F474" s="208"/>
      <c r="G474" s="208"/>
      <c r="H474" s="208"/>
      <c r="I474" s="234"/>
    </row>
    <row r="475" customFormat="false" ht="13.8" hidden="false" customHeight="false" outlineLevel="0" collapsed="false">
      <c r="A475" s="208"/>
      <c r="B475" s="208"/>
      <c r="C475" s="208"/>
      <c r="D475" s="208"/>
      <c r="E475" s="208"/>
      <c r="F475" s="208"/>
      <c r="G475" s="208"/>
      <c r="H475" s="208"/>
      <c r="I475" s="234"/>
    </row>
    <row r="476" customFormat="false" ht="13.8" hidden="false" customHeight="false" outlineLevel="0" collapsed="false">
      <c r="A476" s="208"/>
      <c r="B476" s="208"/>
      <c r="C476" s="208"/>
      <c r="D476" s="208"/>
      <c r="E476" s="208"/>
      <c r="F476" s="208"/>
      <c r="G476" s="208"/>
      <c r="H476" s="208"/>
      <c r="I476" s="234"/>
    </row>
    <row r="477" customFormat="false" ht="13.8" hidden="false" customHeight="false" outlineLevel="0" collapsed="false">
      <c r="A477" s="208"/>
      <c r="B477" s="208"/>
      <c r="C477" s="208"/>
      <c r="D477" s="208"/>
      <c r="E477" s="208"/>
      <c r="F477" s="208"/>
      <c r="G477" s="208"/>
      <c r="H477" s="208"/>
      <c r="I477" s="234"/>
    </row>
    <row r="478" customFormat="false" ht="13.8" hidden="false" customHeight="false" outlineLevel="0" collapsed="false">
      <c r="A478" s="208"/>
      <c r="B478" s="208"/>
      <c r="C478" s="208"/>
      <c r="D478" s="208"/>
      <c r="E478" s="208"/>
      <c r="F478" s="208"/>
      <c r="G478" s="208"/>
      <c r="H478" s="208"/>
      <c r="I478" s="234"/>
    </row>
    <row r="479" customFormat="false" ht="13.8" hidden="false" customHeight="false" outlineLevel="0" collapsed="false">
      <c r="A479" s="208"/>
      <c r="B479" s="208"/>
      <c r="C479" s="208"/>
      <c r="D479" s="208"/>
      <c r="E479" s="208"/>
      <c r="F479" s="208"/>
      <c r="G479" s="208"/>
      <c r="H479" s="208"/>
      <c r="I479" s="234"/>
    </row>
    <row r="480" customFormat="false" ht="13.8" hidden="false" customHeight="false" outlineLevel="0" collapsed="false">
      <c r="A480" s="208"/>
      <c r="B480" s="208"/>
      <c r="C480" s="208"/>
      <c r="D480" s="208"/>
      <c r="E480" s="208"/>
      <c r="F480" s="208"/>
      <c r="G480" s="208"/>
      <c r="H480" s="208"/>
      <c r="I480" s="234"/>
    </row>
    <row r="481" customFormat="false" ht="13.8" hidden="false" customHeight="false" outlineLevel="0" collapsed="false">
      <c r="A481" s="208"/>
      <c r="B481" s="208"/>
      <c r="C481" s="208"/>
      <c r="D481" s="208"/>
      <c r="E481" s="208"/>
      <c r="F481" s="208"/>
      <c r="G481" s="208"/>
      <c r="H481" s="208"/>
      <c r="I481" s="234"/>
    </row>
    <row r="482" customFormat="false" ht="13.8" hidden="false" customHeight="false" outlineLevel="0" collapsed="false">
      <c r="A482" s="208"/>
      <c r="B482" s="208"/>
      <c r="C482" s="208"/>
      <c r="D482" s="208"/>
      <c r="E482" s="208"/>
      <c r="F482" s="208"/>
      <c r="G482" s="208"/>
      <c r="H482" s="208"/>
      <c r="I482" s="234"/>
    </row>
    <row r="483" customFormat="false" ht="13.8" hidden="false" customHeight="false" outlineLevel="0" collapsed="false">
      <c r="A483" s="208"/>
      <c r="B483" s="208"/>
      <c r="C483" s="208"/>
      <c r="D483" s="208"/>
      <c r="E483" s="208"/>
      <c r="F483" s="208"/>
      <c r="G483" s="208"/>
      <c r="H483" s="208"/>
      <c r="I483" s="234"/>
    </row>
    <row r="484" customFormat="false" ht="13.8" hidden="false" customHeight="false" outlineLevel="0" collapsed="false">
      <c r="A484" s="208"/>
      <c r="B484" s="208"/>
      <c r="C484" s="208"/>
      <c r="D484" s="208"/>
      <c r="E484" s="208"/>
      <c r="F484" s="208"/>
      <c r="G484" s="208"/>
      <c r="H484" s="208"/>
      <c r="I484" s="234"/>
    </row>
    <row r="485" customFormat="false" ht="13.8" hidden="false" customHeight="false" outlineLevel="0" collapsed="false">
      <c r="A485" s="208"/>
      <c r="B485" s="208"/>
      <c r="C485" s="208"/>
      <c r="D485" s="208"/>
      <c r="E485" s="208"/>
      <c r="F485" s="208"/>
      <c r="G485" s="208"/>
      <c r="H485" s="208"/>
      <c r="I485" s="234"/>
    </row>
    <row r="486" customFormat="false" ht="13.8" hidden="false" customHeight="false" outlineLevel="0" collapsed="false">
      <c r="A486" s="208"/>
      <c r="B486" s="208"/>
      <c r="C486" s="208"/>
      <c r="D486" s="208"/>
      <c r="E486" s="208"/>
      <c r="F486" s="208"/>
      <c r="G486" s="208"/>
      <c r="H486" s="208"/>
      <c r="I486" s="234"/>
    </row>
    <row r="487" customFormat="false" ht="13.8" hidden="false" customHeight="false" outlineLevel="0" collapsed="false">
      <c r="A487" s="208"/>
      <c r="B487" s="208"/>
      <c r="C487" s="208"/>
      <c r="D487" s="208"/>
      <c r="E487" s="208"/>
      <c r="F487" s="208"/>
      <c r="G487" s="208"/>
      <c r="H487" s="208"/>
      <c r="I487" s="234"/>
    </row>
    <row r="488" customFormat="false" ht="13.8" hidden="false" customHeight="false" outlineLevel="0" collapsed="false">
      <c r="A488" s="208"/>
      <c r="B488" s="208"/>
      <c r="C488" s="208"/>
      <c r="D488" s="208"/>
      <c r="E488" s="208"/>
      <c r="F488" s="208"/>
      <c r="G488" s="208"/>
      <c r="H488" s="208"/>
      <c r="I488" s="234"/>
    </row>
    <row r="489" customFormat="false" ht="13.8" hidden="false" customHeight="false" outlineLevel="0" collapsed="false">
      <c r="A489" s="208"/>
      <c r="B489" s="208"/>
      <c r="C489" s="208"/>
      <c r="D489" s="208"/>
      <c r="E489" s="208"/>
      <c r="F489" s="208"/>
      <c r="G489" s="208"/>
      <c r="H489" s="208"/>
      <c r="I489" s="234"/>
    </row>
    <row r="490" customFormat="false" ht="13.8" hidden="false" customHeight="false" outlineLevel="0" collapsed="false">
      <c r="A490" s="208"/>
      <c r="B490" s="208"/>
      <c r="C490" s="208"/>
      <c r="D490" s="208"/>
      <c r="E490" s="208"/>
      <c r="F490" s="208"/>
      <c r="G490" s="208"/>
      <c r="H490" s="208"/>
      <c r="I490" s="234"/>
    </row>
    <row r="491" customFormat="false" ht="13.8" hidden="false" customHeight="false" outlineLevel="0" collapsed="false">
      <c r="A491" s="208"/>
      <c r="B491" s="208"/>
      <c r="C491" s="208"/>
      <c r="D491" s="208"/>
      <c r="E491" s="208"/>
      <c r="F491" s="208"/>
      <c r="G491" s="208"/>
      <c r="H491" s="208"/>
      <c r="I491" s="234"/>
    </row>
    <row r="492" customFormat="false" ht="13.8" hidden="false" customHeight="false" outlineLevel="0" collapsed="false">
      <c r="A492" s="208"/>
      <c r="B492" s="208"/>
      <c r="C492" s="208"/>
      <c r="D492" s="208"/>
      <c r="E492" s="208"/>
      <c r="F492" s="208"/>
      <c r="G492" s="208"/>
      <c r="H492" s="208"/>
      <c r="I492" s="234"/>
    </row>
    <row r="493" customFormat="false" ht="13.8" hidden="false" customHeight="false" outlineLevel="0" collapsed="false">
      <c r="A493" s="208"/>
      <c r="B493" s="208"/>
      <c r="C493" s="208"/>
      <c r="D493" s="208"/>
      <c r="E493" s="208"/>
      <c r="F493" s="208"/>
      <c r="G493" s="208"/>
      <c r="H493" s="208"/>
      <c r="I493" s="234"/>
    </row>
    <row r="494" customFormat="false" ht="13.8" hidden="false" customHeight="false" outlineLevel="0" collapsed="false">
      <c r="A494" s="208"/>
      <c r="B494" s="208"/>
      <c r="C494" s="208"/>
      <c r="D494" s="208"/>
      <c r="E494" s="208"/>
      <c r="F494" s="208"/>
      <c r="G494" s="208"/>
      <c r="H494" s="208"/>
      <c r="I494" s="234"/>
    </row>
    <row r="495" customFormat="false" ht="13.8" hidden="false" customHeight="false" outlineLevel="0" collapsed="false">
      <c r="A495" s="208"/>
      <c r="B495" s="208"/>
      <c r="C495" s="208"/>
      <c r="D495" s="208"/>
      <c r="E495" s="208"/>
      <c r="F495" s="208"/>
      <c r="G495" s="208"/>
      <c r="H495" s="208"/>
      <c r="I495" s="234"/>
    </row>
    <row r="496" customFormat="false" ht="13.8" hidden="false" customHeight="false" outlineLevel="0" collapsed="false">
      <c r="A496" s="208"/>
      <c r="B496" s="208"/>
      <c r="C496" s="208"/>
      <c r="D496" s="208"/>
      <c r="E496" s="208"/>
      <c r="F496" s="208"/>
      <c r="G496" s="208"/>
      <c r="H496" s="208"/>
      <c r="I496" s="234"/>
    </row>
    <row r="497" customFormat="false" ht="13.8" hidden="false" customHeight="false" outlineLevel="0" collapsed="false">
      <c r="A497" s="208"/>
      <c r="B497" s="208"/>
      <c r="C497" s="208"/>
      <c r="D497" s="208"/>
      <c r="E497" s="208"/>
      <c r="F497" s="208"/>
      <c r="G497" s="208"/>
      <c r="H497" s="208"/>
      <c r="I497" s="234"/>
    </row>
    <row r="498" customFormat="false" ht="13.8" hidden="false" customHeight="false" outlineLevel="0" collapsed="false">
      <c r="A498" s="208"/>
      <c r="B498" s="208"/>
      <c r="C498" s="208"/>
      <c r="D498" s="208"/>
      <c r="E498" s="208"/>
      <c r="F498" s="208"/>
      <c r="G498" s="208"/>
      <c r="H498" s="208"/>
      <c r="I498" s="234"/>
    </row>
    <row r="499" customFormat="false" ht="13.8" hidden="false" customHeight="false" outlineLevel="0" collapsed="false">
      <c r="A499" s="208"/>
      <c r="B499" s="208"/>
      <c r="C499" s="208"/>
      <c r="D499" s="208"/>
      <c r="E499" s="208"/>
      <c r="F499" s="208"/>
      <c r="G499" s="208"/>
      <c r="H499" s="208"/>
      <c r="I499" s="234"/>
    </row>
    <row r="500" customFormat="false" ht="13.8" hidden="false" customHeight="false" outlineLevel="0" collapsed="false">
      <c r="A500" s="208"/>
      <c r="B500" s="208"/>
      <c r="C500" s="208"/>
      <c r="D500" s="208"/>
      <c r="E500" s="208"/>
      <c r="F500" s="208"/>
      <c r="G500" s="208"/>
      <c r="H500" s="208"/>
      <c r="I500" s="234"/>
    </row>
    <row r="501" customFormat="false" ht="13.8" hidden="false" customHeight="false" outlineLevel="0" collapsed="false">
      <c r="A501" s="208"/>
      <c r="B501" s="208"/>
      <c r="C501" s="208"/>
      <c r="D501" s="208"/>
      <c r="E501" s="208"/>
      <c r="F501" s="208"/>
      <c r="G501" s="208"/>
      <c r="H501" s="208"/>
      <c r="I501" s="234"/>
    </row>
    <row r="502" customFormat="false" ht="13.8" hidden="false" customHeight="false" outlineLevel="0" collapsed="false">
      <c r="A502" s="208"/>
      <c r="B502" s="208"/>
      <c r="C502" s="208"/>
      <c r="D502" s="208"/>
      <c r="E502" s="208"/>
      <c r="F502" s="208"/>
      <c r="G502" s="208"/>
      <c r="H502" s="208"/>
      <c r="I502" s="234"/>
    </row>
    <row r="503" customFormat="false" ht="13.8" hidden="false" customHeight="false" outlineLevel="0" collapsed="false">
      <c r="A503" s="208"/>
      <c r="B503" s="208"/>
      <c r="C503" s="208"/>
      <c r="D503" s="208"/>
      <c r="E503" s="208"/>
      <c r="F503" s="208"/>
      <c r="G503" s="208"/>
      <c r="H503" s="208"/>
      <c r="I503" s="234"/>
    </row>
    <row r="504" customFormat="false" ht="13.8" hidden="false" customHeight="false" outlineLevel="0" collapsed="false">
      <c r="A504" s="208"/>
      <c r="B504" s="208"/>
      <c r="C504" s="208"/>
      <c r="D504" s="208"/>
      <c r="E504" s="208"/>
      <c r="F504" s="208"/>
      <c r="G504" s="208"/>
      <c r="H504" s="208"/>
      <c r="I504" s="234"/>
    </row>
    <row r="505" customFormat="false" ht="13.8" hidden="false" customHeight="false" outlineLevel="0" collapsed="false">
      <c r="A505" s="208"/>
      <c r="B505" s="208"/>
      <c r="C505" s="208"/>
      <c r="D505" s="208"/>
      <c r="E505" s="208"/>
      <c r="F505" s="208"/>
      <c r="G505" s="208"/>
      <c r="H505" s="208"/>
      <c r="I505" s="234"/>
    </row>
    <row r="506" customFormat="false" ht="13.8" hidden="false" customHeight="false" outlineLevel="0" collapsed="false">
      <c r="A506" s="208"/>
      <c r="B506" s="208"/>
      <c r="C506" s="208"/>
      <c r="D506" s="208"/>
      <c r="E506" s="208"/>
      <c r="F506" s="208"/>
      <c r="G506" s="208"/>
      <c r="H506" s="208"/>
      <c r="I506" s="234"/>
    </row>
    <row r="507" customFormat="false" ht="13.8" hidden="false" customHeight="false" outlineLevel="0" collapsed="false">
      <c r="A507" s="208"/>
      <c r="B507" s="208"/>
      <c r="C507" s="208"/>
      <c r="D507" s="208"/>
      <c r="E507" s="208"/>
      <c r="F507" s="208"/>
      <c r="G507" s="208"/>
      <c r="H507" s="208"/>
      <c r="I507" s="234"/>
    </row>
    <row r="508" customFormat="false" ht="13.8" hidden="false" customHeight="false" outlineLevel="0" collapsed="false">
      <c r="A508" s="208"/>
      <c r="B508" s="208"/>
      <c r="C508" s="208"/>
      <c r="D508" s="208"/>
      <c r="E508" s="208"/>
      <c r="F508" s="208"/>
      <c r="G508" s="208"/>
      <c r="H508" s="208"/>
      <c r="I508" s="234"/>
    </row>
    <row r="509" customFormat="false" ht="13.8" hidden="false" customHeight="false" outlineLevel="0" collapsed="false">
      <c r="A509" s="208"/>
      <c r="B509" s="208"/>
      <c r="C509" s="208"/>
      <c r="D509" s="208"/>
      <c r="E509" s="208"/>
      <c r="F509" s="208"/>
      <c r="G509" s="208"/>
      <c r="H509" s="208"/>
      <c r="I509" s="234"/>
    </row>
    <row r="510" customFormat="false" ht="13.8" hidden="false" customHeight="false" outlineLevel="0" collapsed="false">
      <c r="A510" s="208"/>
      <c r="B510" s="208"/>
      <c r="C510" s="208"/>
      <c r="D510" s="208"/>
      <c r="E510" s="208"/>
      <c r="F510" s="208"/>
      <c r="G510" s="208"/>
      <c r="H510" s="208"/>
      <c r="I510" s="234"/>
    </row>
    <row r="511" customFormat="false" ht="13.8" hidden="false" customHeight="false" outlineLevel="0" collapsed="false">
      <c r="A511" s="208"/>
      <c r="B511" s="208"/>
      <c r="C511" s="208"/>
      <c r="D511" s="208"/>
      <c r="E511" s="208"/>
      <c r="F511" s="208"/>
      <c r="G511" s="208"/>
      <c r="H511" s="208"/>
      <c r="I511" s="234"/>
    </row>
    <row r="512" customFormat="false" ht="13.8" hidden="false" customHeight="false" outlineLevel="0" collapsed="false">
      <c r="A512" s="208"/>
      <c r="B512" s="208"/>
      <c r="C512" s="208"/>
      <c r="D512" s="208"/>
      <c r="E512" s="208"/>
      <c r="F512" s="208"/>
      <c r="G512" s="208"/>
      <c r="H512" s="208"/>
      <c r="I512" s="234"/>
    </row>
    <row r="513" customFormat="false" ht="13.8" hidden="false" customHeight="false" outlineLevel="0" collapsed="false">
      <c r="A513" s="208"/>
      <c r="B513" s="208"/>
      <c r="C513" s="208"/>
      <c r="D513" s="208"/>
      <c r="E513" s="208"/>
      <c r="F513" s="208"/>
      <c r="G513" s="208"/>
      <c r="H513" s="208"/>
      <c r="I513" s="234"/>
    </row>
    <row r="514" customFormat="false" ht="13.8" hidden="false" customHeight="false" outlineLevel="0" collapsed="false">
      <c r="A514" s="208"/>
      <c r="B514" s="208"/>
      <c r="C514" s="208"/>
      <c r="D514" s="208"/>
      <c r="E514" s="208"/>
      <c r="F514" s="208"/>
      <c r="G514" s="208"/>
      <c r="H514" s="208"/>
      <c r="I514" s="234"/>
    </row>
    <row r="515" customFormat="false" ht="13.8" hidden="false" customHeight="false" outlineLevel="0" collapsed="false">
      <c r="A515" s="208"/>
      <c r="B515" s="208"/>
      <c r="C515" s="208"/>
      <c r="D515" s="208"/>
      <c r="E515" s="208"/>
      <c r="F515" s="208"/>
      <c r="G515" s="208"/>
      <c r="H515" s="208"/>
      <c r="I515" s="234"/>
    </row>
    <row r="516" customFormat="false" ht="13.8" hidden="false" customHeight="false" outlineLevel="0" collapsed="false">
      <c r="A516" s="208"/>
      <c r="B516" s="208"/>
      <c r="C516" s="208"/>
      <c r="D516" s="208"/>
      <c r="E516" s="208"/>
      <c r="F516" s="208"/>
      <c r="G516" s="208"/>
      <c r="H516" s="208"/>
      <c r="I516" s="234"/>
    </row>
    <row r="517" customFormat="false" ht="13.8" hidden="false" customHeight="false" outlineLevel="0" collapsed="false">
      <c r="A517" s="208"/>
      <c r="B517" s="208"/>
      <c r="C517" s="208"/>
      <c r="D517" s="208"/>
      <c r="E517" s="208"/>
      <c r="F517" s="208"/>
      <c r="G517" s="208"/>
      <c r="H517" s="208"/>
      <c r="I517" s="234"/>
    </row>
    <row r="518" customFormat="false" ht="13.8" hidden="false" customHeight="false" outlineLevel="0" collapsed="false">
      <c r="A518" s="208"/>
      <c r="B518" s="208"/>
      <c r="C518" s="208"/>
      <c r="D518" s="208"/>
      <c r="E518" s="208"/>
      <c r="F518" s="208"/>
      <c r="G518" s="208"/>
      <c r="H518" s="208"/>
      <c r="I518" s="234"/>
    </row>
    <row r="519" customFormat="false" ht="13.8" hidden="false" customHeight="false" outlineLevel="0" collapsed="false">
      <c r="A519" s="208"/>
      <c r="B519" s="208"/>
      <c r="C519" s="208"/>
      <c r="D519" s="208"/>
      <c r="E519" s="208"/>
      <c r="F519" s="208"/>
      <c r="G519" s="208"/>
      <c r="H519" s="208"/>
      <c r="I519" s="234"/>
    </row>
    <row r="520" customFormat="false" ht="13.8" hidden="false" customHeight="false" outlineLevel="0" collapsed="false">
      <c r="A520" s="208"/>
      <c r="B520" s="208"/>
      <c r="C520" s="208"/>
      <c r="D520" s="208"/>
      <c r="E520" s="208"/>
      <c r="F520" s="208"/>
      <c r="G520" s="208"/>
      <c r="H520" s="208"/>
      <c r="I520" s="234"/>
    </row>
    <row r="521" customFormat="false" ht="13.8" hidden="false" customHeight="false" outlineLevel="0" collapsed="false">
      <c r="A521" s="208"/>
      <c r="B521" s="208"/>
      <c r="C521" s="208"/>
      <c r="D521" s="208"/>
      <c r="E521" s="208"/>
      <c r="F521" s="208"/>
      <c r="G521" s="208"/>
      <c r="H521" s="208"/>
      <c r="I521" s="234"/>
    </row>
    <row r="522" customFormat="false" ht="13.8" hidden="false" customHeight="false" outlineLevel="0" collapsed="false">
      <c r="A522" s="208"/>
      <c r="B522" s="208"/>
      <c r="C522" s="208"/>
      <c r="D522" s="208"/>
      <c r="E522" s="208"/>
      <c r="F522" s="208"/>
      <c r="G522" s="208"/>
      <c r="H522" s="208"/>
      <c r="I522" s="234"/>
    </row>
    <row r="523" customFormat="false" ht="13.8" hidden="false" customHeight="false" outlineLevel="0" collapsed="false">
      <c r="A523" s="208"/>
      <c r="B523" s="208"/>
      <c r="C523" s="208"/>
      <c r="D523" s="208"/>
      <c r="E523" s="208"/>
      <c r="F523" s="208"/>
      <c r="G523" s="208"/>
      <c r="H523" s="208"/>
      <c r="I523" s="234"/>
    </row>
    <row r="524" customFormat="false" ht="13.8" hidden="false" customHeight="false" outlineLevel="0" collapsed="false">
      <c r="A524" s="208"/>
      <c r="B524" s="208"/>
      <c r="C524" s="208"/>
      <c r="D524" s="208"/>
      <c r="E524" s="208"/>
      <c r="F524" s="208"/>
      <c r="G524" s="208"/>
      <c r="H524" s="208"/>
      <c r="I524" s="234"/>
    </row>
    <row r="525" customFormat="false" ht="13.8" hidden="false" customHeight="false" outlineLevel="0" collapsed="false">
      <c r="A525" s="208"/>
      <c r="B525" s="208"/>
      <c r="C525" s="208"/>
      <c r="D525" s="208"/>
      <c r="E525" s="208"/>
      <c r="F525" s="208"/>
      <c r="G525" s="208"/>
      <c r="H525" s="208"/>
      <c r="I525" s="234"/>
    </row>
    <row r="526" customFormat="false" ht="13.8" hidden="false" customHeight="false" outlineLevel="0" collapsed="false">
      <c r="A526" s="208"/>
      <c r="B526" s="208"/>
      <c r="C526" s="208"/>
      <c r="D526" s="208"/>
      <c r="E526" s="208"/>
      <c r="F526" s="208"/>
      <c r="G526" s="208"/>
      <c r="H526" s="208"/>
      <c r="I526" s="234"/>
    </row>
    <row r="527" customFormat="false" ht="13.8" hidden="false" customHeight="false" outlineLevel="0" collapsed="false">
      <c r="A527" s="208"/>
      <c r="B527" s="208"/>
      <c r="C527" s="208"/>
      <c r="D527" s="208"/>
      <c r="E527" s="208"/>
      <c r="F527" s="208"/>
      <c r="G527" s="208"/>
      <c r="H527" s="208"/>
      <c r="I527" s="234"/>
    </row>
    <row r="528" customFormat="false" ht="13.8" hidden="false" customHeight="false" outlineLevel="0" collapsed="false">
      <c r="A528" s="208"/>
      <c r="B528" s="208"/>
      <c r="C528" s="208"/>
      <c r="D528" s="208"/>
      <c r="E528" s="208"/>
      <c r="F528" s="208"/>
      <c r="G528" s="208"/>
      <c r="H528" s="208"/>
      <c r="I528" s="234"/>
    </row>
    <row r="529" customFormat="false" ht="13.8" hidden="false" customHeight="false" outlineLevel="0" collapsed="false">
      <c r="A529" s="208"/>
      <c r="B529" s="208"/>
      <c r="C529" s="208"/>
      <c r="D529" s="208"/>
      <c r="E529" s="208"/>
      <c r="F529" s="208"/>
      <c r="G529" s="208"/>
      <c r="H529" s="208"/>
      <c r="I529" s="234"/>
    </row>
    <row r="530" customFormat="false" ht="13.8" hidden="false" customHeight="false" outlineLevel="0" collapsed="false">
      <c r="A530" s="208"/>
      <c r="B530" s="208"/>
      <c r="C530" s="208"/>
      <c r="D530" s="208"/>
      <c r="E530" s="208"/>
      <c r="F530" s="208"/>
      <c r="G530" s="208"/>
      <c r="H530" s="208"/>
      <c r="I530" s="234"/>
    </row>
    <row r="531" customFormat="false" ht="13.8" hidden="false" customHeight="false" outlineLevel="0" collapsed="false">
      <c r="A531" s="208"/>
      <c r="B531" s="208"/>
      <c r="C531" s="208"/>
      <c r="D531" s="208"/>
      <c r="E531" s="208"/>
      <c r="F531" s="208"/>
      <c r="G531" s="208"/>
      <c r="H531" s="208"/>
      <c r="I531" s="234"/>
    </row>
    <row r="532" customFormat="false" ht="13.8" hidden="false" customHeight="false" outlineLevel="0" collapsed="false">
      <c r="A532" s="208"/>
      <c r="B532" s="208"/>
      <c r="C532" s="208"/>
      <c r="D532" s="208"/>
      <c r="E532" s="208"/>
      <c r="F532" s="208"/>
      <c r="G532" s="208"/>
      <c r="H532" s="208"/>
      <c r="I532" s="234"/>
    </row>
    <row r="533" customFormat="false" ht="13.8" hidden="false" customHeight="false" outlineLevel="0" collapsed="false">
      <c r="A533" s="208"/>
      <c r="B533" s="208"/>
      <c r="C533" s="208"/>
      <c r="D533" s="208"/>
      <c r="E533" s="208"/>
      <c r="F533" s="208"/>
      <c r="G533" s="208"/>
      <c r="H533" s="208"/>
      <c r="I533" s="234"/>
    </row>
    <row r="534" customFormat="false" ht="13.8" hidden="false" customHeight="false" outlineLevel="0" collapsed="false">
      <c r="A534" s="208"/>
      <c r="B534" s="208"/>
      <c r="C534" s="208"/>
      <c r="D534" s="208"/>
      <c r="E534" s="208"/>
      <c r="F534" s="208"/>
      <c r="G534" s="208"/>
      <c r="H534" s="208"/>
      <c r="I534" s="234"/>
    </row>
    <row r="535" customFormat="false" ht="13.8" hidden="false" customHeight="false" outlineLevel="0" collapsed="false">
      <c r="A535" s="208"/>
      <c r="B535" s="208"/>
      <c r="C535" s="208"/>
      <c r="D535" s="208"/>
      <c r="E535" s="208"/>
      <c r="F535" s="208"/>
      <c r="G535" s="208"/>
      <c r="H535" s="208"/>
      <c r="I535" s="234"/>
    </row>
    <row r="536" customFormat="false" ht="13.8" hidden="false" customHeight="false" outlineLevel="0" collapsed="false">
      <c r="A536" s="208"/>
      <c r="B536" s="208"/>
      <c r="C536" s="208"/>
      <c r="D536" s="208"/>
      <c r="E536" s="208"/>
      <c r="F536" s="208"/>
      <c r="G536" s="208"/>
      <c r="H536" s="208"/>
      <c r="I536" s="234"/>
    </row>
    <row r="537" customFormat="false" ht="13.8" hidden="false" customHeight="false" outlineLevel="0" collapsed="false">
      <c r="A537" s="208"/>
      <c r="B537" s="208"/>
      <c r="C537" s="208"/>
      <c r="D537" s="208"/>
      <c r="E537" s="208"/>
      <c r="F537" s="208"/>
      <c r="G537" s="208"/>
      <c r="H537" s="208"/>
      <c r="I537" s="234"/>
    </row>
    <row r="538" customFormat="false" ht="13.8" hidden="false" customHeight="false" outlineLevel="0" collapsed="false">
      <c r="A538" s="208"/>
      <c r="B538" s="208"/>
      <c r="C538" s="208"/>
      <c r="D538" s="208"/>
      <c r="E538" s="208"/>
      <c r="F538" s="208"/>
      <c r="G538" s="208"/>
      <c r="H538" s="208"/>
      <c r="I538" s="234"/>
    </row>
    <row r="539" customFormat="false" ht="13.8" hidden="false" customHeight="false" outlineLevel="0" collapsed="false">
      <c r="A539" s="208"/>
      <c r="B539" s="208"/>
      <c r="C539" s="208"/>
      <c r="D539" s="208"/>
      <c r="E539" s="208"/>
      <c r="F539" s="208"/>
      <c r="G539" s="208"/>
      <c r="H539" s="208"/>
      <c r="I539" s="234"/>
    </row>
    <row r="540" customFormat="false" ht="13.8" hidden="false" customHeight="false" outlineLevel="0" collapsed="false">
      <c r="A540" s="208"/>
      <c r="B540" s="208"/>
      <c r="C540" s="208"/>
      <c r="D540" s="208"/>
      <c r="E540" s="208"/>
      <c r="F540" s="208"/>
      <c r="G540" s="208"/>
      <c r="H540" s="208"/>
      <c r="I540" s="234"/>
    </row>
    <row r="541" customFormat="false" ht="13.8" hidden="false" customHeight="false" outlineLevel="0" collapsed="false">
      <c r="A541" s="208"/>
      <c r="B541" s="208"/>
      <c r="C541" s="208"/>
      <c r="D541" s="208"/>
      <c r="E541" s="208"/>
      <c r="F541" s="208"/>
      <c r="G541" s="208"/>
      <c r="H541" s="208"/>
      <c r="I541" s="234"/>
    </row>
    <row r="542" customFormat="false" ht="13.8" hidden="false" customHeight="false" outlineLevel="0" collapsed="false">
      <c r="A542" s="208"/>
      <c r="B542" s="208"/>
      <c r="C542" s="208"/>
      <c r="D542" s="208"/>
      <c r="E542" s="208"/>
      <c r="F542" s="208"/>
      <c r="G542" s="208"/>
      <c r="H542" s="208"/>
      <c r="I542" s="234"/>
    </row>
    <row r="543" customFormat="false" ht="13.8" hidden="false" customHeight="false" outlineLevel="0" collapsed="false">
      <c r="A543" s="208"/>
      <c r="B543" s="208"/>
      <c r="C543" s="208"/>
      <c r="D543" s="208"/>
      <c r="E543" s="208"/>
      <c r="F543" s="208"/>
      <c r="G543" s="208"/>
      <c r="H543" s="208"/>
      <c r="I543" s="234"/>
    </row>
    <row r="544" customFormat="false" ht="13.8" hidden="false" customHeight="false" outlineLevel="0" collapsed="false">
      <c r="A544" s="208"/>
      <c r="B544" s="208"/>
      <c r="C544" s="208"/>
      <c r="D544" s="208"/>
      <c r="E544" s="208"/>
      <c r="F544" s="208"/>
      <c r="G544" s="208"/>
      <c r="H544" s="208"/>
      <c r="I544" s="234"/>
    </row>
    <row r="545" customFormat="false" ht="13.8" hidden="false" customHeight="false" outlineLevel="0" collapsed="false">
      <c r="A545" s="208"/>
      <c r="B545" s="208"/>
      <c r="C545" s="208"/>
      <c r="D545" s="208"/>
      <c r="E545" s="208"/>
      <c r="F545" s="208"/>
      <c r="G545" s="208"/>
      <c r="H545" s="208"/>
      <c r="I545" s="234"/>
    </row>
    <row r="546" customFormat="false" ht="13.8" hidden="false" customHeight="false" outlineLevel="0" collapsed="false">
      <c r="A546" s="208"/>
      <c r="B546" s="208"/>
      <c r="C546" s="208"/>
      <c r="D546" s="208"/>
      <c r="E546" s="208"/>
      <c r="F546" s="208"/>
      <c r="G546" s="208"/>
      <c r="H546" s="208"/>
      <c r="I546" s="234"/>
    </row>
    <row r="547" customFormat="false" ht="13.8" hidden="false" customHeight="false" outlineLevel="0" collapsed="false">
      <c r="A547" s="208"/>
      <c r="B547" s="208"/>
      <c r="C547" s="208"/>
      <c r="D547" s="208"/>
      <c r="E547" s="208"/>
      <c r="F547" s="208"/>
      <c r="G547" s="208"/>
      <c r="H547" s="208"/>
      <c r="I547" s="234"/>
    </row>
    <row r="548" customFormat="false" ht="13.8" hidden="false" customHeight="false" outlineLevel="0" collapsed="false">
      <c r="A548" s="208"/>
      <c r="B548" s="208"/>
      <c r="C548" s="208"/>
      <c r="D548" s="208"/>
      <c r="E548" s="208"/>
      <c r="F548" s="208"/>
      <c r="G548" s="208"/>
      <c r="H548" s="208"/>
      <c r="I548" s="234"/>
    </row>
    <row r="549" customFormat="false" ht="13.8" hidden="false" customHeight="false" outlineLevel="0" collapsed="false">
      <c r="A549" s="208"/>
      <c r="B549" s="208"/>
      <c r="C549" s="208"/>
      <c r="D549" s="208"/>
      <c r="E549" s="208"/>
      <c r="F549" s="208"/>
      <c r="G549" s="208"/>
      <c r="H549" s="208"/>
      <c r="I549" s="234"/>
    </row>
    <row r="550" customFormat="false" ht="13.8" hidden="false" customHeight="false" outlineLevel="0" collapsed="false">
      <c r="A550" s="208"/>
      <c r="B550" s="208"/>
      <c r="C550" s="208"/>
      <c r="D550" s="208"/>
      <c r="E550" s="208"/>
      <c r="F550" s="208"/>
      <c r="G550" s="208"/>
      <c r="H550" s="208"/>
      <c r="I550" s="234"/>
    </row>
    <row r="551" customFormat="false" ht="13.8" hidden="false" customHeight="false" outlineLevel="0" collapsed="false">
      <c r="A551" s="208"/>
      <c r="B551" s="208"/>
      <c r="C551" s="208"/>
      <c r="D551" s="208"/>
      <c r="E551" s="208"/>
      <c r="F551" s="208"/>
      <c r="G551" s="208"/>
      <c r="H551" s="208"/>
      <c r="I551" s="234"/>
    </row>
    <row r="552" customFormat="false" ht="13.8" hidden="false" customHeight="false" outlineLevel="0" collapsed="false">
      <c r="A552" s="208"/>
      <c r="B552" s="208"/>
      <c r="C552" s="208"/>
      <c r="D552" s="208"/>
      <c r="E552" s="208"/>
      <c r="F552" s="208"/>
      <c r="G552" s="208"/>
      <c r="H552" s="208"/>
      <c r="I552" s="234"/>
    </row>
    <row r="553" customFormat="false" ht="13.8" hidden="false" customHeight="false" outlineLevel="0" collapsed="false">
      <c r="A553" s="208"/>
      <c r="B553" s="208"/>
      <c r="C553" s="208"/>
      <c r="D553" s="208"/>
      <c r="E553" s="208"/>
      <c r="F553" s="208"/>
      <c r="G553" s="208"/>
      <c r="H553" s="208"/>
      <c r="I553" s="234"/>
    </row>
    <row r="554" customFormat="false" ht="13.8" hidden="false" customHeight="false" outlineLevel="0" collapsed="false">
      <c r="A554" s="208"/>
      <c r="B554" s="208"/>
      <c r="C554" s="208"/>
      <c r="D554" s="208"/>
      <c r="E554" s="208"/>
      <c r="F554" s="208"/>
      <c r="G554" s="208"/>
      <c r="H554" s="208"/>
      <c r="I554" s="234"/>
    </row>
    <row r="555" customFormat="false" ht="13.8" hidden="false" customHeight="false" outlineLevel="0" collapsed="false">
      <c r="A555" s="208"/>
      <c r="B555" s="208"/>
      <c r="C555" s="208"/>
      <c r="D555" s="208"/>
      <c r="E555" s="208"/>
      <c r="F555" s="208"/>
      <c r="G555" s="208"/>
      <c r="H555" s="208"/>
      <c r="I555" s="234"/>
    </row>
    <row r="556" customFormat="false" ht="13.8" hidden="false" customHeight="false" outlineLevel="0" collapsed="false">
      <c r="A556" s="208"/>
      <c r="B556" s="208"/>
      <c r="C556" s="208"/>
      <c r="D556" s="208"/>
      <c r="E556" s="208"/>
      <c r="F556" s="208"/>
      <c r="G556" s="208"/>
      <c r="H556" s="208"/>
      <c r="I556" s="234"/>
    </row>
    <row r="557" customFormat="false" ht="13.8" hidden="false" customHeight="false" outlineLevel="0" collapsed="false">
      <c r="A557" s="208"/>
      <c r="B557" s="208"/>
      <c r="C557" s="208"/>
      <c r="D557" s="208"/>
      <c r="E557" s="208"/>
      <c r="F557" s="208"/>
      <c r="G557" s="208"/>
      <c r="H557" s="208"/>
      <c r="I557" s="234"/>
    </row>
    <row r="558" customFormat="false" ht="13.8" hidden="false" customHeight="false" outlineLevel="0" collapsed="false">
      <c r="A558" s="208"/>
      <c r="B558" s="208"/>
      <c r="C558" s="208"/>
      <c r="D558" s="208"/>
      <c r="E558" s="208"/>
      <c r="F558" s="208"/>
      <c r="G558" s="208"/>
      <c r="H558" s="208"/>
      <c r="I558" s="234"/>
    </row>
    <row r="559" customFormat="false" ht="13.8" hidden="false" customHeight="false" outlineLevel="0" collapsed="false">
      <c r="A559" s="208"/>
      <c r="B559" s="208"/>
      <c r="C559" s="208"/>
      <c r="D559" s="208"/>
      <c r="E559" s="208"/>
      <c r="F559" s="208"/>
      <c r="G559" s="208"/>
      <c r="H559" s="208"/>
      <c r="I559" s="234"/>
    </row>
    <row r="560" customFormat="false" ht="13.8" hidden="false" customHeight="false" outlineLevel="0" collapsed="false">
      <c r="A560" s="208"/>
      <c r="B560" s="208"/>
      <c r="C560" s="208"/>
      <c r="D560" s="208"/>
      <c r="E560" s="208"/>
      <c r="F560" s="208"/>
      <c r="G560" s="208"/>
      <c r="H560" s="208"/>
      <c r="I560" s="234"/>
    </row>
    <row r="561" customFormat="false" ht="13.8" hidden="false" customHeight="false" outlineLevel="0" collapsed="false">
      <c r="A561" s="208"/>
      <c r="B561" s="208"/>
      <c r="C561" s="208"/>
      <c r="D561" s="208"/>
      <c r="E561" s="208"/>
      <c r="F561" s="208"/>
      <c r="G561" s="208"/>
      <c r="H561" s="208"/>
      <c r="I561" s="234"/>
    </row>
    <row r="562" customFormat="false" ht="13.8" hidden="false" customHeight="false" outlineLevel="0" collapsed="false">
      <c r="A562" s="208"/>
      <c r="B562" s="208"/>
      <c r="C562" s="208"/>
      <c r="D562" s="208"/>
      <c r="E562" s="208"/>
      <c r="F562" s="208"/>
      <c r="G562" s="208"/>
      <c r="H562" s="208"/>
      <c r="I562" s="234"/>
    </row>
    <row r="563" customFormat="false" ht="13.8" hidden="false" customHeight="false" outlineLevel="0" collapsed="false">
      <c r="A563" s="208"/>
      <c r="B563" s="208"/>
      <c r="C563" s="208"/>
      <c r="D563" s="208"/>
      <c r="E563" s="208"/>
      <c r="F563" s="208"/>
      <c r="G563" s="208"/>
      <c r="H563" s="208"/>
      <c r="I563" s="234"/>
    </row>
    <row r="564" customFormat="false" ht="13.8" hidden="false" customHeight="false" outlineLevel="0" collapsed="false">
      <c r="A564" s="208"/>
      <c r="B564" s="208"/>
      <c r="C564" s="208"/>
      <c r="D564" s="208"/>
      <c r="E564" s="208"/>
      <c r="F564" s="208"/>
      <c r="G564" s="208"/>
      <c r="H564" s="208"/>
      <c r="I564" s="234"/>
    </row>
    <row r="565" customFormat="false" ht="13.8" hidden="false" customHeight="false" outlineLevel="0" collapsed="false">
      <c r="A565" s="208"/>
      <c r="B565" s="208"/>
      <c r="C565" s="208"/>
      <c r="D565" s="208"/>
      <c r="E565" s="208"/>
      <c r="F565" s="208"/>
      <c r="G565" s="208"/>
      <c r="H565" s="208"/>
      <c r="I565" s="234"/>
    </row>
    <row r="566" customFormat="false" ht="13.8" hidden="false" customHeight="false" outlineLevel="0" collapsed="false">
      <c r="A566" s="208"/>
      <c r="B566" s="208"/>
      <c r="C566" s="208"/>
      <c r="D566" s="208"/>
      <c r="E566" s="208"/>
      <c r="F566" s="208"/>
      <c r="G566" s="208"/>
      <c r="H566" s="208"/>
      <c r="I566" s="234"/>
    </row>
    <row r="567" customFormat="false" ht="13.8" hidden="false" customHeight="false" outlineLevel="0" collapsed="false">
      <c r="A567" s="208"/>
      <c r="B567" s="208"/>
      <c r="C567" s="208"/>
      <c r="D567" s="208"/>
      <c r="E567" s="208"/>
      <c r="F567" s="208"/>
      <c r="G567" s="208"/>
      <c r="H567" s="208"/>
      <c r="I567" s="234"/>
    </row>
    <row r="568" customFormat="false" ht="13.8" hidden="false" customHeight="false" outlineLevel="0" collapsed="false">
      <c r="A568" s="208"/>
      <c r="B568" s="208"/>
      <c r="C568" s="208"/>
      <c r="D568" s="208"/>
      <c r="E568" s="208"/>
      <c r="F568" s="208"/>
      <c r="G568" s="208"/>
      <c r="H568" s="208"/>
      <c r="I568" s="234"/>
    </row>
    <row r="569" customFormat="false" ht="13.8" hidden="false" customHeight="false" outlineLevel="0" collapsed="false">
      <c r="A569" s="208"/>
      <c r="B569" s="208"/>
      <c r="C569" s="208"/>
      <c r="D569" s="208"/>
      <c r="E569" s="208"/>
      <c r="F569" s="208"/>
      <c r="G569" s="208"/>
      <c r="H569" s="208"/>
      <c r="I569" s="234"/>
    </row>
    <row r="570" customFormat="false" ht="13.8" hidden="false" customHeight="false" outlineLevel="0" collapsed="false">
      <c r="A570" s="208"/>
      <c r="B570" s="208"/>
      <c r="C570" s="208"/>
      <c r="D570" s="208"/>
      <c r="E570" s="208"/>
      <c r="F570" s="208"/>
      <c r="G570" s="208"/>
      <c r="H570" s="208"/>
      <c r="I570" s="234"/>
    </row>
    <row r="571" customFormat="false" ht="13.8" hidden="false" customHeight="false" outlineLevel="0" collapsed="false">
      <c r="A571" s="208"/>
      <c r="B571" s="208"/>
      <c r="C571" s="208"/>
      <c r="D571" s="208"/>
      <c r="E571" s="208"/>
      <c r="F571" s="208"/>
      <c r="G571" s="208"/>
      <c r="H571" s="208"/>
      <c r="I571" s="234"/>
    </row>
    <row r="572" customFormat="false" ht="13.8" hidden="false" customHeight="false" outlineLevel="0" collapsed="false">
      <c r="A572" s="208"/>
      <c r="B572" s="208"/>
      <c r="C572" s="208"/>
      <c r="D572" s="208"/>
      <c r="E572" s="208"/>
      <c r="F572" s="208"/>
      <c r="G572" s="208"/>
      <c r="H572" s="208"/>
      <c r="I572" s="234"/>
    </row>
    <row r="573" customFormat="false" ht="13.8" hidden="false" customHeight="false" outlineLevel="0" collapsed="false">
      <c r="A573" s="208"/>
      <c r="B573" s="208"/>
      <c r="C573" s="208"/>
      <c r="D573" s="208"/>
      <c r="E573" s="208"/>
      <c r="F573" s="208"/>
      <c r="G573" s="208"/>
      <c r="H573" s="208"/>
      <c r="I573" s="234"/>
    </row>
    <row r="574" customFormat="false" ht="13.8" hidden="false" customHeight="false" outlineLevel="0" collapsed="false">
      <c r="A574" s="208"/>
      <c r="B574" s="208"/>
      <c r="C574" s="208"/>
      <c r="D574" s="208"/>
      <c r="E574" s="208"/>
      <c r="F574" s="208"/>
      <c r="G574" s="208"/>
      <c r="H574" s="208"/>
      <c r="I574" s="234"/>
    </row>
    <row r="575" customFormat="false" ht="13.8" hidden="false" customHeight="false" outlineLevel="0" collapsed="false">
      <c r="A575" s="208"/>
      <c r="B575" s="208"/>
      <c r="C575" s="208"/>
      <c r="D575" s="208"/>
      <c r="E575" s="208"/>
      <c r="F575" s="208"/>
      <c r="G575" s="208"/>
      <c r="H575" s="208"/>
      <c r="I575" s="234"/>
    </row>
    <row r="576" customFormat="false" ht="13.8" hidden="false" customHeight="false" outlineLevel="0" collapsed="false">
      <c r="A576" s="208"/>
      <c r="B576" s="208"/>
      <c r="C576" s="208"/>
      <c r="D576" s="208"/>
      <c r="E576" s="208"/>
      <c r="F576" s="208"/>
      <c r="G576" s="208"/>
      <c r="H576" s="208"/>
      <c r="I576" s="234"/>
    </row>
    <row r="577" customFormat="false" ht="13.8" hidden="false" customHeight="false" outlineLevel="0" collapsed="false">
      <c r="A577" s="208"/>
      <c r="B577" s="208"/>
      <c r="C577" s="208"/>
      <c r="D577" s="208"/>
      <c r="E577" s="208"/>
      <c r="F577" s="208"/>
      <c r="G577" s="208"/>
      <c r="H577" s="208"/>
      <c r="I577" s="234"/>
    </row>
    <row r="578" customFormat="false" ht="13.8" hidden="false" customHeight="false" outlineLevel="0" collapsed="false">
      <c r="A578" s="208"/>
      <c r="B578" s="208"/>
      <c r="C578" s="208"/>
      <c r="D578" s="208"/>
      <c r="E578" s="208"/>
      <c r="F578" s="208"/>
      <c r="G578" s="208"/>
      <c r="H578" s="208"/>
      <c r="I578" s="234"/>
    </row>
    <row r="579" customFormat="false" ht="13.8" hidden="false" customHeight="false" outlineLevel="0" collapsed="false">
      <c r="A579" s="208"/>
      <c r="B579" s="208"/>
      <c r="C579" s="208"/>
      <c r="D579" s="208"/>
      <c r="E579" s="208"/>
      <c r="F579" s="208"/>
      <c r="G579" s="208"/>
      <c r="H579" s="208"/>
      <c r="I579" s="234"/>
    </row>
    <row r="580" customFormat="false" ht="13.8" hidden="false" customHeight="false" outlineLevel="0" collapsed="false">
      <c r="A580" s="208"/>
      <c r="B580" s="208"/>
      <c r="C580" s="208"/>
      <c r="D580" s="208"/>
      <c r="E580" s="208"/>
      <c r="F580" s="208"/>
      <c r="G580" s="208"/>
      <c r="H580" s="208"/>
      <c r="I580" s="234"/>
    </row>
    <row r="581" customFormat="false" ht="13.8" hidden="false" customHeight="false" outlineLevel="0" collapsed="false">
      <c r="A581" s="208"/>
      <c r="B581" s="208"/>
      <c r="C581" s="208"/>
      <c r="D581" s="208"/>
      <c r="E581" s="208"/>
      <c r="F581" s="208"/>
      <c r="G581" s="208"/>
      <c r="H581" s="208"/>
      <c r="I581" s="234"/>
    </row>
    <row r="582" customFormat="false" ht="13.8" hidden="false" customHeight="false" outlineLevel="0" collapsed="false">
      <c r="A582" s="208"/>
      <c r="B582" s="208"/>
      <c r="C582" s="208"/>
      <c r="D582" s="208"/>
      <c r="E582" s="208"/>
      <c r="F582" s="208"/>
      <c r="G582" s="208"/>
      <c r="H582" s="208"/>
      <c r="I582" s="234"/>
    </row>
    <row r="583" customFormat="false" ht="13.8" hidden="false" customHeight="false" outlineLevel="0" collapsed="false">
      <c r="A583" s="208"/>
      <c r="B583" s="208"/>
      <c r="C583" s="208"/>
      <c r="D583" s="208"/>
      <c r="E583" s="208"/>
      <c r="F583" s="208"/>
      <c r="G583" s="208"/>
      <c r="H583" s="208"/>
      <c r="I583" s="234"/>
    </row>
    <row r="584" customFormat="false" ht="13.8" hidden="false" customHeight="false" outlineLevel="0" collapsed="false">
      <c r="A584" s="208"/>
      <c r="B584" s="208"/>
      <c r="C584" s="208"/>
      <c r="D584" s="208"/>
      <c r="E584" s="208"/>
      <c r="F584" s="208"/>
      <c r="G584" s="208"/>
      <c r="H584" s="208"/>
      <c r="I584" s="234"/>
    </row>
    <row r="585" customFormat="false" ht="13.8" hidden="false" customHeight="false" outlineLevel="0" collapsed="false">
      <c r="A585" s="208"/>
      <c r="B585" s="208"/>
      <c r="C585" s="208"/>
      <c r="D585" s="208"/>
      <c r="E585" s="208"/>
      <c r="F585" s="208"/>
      <c r="G585" s="208"/>
      <c r="H585" s="208"/>
      <c r="I585" s="234"/>
    </row>
    <row r="586" customFormat="false" ht="13.8" hidden="false" customHeight="false" outlineLevel="0" collapsed="false">
      <c r="A586" s="208"/>
      <c r="B586" s="208"/>
      <c r="C586" s="208"/>
      <c r="D586" s="208"/>
      <c r="E586" s="208"/>
      <c r="F586" s="208"/>
      <c r="G586" s="208"/>
      <c r="H586" s="208"/>
      <c r="I586" s="234"/>
    </row>
    <row r="587" customFormat="false" ht="13.8" hidden="false" customHeight="false" outlineLevel="0" collapsed="false">
      <c r="A587" s="208"/>
      <c r="B587" s="208"/>
      <c r="C587" s="208"/>
      <c r="D587" s="208"/>
      <c r="E587" s="208"/>
      <c r="F587" s="208"/>
      <c r="G587" s="208"/>
      <c r="H587" s="208"/>
      <c r="I587" s="234"/>
    </row>
    <row r="588" customFormat="false" ht="13.8" hidden="false" customHeight="false" outlineLevel="0" collapsed="false">
      <c r="A588" s="208"/>
      <c r="B588" s="208"/>
      <c r="C588" s="208"/>
      <c r="D588" s="208"/>
      <c r="E588" s="208"/>
      <c r="F588" s="208"/>
      <c r="G588" s="208"/>
      <c r="H588" s="208"/>
      <c r="I588" s="234"/>
    </row>
    <row r="589" customFormat="false" ht="13.8" hidden="false" customHeight="false" outlineLevel="0" collapsed="false">
      <c r="A589" s="208"/>
      <c r="B589" s="208"/>
      <c r="C589" s="208"/>
      <c r="D589" s="208"/>
      <c r="E589" s="208"/>
      <c r="F589" s="208"/>
      <c r="G589" s="208"/>
      <c r="H589" s="208"/>
      <c r="I589" s="234"/>
    </row>
    <row r="590" customFormat="false" ht="13.8" hidden="false" customHeight="false" outlineLevel="0" collapsed="false">
      <c r="A590" s="208"/>
      <c r="B590" s="208"/>
      <c r="C590" s="208"/>
      <c r="D590" s="208"/>
      <c r="E590" s="208"/>
      <c r="F590" s="208"/>
      <c r="G590" s="208"/>
      <c r="H590" s="208"/>
      <c r="I590" s="234"/>
    </row>
    <row r="591" customFormat="false" ht="13.8" hidden="false" customHeight="false" outlineLevel="0" collapsed="false">
      <c r="A591" s="208"/>
      <c r="B591" s="208"/>
      <c r="C591" s="208"/>
      <c r="D591" s="208"/>
      <c r="E591" s="208"/>
      <c r="F591" s="208"/>
      <c r="G591" s="208"/>
      <c r="H591" s="208"/>
      <c r="I591" s="234"/>
    </row>
    <row r="592" customFormat="false" ht="13.8" hidden="false" customHeight="false" outlineLevel="0" collapsed="false">
      <c r="A592" s="208"/>
      <c r="B592" s="208"/>
      <c r="C592" s="208"/>
      <c r="D592" s="208"/>
      <c r="E592" s="208"/>
      <c r="F592" s="208"/>
      <c r="G592" s="208"/>
      <c r="H592" s="208"/>
      <c r="I592" s="234"/>
    </row>
    <row r="593" customFormat="false" ht="13.8" hidden="false" customHeight="false" outlineLevel="0" collapsed="false">
      <c r="A593" s="208"/>
      <c r="B593" s="208"/>
      <c r="C593" s="208"/>
      <c r="D593" s="208"/>
      <c r="E593" s="208"/>
      <c r="F593" s="208"/>
      <c r="G593" s="208"/>
      <c r="H593" s="208"/>
      <c r="I593" s="234"/>
    </row>
    <row r="594" customFormat="false" ht="13.8" hidden="false" customHeight="false" outlineLevel="0" collapsed="false">
      <c r="A594" s="208"/>
      <c r="B594" s="208"/>
      <c r="C594" s="208"/>
      <c r="D594" s="208"/>
      <c r="E594" s="208"/>
      <c r="F594" s="208"/>
      <c r="G594" s="208"/>
      <c r="H594" s="208"/>
      <c r="I594" s="234"/>
    </row>
    <row r="595" customFormat="false" ht="13.8" hidden="false" customHeight="false" outlineLevel="0" collapsed="false">
      <c r="A595" s="208"/>
      <c r="B595" s="208"/>
      <c r="C595" s="208"/>
      <c r="D595" s="208"/>
      <c r="E595" s="208"/>
      <c r="F595" s="208"/>
      <c r="G595" s="208"/>
      <c r="H595" s="208"/>
      <c r="I595" s="234"/>
    </row>
    <row r="596" customFormat="false" ht="13.8" hidden="false" customHeight="false" outlineLevel="0" collapsed="false">
      <c r="A596" s="208"/>
      <c r="B596" s="208"/>
      <c r="C596" s="208"/>
      <c r="D596" s="208"/>
      <c r="E596" s="208"/>
      <c r="F596" s="208"/>
      <c r="G596" s="208"/>
      <c r="H596" s="208"/>
      <c r="I596" s="234"/>
    </row>
    <row r="597" customFormat="false" ht="13.8" hidden="false" customHeight="false" outlineLevel="0" collapsed="false">
      <c r="A597" s="208"/>
      <c r="B597" s="208"/>
      <c r="C597" s="208"/>
      <c r="D597" s="208"/>
      <c r="E597" s="208"/>
      <c r="F597" s="208"/>
      <c r="G597" s="208"/>
      <c r="H597" s="208"/>
      <c r="I597" s="234"/>
    </row>
    <row r="598" customFormat="false" ht="13.8" hidden="false" customHeight="false" outlineLevel="0" collapsed="false">
      <c r="A598" s="208"/>
      <c r="B598" s="208"/>
      <c r="C598" s="208"/>
      <c r="D598" s="208"/>
      <c r="E598" s="208"/>
      <c r="F598" s="208"/>
      <c r="G598" s="208"/>
      <c r="H598" s="208"/>
      <c r="I598" s="234"/>
    </row>
    <row r="599" customFormat="false" ht="13.8" hidden="false" customHeight="false" outlineLevel="0" collapsed="false">
      <c r="A599" s="208"/>
      <c r="B599" s="208"/>
      <c r="C599" s="208"/>
      <c r="D599" s="208"/>
      <c r="E599" s="208"/>
      <c r="F599" s="208"/>
      <c r="G599" s="208"/>
      <c r="H599" s="208"/>
      <c r="I599" s="234"/>
    </row>
    <row r="600" customFormat="false" ht="13.8" hidden="false" customHeight="false" outlineLevel="0" collapsed="false">
      <c r="A600" s="208"/>
      <c r="B600" s="208"/>
      <c r="C600" s="208"/>
      <c r="D600" s="208"/>
      <c r="E600" s="208"/>
      <c r="F600" s="208"/>
      <c r="G600" s="208"/>
      <c r="H600" s="208"/>
      <c r="I600" s="234"/>
    </row>
    <row r="601" customFormat="false" ht="13.8" hidden="false" customHeight="false" outlineLevel="0" collapsed="false">
      <c r="A601" s="208"/>
      <c r="B601" s="208"/>
      <c r="C601" s="208"/>
      <c r="D601" s="208"/>
      <c r="E601" s="208"/>
      <c r="F601" s="208"/>
      <c r="G601" s="208"/>
      <c r="H601" s="208"/>
      <c r="I601" s="234"/>
    </row>
    <row r="602" customFormat="false" ht="13.8" hidden="false" customHeight="false" outlineLevel="0" collapsed="false">
      <c r="A602" s="208"/>
      <c r="B602" s="208"/>
      <c r="C602" s="208"/>
      <c r="D602" s="208"/>
      <c r="E602" s="208"/>
      <c r="F602" s="208"/>
      <c r="G602" s="208"/>
      <c r="H602" s="208"/>
      <c r="I602" s="234"/>
    </row>
    <row r="603" customFormat="false" ht="13.8" hidden="false" customHeight="false" outlineLevel="0" collapsed="false">
      <c r="A603" s="208"/>
      <c r="B603" s="208"/>
      <c r="C603" s="208"/>
      <c r="D603" s="208"/>
      <c r="E603" s="208"/>
      <c r="F603" s="208"/>
      <c r="G603" s="208"/>
      <c r="H603" s="208"/>
      <c r="I603" s="234"/>
    </row>
    <row r="604" customFormat="false" ht="13.8" hidden="false" customHeight="false" outlineLevel="0" collapsed="false">
      <c r="A604" s="208"/>
      <c r="B604" s="208"/>
      <c r="C604" s="208"/>
      <c r="D604" s="208"/>
      <c r="E604" s="208"/>
      <c r="F604" s="208"/>
      <c r="G604" s="208"/>
      <c r="H604" s="208"/>
      <c r="I604" s="234"/>
    </row>
    <row r="605" customFormat="false" ht="13.8" hidden="false" customHeight="false" outlineLevel="0" collapsed="false">
      <c r="A605" s="208"/>
      <c r="B605" s="208"/>
      <c r="C605" s="208"/>
      <c r="D605" s="208"/>
      <c r="E605" s="208"/>
      <c r="F605" s="208"/>
      <c r="G605" s="208"/>
      <c r="H605" s="208"/>
      <c r="I605" s="234"/>
    </row>
    <row r="606" customFormat="false" ht="13.8" hidden="false" customHeight="false" outlineLevel="0" collapsed="false">
      <c r="A606" s="208"/>
      <c r="B606" s="208"/>
      <c r="C606" s="208"/>
      <c r="D606" s="208"/>
      <c r="E606" s="208"/>
      <c r="F606" s="208"/>
      <c r="G606" s="208"/>
      <c r="H606" s="208"/>
      <c r="I606" s="234"/>
    </row>
    <row r="607" customFormat="false" ht="13.8" hidden="false" customHeight="false" outlineLevel="0" collapsed="false">
      <c r="A607" s="208"/>
      <c r="B607" s="208"/>
      <c r="C607" s="208"/>
      <c r="D607" s="208"/>
      <c r="E607" s="208"/>
      <c r="F607" s="208"/>
      <c r="G607" s="208"/>
      <c r="H607" s="208"/>
      <c r="I607" s="234"/>
    </row>
    <row r="608" customFormat="false" ht="13.8" hidden="false" customHeight="false" outlineLevel="0" collapsed="false">
      <c r="A608" s="208"/>
      <c r="B608" s="208"/>
      <c r="C608" s="208"/>
      <c r="D608" s="208"/>
      <c r="E608" s="208"/>
      <c r="F608" s="208"/>
      <c r="G608" s="208"/>
      <c r="H608" s="208"/>
      <c r="I608" s="234"/>
    </row>
    <row r="609" customFormat="false" ht="13.8" hidden="false" customHeight="false" outlineLevel="0" collapsed="false">
      <c r="A609" s="208"/>
      <c r="B609" s="208"/>
      <c r="C609" s="208"/>
      <c r="D609" s="208"/>
      <c r="E609" s="208"/>
      <c r="F609" s="208"/>
      <c r="G609" s="208"/>
      <c r="H609" s="208"/>
      <c r="I609" s="234"/>
    </row>
    <row r="610" customFormat="false" ht="13.8" hidden="false" customHeight="false" outlineLevel="0" collapsed="false">
      <c r="A610" s="208"/>
      <c r="B610" s="208"/>
      <c r="C610" s="208"/>
      <c r="D610" s="208"/>
      <c r="E610" s="208"/>
      <c r="F610" s="208"/>
      <c r="G610" s="208"/>
      <c r="H610" s="208"/>
      <c r="I610" s="234"/>
    </row>
    <row r="611" customFormat="false" ht="13.8" hidden="false" customHeight="false" outlineLevel="0" collapsed="false">
      <c r="A611" s="208"/>
      <c r="B611" s="208"/>
      <c r="C611" s="208"/>
      <c r="D611" s="208"/>
      <c r="E611" s="208"/>
      <c r="F611" s="208"/>
      <c r="G611" s="208"/>
      <c r="H611" s="208"/>
      <c r="I611" s="234"/>
    </row>
    <row r="612" customFormat="false" ht="13.8" hidden="false" customHeight="false" outlineLevel="0" collapsed="false">
      <c r="A612" s="208"/>
      <c r="B612" s="208"/>
      <c r="C612" s="208"/>
      <c r="D612" s="208"/>
      <c r="E612" s="208"/>
      <c r="F612" s="208"/>
      <c r="G612" s="208"/>
      <c r="H612" s="208"/>
      <c r="I612" s="234"/>
    </row>
    <row r="613" customFormat="false" ht="13.8" hidden="false" customHeight="false" outlineLevel="0" collapsed="false">
      <c r="A613" s="208"/>
      <c r="B613" s="208"/>
      <c r="C613" s="208"/>
      <c r="D613" s="208"/>
      <c r="E613" s="208"/>
      <c r="F613" s="208"/>
      <c r="G613" s="208"/>
      <c r="H613" s="208"/>
      <c r="I613" s="234"/>
    </row>
    <row r="614" customFormat="false" ht="13.8" hidden="false" customHeight="false" outlineLevel="0" collapsed="false">
      <c r="A614" s="208"/>
      <c r="B614" s="208"/>
      <c r="C614" s="208"/>
      <c r="D614" s="208"/>
      <c r="E614" s="208"/>
      <c r="F614" s="208"/>
      <c r="G614" s="208"/>
      <c r="H614" s="208"/>
      <c r="I614" s="234"/>
    </row>
    <row r="615" customFormat="false" ht="13.8" hidden="false" customHeight="false" outlineLevel="0" collapsed="false">
      <c r="A615" s="208"/>
      <c r="B615" s="208"/>
      <c r="C615" s="208"/>
      <c r="D615" s="208"/>
      <c r="E615" s="208"/>
      <c r="F615" s="208"/>
      <c r="G615" s="208"/>
      <c r="H615" s="208"/>
      <c r="I615" s="234"/>
    </row>
    <row r="616" customFormat="false" ht="13.8" hidden="false" customHeight="false" outlineLevel="0" collapsed="false">
      <c r="A616" s="208"/>
      <c r="B616" s="208"/>
      <c r="C616" s="208"/>
      <c r="D616" s="208"/>
      <c r="E616" s="208"/>
      <c r="F616" s="208"/>
      <c r="G616" s="208"/>
      <c r="H616" s="208"/>
      <c r="I616" s="234"/>
    </row>
    <row r="617" customFormat="false" ht="13.8" hidden="false" customHeight="false" outlineLevel="0" collapsed="false">
      <c r="A617" s="208"/>
      <c r="B617" s="208"/>
      <c r="C617" s="208"/>
      <c r="D617" s="208"/>
      <c r="E617" s="208"/>
      <c r="F617" s="208"/>
      <c r="G617" s="208"/>
      <c r="H617" s="208"/>
      <c r="I617" s="234"/>
    </row>
    <row r="618" customFormat="false" ht="13.8" hidden="false" customHeight="false" outlineLevel="0" collapsed="false">
      <c r="A618" s="208"/>
      <c r="B618" s="208"/>
      <c r="C618" s="208"/>
      <c r="D618" s="208"/>
      <c r="E618" s="208"/>
      <c r="F618" s="208"/>
      <c r="G618" s="208"/>
      <c r="H618" s="208"/>
      <c r="I618" s="234"/>
    </row>
    <row r="619" customFormat="false" ht="13.8" hidden="false" customHeight="false" outlineLevel="0" collapsed="false">
      <c r="A619" s="208"/>
      <c r="B619" s="208"/>
      <c r="C619" s="208"/>
      <c r="D619" s="208"/>
      <c r="E619" s="208"/>
      <c r="F619" s="208"/>
      <c r="G619" s="208"/>
      <c r="H619" s="208"/>
      <c r="I619" s="234"/>
    </row>
    <row r="620" customFormat="false" ht="13.8" hidden="false" customHeight="false" outlineLevel="0" collapsed="false">
      <c r="A620" s="208"/>
      <c r="B620" s="208"/>
      <c r="C620" s="208"/>
      <c r="D620" s="208"/>
      <c r="E620" s="208"/>
      <c r="F620" s="208"/>
      <c r="G620" s="208"/>
      <c r="H620" s="208"/>
      <c r="I620" s="234"/>
    </row>
    <row r="621" customFormat="false" ht="13.8" hidden="false" customHeight="false" outlineLevel="0" collapsed="false">
      <c r="A621" s="208"/>
      <c r="B621" s="208"/>
      <c r="C621" s="208"/>
      <c r="D621" s="208"/>
      <c r="E621" s="208"/>
      <c r="F621" s="208"/>
      <c r="G621" s="208"/>
      <c r="H621" s="208"/>
      <c r="I621" s="234"/>
    </row>
    <row r="622" customFormat="false" ht="13.8" hidden="false" customHeight="false" outlineLevel="0" collapsed="false">
      <c r="A622" s="208"/>
      <c r="B622" s="208"/>
      <c r="C622" s="208"/>
      <c r="D622" s="208"/>
      <c r="E622" s="208"/>
      <c r="F622" s="208"/>
      <c r="G622" s="208"/>
      <c r="H622" s="208"/>
      <c r="I622" s="234"/>
    </row>
    <row r="623" customFormat="false" ht="13.8" hidden="false" customHeight="false" outlineLevel="0" collapsed="false">
      <c r="A623" s="208"/>
      <c r="B623" s="208"/>
      <c r="C623" s="208"/>
      <c r="D623" s="208"/>
      <c r="E623" s="208"/>
      <c r="F623" s="208"/>
      <c r="G623" s="208"/>
      <c r="H623" s="208"/>
      <c r="I623" s="234"/>
    </row>
    <row r="624" customFormat="false" ht="13.8" hidden="false" customHeight="false" outlineLevel="0" collapsed="false">
      <c r="A624" s="208"/>
      <c r="B624" s="208"/>
      <c r="C624" s="208"/>
      <c r="D624" s="208"/>
      <c r="E624" s="208"/>
      <c r="F624" s="208"/>
      <c r="G624" s="208"/>
      <c r="H624" s="208"/>
      <c r="I624" s="234"/>
    </row>
    <row r="625" customFormat="false" ht="13.8" hidden="false" customHeight="false" outlineLevel="0" collapsed="false">
      <c r="A625" s="208"/>
      <c r="B625" s="208"/>
      <c r="C625" s="208"/>
      <c r="D625" s="208"/>
      <c r="E625" s="208"/>
      <c r="F625" s="208"/>
      <c r="G625" s="208"/>
      <c r="H625" s="208"/>
      <c r="I625" s="234"/>
    </row>
    <row r="626" customFormat="false" ht="13.8" hidden="false" customHeight="false" outlineLevel="0" collapsed="false">
      <c r="A626" s="208"/>
      <c r="B626" s="208"/>
      <c r="C626" s="208"/>
      <c r="D626" s="208"/>
      <c r="E626" s="208"/>
      <c r="F626" s="208"/>
      <c r="G626" s="208"/>
      <c r="H626" s="208"/>
      <c r="I626" s="234"/>
    </row>
    <row r="627" customFormat="false" ht="13.8" hidden="false" customHeight="false" outlineLevel="0" collapsed="false">
      <c r="A627" s="208"/>
      <c r="B627" s="208"/>
      <c r="C627" s="208"/>
      <c r="D627" s="208"/>
      <c r="E627" s="208"/>
      <c r="F627" s="208"/>
      <c r="G627" s="208"/>
      <c r="H627" s="208"/>
      <c r="I627" s="234"/>
    </row>
    <row r="628" customFormat="false" ht="13.8" hidden="false" customHeight="false" outlineLevel="0" collapsed="false">
      <c r="A628" s="208"/>
      <c r="B628" s="208"/>
      <c r="C628" s="208"/>
      <c r="D628" s="208"/>
      <c r="E628" s="208"/>
      <c r="F628" s="208"/>
      <c r="G628" s="208"/>
      <c r="H628" s="208"/>
      <c r="I628" s="234"/>
    </row>
    <row r="629" customFormat="false" ht="13.8" hidden="false" customHeight="false" outlineLevel="0" collapsed="false">
      <c r="A629" s="208"/>
      <c r="B629" s="208"/>
      <c r="C629" s="208"/>
      <c r="D629" s="208"/>
      <c r="E629" s="208"/>
      <c r="F629" s="208"/>
      <c r="G629" s="208"/>
      <c r="H629" s="208"/>
      <c r="I629" s="234"/>
    </row>
    <row r="630" customFormat="false" ht="13.8" hidden="false" customHeight="false" outlineLevel="0" collapsed="false">
      <c r="A630" s="208"/>
      <c r="B630" s="208"/>
      <c r="C630" s="208"/>
      <c r="D630" s="208"/>
      <c r="E630" s="208"/>
      <c r="F630" s="208"/>
      <c r="G630" s="208"/>
      <c r="H630" s="208"/>
      <c r="I630" s="234"/>
    </row>
    <row r="631" customFormat="false" ht="13.8" hidden="false" customHeight="false" outlineLevel="0" collapsed="false">
      <c r="A631" s="208"/>
      <c r="B631" s="208"/>
      <c r="C631" s="208"/>
      <c r="D631" s="208"/>
      <c r="E631" s="208"/>
      <c r="F631" s="208"/>
      <c r="G631" s="208"/>
      <c r="H631" s="208"/>
      <c r="I631" s="234"/>
    </row>
    <row r="632" customFormat="false" ht="13.8" hidden="false" customHeight="false" outlineLevel="0" collapsed="false">
      <c r="A632" s="208"/>
      <c r="B632" s="208"/>
      <c r="C632" s="208"/>
      <c r="D632" s="208"/>
      <c r="E632" s="208"/>
      <c r="F632" s="208"/>
      <c r="G632" s="208"/>
      <c r="H632" s="208"/>
      <c r="I632" s="234"/>
    </row>
    <row r="633" customFormat="false" ht="13.8" hidden="false" customHeight="false" outlineLevel="0" collapsed="false">
      <c r="A633" s="208"/>
      <c r="B633" s="208"/>
      <c r="C633" s="208"/>
      <c r="D633" s="208"/>
      <c r="E633" s="208"/>
      <c r="F633" s="208"/>
      <c r="G633" s="208"/>
      <c r="H633" s="208"/>
      <c r="I633" s="234"/>
    </row>
    <row r="634" customFormat="false" ht="13.8" hidden="false" customHeight="false" outlineLevel="0" collapsed="false">
      <c r="A634" s="208"/>
      <c r="B634" s="208"/>
      <c r="C634" s="208"/>
      <c r="D634" s="208"/>
      <c r="E634" s="208"/>
      <c r="F634" s="208"/>
      <c r="G634" s="208"/>
      <c r="H634" s="208"/>
      <c r="I634" s="234"/>
    </row>
    <row r="635" customFormat="false" ht="13.8" hidden="false" customHeight="false" outlineLevel="0" collapsed="false">
      <c r="A635" s="208"/>
      <c r="B635" s="208"/>
      <c r="C635" s="208"/>
      <c r="D635" s="208"/>
      <c r="E635" s="208"/>
      <c r="F635" s="208"/>
      <c r="G635" s="208"/>
      <c r="H635" s="208"/>
      <c r="I635" s="234"/>
    </row>
    <row r="636" customFormat="false" ht="13.8" hidden="false" customHeight="false" outlineLevel="0" collapsed="false">
      <c r="A636" s="208"/>
      <c r="B636" s="208"/>
      <c r="C636" s="208"/>
      <c r="D636" s="208"/>
      <c r="E636" s="208"/>
      <c r="F636" s="208"/>
      <c r="G636" s="208"/>
      <c r="H636" s="208"/>
      <c r="I636" s="234"/>
    </row>
    <row r="637" customFormat="false" ht="13.8" hidden="false" customHeight="false" outlineLevel="0" collapsed="false">
      <c r="A637" s="208"/>
      <c r="B637" s="208"/>
      <c r="C637" s="208"/>
      <c r="D637" s="208"/>
      <c r="E637" s="208"/>
      <c r="F637" s="208"/>
      <c r="G637" s="208"/>
      <c r="H637" s="208"/>
      <c r="I637" s="234"/>
    </row>
    <row r="638" customFormat="false" ht="13.8" hidden="false" customHeight="false" outlineLevel="0" collapsed="false">
      <c r="A638" s="208"/>
      <c r="B638" s="208"/>
      <c r="C638" s="208"/>
      <c r="D638" s="208"/>
      <c r="E638" s="208"/>
      <c r="F638" s="208"/>
      <c r="G638" s="208"/>
      <c r="H638" s="208"/>
      <c r="I638" s="234"/>
    </row>
    <row r="639" customFormat="false" ht="13.8" hidden="false" customHeight="false" outlineLevel="0" collapsed="false">
      <c r="A639" s="208"/>
      <c r="B639" s="208"/>
      <c r="C639" s="208"/>
      <c r="D639" s="208"/>
      <c r="E639" s="208"/>
      <c r="F639" s="208"/>
      <c r="G639" s="208"/>
      <c r="H639" s="208"/>
      <c r="I639" s="234"/>
    </row>
    <row r="640" customFormat="false" ht="13.8" hidden="false" customHeight="false" outlineLevel="0" collapsed="false">
      <c r="A640" s="208"/>
      <c r="B640" s="208"/>
      <c r="C640" s="208"/>
      <c r="D640" s="208"/>
      <c r="E640" s="208"/>
      <c r="F640" s="208"/>
      <c r="G640" s="208"/>
      <c r="H640" s="208"/>
      <c r="I640" s="234"/>
    </row>
    <row r="641" customFormat="false" ht="13.8" hidden="false" customHeight="false" outlineLevel="0" collapsed="false">
      <c r="A641" s="208"/>
      <c r="B641" s="208"/>
      <c r="C641" s="208"/>
      <c r="D641" s="208"/>
      <c r="E641" s="208"/>
      <c r="F641" s="208"/>
      <c r="G641" s="208"/>
      <c r="H641" s="208"/>
      <c r="I641" s="234"/>
    </row>
    <row r="642" customFormat="false" ht="13.8" hidden="false" customHeight="false" outlineLevel="0" collapsed="false">
      <c r="A642" s="208"/>
      <c r="B642" s="208"/>
      <c r="C642" s="208"/>
      <c r="D642" s="208"/>
      <c r="E642" s="208"/>
      <c r="F642" s="208"/>
      <c r="G642" s="208"/>
      <c r="H642" s="208"/>
      <c r="I642" s="234"/>
    </row>
    <row r="643" customFormat="false" ht="13.8" hidden="false" customHeight="false" outlineLevel="0" collapsed="false">
      <c r="A643" s="208"/>
      <c r="B643" s="208"/>
      <c r="C643" s="208"/>
      <c r="D643" s="208"/>
      <c r="E643" s="208"/>
      <c r="F643" s="208"/>
      <c r="G643" s="208"/>
      <c r="H643" s="208"/>
      <c r="I643" s="234"/>
    </row>
    <row r="644" customFormat="false" ht="13.8" hidden="false" customHeight="false" outlineLevel="0" collapsed="false">
      <c r="A644" s="208"/>
      <c r="B644" s="208"/>
      <c r="C644" s="208"/>
      <c r="D644" s="208"/>
      <c r="E644" s="208"/>
      <c r="F644" s="208"/>
      <c r="G644" s="208"/>
      <c r="H644" s="208"/>
      <c r="I644" s="234"/>
    </row>
    <row r="645" customFormat="false" ht="13.8" hidden="false" customHeight="false" outlineLevel="0" collapsed="false">
      <c r="A645" s="208"/>
      <c r="B645" s="208"/>
      <c r="C645" s="208"/>
      <c r="D645" s="208"/>
      <c r="E645" s="208"/>
      <c r="F645" s="208"/>
      <c r="G645" s="208"/>
      <c r="H645" s="208"/>
      <c r="I645" s="234"/>
    </row>
    <row r="646" customFormat="false" ht="13.8" hidden="false" customHeight="false" outlineLevel="0" collapsed="false">
      <c r="A646" s="208"/>
      <c r="B646" s="208"/>
      <c r="C646" s="208"/>
      <c r="D646" s="208"/>
      <c r="E646" s="208"/>
      <c r="F646" s="208"/>
      <c r="G646" s="208"/>
      <c r="H646" s="208"/>
      <c r="I646" s="234"/>
    </row>
    <row r="647" customFormat="false" ht="13.8" hidden="false" customHeight="false" outlineLevel="0" collapsed="false">
      <c r="A647" s="208"/>
      <c r="B647" s="208"/>
      <c r="C647" s="208"/>
      <c r="D647" s="208"/>
      <c r="E647" s="208"/>
      <c r="F647" s="208"/>
      <c r="G647" s="208"/>
      <c r="H647" s="208"/>
      <c r="I647" s="234"/>
    </row>
    <row r="648" customFormat="false" ht="13.8" hidden="false" customHeight="false" outlineLevel="0" collapsed="false">
      <c r="A648" s="208"/>
      <c r="B648" s="208"/>
      <c r="C648" s="208"/>
      <c r="D648" s="208"/>
      <c r="E648" s="208"/>
      <c r="F648" s="208"/>
      <c r="G648" s="208"/>
      <c r="H648" s="208"/>
      <c r="I648" s="234"/>
    </row>
    <row r="649" customFormat="false" ht="13.8" hidden="false" customHeight="false" outlineLevel="0" collapsed="false">
      <c r="A649" s="208"/>
      <c r="B649" s="208"/>
      <c r="C649" s="208"/>
      <c r="D649" s="208"/>
      <c r="E649" s="208"/>
      <c r="F649" s="208"/>
      <c r="G649" s="208"/>
      <c r="H649" s="208"/>
      <c r="I649" s="234"/>
    </row>
    <row r="650" customFormat="false" ht="13.8" hidden="false" customHeight="false" outlineLevel="0" collapsed="false">
      <c r="A650" s="208"/>
      <c r="B650" s="208"/>
      <c r="C650" s="208"/>
      <c r="D650" s="208"/>
      <c r="E650" s="208"/>
      <c r="F650" s="208"/>
      <c r="G650" s="208"/>
      <c r="H650" s="208"/>
      <c r="I650" s="234"/>
    </row>
    <row r="651" customFormat="false" ht="13.8" hidden="false" customHeight="false" outlineLevel="0" collapsed="false">
      <c r="A651" s="208"/>
      <c r="B651" s="208"/>
      <c r="C651" s="208"/>
      <c r="D651" s="208"/>
      <c r="E651" s="208"/>
      <c r="F651" s="208"/>
      <c r="G651" s="208"/>
      <c r="H651" s="208"/>
      <c r="I651" s="234"/>
    </row>
    <row r="652" customFormat="false" ht="13.8" hidden="false" customHeight="false" outlineLevel="0" collapsed="false">
      <c r="A652" s="208"/>
      <c r="B652" s="208"/>
      <c r="C652" s="208"/>
      <c r="D652" s="208"/>
      <c r="E652" s="208"/>
      <c r="F652" s="208"/>
      <c r="G652" s="208"/>
      <c r="H652" s="208"/>
      <c r="I652" s="234"/>
    </row>
    <row r="653" customFormat="false" ht="13.8" hidden="false" customHeight="false" outlineLevel="0" collapsed="false">
      <c r="A653" s="208"/>
      <c r="B653" s="208"/>
      <c r="C653" s="208"/>
      <c r="D653" s="208"/>
      <c r="E653" s="208"/>
      <c r="F653" s="208"/>
      <c r="G653" s="208"/>
      <c r="H653" s="208"/>
      <c r="I653" s="234"/>
    </row>
    <row r="654" customFormat="false" ht="13.8" hidden="false" customHeight="false" outlineLevel="0" collapsed="false">
      <c r="A654" s="208"/>
      <c r="B654" s="208"/>
      <c r="C654" s="208"/>
      <c r="D654" s="208"/>
      <c r="E654" s="208"/>
      <c r="F654" s="208"/>
      <c r="G654" s="208"/>
      <c r="H654" s="208"/>
      <c r="I654" s="234"/>
    </row>
    <row r="655" customFormat="false" ht="13.8" hidden="false" customHeight="false" outlineLevel="0" collapsed="false">
      <c r="A655" s="208"/>
      <c r="B655" s="208"/>
      <c r="C655" s="208"/>
      <c r="D655" s="208"/>
      <c r="E655" s="208"/>
      <c r="F655" s="208"/>
      <c r="G655" s="208"/>
      <c r="H655" s="208"/>
      <c r="I655" s="234"/>
    </row>
    <row r="656" customFormat="false" ht="13.8" hidden="false" customHeight="false" outlineLevel="0" collapsed="false">
      <c r="A656" s="208"/>
      <c r="B656" s="208"/>
      <c r="C656" s="208"/>
      <c r="D656" s="208"/>
      <c r="E656" s="208"/>
      <c r="F656" s="208"/>
      <c r="G656" s="208"/>
      <c r="H656" s="208"/>
      <c r="I656" s="234"/>
    </row>
    <row r="657" customFormat="false" ht="13.8" hidden="false" customHeight="false" outlineLevel="0" collapsed="false">
      <c r="A657" s="208"/>
      <c r="B657" s="208"/>
      <c r="C657" s="208"/>
      <c r="D657" s="208"/>
      <c r="E657" s="208"/>
      <c r="F657" s="208"/>
      <c r="G657" s="208"/>
      <c r="H657" s="208"/>
      <c r="I657" s="234"/>
    </row>
    <row r="658" customFormat="false" ht="13.8" hidden="false" customHeight="false" outlineLevel="0" collapsed="false">
      <c r="A658" s="208"/>
      <c r="B658" s="208"/>
      <c r="C658" s="208"/>
      <c r="D658" s="208"/>
      <c r="E658" s="208"/>
      <c r="F658" s="208"/>
      <c r="G658" s="208"/>
      <c r="H658" s="208"/>
      <c r="I658" s="234"/>
    </row>
    <row r="659" customFormat="false" ht="13.8" hidden="false" customHeight="false" outlineLevel="0" collapsed="false">
      <c r="A659" s="208"/>
      <c r="B659" s="208"/>
      <c r="C659" s="208"/>
      <c r="D659" s="208"/>
      <c r="E659" s="208"/>
      <c r="F659" s="208"/>
      <c r="G659" s="208"/>
      <c r="H659" s="208"/>
      <c r="I659" s="234"/>
    </row>
    <row r="660" customFormat="false" ht="13.8" hidden="false" customHeight="false" outlineLevel="0" collapsed="false">
      <c r="A660" s="208"/>
      <c r="B660" s="208"/>
      <c r="C660" s="208"/>
      <c r="D660" s="208"/>
      <c r="E660" s="208"/>
      <c r="F660" s="208"/>
      <c r="G660" s="208"/>
      <c r="H660" s="208"/>
      <c r="I660" s="234"/>
    </row>
    <row r="661" customFormat="false" ht="13.8" hidden="false" customHeight="false" outlineLevel="0" collapsed="false">
      <c r="A661" s="208"/>
      <c r="B661" s="208"/>
      <c r="C661" s="208"/>
      <c r="D661" s="208"/>
      <c r="E661" s="208"/>
      <c r="F661" s="208"/>
      <c r="G661" s="208"/>
      <c r="H661" s="208"/>
      <c r="I661" s="234"/>
    </row>
    <row r="662" customFormat="false" ht="13.8" hidden="false" customHeight="false" outlineLevel="0" collapsed="false">
      <c r="A662" s="208"/>
      <c r="B662" s="208"/>
      <c r="C662" s="208"/>
      <c r="D662" s="208"/>
      <c r="E662" s="208"/>
      <c r="F662" s="208"/>
      <c r="G662" s="208"/>
      <c r="H662" s="208"/>
      <c r="I662" s="234"/>
    </row>
    <row r="663" customFormat="false" ht="13.8" hidden="false" customHeight="false" outlineLevel="0" collapsed="false">
      <c r="A663" s="208"/>
      <c r="B663" s="208"/>
      <c r="C663" s="208"/>
      <c r="D663" s="208"/>
      <c r="E663" s="208"/>
      <c r="F663" s="208"/>
      <c r="G663" s="208"/>
      <c r="H663" s="208"/>
      <c r="I663" s="234"/>
    </row>
    <row r="664" customFormat="false" ht="13.8" hidden="false" customHeight="false" outlineLevel="0" collapsed="false">
      <c r="A664" s="208"/>
      <c r="B664" s="208"/>
      <c r="C664" s="208"/>
      <c r="D664" s="208"/>
      <c r="E664" s="208"/>
      <c r="F664" s="208"/>
      <c r="G664" s="208"/>
      <c r="H664" s="208"/>
      <c r="I664" s="234"/>
    </row>
    <row r="665" customFormat="false" ht="13.8" hidden="false" customHeight="false" outlineLevel="0" collapsed="false">
      <c r="A665" s="208"/>
      <c r="B665" s="208"/>
      <c r="C665" s="208"/>
      <c r="D665" s="208"/>
      <c r="E665" s="208"/>
      <c r="F665" s="208"/>
      <c r="G665" s="208"/>
      <c r="H665" s="208"/>
      <c r="I665" s="234"/>
    </row>
    <row r="666" customFormat="false" ht="13.8" hidden="false" customHeight="false" outlineLevel="0" collapsed="false">
      <c r="A666" s="208"/>
      <c r="B666" s="208"/>
      <c r="C666" s="208"/>
      <c r="D666" s="208"/>
      <c r="E666" s="208"/>
      <c r="F666" s="208"/>
      <c r="G666" s="208"/>
      <c r="H666" s="208"/>
      <c r="I666" s="234"/>
    </row>
    <row r="667" customFormat="false" ht="13.8" hidden="false" customHeight="false" outlineLevel="0" collapsed="false">
      <c r="A667" s="208"/>
      <c r="B667" s="208"/>
      <c r="C667" s="208"/>
      <c r="D667" s="208"/>
      <c r="E667" s="208"/>
      <c r="F667" s="208"/>
      <c r="G667" s="208"/>
      <c r="H667" s="208"/>
      <c r="I667" s="234"/>
    </row>
    <row r="668" customFormat="false" ht="13.8" hidden="false" customHeight="false" outlineLevel="0" collapsed="false">
      <c r="A668" s="208"/>
      <c r="B668" s="208"/>
      <c r="C668" s="208"/>
      <c r="D668" s="208"/>
      <c r="E668" s="208"/>
      <c r="F668" s="208"/>
      <c r="G668" s="208"/>
      <c r="H668" s="208"/>
      <c r="I668" s="234"/>
    </row>
    <row r="669" customFormat="false" ht="13.8" hidden="false" customHeight="false" outlineLevel="0" collapsed="false">
      <c r="A669" s="208"/>
      <c r="B669" s="208"/>
      <c r="C669" s="208"/>
      <c r="D669" s="208"/>
      <c r="E669" s="208"/>
      <c r="F669" s="208"/>
      <c r="G669" s="208"/>
      <c r="H669" s="208"/>
      <c r="I669" s="234"/>
    </row>
    <row r="670" customFormat="false" ht="13.8" hidden="false" customHeight="false" outlineLevel="0" collapsed="false">
      <c r="A670" s="208"/>
      <c r="B670" s="208"/>
      <c r="C670" s="208"/>
      <c r="D670" s="208"/>
      <c r="E670" s="208"/>
      <c r="F670" s="208"/>
      <c r="G670" s="208"/>
      <c r="H670" s="208"/>
      <c r="I670" s="234"/>
    </row>
    <row r="671" customFormat="false" ht="13.8" hidden="false" customHeight="false" outlineLevel="0" collapsed="false">
      <c r="A671" s="208"/>
      <c r="B671" s="208"/>
      <c r="C671" s="208"/>
      <c r="D671" s="208"/>
      <c r="E671" s="208"/>
      <c r="F671" s="208"/>
      <c r="G671" s="208"/>
      <c r="H671" s="208"/>
      <c r="I671" s="234"/>
    </row>
    <row r="672" customFormat="false" ht="13.8" hidden="false" customHeight="false" outlineLevel="0" collapsed="false">
      <c r="A672" s="208"/>
      <c r="B672" s="208"/>
      <c r="C672" s="208"/>
      <c r="D672" s="208"/>
      <c r="E672" s="208"/>
      <c r="F672" s="208"/>
      <c r="G672" s="208"/>
      <c r="H672" s="208"/>
      <c r="I672" s="234"/>
    </row>
    <row r="673" customFormat="false" ht="13.8" hidden="false" customHeight="false" outlineLevel="0" collapsed="false">
      <c r="A673" s="208"/>
      <c r="B673" s="208"/>
      <c r="C673" s="208"/>
      <c r="D673" s="208"/>
      <c r="E673" s="208"/>
      <c r="F673" s="208"/>
      <c r="G673" s="208"/>
      <c r="H673" s="208"/>
      <c r="I673" s="234"/>
    </row>
    <row r="674" customFormat="false" ht="13.8" hidden="false" customHeight="false" outlineLevel="0" collapsed="false">
      <c r="A674" s="208"/>
      <c r="B674" s="208"/>
      <c r="C674" s="208"/>
      <c r="D674" s="208"/>
      <c r="E674" s="208"/>
      <c r="F674" s="208"/>
      <c r="G674" s="208"/>
      <c r="H674" s="208"/>
      <c r="I674" s="234"/>
    </row>
    <row r="675" customFormat="false" ht="13.8" hidden="false" customHeight="false" outlineLevel="0" collapsed="false">
      <c r="A675" s="208"/>
      <c r="B675" s="208"/>
      <c r="C675" s="208"/>
      <c r="D675" s="208"/>
      <c r="E675" s="208"/>
      <c r="F675" s="208"/>
      <c r="G675" s="208"/>
      <c r="H675" s="208"/>
      <c r="I675" s="234"/>
    </row>
    <row r="676" customFormat="false" ht="13.8" hidden="false" customHeight="false" outlineLevel="0" collapsed="false">
      <c r="A676" s="208"/>
      <c r="B676" s="208"/>
      <c r="C676" s="208"/>
      <c r="D676" s="208"/>
      <c r="E676" s="208"/>
      <c r="F676" s="208"/>
      <c r="G676" s="208"/>
      <c r="H676" s="208"/>
      <c r="I676" s="234"/>
    </row>
    <row r="677" customFormat="false" ht="13.8" hidden="false" customHeight="false" outlineLevel="0" collapsed="false">
      <c r="A677" s="208"/>
      <c r="B677" s="208"/>
      <c r="C677" s="208"/>
      <c r="D677" s="208"/>
      <c r="E677" s="208"/>
      <c r="F677" s="208"/>
      <c r="G677" s="208"/>
      <c r="H677" s="208"/>
      <c r="I677" s="234"/>
    </row>
    <row r="678" customFormat="false" ht="13.8" hidden="false" customHeight="false" outlineLevel="0" collapsed="false">
      <c r="A678" s="208"/>
      <c r="B678" s="208"/>
      <c r="C678" s="208"/>
      <c r="D678" s="208"/>
      <c r="E678" s="208"/>
      <c r="F678" s="208"/>
      <c r="G678" s="208"/>
      <c r="H678" s="208"/>
      <c r="I678" s="234"/>
    </row>
    <row r="679" customFormat="false" ht="13.8" hidden="false" customHeight="false" outlineLevel="0" collapsed="false">
      <c r="A679" s="208"/>
      <c r="B679" s="208"/>
      <c r="C679" s="208"/>
      <c r="D679" s="208"/>
      <c r="E679" s="208"/>
      <c r="F679" s="208"/>
      <c r="G679" s="208"/>
      <c r="H679" s="208"/>
      <c r="I679" s="234"/>
    </row>
    <row r="680" customFormat="false" ht="13.8" hidden="false" customHeight="false" outlineLevel="0" collapsed="false">
      <c r="A680" s="208"/>
      <c r="B680" s="208"/>
      <c r="C680" s="208"/>
      <c r="D680" s="208"/>
      <c r="E680" s="208"/>
      <c r="F680" s="208"/>
      <c r="G680" s="208"/>
      <c r="H680" s="208"/>
      <c r="I680" s="234"/>
    </row>
    <row r="681" customFormat="false" ht="13.8" hidden="false" customHeight="false" outlineLevel="0" collapsed="false">
      <c r="A681" s="208"/>
      <c r="B681" s="208"/>
      <c r="C681" s="208"/>
      <c r="D681" s="208"/>
      <c r="E681" s="208"/>
      <c r="F681" s="208"/>
      <c r="G681" s="208"/>
      <c r="H681" s="208"/>
      <c r="I681" s="234"/>
    </row>
    <row r="682" customFormat="false" ht="13.8" hidden="false" customHeight="false" outlineLevel="0" collapsed="false">
      <c r="A682" s="208"/>
      <c r="B682" s="208"/>
      <c r="C682" s="208"/>
      <c r="D682" s="208"/>
      <c r="E682" s="208"/>
      <c r="F682" s="208"/>
      <c r="G682" s="208"/>
      <c r="H682" s="208"/>
      <c r="I682" s="234"/>
    </row>
    <row r="683" customFormat="false" ht="13.8" hidden="false" customHeight="false" outlineLevel="0" collapsed="false">
      <c r="A683" s="208"/>
      <c r="B683" s="208"/>
      <c r="C683" s="208"/>
      <c r="D683" s="208"/>
      <c r="E683" s="208"/>
      <c r="F683" s="208"/>
      <c r="G683" s="208"/>
      <c r="H683" s="208"/>
      <c r="I683" s="234"/>
    </row>
    <row r="684" customFormat="false" ht="13.8" hidden="false" customHeight="false" outlineLevel="0" collapsed="false">
      <c r="A684" s="208"/>
      <c r="B684" s="208"/>
      <c r="C684" s="208"/>
      <c r="D684" s="208"/>
      <c r="E684" s="208"/>
      <c r="F684" s="208"/>
      <c r="G684" s="208"/>
      <c r="H684" s="208"/>
      <c r="I684" s="234"/>
    </row>
    <row r="685" customFormat="false" ht="13.8" hidden="false" customHeight="false" outlineLevel="0" collapsed="false">
      <c r="A685" s="208"/>
      <c r="B685" s="208"/>
      <c r="C685" s="208"/>
      <c r="D685" s="208"/>
      <c r="E685" s="208"/>
      <c r="F685" s="208"/>
      <c r="G685" s="208"/>
      <c r="H685" s="208"/>
      <c r="I685" s="234"/>
    </row>
    <row r="686" customFormat="false" ht="13.8" hidden="false" customHeight="false" outlineLevel="0" collapsed="false">
      <c r="A686" s="208"/>
      <c r="B686" s="208"/>
      <c r="C686" s="208"/>
      <c r="D686" s="208"/>
      <c r="E686" s="208"/>
      <c r="F686" s="208"/>
      <c r="G686" s="208"/>
      <c r="H686" s="208"/>
      <c r="I686" s="234"/>
    </row>
    <row r="687" customFormat="false" ht="13.8" hidden="false" customHeight="false" outlineLevel="0" collapsed="false">
      <c r="A687" s="208"/>
      <c r="B687" s="208"/>
      <c r="C687" s="208"/>
      <c r="D687" s="208"/>
      <c r="E687" s="208"/>
      <c r="F687" s="208"/>
      <c r="G687" s="208"/>
      <c r="H687" s="208"/>
      <c r="I687" s="234"/>
    </row>
    <row r="688" customFormat="false" ht="13.8" hidden="false" customHeight="false" outlineLevel="0" collapsed="false">
      <c r="A688" s="208"/>
      <c r="B688" s="208"/>
      <c r="C688" s="208"/>
      <c r="D688" s="208"/>
      <c r="E688" s="208"/>
      <c r="F688" s="208"/>
      <c r="G688" s="208"/>
      <c r="H688" s="208"/>
      <c r="I688" s="234"/>
    </row>
    <row r="689" customFormat="false" ht="13.8" hidden="false" customHeight="false" outlineLevel="0" collapsed="false">
      <c r="A689" s="208"/>
      <c r="B689" s="208"/>
      <c r="C689" s="208"/>
      <c r="D689" s="208"/>
      <c r="E689" s="208"/>
      <c r="F689" s="208"/>
      <c r="G689" s="208"/>
      <c r="H689" s="208"/>
      <c r="I689" s="234"/>
    </row>
    <row r="690" customFormat="false" ht="13.8" hidden="false" customHeight="false" outlineLevel="0" collapsed="false">
      <c r="A690" s="208"/>
      <c r="B690" s="208"/>
      <c r="C690" s="208"/>
      <c r="D690" s="208"/>
      <c r="E690" s="208"/>
      <c r="F690" s="208"/>
      <c r="G690" s="208"/>
      <c r="H690" s="208"/>
      <c r="I690" s="234"/>
    </row>
    <row r="691" customFormat="false" ht="13.8" hidden="false" customHeight="false" outlineLevel="0" collapsed="false">
      <c r="A691" s="208"/>
      <c r="B691" s="208"/>
      <c r="C691" s="208"/>
      <c r="D691" s="208"/>
      <c r="E691" s="208"/>
      <c r="F691" s="208"/>
      <c r="G691" s="208"/>
      <c r="H691" s="208"/>
      <c r="I691" s="234"/>
    </row>
    <row r="692" customFormat="false" ht="13.8" hidden="false" customHeight="false" outlineLevel="0" collapsed="false">
      <c r="A692" s="208"/>
      <c r="B692" s="208"/>
      <c r="C692" s="208"/>
      <c r="D692" s="208"/>
      <c r="E692" s="208"/>
      <c r="F692" s="208"/>
      <c r="G692" s="208"/>
      <c r="H692" s="208"/>
      <c r="I692" s="234"/>
    </row>
    <row r="693" customFormat="false" ht="13.8" hidden="false" customHeight="false" outlineLevel="0" collapsed="false">
      <c r="A693" s="208"/>
      <c r="B693" s="208"/>
      <c r="C693" s="208"/>
      <c r="D693" s="208"/>
      <c r="E693" s="208"/>
      <c r="F693" s="208"/>
      <c r="G693" s="208"/>
      <c r="H693" s="208"/>
      <c r="I693" s="234"/>
    </row>
    <row r="694" customFormat="false" ht="13.8" hidden="false" customHeight="false" outlineLevel="0" collapsed="false">
      <c r="A694" s="208"/>
      <c r="B694" s="208"/>
      <c r="C694" s="208"/>
      <c r="D694" s="208"/>
      <c r="E694" s="208"/>
      <c r="F694" s="208"/>
      <c r="G694" s="208"/>
      <c r="H694" s="208"/>
      <c r="I694" s="234"/>
    </row>
    <row r="695" customFormat="false" ht="13.8" hidden="false" customHeight="false" outlineLevel="0" collapsed="false">
      <c r="A695" s="208"/>
      <c r="B695" s="208"/>
      <c r="C695" s="208"/>
      <c r="D695" s="208"/>
      <c r="E695" s="208"/>
      <c r="F695" s="208"/>
      <c r="G695" s="208"/>
      <c r="H695" s="208"/>
      <c r="I695" s="234"/>
    </row>
    <row r="696" customFormat="false" ht="13.8" hidden="false" customHeight="false" outlineLevel="0" collapsed="false">
      <c r="A696" s="208"/>
      <c r="B696" s="208"/>
      <c r="C696" s="208"/>
      <c r="D696" s="208"/>
      <c r="E696" s="208"/>
      <c r="F696" s="208"/>
      <c r="G696" s="208"/>
      <c r="H696" s="208"/>
      <c r="I696" s="234"/>
    </row>
    <row r="697" customFormat="false" ht="13.8" hidden="false" customHeight="false" outlineLevel="0" collapsed="false">
      <c r="A697" s="208"/>
      <c r="B697" s="208"/>
      <c r="C697" s="208"/>
      <c r="D697" s="208"/>
      <c r="E697" s="208"/>
      <c r="F697" s="208"/>
      <c r="G697" s="208"/>
      <c r="H697" s="208"/>
      <c r="I697" s="234"/>
    </row>
    <row r="698" customFormat="false" ht="13.8" hidden="false" customHeight="false" outlineLevel="0" collapsed="false">
      <c r="A698" s="208"/>
      <c r="B698" s="208"/>
      <c r="C698" s="208"/>
      <c r="D698" s="208"/>
      <c r="E698" s="208"/>
      <c r="F698" s="208"/>
      <c r="G698" s="208"/>
      <c r="H698" s="208"/>
      <c r="I698" s="234"/>
    </row>
    <row r="699" customFormat="false" ht="13.8" hidden="false" customHeight="false" outlineLevel="0" collapsed="false">
      <c r="A699" s="208"/>
      <c r="B699" s="208"/>
      <c r="C699" s="208"/>
      <c r="D699" s="208"/>
      <c r="E699" s="208"/>
      <c r="F699" s="208"/>
      <c r="G699" s="208"/>
      <c r="H699" s="208"/>
      <c r="I699" s="234"/>
    </row>
    <row r="700" customFormat="false" ht="13.8" hidden="false" customHeight="false" outlineLevel="0" collapsed="false">
      <c r="A700" s="208"/>
      <c r="B700" s="208"/>
      <c r="C700" s="208"/>
      <c r="D700" s="208"/>
      <c r="E700" s="208"/>
      <c r="F700" s="208"/>
      <c r="G700" s="208"/>
      <c r="H700" s="208"/>
      <c r="I700" s="234"/>
    </row>
    <row r="701" customFormat="false" ht="13.8" hidden="false" customHeight="false" outlineLevel="0" collapsed="false">
      <c r="A701" s="208"/>
      <c r="B701" s="208"/>
      <c r="C701" s="208"/>
      <c r="D701" s="208"/>
      <c r="E701" s="208"/>
      <c r="F701" s="208"/>
      <c r="G701" s="208"/>
      <c r="H701" s="208"/>
      <c r="I701" s="234"/>
    </row>
    <row r="702" customFormat="false" ht="13.8" hidden="false" customHeight="false" outlineLevel="0" collapsed="false">
      <c r="A702" s="208"/>
      <c r="B702" s="208"/>
      <c r="C702" s="208"/>
      <c r="D702" s="208"/>
      <c r="E702" s="208"/>
      <c r="F702" s="208"/>
      <c r="G702" s="208"/>
      <c r="H702" s="208"/>
      <c r="I702" s="234"/>
    </row>
    <row r="703" customFormat="false" ht="13.8" hidden="false" customHeight="false" outlineLevel="0" collapsed="false">
      <c r="A703" s="208"/>
      <c r="B703" s="208"/>
      <c r="C703" s="208"/>
      <c r="D703" s="208"/>
      <c r="E703" s="208"/>
      <c r="F703" s="208"/>
      <c r="G703" s="208"/>
      <c r="H703" s="208"/>
      <c r="I703" s="234"/>
    </row>
    <row r="704" customFormat="false" ht="13.8" hidden="false" customHeight="false" outlineLevel="0" collapsed="false">
      <c r="A704" s="208"/>
      <c r="B704" s="208"/>
      <c r="C704" s="208"/>
      <c r="D704" s="208"/>
      <c r="E704" s="208"/>
      <c r="F704" s="208"/>
      <c r="G704" s="208"/>
      <c r="H704" s="208"/>
      <c r="I704" s="234"/>
    </row>
    <row r="705" customFormat="false" ht="13.8" hidden="false" customHeight="false" outlineLevel="0" collapsed="false">
      <c r="A705" s="208"/>
      <c r="B705" s="208"/>
      <c r="C705" s="208"/>
      <c r="D705" s="208"/>
      <c r="E705" s="208"/>
      <c r="F705" s="208"/>
      <c r="G705" s="208"/>
      <c r="H705" s="208"/>
      <c r="I705" s="234"/>
    </row>
    <row r="706" customFormat="false" ht="13.8" hidden="false" customHeight="false" outlineLevel="0" collapsed="false">
      <c r="A706" s="208"/>
      <c r="B706" s="208"/>
      <c r="C706" s="208"/>
      <c r="D706" s="208"/>
      <c r="E706" s="208"/>
      <c r="F706" s="208"/>
      <c r="G706" s="208"/>
      <c r="H706" s="208"/>
      <c r="I706" s="234"/>
    </row>
    <row r="707" customFormat="false" ht="13.8" hidden="false" customHeight="false" outlineLevel="0" collapsed="false">
      <c r="A707" s="208"/>
      <c r="B707" s="208"/>
      <c r="C707" s="208"/>
      <c r="D707" s="208"/>
      <c r="E707" s="208"/>
      <c r="F707" s="208"/>
      <c r="G707" s="208"/>
      <c r="H707" s="208"/>
      <c r="I707" s="234"/>
    </row>
    <row r="708" customFormat="false" ht="13.8" hidden="false" customHeight="false" outlineLevel="0" collapsed="false">
      <c r="A708" s="208"/>
      <c r="B708" s="208"/>
      <c r="C708" s="208"/>
      <c r="D708" s="208"/>
      <c r="E708" s="208"/>
      <c r="F708" s="208"/>
      <c r="G708" s="208"/>
      <c r="H708" s="208"/>
      <c r="I708" s="234"/>
    </row>
    <row r="709" customFormat="false" ht="13.8" hidden="false" customHeight="false" outlineLevel="0" collapsed="false">
      <c r="A709" s="208"/>
      <c r="B709" s="208"/>
      <c r="C709" s="208"/>
      <c r="D709" s="208"/>
      <c r="E709" s="208"/>
      <c r="F709" s="208"/>
      <c r="G709" s="208"/>
      <c r="H709" s="208"/>
      <c r="I709" s="234"/>
    </row>
    <row r="710" customFormat="false" ht="13.8" hidden="false" customHeight="false" outlineLevel="0" collapsed="false">
      <c r="A710" s="208"/>
      <c r="B710" s="208"/>
      <c r="C710" s="208"/>
      <c r="D710" s="208"/>
      <c r="E710" s="208"/>
      <c r="F710" s="208"/>
      <c r="G710" s="208"/>
      <c r="H710" s="208"/>
      <c r="I710" s="234"/>
    </row>
    <row r="711" customFormat="false" ht="13.8" hidden="false" customHeight="false" outlineLevel="0" collapsed="false">
      <c r="A711" s="208"/>
      <c r="B711" s="208"/>
      <c r="C711" s="208"/>
      <c r="D711" s="208"/>
      <c r="E711" s="208"/>
      <c r="F711" s="208"/>
      <c r="G711" s="208"/>
      <c r="H711" s="208"/>
      <c r="I711" s="234"/>
    </row>
    <row r="712" customFormat="false" ht="13.8" hidden="false" customHeight="false" outlineLevel="0" collapsed="false">
      <c r="A712" s="208"/>
      <c r="B712" s="208"/>
      <c r="C712" s="208"/>
      <c r="D712" s="208"/>
      <c r="E712" s="208"/>
      <c r="F712" s="208"/>
      <c r="G712" s="208"/>
      <c r="H712" s="208"/>
      <c r="I712" s="234"/>
    </row>
    <row r="713" customFormat="false" ht="13.8" hidden="false" customHeight="false" outlineLevel="0" collapsed="false">
      <c r="A713" s="208"/>
      <c r="B713" s="208"/>
      <c r="C713" s="208"/>
      <c r="D713" s="208"/>
      <c r="E713" s="208"/>
      <c r="F713" s="208"/>
      <c r="G713" s="208"/>
      <c r="H713" s="208"/>
      <c r="I713" s="234"/>
    </row>
    <row r="714" customFormat="false" ht="13.8" hidden="false" customHeight="false" outlineLevel="0" collapsed="false">
      <c r="A714" s="208"/>
      <c r="B714" s="208"/>
      <c r="C714" s="208"/>
      <c r="D714" s="208"/>
      <c r="E714" s="208"/>
      <c r="F714" s="208"/>
      <c r="G714" s="208"/>
      <c r="H714" s="208"/>
      <c r="I714" s="234"/>
    </row>
    <row r="715" customFormat="false" ht="13.8" hidden="false" customHeight="false" outlineLevel="0" collapsed="false">
      <c r="A715" s="208"/>
      <c r="B715" s="208"/>
      <c r="C715" s="208"/>
      <c r="D715" s="208"/>
      <c r="E715" s="208"/>
      <c r="F715" s="208"/>
      <c r="G715" s="208"/>
      <c r="H715" s="208"/>
      <c r="I715" s="234"/>
    </row>
    <row r="716" customFormat="false" ht="13.8" hidden="false" customHeight="false" outlineLevel="0" collapsed="false">
      <c r="A716" s="208"/>
      <c r="B716" s="208"/>
      <c r="C716" s="208"/>
      <c r="D716" s="208"/>
      <c r="E716" s="208"/>
      <c r="F716" s="208"/>
      <c r="G716" s="208"/>
      <c r="H716" s="208"/>
      <c r="I716" s="234"/>
    </row>
    <row r="717" customFormat="false" ht="13.8" hidden="false" customHeight="false" outlineLevel="0" collapsed="false">
      <c r="A717" s="208"/>
      <c r="B717" s="208"/>
      <c r="C717" s="208"/>
      <c r="D717" s="208"/>
      <c r="E717" s="208"/>
      <c r="F717" s="208"/>
      <c r="G717" s="208"/>
      <c r="H717" s="208"/>
      <c r="I717" s="234"/>
    </row>
    <row r="718" customFormat="false" ht="13.8" hidden="false" customHeight="false" outlineLevel="0" collapsed="false">
      <c r="A718" s="208"/>
      <c r="B718" s="208"/>
      <c r="C718" s="208"/>
      <c r="D718" s="208"/>
      <c r="E718" s="208"/>
      <c r="F718" s="208"/>
      <c r="G718" s="208"/>
      <c r="H718" s="208"/>
      <c r="I718" s="234"/>
    </row>
    <row r="719" customFormat="false" ht="13.8" hidden="false" customHeight="false" outlineLevel="0" collapsed="false">
      <c r="A719" s="208"/>
      <c r="B719" s="208"/>
      <c r="C719" s="208"/>
      <c r="D719" s="208"/>
      <c r="E719" s="208"/>
      <c r="F719" s="208"/>
      <c r="G719" s="208"/>
      <c r="H719" s="208"/>
      <c r="I719" s="234"/>
    </row>
    <row r="720" customFormat="false" ht="13.8" hidden="false" customHeight="false" outlineLevel="0" collapsed="false">
      <c r="A720" s="208"/>
      <c r="B720" s="208"/>
      <c r="C720" s="208"/>
      <c r="D720" s="208"/>
      <c r="E720" s="208"/>
      <c r="F720" s="208"/>
      <c r="G720" s="208"/>
      <c r="H720" s="208"/>
      <c r="I720" s="234"/>
    </row>
    <row r="721" customFormat="false" ht="13.8" hidden="false" customHeight="false" outlineLevel="0" collapsed="false">
      <c r="A721" s="208"/>
      <c r="B721" s="208"/>
      <c r="C721" s="208"/>
      <c r="D721" s="208"/>
      <c r="E721" s="208"/>
      <c r="F721" s="208"/>
      <c r="G721" s="208"/>
      <c r="H721" s="208"/>
      <c r="I721" s="234"/>
    </row>
    <row r="722" customFormat="false" ht="13.8" hidden="false" customHeight="false" outlineLevel="0" collapsed="false">
      <c r="A722" s="208"/>
      <c r="B722" s="208"/>
      <c r="C722" s="208"/>
      <c r="D722" s="208"/>
      <c r="E722" s="208"/>
      <c r="F722" s="208"/>
      <c r="G722" s="208"/>
      <c r="H722" s="208"/>
      <c r="I722" s="234"/>
    </row>
    <row r="723" customFormat="false" ht="13.8" hidden="false" customHeight="false" outlineLevel="0" collapsed="false">
      <c r="A723" s="208"/>
      <c r="B723" s="208"/>
      <c r="C723" s="208"/>
      <c r="D723" s="208"/>
      <c r="E723" s="208"/>
      <c r="F723" s="208"/>
      <c r="G723" s="208"/>
      <c r="H723" s="208"/>
      <c r="I723" s="234"/>
    </row>
    <row r="724" customFormat="false" ht="13.8" hidden="false" customHeight="false" outlineLevel="0" collapsed="false">
      <c r="A724" s="208"/>
      <c r="B724" s="208"/>
      <c r="C724" s="208"/>
      <c r="D724" s="208"/>
      <c r="E724" s="208"/>
      <c r="F724" s="208"/>
      <c r="G724" s="208"/>
      <c r="H724" s="208"/>
      <c r="I724" s="234"/>
    </row>
    <row r="725" customFormat="false" ht="13.8" hidden="false" customHeight="false" outlineLevel="0" collapsed="false">
      <c r="A725" s="208"/>
      <c r="B725" s="208"/>
      <c r="C725" s="208"/>
      <c r="D725" s="208"/>
      <c r="E725" s="208"/>
      <c r="F725" s="208"/>
      <c r="G725" s="208"/>
      <c r="H725" s="208"/>
      <c r="I725" s="234"/>
    </row>
    <row r="726" customFormat="false" ht="13.8" hidden="false" customHeight="false" outlineLevel="0" collapsed="false">
      <c r="A726" s="208"/>
      <c r="B726" s="208"/>
      <c r="C726" s="208"/>
      <c r="D726" s="208"/>
      <c r="E726" s="208"/>
      <c r="F726" s="208"/>
      <c r="G726" s="208"/>
      <c r="H726" s="208"/>
      <c r="I726" s="234"/>
    </row>
    <row r="727" customFormat="false" ht="13.8" hidden="false" customHeight="false" outlineLevel="0" collapsed="false">
      <c r="A727" s="208"/>
      <c r="B727" s="208"/>
      <c r="C727" s="208"/>
      <c r="D727" s="208"/>
      <c r="E727" s="208"/>
      <c r="F727" s="208"/>
      <c r="G727" s="208"/>
      <c r="H727" s="208"/>
      <c r="I727" s="234"/>
    </row>
    <row r="728" customFormat="false" ht="13.8" hidden="false" customHeight="false" outlineLevel="0" collapsed="false">
      <c r="A728" s="208"/>
      <c r="B728" s="208"/>
      <c r="C728" s="208"/>
      <c r="D728" s="208"/>
      <c r="E728" s="208"/>
      <c r="F728" s="208"/>
      <c r="G728" s="208"/>
      <c r="H728" s="208"/>
      <c r="I728" s="234"/>
    </row>
    <row r="729" customFormat="false" ht="13.8" hidden="false" customHeight="false" outlineLevel="0" collapsed="false">
      <c r="A729" s="208"/>
      <c r="B729" s="208"/>
      <c r="C729" s="208"/>
      <c r="D729" s="208"/>
      <c r="E729" s="208"/>
      <c r="F729" s="208"/>
      <c r="G729" s="208"/>
      <c r="H729" s="208"/>
      <c r="I729" s="234"/>
    </row>
    <row r="730" customFormat="false" ht="13.8" hidden="false" customHeight="false" outlineLevel="0" collapsed="false">
      <c r="A730" s="208"/>
      <c r="B730" s="208"/>
      <c r="C730" s="208"/>
      <c r="D730" s="208"/>
      <c r="E730" s="208"/>
      <c r="F730" s="208"/>
      <c r="G730" s="208"/>
      <c r="H730" s="208"/>
      <c r="I730" s="234"/>
    </row>
    <row r="731" customFormat="false" ht="13.8" hidden="false" customHeight="false" outlineLevel="0" collapsed="false">
      <c r="A731" s="208"/>
      <c r="B731" s="208"/>
      <c r="C731" s="208"/>
      <c r="D731" s="208"/>
      <c r="E731" s="208"/>
      <c r="F731" s="208"/>
      <c r="G731" s="208"/>
      <c r="H731" s="208"/>
      <c r="I731" s="234"/>
    </row>
    <row r="732" customFormat="false" ht="13.8" hidden="false" customHeight="false" outlineLevel="0" collapsed="false">
      <c r="A732" s="208"/>
      <c r="B732" s="208"/>
      <c r="C732" s="208"/>
      <c r="D732" s="208"/>
      <c r="E732" s="208"/>
      <c r="F732" s="208"/>
      <c r="G732" s="208"/>
      <c r="H732" s="208"/>
      <c r="I732" s="234"/>
    </row>
    <row r="733" customFormat="false" ht="13.8" hidden="false" customHeight="false" outlineLevel="0" collapsed="false">
      <c r="A733" s="208"/>
      <c r="B733" s="208"/>
      <c r="C733" s="208"/>
      <c r="D733" s="208"/>
      <c r="E733" s="208"/>
      <c r="F733" s="208"/>
      <c r="G733" s="208"/>
      <c r="H733" s="208"/>
      <c r="I733" s="234"/>
    </row>
    <row r="734" customFormat="false" ht="13.8" hidden="false" customHeight="false" outlineLevel="0" collapsed="false">
      <c r="A734" s="208"/>
      <c r="B734" s="208"/>
      <c r="C734" s="208"/>
      <c r="D734" s="208"/>
      <c r="E734" s="208"/>
      <c r="F734" s="208"/>
      <c r="G734" s="208"/>
      <c r="H734" s="208"/>
      <c r="I734" s="234"/>
    </row>
    <row r="735" customFormat="false" ht="13.8" hidden="false" customHeight="false" outlineLevel="0" collapsed="false">
      <c r="A735" s="208"/>
      <c r="B735" s="208"/>
      <c r="C735" s="208"/>
      <c r="D735" s="208"/>
      <c r="E735" s="208"/>
      <c r="F735" s="208"/>
      <c r="G735" s="208"/>
      <c r="H735" s="208"/>
      <c r="I735" s="234"/>
    </row>
    <row r="736" customFormat="false" ht="13.8" hidden="false" customHeight="false" outlineLevel="0" collapsed="false">
      <c r="A736" s="208"/>
      <c r="B736" s="208"/>
      <c r="C736" s="208"/>
      <c r="D736" s="208"/>
      <c r="E736" s="208"/>
      <c r="F736" s="208"/>
      <c r="G736" s="208"/>
      <c r="H736" s="208"/>
      <c r="I736" s="234"/>
    </row>
    <row r="737" customFormat="false" ht="13.8" hidden="false" customHeight="false" outlineLevel="0" collapsed="false">
      <c r="A737" s="208"/>
      <c r="B737" s="208"/>
      <c r="C737" s="208"/>
      <c r="D737" s="208"/>
      <c r="E737" s="208"/>
      <c r="F737" s="208"/>
      <c r="G737" s="208"/>
      <c r="H737" s="208"/>
      <c r="I737" s="234"/>
    </row>
    <row r="738" customFormat="false" ht="13.8" hidden="false" customHeight="false" outlineLevel="0" collapsed="false">
      <c r="A738" s="208"/>
      <c r="B738" s="208"/>
      <c r="C738" s="208"/>
      <c r="D738" s="208"/>
      <c r="E738" s="208"/>
      <c r="F738" s="208"/>
      <c r="G738" s="208"/>
      <c r="H738" s="208"/>
      <c r="I738" s="234"/>
    </row>
    <row r="739" customFormat="false" ht="13.8" hidden="false" customHeight="false" outlineLevel="0" collapsed="false">
      <c r="A739" s="208"/>
      <c r="B739" s="208"/>
      <c r="C739" s="208"/>
      <c r="D739" s="208"/>
      <c r="E739" s="208"/>
      <c r="F739" s="208"/>
      <c r="G739" s="208"/>
      <c r="H739" s="208"/>
      <c r="I739" s="234"/>
    </row>
    <row r="740" customFormat="false" ht="13.8" hidden="false" customHeight="false" outlineLevel="0" collapsed="false">
      <c r="A740" s="208"/>
      <c r="B740" s="208"/>
      <c r="C740" s="208"/>
      <c r="D740" s="208"/>
      <c r="E740" s="208"/>
      <c r="F740" s="208"/>
      <c r="G740" s="208"/>
      <c r="H740" s="208"/>
      <c r="I740" s="234"/>
    </row>
    <row r="741" customFormat="false" ht="13.8" hidden="false" customHeight="false" outlineLevel="0" collapsed="false">
      <c r="A741" s="208"/>
      <c r="B741" s="208"/>
      <c r="C741" s="208"/>
      <c r="D741" s="208"/>
      <c r="E741" s="208"/>
      <c r="F741" s="208"/>
      <c r="G741" s="208"/>
      <c r="H741" s="208"/>
      <c r="I741" s="234"/>
    </row>
    <row r="742" customFormat="false" ht="13.8" hidden="false" customHeight="false" outlineLevel="0" collapsed="false">
      <c r="A742" s="208"/>
      <c r="B742" s="208"/>
      <c r="C742" s="208"/>
      <c r="D742" s="208"/>
      <c r="E742" s="208"/>
      <c r="F742" s="208"/>
      <c r="G742" s="208"/>
      <c r="H742" s="208"/>
      <c r="I742" s="234"/>
    </row>
    <row r="743" customFormat="false" ht="13.8" hidden="false" customHeight="false" outlineLevel="0" collapsed="false">
      <c r="A743" s="208"/>
      <c r="B743" s="208"/>
      <c r="C743" s="208"/>
      <c r="D743" s="208"/>
      <c r="E743" s="208"/>
      <c r="F743" s="208"/>
      <c r="G743" s="208"/>
      <c r="H743" s="208"/>
      <c r="I743" s="234"/>
    </row>
    <row r="744" customFormat="false" ht="13.8" hidden="false" customHeight="false" outlineLevel="0" collapsed="false">
      <c r="A744" s="208"/>
      <c r="B744" s="208"/>
      <c r="C744" s="208"/>
      <c r="D744" s="208"/>
      <c r="E744" s="208"/>
      <c r="F744" s="208"/>
      <c r="G744" s="208"/>
      <c r="H744" s="208"/>
      <c r="I744" s="234"/>
    </row>
    <row r="745" customFormat="false" ht="13.8" hidden="false" customHeight="false" outlineLevel="0" collapsed="false">
      <c r="A745" s="208"/>
      <c r="B745" s="208"/>
      <c r="C745" s="208"/>
      <c r="D745" s="208"/>
      <c r="E745" s="208"/>
      <c r="F745" s="208"/>
      <c r="G745" s="208"/>
      <c r="H745" s="208"/>
      <c r="I745" s="234"/>
    </row>
    <row r="746" customFormat="false" ht="13.8" hidden="false" customHeight="false" outlineLevel="0" collapsed="false">
      <c r="A746" s="208"/>
      <c r="B746" s="208"/>
      <c r="C746" s="208"/>
      <c r="D746" s="208"/>
      <c r="E746" s="208"/>
      <c r="F746" s="208"/>
      <c r="G746" s="208"/>
      <c r="H746" s="208"/>
      <c r="I746" s="234"/>
    </row>
    <row r="747" customFormat="false" ht="13.8" hidden="false" customHeight="false" outlineLevel="0" collapsed="false">
      <c r="A747" s="208"/>
      <c r="B747" s="208"/>
      <c r="C747" s="208"/>
      <c r="D747" s="208"/>
      <c r="E747" s="208"/>
      <c r="F747" s="208"/>
      <c r="G747" s="208"/>
      <c r="H747" s="208"/>
      <c r="I747" s="234"/>
    </row>
    <row r="748" customFormat="false" ht="13.8" hidden="false" customHeight="false" outlineLevel="0" collapsed="false">
      <c r="A748" s="208"/>
      <c r="B748" s="208"/>
      <c r="C748" s="208"/>
      <c r="D748" s="208"/>
      <c r="E748" s="208"/>
      <c r="F748" s="208"/>
      <c r="G748" s="208"/>
      <c r="H748" s="208"/>
      <c r="I748" s="234"/>
    </row>
    <row r="749" customFormat="false" ht="13.8" hidden="false" customHeight="false" outlineLevel="0" collapsed="false">
      <c r="A749" s="208"/>
      <c r="B749" s="208"/>
      <c r="C749" s="208"/>
      <c r="D749" s="208"/>
      <c r="E749" s="208"/>
      <c r="F749" s="208"/>
      <c r="G749" s="208"/>
      <c r="H749" s="208"/>
      <c r="I749" s="234"/>
    </row>
    <row r="750" customFormat="false" ht="13.8" hidden="false" customHeight="false" outlineLevel="0" collapsed="false">
      <c r="A750" s="208"/>
      <c r="B750" s="208"/>
      <c r="C750" s="208"/>
      <c r="D750" s="208"/>
      <c r="E750" s="208"/>
      <c r="F750" s="208"/>
      <c r="G750" s="208"/>
      <c r="H750" s="208"/>
      <c r="I750" s="234"/>
    </row>
    <row r="751" customFormat="false" ht="13.8" hidden="false" customHeight="false" outlineLevel="0" collapsed="false">
      <c r="A751" s="208"/>
      <c r="B751" s="208"/>
      <c r="C751" s="208"/>
      <c r="D751" s="208"/>
      <c r="E751" s="208"/>
      <c r="F751" s="208"/>
      <c r="G751" s="208"/>
      <c r="H751" s="208"/>
      <c r="I751" s="234"/>
    </row>
    <row r="752" customFormat="false" ht="13.8" hidden="false" customHeight="false" outlineLevel="0" collapsed="false">
      <c r="A752" s="208"/>
      <c r="B752" s="208"/>
      <c r="C752" s="208"/>
      <c r="D752" s="208"/>
      <c r="E752" s="208"/>
      <c r="F752" s="208"/>
      <c r="G752" s="208"/>
      <c r="H752" s="208"/>
      <c r="I752" s="234"/>
    </row>
    <row r="753" customFormat="false" ht="13.8" hidden="false" customHeight="false" outlineLevel="0" collapsed="false">
      <c r="A753" s="208"/>
      <c r="B753" s="208"/>
      <c r="C753" s="208"/>
      <c r="D753" s="208"/>
      <c r="E753" s="208"/>
      <c r="F753" s="208"/>
      <c r="G753" s="208"/>
      <c r="H753" s="208"/>
      <c r="I753" s="234"/>
    </row>
    <row r="754" customFormat="false" ht="13.8" hidden="false" customHeight="false" outlineLevel="0" collapsed="false">
      <c r="A754" s="208"/>
      <c r="B754" s="208"/>
      <c r="C754" s="208"/>
      <c r="D754" s="208"/>
      <c r="E754" s="208"/>
      <c r="F754" s="208"/>
      <c r="G754" s="208"/>
      <c r="H754" s="208"/>
      <c r="I754" s="234"/>
    </row>
    <row r="755" customFormat="false" ht="13.8" hidden="false" customHeight="false" outlineLevel="0" collapsed="false">
      <c r="A755" s="208"/>
      <c r="B755" s="208"/>
      <c r="C755" s="208"/>
      <c r="D755" s="208"/>
      <c r="E755" s="208"/>
      <c r="F755" s="208"/>
      <c r="G755" s="208"/>
      <c r="H755" s="208"/>
      <c r="I755" s="234"/>
    </row>
    <row r="756" customFormat="false" ht="13.8" hidden="false" customHeight="false" outlineLevel="0" collapsed="false">
      <c r="A756" s="208"/>
      <c r="B756" s="208"/>
      <c r="C756" s="208"/>
      <c r="D756" s="208"/>
      <c r="E756" s="208"/>
      <c r="F756" s="208"/>
      <c r="G756" s="208"/>
      <c r="H756" s="208"/>
      <c r="I756" s="234"/>
    </row>
    <row r="757" customFormat="false" ht="13.8" hidden="false" customHeight="false" outlineLevel="0" collapsed="false">
      <c r="A757" s="208"/>
      <c r="B757" s="208"/>
      <c r="C757" s="208"/>
      <c r="D757" s="208"/>
      <c r="E757" s="208"/>
      <c r="F757" s="208"/>
      <c r="G757" s="208"/>
      <c r="H757" s="208"/>
      <c r="I757" s="234"/>
    </row>
    <row r="758" customFormat="false" ht="13.8" hidden="false" customHeight="false" outlineLevel="0" collapsed="false">
      <c r="A758" s="208"/>
      <c r="B758" s="208"/>
      <c r="C758" s="208"/>
      <c r="D758" s="208"/>
      <c r="E758" s="208"/>
      <c r="F758" s="208"/>
      <c r="G758" s="208"/>
      <c r="H758" s="208"/>
      <c r="I758" s="234"/>
    </row>
    <row r="759" customFormat="false" ht="13.8" hidden="false" customHeight="false" outlineLevel="0" collapsed="false">
      <c r="A759" s="208"/>
      <c r="B759" s="208"/>
      <c r="C759" s="208"/>
      <c r="D759" s="208"/>
      <c r="E759" s="208"/>
      <c r="F759" s="208"/>
      <c r="G759" s="208"/>
      <c r="H759" s="208"/>
      <c r="I759" s="234"/>
    </row>
    <row r="760" customFormat="false" ht="13.8" hidden="false" customHeight="false" outlineLevel="0" collapsed="false">
      <c r="A760" s="208"/>
      <c r="B760" s="208"/>
      <c r="C760" s="208"/>
      <c r="D760" s="208"/>
      <c r="E760" s="208"/>
      <c r="F760" s="208"/>
      <c r="G760" s="208"/>
      <c r="H760" s="208"/>
      <c r="I760" s="234"/>
    </row>
    <row r="761" customFormat="false" ht="13.8" hidden="false" customHeight="false" outlineLevel="0" collapsed="false">
      <c r="A761" s="208"/>
      <c r="B761" s="208"/>
      <c r="C761" s="208"/>
      <c r="D761" s="208"/>
      <c r="E761" s="208"/>
      <c r="F761" s="208"/>
      <c r="G761" s="208"/>
      <c r="H761" s="208"/>
      <c r="I761" s="234"/>
    </row>
    <row r="762" customFormat="false" ht="13.8" hidden="false" customHeight="false" outlineLevel="0" collapsed="false">
      <c r="A762" s="208"/>
      <c r="B762" s="208"/>
      <c r="C762" s="208"/>
      <c r="D762" s="208"/>
      <c r="E762" s="208"/>
      <c r="F762" s="208"/>
      <c r="G762" s="208"/>
      <c r="H762" s="208"/>
      <c r="I762" s="234"/>
    </row>
    <row r="763" customFormat="false" ht="13.8" hidden="false" customHeight="false" outlineLevel="0" collapsed="false">
      <c r="A763" s="208"/>
      <c r="B763" s="208"/>
      <c r="C763" s="208"/>
      <c r="D763" s="208"/>
      <c r="E763" s="208"/>
      <c r="F763" s="208"/>
      <c r="G763" s="208"/>
      <c r="H763" s="208"/>
      <c r="I763" s="234"/>
    </row>
    <row r="764" customFormat="false" ht="13.8" hidden="false" customHeight="false" outlineLevel="0" collapsed="false">
      <c r="A764" s="208"/>
      <c r="B764" s="208"/>
      <c r="C764" s="208"/>
      <c r="D764" s="208"/>
      <c r="E764" s="208"/>
      <c r="F764" s="208"/>
      <c r="G764" s="208"/>
      <c r="H764" s="208"/>
      <c r="I764" s="234"/>
    </row>
    <row r="765" customFormat="false" ht="13.8" hidden="false" customHeight="false" outlineLevel="0" collapsed="false">
      <c r="A765" s="208"/>
      <c r="B765" s="208"/>
      <c r="C765" s="208"/>
      <c r="D765" s="208"/>
      <c r="E765" s="208"/>
      <c r="F765" s="208"/>
      <c r="G765" s="208"/>
      <c r="H765" s="208"/>
      <c r="I765" s="234"/>
    </row>
    <row r="766" customFormat="false" ht="13.8" hidden="false" customHeight="false" outlineLevel="0" collapsed="false">
      <c r="A766" s="208"/>
      <c r="B766" s="208"/>
      <c r="C766" s="208"/>
      <c r="D766" s="208"/>
      <c r="E766" s="208"/>
      <c r="F766" s="208"/>
      <c r="G766" s="208"/>
      <c r="H766" s="208"/>
      <c r="I766" s="234"/>
    </row>
    <row r="767" customFormat="false" ht="13.8" hidden="false" customHeight="false" outlineLevel="0" collapsed="false">
      <c r="A767" s="208"/>
      <c r="B767" s="208"/>
      <c r="C767" s="208"/>
      <c r="D767" s="208"/>
      <c r="E767" s="208"/>
      <c r="F767" s="208"/>
      <c r="G767" s="208"/>
      <c r="H767" s="208"/>
      <c r="I767" s="234"/>
    </row>
    <row r="768" customFormat="false" ht="13.8" hidden="false" customHeight="false" outlineLevel="0" collapsed="false">
      <c r="A768" s="208"/>
      <c r="B768" s="208"/>
      <c r="C768" s="208"/>
      <c r="D768" s="208"/>
      <c r="E768" s="208"/>
      <c r="F768" s="208"/>
      <c r="G768" s="208"/>
      <c r="H768" s="208"/>
      <c r="I768" s="234"/>
    </row>
    <row r="769" customFormat="false" ht="13.8" hidden="false" customHeight="false" outlineLevel="0" collapsed="false">
      <c r="A769" s="208"/>
      <c r="B769" s="208"/>
      <c r="C769" s="208"/>
      <c r="D769" s="208"/>
      <c r="E769" s="208"/>
      <c r="F769" s="208"/>
      <c r="G769" s="208"/>
      <c r="H769" s="208"/>
      <c r="I769" s="234"/>
    </row>
    <row r="770" customFormat="false" ht="13.8" hidden="false" customHeight="false" outlineLevel="0" collapsed="false">
      <c r="A770" s="208"/>
      <c r="B770" s="208"/>
      <c r="C770" s="208"/>
      <c r="D770" s="208"/>
      <c r="E770" s="208"/>
      <c r="F770" s="208"/>
      <c r="G770" s="208"/>
      <c r="H770" s="208"/>
      <c r="I770" s="234"/>
    </row>
    <row r="771" customFormat="false" ht="13.8" hidden="false" customHeight="false" outlineLevel="0" collapsed="false">
      <c r="A771" s="208"/>
      <c r="B771" s="208"/>
      <c r="C771" s="208"/>
      <c r="D771" s="208"/>
      <c r="E771" s="208"/>
      <c r="F771" s="208"/>
      <c r="G771" s="208"/>
      <c r="H771" s="208"/>
      <c r="I771" s="234"/>
    </row>
    <row r="772" customFormat="false" ht="13.8" hidden="false" customHeight="false" outlineLevel="0" collapsed="false">
      <c r="A772" s="208"/>
      <c r="B772" s="208"/>
      <c r="C772" s="208"/>
      <c r="D772" s="208"/>
      <c r="E772" s="208"/>
      <c r="F772" s="208"/>
      <c r="G772" s="208"/>
      <c r="H772" s="208"/>
      <c r="I772" s="234"/>
    </row>
    <row r="773" customFormat="false" ht="13.8" hidden="false" customHeight="false" outlineLevel="0" collapsed="false">
      <c r="A773" s="208"/>
      <c r="B773" s="208"/>
      <c r="C773" s="208"/>
      <c r="D773" s="208"/>
      <c r="E773" s="208"/>
      <c r="F773" s="208"/>
      <c r="G773" s="208"/>
      <c r="H773" s="208"/>
      <c r="I773" s="234"/>
    </row>
    <row r="774" customFormat="false" ht="13.8" hidden="false" customHeight="false" outlineLevel="0" collapsed="false">
      <c r="A774" s="208"/>
      <c r="B774" s="208"/>
      <c r="C774" s="208"/>
      <c r="D774" s="208"/>
      <c r="E774" s="208"/>
      <c r="F774" s="208"/>
      <c r="G774" s="208"/>
      <c r="H774" s="208"/>
      <c r="I774" s="234"/>
    </row>
    <row r="775" customFormat="false" ht="13.8" hidden="false" customHeight="false" outlineLevel="0" collapsed="false">
      <c r="A775" s="208"/>
      <c r="B775" s="208"/>
      <c r="C775" s="208"/>
      <c r="D775" s="208"/>
      <c r="E775" s="208"/>
      <c r="F775" s="208"/>
      <c r="G775" s="208"/>
      <c r="H775" s="208"/>
      <c r="I775" s="234"/>
    </row>
    <row r="776" customFormat="false" ht="13.8" hidden="false" customHeight="false" outlineLevel="0" collapsed="false">
      <c r="A776" s="208"/>
      <c r="B776" s="208"/>
      <c r="C776" s="208"/>
      <c r="D776" s="208"/>
      <c r="E776" s="208"/>
      <c r="F776" s="208"/>
      <c r="G776" s="208"/>
      <c r="H776" s="208"/>
      <c r="I776" s="234"/>
    </row>
    <row r="777" customFormat="false" ht="13.8" hidden="false" customHeight="false" outlineLevel="0" collapsed="false">
      <c r="A777" s="208"/>
      <c r="B777" s="208"/>
      <c r="C777" s="208"/>
      <c r="D777" s="208"/>
      <c r="E777" s="208"/>
      <c r="F777" s="208"/>
      <c r="G777" s="208"/>
      <c r="H777" s="208"/>
      <c r="I777" s="234"/>
    </row>
    <row r="778" customFormat="false" ht="13.8" hidden="false" customHeight="false" outlineLevel="0" collapsed="false">
      <c r="A778" s="208"/>
      <c r="B778" s="208"/>
      <c r="C778" s="208"/>
      <c r="D778" s="208"/>
      <c r="E778" s="208"/>
      <c r="F778" s="208"/>
      <c r="G778" s="208"/>
      <c r="H778" s="208"/>
      <c r="I778" s="234"/>
    </row>
    <row r="779" customFormat="false" ht="13.8" hidden="false" customHeight="false" outlineLevel="0" collapsed="false">
      <c r="A779" s="208"/>
      <c r="B779" s="208"/>
      <c r="C779" s="208"/>
      <c r="D779" s="208"/>
      <c r="E779" s="208"/>
      <c r="F779" s="208"/>
      <c r="G779" s="208"/>
      <c r="H779" s="208"/>
      <c r="I779" s="234"/>
    </row>
    <row r="780" customFormat="false" ht="13.8" hidden="false" customHeight="false" outlineLevel="0" collapsed="false">
      <c r="A780" s="208"/>
      <c r="B780" s="208"/>
      <c r="C780" s="208"/>
      <c r="D780" s="208"/>
      <c r="E780" s="208"/>
      <c r="F780" s="208"/>
      <c r="G780" s="208"/>
      <c r="H780" s="208"/>
      <c r="I780" s="234"/>
    </row>
    <row r="781" customFormat="false" ht="13.8" hidden="false" customHeight="false" outlineLevel="0" collapsed="false">
      <c r="A781" s="208"/>
      <c r="B781" s="208"/>
      <c r="C781" s="208"/>
      <c r="D781" s="208"/>
      <c r="E781" s="208"/>
      <c r="F781" s="208"/>
      <c r="G781" s="208"/>
      <c r="H781" s="208"/>
      <c r="I781" s="234"/>
    </row>
    <row r="782" customFormat="false" ht="13.8" hidden="false" customHeight="false" outlineLevel="0" collapsed="false">
      <c r="A782" s="208"/>
      <c r="B782" s="208"/>
      <c r="C782" s="208"/>
      <c r="D782" s="208"/>
      <c r="E782" s="208"/>
      <c r="F782" s="208"/>
      <c r="G782" s="208"/>
      <c r="H782" s="208"/>
      <c r="I782" s="234"/>
    </row>
    <row r="783" customFormat="false" ht="13.8" hidden="false" customHeight="false" outlineLevel="0" collapsed="false">
      <c r="A783" s="208"/>
      <c r="B783" s="208"/>
      <c r="C783" s="208"/>
      <c r="D783" s="208"/>
      <c r="E783" s="208"/>
      <c r="F783" s="208"/>
      <c r="G783" s="208"/>
      <c r="H783" s="208"/>
      <c r="I783" s="234"/>
    </row>
    <row r="784" customFormat="false" ht="13.8" hidden="false" customHeight="false" outlineLevel="0" collapsed="false">
      <c r="A784" s="208"/>
      <c r="B784" s="208"/>
      <c r="C784" s="208"/>
      <c r="D784" s="208"/>
      <c r="E784" s="208"/>
      <c r="F784" s="208"/>
      <c r="G784" s="208"/>
      <c r="H784" s="208"/>
      <c r="I784" s="234"/>
    </row>
    <row r="785" customFormat="false" ht="13.8" hidden="false" customHeight="false" outlineLevel="0" collapsed="false">
      <c r="A785" s="208"/>
      <c r="B785" s="208"/>
      <c r="C785" s="208"/>
      <c r="D785" s="208"/>
      <c r="E785" s="208"/>
      <c r="F785" s="208"/>
      <c r="G785" s="208"/>
      <c r="H785" s="208"/>
      <c r="I785" s="234"/>
    </row>
    <row r="786" customFormat="false" ht="13.8" hidden="false" customHeight="false" outlineLevel="0" collapsed="false">
      <c r="A786" s="208"/>
      <c r="B786" s="208"/>
      <c r="C786" s="208"/>
      <c r="D786" s="208"/>
      <c r="E786" s="208"/>
      <c r="F786" s="208"/>
      <c r="G786" s="208"/>
      <c r="H786" s="208"/>
      <c r="I786" s="234"/>
    </row>
    <row r="787" customFormat="false" ht="13.8" hidden="false" customHeight="false" outlineLevel="0" collapsed="false">
      <c r="A787" s="208"/>
      <c r="B787" s="208"/>
      <c r="C787" s="208"/>
      <c r="D787" s="208"/>
      <c r="E787" s="208"/>
      <c r="F787" s="208"/>
      <c r="G787" s="208"/>
      <c r="H787" s="208"/>
      <c r="I787" s="234"/>
    </row>
    <row r="788" customFormat="false" ht="13.8" hidden="false" customHeight="false" outlineLevel="0" collapsed="false">
      <c r="A788" s="208"/>
      <c r="B788" s="208"/>
      <c r="C788" s="208"/>
      <c r="D788" s="208"/>
      <c r="E788" s="208"/>
      <c r="F788" s="208"/>
      <c r="G788" s="208"/>
      <c r="H788" s="208"/>
      <c r="I788" s="234"/>
    </row>
    <row r="789" customFormat="false" ht="13.8" hidden="false" customHeight="false" outlineLevel="0" collapsed="false">
      <c r="A789" s="208"/>
      <c r="B789" s="208"/>
      <c r="C789" s="208"/>
      <c r="D789" s="208"/>
      <c r="E789" s="208"/>
      <c r="F789" s="208"/>
      <c r="G789" s="208"/>
      <c r="H789" s="208"/>
      <c r="I789" s="234"/>
    </row>
    <row r="790" customFormat="false" ht="13.8" hidden="false" customHeight="false" outlineLevel="0" collapsed="false">
      <c r="A790" s="208"/>
      <c r="B790" s="208"/>
      <c r="C790" s="208"/>
      <c r="D790" s="208"/>
      <c r="E790" s="208"/>
      <c r="F790" s="208"/>
      <c r="G790" s="208"/>
      <c r="H790" s="208"/>
      <c r="I790" s="234"/>
    </row>
    <row r="791" customFormat="false" ht="13.8" hidden="false" customHeight="false" outlineLevel="0" collapsed="false">
      <c r="A791" s="208"/>
      <c r="B791" s="208"/>
      <c r="C791" s="208"/>
      <c r="D791" s="208"/>
      <c r="E791" s="208"/>
      <c r="F791" s="208"/>
      <c r="G791" s="208"/>
      <c r="H791" s="208"/>
      <c r="I791" s="234"/>
    </row>
    <row r="792" customFormat="false" ht="13.8" hidden="false" customHeight="false" outlineLevel="0" collapsed="false">
      <c r="A792" s="208"/>
      <c r="B792" s="208"/>
      <c r="C792" s="208"/>
      <c r="D792" s="208"/>
      <c r="E792" s="208"/>
      <c r="F792" s="208"/>
      <c r="G792" s="208"/>
      <c r="H792" s="208"/>
      <c r="I792" s="234"/>
    </row>
    <row r="793" customFormat="false" ht="13.8" hidden="false" customHeight="false" outlineLevel="0" collapsed="false">
      <c r="A793" s="208"/>
      <c r="B793" s="208"/>
      <c r="C793" s="208"/>
      <c r="D793" s="208"/>
      <c r="E793" s="208"/>
      <c r="F793" s="208"/>
      <c r="G793" s="208"/>
      <c r="H793" s="208"/>
      <c r="I793" s="234"/>
    </row>
    <row r="794" customFormat="false" ht="13.8" hidden="false" customHeight="false" outlineLevel="0" collapsed="false">
      <c r="A794" s="208"/>
      <c r="B794" s="208"/>
      <c r="C794" s="208"/>
      <c r="D794" s="208"/>
      <c r="E794" s="208"/>
      <c r="F794" s="208"/>
      <c r="G794" s="208"/>
      <c r="H794" s="208"/>
      <c r="I794" s="234"/>
    </row>
    <row r="795" customFormat="false" ht="13.8" hidden="false" customHeight="false" outlineLevel="0" collapsed="false">
      <c r="A795" s="208"/>
      <c r="B795" s="208"/>
      <c r="C795" s="208"/>
      <c r="D795" s="208"/>
      <c r="E795" s="208"/>
      <c r="F795" s="208"/>
      <c r="G795" s="208"/>
      <c r="H795" s="208"/>
      <c r="I795" s="234"/>
    </row>
    <row r="796" customFormat="false" ht="13.8" hidden="false" customHeight="false" outlineLevel="0" collapsed="false">
      <c r="A796" s="208"/>
      <c r="B796" s="208"/>
      <c r="C796" s="208"/>
      <c r="D796" s="208"/>
      <c r="E796" s="208"/>
      <c r="F796" s="208"/>
      <c r="G796" s="208"/>
      <c r="H796" s="208"/>
      <c r="I796" s="234"/>
    </row>
    <row r="797" customFormat="false" ht="13.8" hidden="false" customHeight="false" outlineLevel="0" collapsed="false">
      <c r="A797" s="208"/>
      <c r="B797" s="208"/>
      <c r="C797" s="208"/>
      <c r="D797" s="208"/>
      <c r="E797" s="208"/>
      <c r="F797" s="208"/>
      <c r="G797" s="208"/>
      <c r="H797" s="208"/>
      <c r="I797" s="234"/>
    </row>
    <row r="798" customFormat="false" ht="13.8" hidden="false" customHeight="false" outlineLevel="0" collapsed="false">
      <c r="A798" s="208"/>
      <c r="B798" s="208"/>
      <c r="C798" s="208"/>
      <c r="D798" s="208"/>
      <c r="E798" s="208"/>
      <c r="F798" s="208"/>
      <c r="G798" s="208"/>
      <c r="H798" s="208"/>
      <c r="I798" s="234"/>
    </row>
    <row r="799" customFormat="false" ht="13.8" hidden="false" customHeight="false" outlineLevel="0" collapsed="false">
      <c r="A799" s="208"/>
      <c r="B799" s="208"/>
      <c r="C799" s="208"/>
      <c r="D799" s="208"/>
      <c r="E799" s="208"/>
      <c r="F799" s="208"/>
      <c r="G799" s="208"/>
      <c r="H799" s="208"/>
      <c r="I799" s="234"/>
    </row>
    <row r="800" customFormat="false" ht="13.8" hidden="false" customHeight="false" outlineLevel="0" collapsed="false">
      <c r="A800" s="208"/>
      <c r="B800" s="208"/>
      <c r="C800" s="208"/>
      <c r="D800" s="208"/>
      <c r="E800" s="208"/>
      <c r="F800" s="208"/>
      <c r="G800" s="208"/>
      <c r="H800" s="208"/>
      <c r="I800" s="234"/>
    </row>
    <row r="801" customFormat="false" ht="13.8" hidden="false" customHeight="false" outlineLevel="0" collapsed="false">
      <c r="A801" s="208"/>
      <c r="B801" s="208"/>
      <c r="C801" s="208"/>
      <c r="D801" s="208"/>
      <c r="E801" s="208"/>
      <c r="F801" s="208"/>
      <c r="G801" s="208"/>
      <c r="H801" s="208"/>
      <c r="I801" s="234"/>
    </row>
    <row r="802" customFormat="false" ht="13.8" hidden="false" customHeight="false" outlineLevel="0" collapsed="false">
      <c r="A802" s="208"/>
      <c r="B802" s="208"/>
      <c r="C802" s="208"/>
      <c r="D802" s="208"/>
      <c r="E802" s="208"/>
      <c r="F802" s="208"/>
      <c r="G802" s="208"/>
      <c r="H802" s="208"/>
      <c r="I802" s="234"/>
    </row>
    <row r="803" customFormat="false" ht="13.8" hidden="false" customHeight="false" outlineLevel="0" collapsed="false">
      <c r="A803" s="208"/>
      <c r="B803" s="208"/>
      <c r="C803" s="208"/>
      <c r="D803" s="208"/>
      <c r="E803" s="208"/>
      <c r="F803" s="208"/>
      <c r="G803" s="208"/>
      <c r="H803" s="208"/>
      <c r="I803" s="234"/>
    </row>
    <row r="804" customFormat="false" ht="13.8" hidden="false" customHeight="false" outlineLevel="0" collapsed="false">
      <c r="A804" s="208"/>
      <c r="B804" s="208"/>
      <c r="C804" s="208"/>
      <c r="D804" s="208"/>
      <c r="E804" s="208"/>
      <c r="F804" s="208"/>
      <c r="G804" s="208"/>
      <c r="H804" s="208"/>
      <c r="I804" s="234"/>
    </row>
    <row r="805" customFormat="false" ht="13.8" hidden="false" customHeight="false" outlineLevel="0" collapsed="false">
      <c r="A805" s="208"/>
      <c r="B805" s="208"/>
      <c r="C805" s="208"/>
      <c r="D805" s="208"/>
      <c r="E805" s="208"/>
      <c r="F805" s="208"/>
      <c r="G805" s="208"/>
      <c r="H805" s="208"/>
      <c r="I805" s="234"/>
    </row>
    <row r="806" customFormat="false" ht="13.8" hidden="false" customHeight="false" outlineLevel="0" collapsed="false">
      <c r="A806" s="208"/>
      <c r="B806" s="208"/>
      <c r="C806" s="208"/>
      <c r="D806" s="208"/>
      <c r="E806" s="208"/>
      <c r="F806" s="208"/>
      <c r="G806" s="208"/>
      <c r="H806" s="208"/>
      <c r="I806" s="234"/>
    </row>
    <row r="807" customFormat="false" ht="13.8" hidden="false" customHeight="false" outlineLevel="0" collapsed="false">
      <c r="A807" s="208"/>
      <c r="B807" s="208"/>
      <c r="C807" s="208"/>
      <c r="D807" s="208"/>
      <c r="E807" s="208"/>
      <c r="F807" s="208"/>
      <c r="G807" s="208"/>
      <c r="H807" s="208"/>
      <c r="I807" s="234"/>
    </row>
    <row r="808" customFormat="false" ht="13.8" hidden="false" customHeight="false" outlineLevel="0" collapsed="false">
      <c r="A808" s="208"/>
      <c r="B808" s="208"/>
      <c r="C808" s="208"/>
      <c r="D808" s="208"/>
      <c r="E808" s="208"/>
      <c r="F808" s="208"/>
      <c r="G808" s="208"/>
      <c r="H808" s="208"/>
      <c r="I808" s="234"/>
    </row>
    <row r="809" customFormat="false" ht="13.8" hidden="false" customHeight="false" outlineLevel="0" collapsed="false">
      <c r="A809" s="208"/>
      <c r="B809" s="208"/>
      <c r="C809" s="208"/>
      <c r="D809" s="208"/>
      <c r="E809" s="208"/>
      <c r="F809" s="208"/>
      <c r="G809" s="208"/>
      <c r="H809" s="208"/>
      <c r="I809" s="234"/>
    </row>
    <row r="810" customFormat="false" ht="13.8" hidden="false" customHeight="false" outlineLevel="0" collapsed="false">
      <c r="A810" s="208"/>
      <c r="B810" s="208"/>
      <c r="C810" s="208"/>
      <c r="D810" s="208"/>
      <c r="E810" s="208"/>
      <c r="F810" s="208"/>
      <c r="G810" s="208"/>
      <c r="H810" s="208"/>
      <c r="I810" s="234"/>
    </row>
    <row r="811" customFormat="false" ht="13.8" hidden="false" customHeight="false" outlineLevel="0" collapsed="false">
      <c r="A811" s="208"/>
      <c r="B811" s="208"/>
      <c r="C811" s="208"/>
      <c r="D811" s="208"/>
      <c r="E811" s="208"/>
      <c r="F811" s="208"/>
      <c r="G811" s="208"/>
      <c r="H811" s="208"/>
      <c r="I811" s="234"/>
    </row>
    <row r="812" customFormat="false" ht="13.8" hidden="false" customHeight="false" outlineLevel="0" collapsed="false">
      <c r="A812" s="208"/>
      <c r="B812" s="208"/>
      <c r="C812" s="208"/>
      <c r="D812" s="208"/>
      <c r="E812" s="208"/>
      <c r="F812" s="208"/>
      <c r="G812" s="208"/>
      <c r="H812" s="208"/>
      <c r="I812" s="234"/>
    </row>
    <row r="813" customFormat="false" ht="13.8" hidden="false" customHeight="false" outlineLevel="0" collapsed="false">
      <c r="A813" s="208"/>
      <c r="B813" s="208"/>
      <c r="C813" s="208"/>
      <c r="D813" s="208"/>
      <c r="E813" s="208"/>
      <c r="F813" s="208"/>
      <c r="G813" s="208"/>
      <c r="H813" s="208"/>
      <c r="I813" s="234"/>
    </row>
    <row r="814" customFormat="false" ht="13.8" hidden="false" customHeight="false" outlineLevel="0" collapsed="false">
      <c r="A814" s="208"/>
      <c r="B814" s="208"/>
      <c r="C814" s="208"/>
      <c r="D814" s="208"/>
      <c r="E814" s="208"/>
      <c r="F814" s="208"/>
      <c r="G814" s="208"/>
      <c r="H814" s="208"/>
      <c r="I814" s="234"/>
    </row>
    <row r="815" customFormat="false" ht="13.8" hidden="false" customHeight="false" outlineLevel="0" collapsed="false">
      <c r="A815" s="208"/>
      <c r="B815" s="208"/>
      <c r="C815" s="208"/>
      <c r="D815" s="208"/>
      <c r="E815" s="208"/>
      <c r="F815" s="208"/>
      <c r="G815" s="208"/>
      <c r="H815" s="208"/>
      <c r="I815" s="234"/>
    </row>
    <row r="816" customFormat="false" ht="13.8" hidden="false" customHeight="false" outlineLevel="0" collapsed="false">
      <c r="A816" s="208"/>
      <c r="B816" s="208"/>
      <c r="C816" s="208"/>
      <c r="D816" s="208"/>
      <c r="E816" s="208"/>
      <c r="F816" s="208"/>
      <c r="G816" s="208"/>
      <c r="H816" s="208"/>
      <c r="I816" s="234"/>
    </row>
    <row r="817" customFormat="false" ht="13.8" hidden="false" customHeight="false" outlineLevel="0" collapsed="false">
      <c r="A817" s="208"/>
      <c r="B817" s="208"/>
      <c r="C817" s="208"/>
      <c r="D817" s="208"/>
      <c r="E817" s="208"/>
      <c r="F817" s="208"/>
      <c r="G817" s="208"/>
      <c r="H817" s="208"/>
      <c r="I817" s="234"/>
    </row>
    <row r="818" customFormat="false" ht="13.8" hidden="false" customHeight="false" outlineLevel="0" collapsed="false">
      <c r="A818" s="208"/>
      <c r="B818" s="208"/>
      <c r="C818" s="208"/>
      <c r="D818" s="208"/>
      <c r="E818" s="208"/>
      <c r="F818" s="208"/>
      <c r="G818" s="208"/>
      <c r="H818" s="208"/>
      <c r="I818" s="234"/>
    </row>
    <row r="819" customFormat="false" ht="13.8" hidden="false" customHeight="false" outlineLevel="0" collapsed="false">
      <c r="A819" s="208"/>
      <c r="B819" s="208"/>
      <c r="C819" s="208"/>
      <c r="D819" s="208"/>
      <c r="E819" s="208"/>
      <c r="F819" s="208"/>
      <c r="G819" s="208"/>
      <c r="H819" s="208"/>
      <c r="I819" s="234"/>
    </row>
    <row r="820" customFormat="false" ht="13.8" hidden="false" customHeight="false" outlineLevel="0" collapsed="false">
      <c r="A820" s="208"/>
      <c r="B820" s="208"/>
      <c r="C820" s="208"/>
      <c r="D820" s="208"/>
      <c r="E820" s="208"/>
      <c r="F820" s="208"/>
      <c r="G820" s="208"/>
      <c r="H820" s="208"/>
      <c r="I820" s="234"/>
    </row>
    <row r="821" customFormat="false" ht="13.8" hidden="false" customHeight="false" outlineLevel="0" collapsed="false">
      <c r="A821" s="208"/>
      <c r="B821" s="208"/>
      <c r="C821" s="208"/>
      <c r="D821" s="208"/>
      <c r="E821" s="208"/>
      <c r="F821" s="208"/>
      <c r="G821" s="208"/>
      <c r="H821" s="208"/>
      <c r="I821" s="234"/>
    </row>
    <row r="822" customFormat="false" ht="13.8" hidden="false" customHeight="false" outlineLevel="0" collapsed="false">
      <c r="A822" s="208"/>
      <c r="B822" s="208"/>
      <c r="C822" s="208"/>
      <c r="D822" s="208"/>
      <c r="E822" s="208"/>
      <c r="F822" s="208"/>
      <c r="G822" s="208"/>
      <c r="H822" s="208"/>
      <c r="I822" s="234"/>
    </row>
    <row r="823" customFormat="false" ht="13.8" hidden="false" customHeight="false" outlineLevel="0" collapsed="false">
      <c r="A823" s="208"/>
      <c r="B823" s="208"/>
      <c r="C823" s="208"/>
      <c r="D823" s="208"/>
      <c r="E823" s="208"/>
      <c r="F823" s="208"/>
      <c r="G823" s="208"/>
      <c r="H823" s="208"/>
      <c r="I823" s="234"/>
    </row>
    <row r="824" customFormat="false" ht="13.8" hidden="false" customHeight="false" outlineLevel="0" collapsed="false">
      <c r="A824" s="208"/>
      <c r="B824" s="208"/>
      <c r="C824" s="208"/>
      <c r="D824" s="208"/>
      <c r="E824" s="208"/>
      <c r="F824" s="208"/>
      <c r="G824" s="208"/>
      <c r="H824" s="208"/>
      <c r="I824" s="234"/>
    </row>
    <row r="825" customFormat="false" ht="13.8" hidden="false" customHeight="false" outlineLevel="0" collapsed="false">
      <c r="A825" s="208"/>
      <c r="B825" s="208"/>
      <c r="C825" s="208"/>
      <c r="D825" s="208"/>
      <c r="E825" s="208"/>
      <c r="F825" s="208"/>
      <c r="G825" s="208"/>
      <c r="H825" s="208"/>
      <c r="I825" s="234"/>
    </row>
    <row r="826" customFormat="false" ht="13.8" hidden="false" customHeight="false" outlineLevel="0" collapsed="false">
      <c r="A826" s="208"/>
      <c r="B826" s="208"/>
      <c r="C826" s="208"/>
      <c r="D826" s="208"/>
      <c r="E826" s="208"/>
      <c r="F826" s="208"/>
      <c r="G826" s="208"/>
      <c r="H826" s="208"/>
      <c r="I826" s="234"/>
    </row>
    <row r="827" customFormat="false" ht="13.8" hidden="false" customHeight="false" outlineLevel="0" collapsed="false">
      <c r="A827" s="208"/>
      <c r="B827" s="208"/>
      <c r="C827" s="208"/>
      <c r="D827" s="208"/>
      <c r="E827" s="208"/>
      <c r="F827" s="208"/>
      <c r="G827" s="208"/>
      <c r="H827" s="208"/>
      <c r="I827" s="234"/>
    </row>
    <row r="828" customFormat="false" ht="13.8" hidden="false" customHeight="false" outlineLevel="0" collapsed="false">
      <c r="A828" s="208"/>
      <c r="B828" s="208"/>
      <c r="C828" s="208"/>
      <c r="D828" s="208"/>
      <c r="E828" s="208"/>
      <c r="F828" s="208"/>
      <c r="G828" s="208"/>
      <c r="H828" s="208"/>
      <c r="I828" s="234"/>
    </row>
    <row r="829" customFormat="false" ht="13.8" hidden="false" customHeight="false" outlineLevel="0" collapsed="false">
      <c r="A829" s="208"/>
      <c r="B829" s="208"/>
      <c r="C829" s="208"/>
      <c r="D829" s="208"/>
      <c r="E829" s="208"/>
      <c r="F829" s="208"/>
      <c r="G829" s="208"/>
      <c r="H829" s="208"/>
      <c r="I829" s="234"/>
    </row>
    <row r="830" customFormat="false" ht="13.8" hidden="false" customHeight="false" outlineLevel="0" collapsed="false">
      <c r="A830" s="208"/>
      <c r="B830" s="208"/>
      <c r="C830" s="208"/>
      <c r="D830" s="208"/>
      <c r="E830" s="208"/>
      <c r="F830" s="208"/>
      <c r="G830" s="208"/>
      <c r="H830" s="208"/>
      <c r="I830" s="234"/>
    </row>
    <row r="831" customFormat="false" ht="13.8" hidden="false" customHeight="false" outlineLevel="0" collapsed="false">
      <c r="A831" s="208"/>
      <c r="B831" s="208"/>
      <c r="C831" s="208"/>
      <c r="D831" s="208"/>
      <c r="E831" s="208"/>
      <c r="F831" s="208"/>
      <c r="G831" s="208"/>
      <c r="H831" s="208"/>
      <c r="I831" s="234"/>
    </row>
    <row r="832" customFormat="false" ht="13.8" hidden="false" customHeight="false" outlineLevel="0" collapsed="false">
      <c r="A832" s="208"/>
      <c r="B832" s="208"/>
      <c r="C832" s="208"/>
      <c r="D832" s="208"/>
      <c r="E832" s="208"/>
      <c r="F832" s="208"/>
      <c r="G832" s="208"/>
      <c r="H832" s="208"/>
      <c r="I832" s="234"/>
    </row>
    <row r="833" customFormat="false" ht="13.8" hidden="false" customHeight="false" outlineLevel="0" collapsed="false">
      <c r="A833" s="208"/>
      <c r="B833" s="208"/>
      <c r="C833" s="208"/>
      <c r="D833" s="208"/>
      <c r="E833" s="208"/>
      <c r="F833" s="208"/>
      <c r="G833" s="208"/>
      <c r="H833" s="208"/>
      <c r="I833" s="234"/>
    </row>
    <row r="834" customFormat="false" ht="13.8" hidden="false" customHeight="false" outlineLevel="0" collapsed="false">
      <c r="A834" s="208"/>
      <c r="B834" s="208"/>
      <c r="C834" s="208"/>
      <c r="D834" s="208"/>
      <c r="E834" s="208"/>
      <c r="F834" s="208"/>
      <c r="G834" s="208"/>
      <c r="H834" s="208"/>
      <c r="I834" s="234"/>
    </row>
    <row r="835" customFormat="false" ht="13.8" hidden="false" customHeight="false" outlineLevel="0" collapsed="false">
      <c r="A835" s="208"/>
      <c r="B835" s="208"/>
      <c r="C835" s="208"/>
      <c r="D835" s="208"/>
      <c r="E835" s="208"/>
      <c r="F835" s="208"/>
      <c r="G835" s="208"/>
      <c r="H835" s="208"/>
      <c r="I835" s="234"/>
    </row>
    <row r="836" customFormat="false" ht="13.8" hidden="false" customHeight="false" outlineLevel="0" collapsed="false">
      <c r="A836" s="208"/>
      <c r="B836" s="208"/>
      <c r="C836" s="208"/>
      <c r="D836" s="208"/>
      <c r="E836" s="208"/>
      <c r="F836" s="208"/>
      <c r="G836" s="208"/>
      <c r="H836" s="208"/>
      <c r="I836" s="234"/>
    </row>
    <row r="837" customFormat="false" ht="13.8" hidden="false" customHeight="false" outlineLevel="0" collapsed="false">
      <c r="A837" s="208"/>
      <c r="B837" s="208"/>
      <c r="C837" s="208"/>
      <c r="D837" s="208"/>
      <c r="E837" s="208"/>
      <c r="F837" s="208"/>
      <c r="G837" s="208"/>
      <c r="H837" s="208"/>
      <c r="I837" s="234"/>
    </row>
    <row r="838" customFormat="false" ht="13.8" hidden="false" customHeight="false" outlineLevel="0" collapsed="false">
      <c r="A838" s="208"/>
      <c r="B838" s="208"/>
      <c r="C838" s="208"/>
      <c r="D838" s="208"/>
      <c r="E838" s="208"/>
      <c r="F838" s="208"/>
      <c r="G838" s="208"/>
      <c r="H838" s="208"/>
      <c r="I838" s="234"/>
    </row>
    <row r="839" customFormat="false" ht="13.8" hidden="false" customHeight="false" outlineLevel="0" collapsed="false">
      <c r="A839" s="208"/>
      <c r="B839" s="208"/>
      <c r="C839" s="208"/>
      <c r="D839" s="208"/>
      <c r="E839" s="208"/>
      <c r="F839" s="208"/>
      <c r="G839" s="208"/>
      <c r="H839" s="208"/>
      <c r="I839" s="234"/>
    </row>
    <row r="840" customFormat="false" ht="13.8" hidden="false" customHeight="false" outlineLevel="0" collapsed="false">
      <c r="A840" s="208"/>
      <c r="B840" s="208"/>
      <c r="C840" s="208"/>
      <c r="D840" s="208"/>
      <c r="E840" s="208"/>
      <c r="F840" s="208"/>
      <c r="G840" s="208"/>
      <c r="H840" s="208"/>
      <c r="I840" s="234"/>
    </row>
    <row r="841" customFormat="false" ht="13.8" hidden="false" customHeight="false" outlineLevel="0" collapsed="false">
      <c r="A841" s="208"/>
      <c r="B841" s="208"/>
      <c r="C841" s="208"/>
      <c r="D841" s="208"/>
      <c r="E841" s="208"/>
      <c r="F841" s="208"/>
      <c r="G841" s="208"/>
      <c r="H841" s="208"/>
      <c r="I841" s="234"/>
    </row>
    <row r="842" customFormat="false" ht="13.8" hidden="false" customHeight="false" outlineLevel="0" collapsed="false">
      <c r="A842" s="208"/>
      <c r="B842" s="208"/>
      <c r="C842" s="208"/>
      <c r="D842" s="208"/>
      <c r="E842" s="208"/>
      <c r="F842" s="208"/>
      <c r="G842" s="208"/>
      <c r="H842" s="208"/>
      <c r="I842" s="234"/>
    </row>
    <row r="843" customFormat="false" ht="13.8" hidden="false" customHeight="false" outlineLevel="0" collapsed="false">
      <c r="A843" s="208"/>
      <c r="B843" s="208"/>
      <c r="C843" s="208"/>
      <c r="D843" s="208"/>
      <c r="E843" s="208"/>
      <c r="F843" s="208"/>
      <c r="G843" s="208"/>
      <c r="H843" s="208"/>
      <c r="I843" s="234"/>
    </row>
    <row r="844" customFormat="false" ht="13.8" hidden="false" customHeight="false" outlineLevel="0" collapsed="false">
      <c r="A844" s="208"/>
      <c r="B844" s="208"/>
      <c r="C844" s="208"/>
      <c r="D844" s="208"/>
      <c r="E844" s="208"/>
      <c r="F844" s="208"/>
      <c r="G844" s="208"/>
      <c r="H844" s="208"/>
      <c r="I844" s="234"/>
    </row>
    <row r="845" customFormat="false" ht="13.8" hidden="false" customHeight="false" outlineLevel="0" collapsed="false">
      <c r="A845" s="208"/>
      <c r="B845" s="208"/>
      <c r="C845" s="208"/>
      <c r="D845" s="208"/>
      <c r="E845" s="208"/>
      <c r="F845" s="208"/>
      <c r="G845" s="208"/>
      <c r="H845" s="208"/>
      <c r="I845" s="234"/>
    </row>
    <row r="846" customFormat="false" ht="13.8" hidden="false" customHeight="false" outlineLevel="0" collapsed="false">
      <c r="A846" s="208"/>
      <c r="B846" s="208"/>
      <c r="C846" s="208"/>
      <c r="D846" s="208"/>
      <c r="E846" s="208"/>
      <c r="F846" s="208"/>
      <c r="G846" s="208"/>
      <c r="H846" s="208"/>
      <c r="I846" s="234"/>
    </row>
    <row r="847" customFormat="false" ht="13.8" hidden="false" customHeight="false" outlineLevel="0" collapsed="false">
      <c r="A847" s="208"/>
      <c r="B847" s="208"/>
      <c r="C847" s="208"/>
      <c r="D847" s="208"/>
      <c r="E847" s="208"/>
      <c r="F847" s="208"/>
      <c r="G847" s="208"/>
      <c r="H847" s="208"/>
      <c r="I847" s="234"/>
    </row>
    <row r="848" customFormat="false" ht="13.8" hidden="false" customHeight="false" outlineLevel="0" collapsed="false">
      <c r="A848" s="208"/>
      <c r="B848" s="208"/>
      <c r="C848" s="208"/>
      <c r="D848" s="208"/>
      <c r="E848" s="208"/>
      <c r="F848" s="208"/>
      <c r="G848" s="208"/>
      <c r="H848" s="208"/>
      <c r="I848" s="234"/>
    </row>
    <row r="849" customFormat="false" ht="13.8" hidden="false" customHeight="false" outlineLevel="0" collapsed="false">
      <c r="A849" s="208"/>
      <c r="B849" s="208"/>
      <c r="C849" s="208"/>
      <c r="D849" s="208"/>
      <c r="E849" s="208"/>
      <c r="F849" s="208"/>
      <c r="G849" s="208"/>
      <c r="H849" s="208"/>
      <c r="I849" s="234"/>
    </row>
    <row r="850" customFormat="false" ht="13.8" hidden="false" customHeight="false" outlineLevel="0" collapsed="false">
      <c r="A850" s="208"/>
      <c r="B850" s="208"/>
      <c r="C850" s="208"/>
      <c r="D850" s="208"/>
      <c r="E850" s="208"/>
      <c r="F850" s="208"/>
      <c r="G850" s="208"/>
      <c r="H850" s="208"/>
      <c r="I850" s="234"/>
    </row>
    <row r="851" customFormat="false" ht="13.8" hidden="false" customHeight="false" outlineLevel="0" collapsed="false">
      <c r="A851" s="208"/>
      <c r="B851" s="208"/>
      <c r="C851" s="208"/>
      <c r="D851" s="208"/>
      <c r="E851" s="208"/>
      <c r="F851" s="208"/>
      <c r="G851" s="208"/>
      <c r="H851" s="208"/>
      <c r="I851" s="234"/>
    </row>
    <row r="852" customFormat="false" ht="13.8" hidden="false" customHeight="false" outlineLevel="0" collapsed="false">
      <c r="A852" s="208"/>
      <c r="B852" s="208"/>
      <c r="C852" s="208"/>
      <c r="D852" s="208"/>
      <c r="E852" s="208"/>
      <c r="F852" s="208"/>
      <c r="G852" s="208"/>
      <c r="H852" s="208"/>
      <c r="I852" s="234"/>
    </row>
    <row r="853" customFormat="false" ht="13.8" hidden="false" customHeight="false" outlineLevel="0" collapsed="false">
      <c r="A853" s="208"/>
      <c r="B853" s="208"/>
      <c r="C853" s="208"/>
      <c r="D853" s="208"/>
      <c r="E853" s="208"/>
      <c r="F853" s="208"/>
      <c r="G853" s="208"/>
      <c r="H853" s="208"/>
      <c r="I853" s="234"/>
    </row>
    <row r="854" customFormat="false" ht="13.8" hidden="false" customHeight="false" outlineLevel="0" collapsed="false">
      <c r="A854" s="208"/>
      <c r="B854" s="208"/>
      <c r="C854" s="208"/>
      <c r="D854" s="208"/>
      <c r="E854" s="208"/>
      <c r="F854" s="208"/>
      <c r="G854" s="208"/>
      <c r="H854" s="208"/>
      <c r="I854" s="234"/>
    </row>
    <row r="855" customFormat="false" ht="13.8" hidden="false" customHeight="false" outlineLevel="0" collapsed="false">
      <c r="A855" s="208"/>
      <c r="B855" s="208"/>
      <c r="C855" s="208"/>
      <c r="D855" s="208"/>
      <c r="E855" s="208"/>
      <c r="F855" s="208"/>
      <c r="G855" s="208"/>
      <c r="H855" s="208"/>
      <c r="I855" s="234"/>
    </row>
    <row r="856" customFormat="false" ht="13.8" hidden="false" customHeight="false" outlineLevel="0" collapsed="false">
      <c r="A856" s="208"/>
      <c r="B856" s="208"/>
      <c r="C856" s="208"/>
      <c r="D856" s="208"/>
      <c r="E856" s="208"/>
      <c r="F856" s="208"/>
      <c r="G856" s="208"/>
      <c r="H856" s="208"/>
      <c r="I856" s="234"/>
    </row>
    <row r="857" customFormat="false" ht="13.8" hidden="false" customHeight="false" outlineLevel="0" collapsed="false">
      <c r="A857" s="208"/>
      <c r="B857" s="208"/>
      <c r="C857" s="208"/>
      <c r="D857" s="208"/>
      <c r="E857" s="208"/>
      <c r="F857" s="208"/>
      <c r="G857" s="208"/>
      <c r="H857" s="208"/>
      <c r="I857" s="234"/>
    </row>
    <row r="858" customFormat="false" ht="13.8" hidden="false" customHeight="false" outlineLevel="0" collapsed="false">
      <c r="A858" s="208"/>
      <c r="B858" s="208"/>
      <c r="C858" s="208"/>
      <c r="D858" s="208"/>
      <c r="E858" s="208"/>
      <c r="F858" s="208"/>
      <c r="G858" s="208"/>
      <c r="H858" s="208"/>
      <c r="I858" s="234"/>
    </row>
    <row r="859" customFormat="false" ht="13.8" hidden="false" customHeight="false" outlineLevel="0" collapsed="false">
      <c r="A859" s="208"/>
      <c r="B859" s="208"/>
      <c r="C859" s="208"/>
      <c r="D859" s="208"/>
      <c r="E859" s="208"/>
      <c r="F859" s="208"/>
      <c r="G859" s="208"/>
      <c r="H859" s="208"/>
      <c r="I859" s="234"/>
    </row>
    <row r="860" customFormat="false" ht="13.8" hidden="false" customHeight="false" outlineLevel="0" collapsed="false">
      <c r="A860" s="208"/>
      <c r="B860" s="208"/>
      <c r="C860" s="208"/>
      <c r="D860" s="208"/>
      <c r="E860" s="208"/>
      <c r="F860" s="208"/>
      <c r="G860" s="208"/>
      <c r="H860" s="208"/>
      <c r="I860" s="234"/>
    </row>
    <row r="861" customFormat="false" ht="13.8" hidden="false" customHeight="false" outlineLevel="0" collapsed="false">
      <c r="A861" s="208"/>
      <c r="B861" s="208"/>
      <c r="C861" s="208"/>
      <c r="D861" s="208"/>
      <c r="E861" s="208"/>
      <c r="F861" s="208"/>
      <c r="G861" s="208"/>
      <c r="H861" s="208"/>
      <c r="I861" s="234"/>
    </row>
    <row r="862" customFormat="false" ht="13.8" hidden="false" customHeight="false" outlineLevel="0" collapsed="false">
      <c r="A862" s="208"/>
      <c r="B862" s="208"/>
      <c r="C862" s="208"/>
      <c r="D862" s="208"/>
      <c r="E862" s="208"/>
      <c r="F862" s="208"/>
      <c r="G862" s="208"/>
      <c r="H862" s="208"/>
      <c r="I862" s="234"/>
    </row>
    <row r="863" customFormat="false" ht="13.8" hidden="false" customHeight="false" outlineLevel="0" collapsed="false">
      <c r="A863" s="208"/>
      <c r="B863" s="208"/>
      <c r="C863" s="208"/>
      <c r="D863" s="208"/>
      <c r="E863" s="208"/>
      <c r="F863" s="208"/>
      <c r="G863" s="208"/>
      <c r="H863" s="208"/>
      <c r="I863" s="234"/>
    </row>
    <row r="864" customFormat="false" ht="13.8" hidden="false" customHeight="false" outlineLevel="0" collapsed="false">
      <c r="A864" s="208"/>
      <c r="B864" s="208"/>
      <c r="C864" s="208"/>
      <c r="D864" s="208"/>
      <c r="E864" s="208"/>
      <c r="F864" s="208"/>
      <c r="G864" s="208"/>
      <c r="H864" s="208"/>
      <c r="I864" s="234"/>
    </row>
    <row r="865" customFormat="false" ht="13.8" hidden="false" customHeight="false" outlineLevel="0" collapsed="false">
      <c r="A865" s="208"/>
      <c r="B865" s="208"/>
      <c r="C865" s="208"/>
      <c r="D865" s="208"/>
      <c r="E865" s="208"/>
      <c r="F865" s="208"/>
      <c r="G865" s="208"/>
      <c r="H865" s="208"/>
      <c r="I865" s="234"/>
    </row>
    <row r="866" customFormat="false" ht="13.8" hidden="false" customHeight="false" outlineLevel="0" collapsed="false">
      <c r="A866" s="208"/>
      <c r="B866" s="208"/>
      <c r="C866" s="208"/>
      <c r="D866" s="208"/>
      <c r="E866" s="208"/>
      <c r="F866" s="208"/>
      <c r="G866" s="208"/>
      <c r="H866" s="208"/>
      <c r="I866" s="234"/>
    </row>
    <row r="867" customFormat="false" ht="13.8" hidden="false" customHeight="false" outlineLevel="0" collapsed="false">
      <c r="A867" s="208"/>
      <c r="B867" s="208"/>
      <c r="C867" s="208"/>
      <c r="D867" s="208"/>
      <c r="E867" s="208"/>
      <c r="F867" s="208"/>
      <c r="G867" s="208"/>
      <c r="H867" s="208"/>
      <c r="I867" s="234"/>
    </row>
    <row r="868" customFormat="false" ht="13.8" hidden="false" customHeight="false" outlineLevel="0" collapsed="false">
      <c r="A868" s="208"/>
      <c r="B868" s="208"/>
      <c r="C868" s="208"/>
      <c r="D868" s="208"/>
      <c r="E868" s="208"/>
      <c r="F868" s="208"/>
      <c r="G868" s="208"/>
      <c r="H868" s="208"/>
      <c r="I868" s="234"/>
    </row>
    <row r="869" customFormat="false" ht="13.8" hidden="false" customHeight="false" outlineLevel="0" collapsed="false">
      <c r="A869" s="208"/>
      <c r="B869" s="208"/>
      <c r="C869" s="208"/>
      <c r="D869" s="208"/>
      <c r="E869" s="208"/>
      <c r="F869" s="208"/>
      <c r="G869" s="208"/>
      <c r="H869" s="208"/>
      <c r="I869" s="234"/>
    </row>
    <row r="870" customFormat="false" ht="13.8" hidden="false" customHeight="false" outlineLevel="0" collapsed="false">
      <c r="A870" s="208"/>
      <c r="B870" s="208"/>
      <c r="C870" s="208"/>
      <c r="D870" s="208"/>
      <c r="E870" s="208"/>
      <c r="F870" s="208"/>
      <c r="G870" s="208"/>
      <c r="H870" s="208"/>
      <c r="I870" s="234"/>
    </row>
    <row r="871" customFormat="false" ht="13.8" hidden="false" customHeight="false" outlineLevel="0" collapsed="false">
      <c r="A871" s="208"/>
      <c r="B871" s="208"/>
      <c r="C871" s="208"/>
      <c r="D871" s="208"/>
      <c r="E871" s="208"/>
      <c r="F871" s="208"/>
      <c r="G871" s="208"/>
      <c r="H871" s="208"/>
      <c r="I871" s="234"/>
    </row>
    <row r="872" customFormat="false" ht="13.8" hidden="false" customHeight="false" outlineLevel="0" collapsed="false">
      <c r="A872" s="208"/>
      <c r="B872" s="208"/>
      <c r="C872" s="208"/>
      <c r="D872" s="208"/>
      <c r="E872" s="208"/>
      <c r="F872" s="208"/>
      <c r="G872" s="208"/>
      <c r="H872" s="208"/>
      <c r="I872" s="234"/>
    </row>
    <row r="873" customFormat="false" ht="13.8" hidden="false" customHeight="false" outlineLevel="0" collapsed="false">
      <c r="A873" s="208"/>
      <c r="B873" s="208"/>
      <c r="C873" s="208"/>
      <c r="D873" s="208"/>
      <c r="E873" s="208"/>
      <c r="F873" s="208"/>
      <c r="G873" s="208"/>
      <c r="H873" s="208"/>
      <c r="I873" s="234"/>
    </row>
    <row r="874" customFormat="false" ht="13.8" hidden="false" customHeight="false" outlineLevel="0" collapsed="false">
      <c r="A874" s="208"/>
      <c r="B874" s="208"/>
      <c r="C874" s="208"/>
      <c r="D874" s="208"/>
      <c r="E874" s="208"/>
      <c r="F874" s="208"/>
      <c r="G874" s="208"/>
      <c r="H874" s="208"/>
      <c r="I874" s="234"/>
    </row>
    <row r="875" customFormat="false" ht="13.8" hidden="false" customHeight="false" outlineLevel="0" collapsed="false">
      <c r="A875" s="208"/>
      <c r="B875" s="208"/>
      <c r="C875" s="208"/>
      <c r="D875" s="208"/>
      <c r="E875" s="208"/>
      <c r="F875" s="208"/>
      <c r="G875" s="208"/>
      <c r="H875" s="208"/>
      <c r="I875" s="234"/>
    </row>
    <row r="876" customFormat="false" ht="13.8" hidden="false" customHeight="false" outlineLevel="0" collapsed="false">
      <c r="A876" s="208"/>
      <c r="B876" s="208"/>
      <c r="C876" s="208"/>
      <c r="D876" s="208"/>
      <c r="E876" s="208"/>
      <c r="F876" s="208"/>
      <c r="G876" s="208"/>
      <c r="H876" s="208"/>
      <c r="I876" s="234"/>
    </row>
    <row r="877" customFormat="false" ht="13.8" hidden="false" customHeight="false" outlineLevel="0" collapsed="false">
      <c r="A877" s="208"/>
      <c r="B877" s="208"/>
      <c r="C877" s="208"/>
      <c r="D877" s="208"/>
      <c r="E877" s="208"/>
      <c r="F877" s="208"/>
      <c r="G877" s="208"/>
      <c r="H877" s="208"/>
      <c r="I877" s="234"/>
    </row>
    <row r="878" customFormat="false" ht="13.8" hidden="false" customHeight="false" outlineLevel="0" collapsed="false">
      <c r="A878" s="208"/>
      <c r="B878" s="208"/>
      <c r="C878" s="208"/>
      <c r="D878" s="208"/>
      <c r="E878" s="208"/>
      <c r="F878" s="208"/>
      <c r="G878" s="208"/>
      <c r="H878" s="208"/>
      <c r="I878" s="234"/>
    </row>
    <row r="879" customFormat="false" ht="13.8" hidden="false" customHeight="false" outlineLevel="0" collapsed="false">
      <c r="A879" s="208"/>
      <c r="B879" s="208"/>
      <c r="C879" s="208"/>
      <c r="D879" s="208"/>
      <c r="E879" s="208"/>
      <c r="F879" s="208"/>
      <c r="G879" s="208"/>
      <c r="H879" s="208"/>
      <c r="I879" s="234"/>
    </row>
    <row r="880" customFormat="false" ht="13.8" hidden="false" customHeight="false" outlineLevel="0" collapsed="false">
      <c r="A880" s="208"/>
      <c r="B880" s="208"/>
      <c r="C880" s="208"/>
      <c r="D880" s="208"/>
      <c r="E880" s="208"/>
      <c r="F880" s="208"/>
      <c r="G880" s="208"/>
      <c r="H880" s="208"/>
      <c r="I880" s="234"/>
    </row>
    <row r="881" customFormat="false" ht="13.8" hidden="false" customHeight="false" outlineLevel="0" collapsed="false">
      <c r="A881" s="208"/>
      <c r="B881" s="208"/>
      <c r="C881" s="208"/>
      <c r="D881" s="208"/>
      <c r="E881" s="208"/>
      <c r="F881" s="208"/>
      <c r="G881" s="208"/>
      <c r="H881" s="208"/>
      <c r="I881" s="234"/>
    </row>
    <row r="882" customFormat="false" ht="13.8" hidden="false" customHeight="false" outlineLevel="0" collapsed="false">
      <c r="A882" s="208"/>
      <c r="B882" s="208"/>
      <c r="C882" s="208"/>
      <c r="D882" s="208"/>
      <c r="E882" s="208"/>
      <c r="F882" s="208"/>
      <c r="G882" s="208"/>
      <c r="H882" s="208"/>
      <c r="I882" s="234"/>
    </row>
    <row r="883" customFormat="false" ht="13.8" hidden="false" customHeight="false" outlineLevel="0" collapsed="false">
      <c r="A883" s="208"/>
      <c r="B883" s="208"/>
      <c r="C883" s="208"/>
      <c r="D883" s="208"/>
      <c r="E883" s="208"/>
      <c r="F883" s="208"/>
      <c r="G883" s="208"/>
      <c r="H883" s="208"/>
      <c r="I883" s="234"/>
    </row>
    <row r="884" customFormat="false" ht="13.8" hidden="false" customHeight="false" outlineLevel="0" collapsed="false">
      <c r="A884" s="208"/>
      <c r="B884" s="208"/>
      <c r="C884" s="208"/>
      <c r="D884" s="208"/>
      <c r="E884" s="208"/>
      <c r="F884" s="208"/>
      <c r="G884" s="208"/>
      <c r="H884" s="208"/>
      <c r="I884" s="234"/>
    </row>
    <row r="885" customFormat="false" ht="13.8" hidden="false" customHeight="false" outlineLevel="0" collapsed="false">
      <c r="A885" s="208"/>
      <c r="B885" s="208"/>
      <c r="C885" s="208"/>
      <c r="D885" s="208"/>
      <c r="E885" s="208"/>
      <c r="F885" s="208"/>
      <c r="G885" s="208"/>
      <c r="H885" s="208"/>
      <c r="I885" s="234"/>
    </row>
    <row r="886" customFormat="false" ht="13.8" hidden="false" customHeight="false" outlineLevel="0" collapsed="false">
      <c r="A886" s="208"/>
      <c r="B886" s="208"/>
      <c r="C886" s="208"/>
      <c r="D886" s="208"/>
      <c r="E886" s="208"/>
      <c r="F886" s="208"/>
      <c r="G886" s="208"/>
      <c r="H886" s="208"/>
      <c r="I886" s="234"/>
    </row>
    <row r="887" customFormat="false" ht="13.8" hidden="false" customHeight="false" outlineLevel="0" collapsed="false">
      <c r="A887" s="208"/>
      <c r="B887" s="208"/>
      <c r="C887" s="208"/>
      <c r="D887" s="208"/>
      <c r="E887" s="208"/>
      <c r="F887" s="208"/>
      <c r="G887" s="208"/>
      <c r="H887" s="208"/>
      <c r="I887" s="234"/>
    </row>
    <row r="888" customFormat="false" ht="13.8" hidden="false" customHeight="false" outlineLevel="0" collapsed="false">
      <c r="A888" s="208"/>
      <c r="B888" s="208"/>
      <c r="C888" s="208"/>
      <c r="D888" s="208"/>
      <c r="E888" s="208"/>
      <c r="F888" s="208"/>
      <c r="G888" s="208"/>
      <c r="H888" s="208"/>
      <c r="I888" s="234"/>
    </row>
    <row r="889" customFormat="false" ht="13.8" hidden="false" customHeight="false" outlineLevel="0" collapsed="false">
      <c r="A889" s="208"/>
      <c r="B889" s="208"/>
      <c r="C889" s="208"/>
      <c r="D889" s="208"/>
      <c r="E889" s="208"/>
      <c r="F889" s="208"/>
      <c r="G889" s="208"/>
      <c r="H889" s="208"/>
      <c r="I889" s="234"/>
    </row>
    <row r="890" customFormat="false" ht="13.8" hidden="false" customHeight="false" outlineLevel="0" collapsed="false">
      <c r="A890" s="208"/>
      <c r="B890" s="208"/>
      <c r="C890" s="208"/>
      <c r="D890" s="208"/>
      <c r="E890" s="208"/>
      <c r="F890" s="208"/>
      <c r="G890" s="208"/>
      <c r="H890" s="208"/>
      <c r="I890" s="234"/>
    </row>
    <row r="891" customFormat="false" ht="13.8" hidden="false" customHeight="false" outlineLevel="0" collapsed="false">
      <c r="A891" s="208"/>
      <c r="B891" s="208"/>
      <c r="C891" s="208"/>
      <c r="D891" s="208"/>
      <c r="E891" s="208"/>
      <c r="F891" s="208"/>
      <c r="G891" s="208"/>
      <c r="H891" s="208"/>
      <c r="I891" s="234"/>
    </row>
    <row r="892" customFormat="false" ht="13.8" hidden="false" customHeight="false" outlineLevel="0" collapsed="false">
      <c r="A892" s="208"/>
      <c r="B892" s="208"/>
      <c r="C892" s="208"/>
      <c r="D892" s="208"/>
      <c r="E892" s="208"/>
      <c r="F892" s="208"/>
      <c r="G892" s="208"/>
      <c r="H892" s="208"/>
      <c r="I892" s="234"/>
    </row>
    <row r="893" customFormat="false" ht="13.8" hidden="false" customHeight="false" outlineLevel="0" collapsed="false">
      <c r="A893" s="208"/>
      <c r="B893" s="208"/>
      <c r="C893" s="208"/>
      <c r="D893" s="208"/>
      <c r="E893" s="208"/>
      <c r="F893" s="208"/>
      <c r="G893" s="208"/>
      <c r="H893" s="208"/>
      <c r="I893" s="234"/>
    </row>
    <row r="894" customFormat="false" ht="13.8" hidden="false" customHeight="false" outlineLevel="0" collapsed="false">
      <c r="A894" s="208"/>
      <c r="B894" s="208"/>
      <c r="C894" s="208"/>
      <c r="D894" s="208"/>
      <c r="E894" s="208"/>
      <c r="F894" s="208"/>
      <c r="G894" s="208"/>
      <c r="H894" s="208"/>
      <c r="I894" s="234"/>
    </row>
    <row r="895" customFormat="false" ht="13.8" hidden="false" customHeight="false" outlineLevel="0" collapsed="false">
      <c r="A895" s="208"/>
      <c r="B895" s="208"/>
      <c r="C895" s="208"/>
      <c r="D895" s="208"/>
      <c r="E895" s="208"/>
      <c r="F895" s="208"/>
      <c r="G895" s="208"/>
      <c r="H895" s="208"/>
      <c r="I895" s="234"/>
    </row>
    <row r="896" customFormat="false" ht="13.8" hidden="false" customHeight="false" outlineLevel="0" collapsed="false">
      <c r="A896" s="208"/>
      <c r="B896" s="208"/>
      <c r="C896" s="208"/>
      <c r="D896" s="208"/>
      <c r="E896" s="208"/>
      <c r="F896" s="208"/>
      <c r="G896" s="208"/>
      <c r="H896" s="208"/>
      <c r="I896" s="234"/>
    </row>
    <row r="897" customFormat="false" ht="13.8" hidden="false" customHeight="false" outlineLevel="0" collapsed="false">
      <c r="A897" s="208"/>
      <c r="B897" s="208"/>
      <c r="C897" s="208"/>
      <c r="D897" s="208"/>
      <c r="E897" s="208"/>
      <c r="F897" s="208"/>
      <c r="G897" s="208"/>
      <c r="H897" s="208"/>
      <c r="I897" s="234"/>
    </row>
    <row r="898" customFormat="false" ht="13.8" hidden="false" customHeight="false" outlineLevel="0" collapsed="false">
      <c r="A898" s="208"/>
      <c r="B898" s="208"/>
      <c r="C898" s="208"/>
      <c r="D898" s="208"/>
      <c r="E898" s="208"/>
      <c r="F898" s="208"/>
      <c r="G898" s="208"/>
      <c r="H898" s="208"/>
      <c r="I898" s="234"/>
    </row>
    <row r="899" customFormat="false" ht="13.8" hidden="false" customHeight="false" outlineLevel="0" collapsed="false">
      <c r="A899" s="208"/>
      <c r="B899" s="208"/>
      <c r="C899" s="208"/>
      <c r="D899" s="208"/>
      <c r="E899" s="208"/>
      <c r="F899" s="208"/>
      <c r="G899" s="208"/>
      <c r="H899" s="208"/>
      <c r="I899" s="234"/>
    </row>
    <row r="900" customFormat="false" ht="13.8" hidden="false" customHeight="false" outlineLevel="0" collapsed="false">
      <c r="A900" s="208"/>
      <c r="B900" s="208"/>
      <c r="C900" s="208"/>
      <c r="D900" s="208"/>
      <c r="E900" s="208"/>
      <c r="F900" s="208"/>
      <c r="G900" s="208"/>
      <c r="H900" s="208"/>
      <c r="I900" s="234"/>
    </row>
    <row r="901" customFormat="false" ht="13.8" hidden="false" customHeight="false" outlineLevel="0" collapsed="false">
      <c r="A901" s="208"/>
      <c r="B901" s="208"/>
      <c r="C901" s="208"/>
      <c r="D901" s="208"/>
      <c r="E901" s="208"/>
      <c r="F901" s="208"/>
      <c r="G901" s="208"/>
      <c r="H901" s="208"/>
      <c r="I901" s="234"/>
    </row>
    <row r="902" customFormat="false" ht="13.8" hidden="false" customHeight="false" outlineLevel="0" collapsed="false">
      <c r="A902" s="208"/>
      <c r="B902" s="208"/>
      <c r="C902" s="208"/>
      <c r="D902" s="208"/>
      <c r="E902" s="208"/>
      <c r="F902" s="208"/>
      <c r="G902" s="208"/>
      <c r="H902" s="208"/>
      <c r="I902" s="234"/>
    </row>
    <row r="903" customFormat="false" ht="13.8" hidden="false" customHeight="false" outlineLevel="0" collapsed="false">
      <c r="A903" s="208"/>
      <c r="B903" s="208"/>
      <c r="C903" s="208"/>
      <c r="D903" s="208"/>
      <c r="E903" s="208"/>
      <c r="F903" s="208"/>
      <c r="G903" s="208"/>
      <c r="H903" s="208"/>
      <c r="I903" s="234"/>
    </row>
    <row r="904" customFormat="false" ht="13.8" hidden="false" customHeight="false" outlineLevel="0" collapsed="false">
      <c r="A904" s="208"/>
      <c r="B904" s="208"/>
      <c r="C904" s="208"/>
      <c r="D904" s="208"/>
      <c r="E904" s="208"/>
      <c r="F904" s="208"/>
      <c r="G904" s="208"/>
      <c r="H904" s="208"/>
      <c r="I904" s="234"/>
    </row>
    <row r="905" customFormat="false" ht="13.8" hidden="false" customHeight="false" outlineLevel="0" collapsed="false">
      <c r="A905" s="208"/>
      <c r="B905" s="208"/>
      <c r="C905" s="208"/>
      <c r="D905" s="208"/>
      <c r="E905" s="208"/>
      <c r="F905" s="208"/>
      <c r="G905" s="208"/>
      <c r="H905" s="208"/>
      <c r="I905" s="234"/>
    </row>
    <row r="906" customFormat="false" ht="13.8" hidden="false" customHeight="false" outlineLevel="0" collapsed="false">
      <c r="A906" s="208"/>
      <c r="B906" s="208"/>
      <c r="C906" s="208"/>
      <c r="D906" s="208"/>
      <c r="E906" s="208"/>
      <c r="F906" s="208"/>
      <c r="G906" s="208"/>
      <c r="H906" s="208"/>
      <c r="I906" s="234"/>
    </row>
    <row r="907" customFormat="false" ht="13.8" hidden="false" customHeight="false" outlineLevel="0" collapsed="false">
      <c r="A907" s="208"/>
      <c r="B907" s="208"/>
      <c r="C907" s="208"/>
      <c r="D907" s="208"/>
      <c r="E907" s="208"/>
      <c r="F907" s="208"/>
      <c r="G907" s="208"/>
      <c r="H907" s="208"/>
      <c r="I907" s="234"/>
    </row>
    <row r="908" customFormat="false" ht="13.8" hidden="false" customHeight="false" outlineLevel="0" collapsed="false">
      <c r="A908" s="208"/>
      <c r="B908" s="208"/>
      <c r="C908" s="208"/>
      <c r="D908" s="208"/>
      <c r="E908" s="208"/>
      <c r="F908" s="208"/>
      <c r="G908" s="208"/>
      <c r="H908" s="208"/>
      <c r="I908" s="234"/>
    </row>
    <row r="909" customFormat="false" ht="13.8" hidden="false" customHeight="false" outlineLevel="0" collapsed="false">
      <c r="A909" s="208"/>
      <c r="B909" s="208"/>
      <c r="C909" s="208"/>
      <c r="D909" s="208"/>
      <c r="E909" s="208"/>
      <c r="F909" s="208"/>
      <c r="G909" s="208"/>
      <c r="H909" s="208"/>
      <c r="I909" s="234"/>
    </row>
    <row r="910" customFormat="false" ht="13.8" hidden="false" customHeight="false" outlineLevel="0" collapsed="false">
      <c r="A910" s="208"/>
      <c r="B910" s="208"/>
      <c r="C910" s="208"/>
      <c r="D910" s="208"/>
      <c r="E910" s="208"/>
      <c r="F910" s="208"/>
      <c r="G910" s="208"/>
      <c r="H910" s="208"/>
      <c r="I910" s="234"/>
    </row>
    <row r="911" customFormat="false" ht="13.8" hidden="false" customHeight="false" outlineLevel="0" collapsed="false">
      <c r="A911" s="208"/>
      <c r="B911" s="208"/>
      <c r="C911" s="208"/>
      <c r="D911" s="208"/>
      <c r="E911" s="208"/>
      <c r="F911" s="208"/>
      <c r="G911" s="208"/>
      <c r="H911" s="208"/>
      <c r="I911" s="234"/>
    </row>
    <row r="912" customFormat="false" ht="13.8" hidden="false" customHeight="false" outlineLevel="0" collapsed="false">
      <c r="A912" s="208"/>
      <c r="B912" s="208"/>
      <c r="C912" s="208"/>
      <c r="D912" s="208"/>
      <c r="E912" s="208"/>
      <c r="F912" s="208"/>
      <c r="G912" s="208"/>
      <c r="H912" s="208"/>
      <c r="I912" s="234"/>
    </row>
    <row r="913" customFormat="false" ht="13.8" hidden="false" customHeight="false" outlineLevel="0" collapsed="false">
      <c r="A913" s="208"/>
      <c r="B913" s="208"/>
      <c r="C913" s="208"/>
      <c r="D913" s="208"/>
      <c r="E913" s="208"/>
      <c r="F913" s="208"/>
      <c r="G913" s="208"/>
      <c r="H913" s="208"/>
      <c r="I913" s="234"/>
    </row>
    <row r="914" customFormat="false" ht="13.8" hidden="false" customHeight="false" outlineLevel="0" collapsed="false">
      <c r="A914" s="208"/>
      <c r="B914" s="208"/>
      <c r="C914" s="208"/>
      <c r="D914" s="208"/>
      <c r="E914" s="208"/>
      <c r="F914" s="208"/>
      <c r="G914" s="208"/>
      <c r="H914" s="208"/>
      <c r="I914" s="234"/>
    </row>
    <row r="915" customFormat="false" ht="13.8" hidden="false" customHeight="false" outlineLevel="0" collapsed="false">
      <c r="A915" s="208"/>
      <c r="B915" s="208"/>
      <c r="C915" s="208"/>
      <c r="D915" s="208"/>
      <c r="E915" s="208"/>
      <c r="F915" s="208"/>
      <c r="G915" s="208"/>
      <c r="H915" s="208"/>
      <c r="I915" s="234"/>
    </row>
    <row r="916" customFormat="false" ht="13.8" hidden="false" customHeight="false" outlineLevel="0" collapsed="false">
      <c r="A916" s="208"/>
      <c r="B916" s="208"/>
      <c r="C916" s="208"/>
      <c r="D916" s="208"/>
      <c r="E916" s="208"/>
      <c r="F916" s="208"/>
      <c r="G916" s="208"/>
      <c r="H916" s="208"/>
      <c r="I916" s="234"/>
    </row>
    <row r="917" customFormat="false" ht="13.8" hidden="false" customHeight="false" outlineLevel="0" collapsed="false">
      <c r="A917" s="208"/>
      <c r="B917" s="208"/>
      <c r="C917" s="208"/>
      <c r="D917" s="208"/>
      <c r="E917" s="208"/>
      <c r="F917" s="208"/>
      <c r="G917" s="208"/>
      <c r="H917" s="208"/>
      <c r="I917" s="234"/>
    </row>
    <row r="918" customFormat="false" ht="13.8" hidden="false" customHeight="false" outlineLevel="0" collapsed="false">
      <c r="A918" s="208"/>
      <c r="B918" s="208"/>
      <c r="C918" s="208"/>
      <c r="D918" s="208"/>
      <c r="E918" s="208"/>
      <c r="F918" s="208"/>
      <c r="G918" s="208"/>
      <c r="H918" s="208"/>
      <c r="I918" s="234"/>
    </row>
    <row r="919" customFormat="false" ht="13.8" hidden="false" customHeight="false" outlineLevel="0" collapsed="false">
      <c r="A919" s="208"/>
      <c r="B919" s="208"/>
      <c r="C919" s="208"/>
      <c r="D919" s="208"/>
      <c r="E919" s="208"/>
      <c r="F919" s="208"/>
      <c r="G919" s="208"/>
      <c r="H919" s="208"/>
      <c r="I919" s="234"/>
    </row>
    <row r="920" customFormat="false" ht="13.8" hidden="false" customHeight="false" outlineLevel="0" collapsed="false">
      <c r="A920" s="208"/>
      <c r="B920" s="208"/>
      <c r="C920" s="208"/>
      <c r="D920" s="208"/>
      <c r="E920" s="208"/>
      <c r="F920" s="208"/>
      <c r="G920" s="208"/>
      <c r="H920" s="208"/>
      <c r="I920" s="234"/>
    </row>
    <row r="921" customFormat="false" ht="13.8" hidden="false" customHeight="false" outlineLevel="0" collapsed="false">
      <c r="A921" s="208"/>
      <c r="B921" s="208"/>
      <c r="C921" s="208"/>
      <c r="D921" s="208"/>
      <c r="E921" s="208"/>
      <c r="F921" s="208"/>
      <c r="G921" s="208"/>
      <c r="H921" s="208"/>
      <c r="I921" s="234"/>
    </row>
    <row r="922" customFormat="false" ht="13.8" hidden="false" customHeight="false" outlineLevel="0" collapsed="false">
      <c r="A922" s="208"/>
      <c r="B922" s="208"/>
      <c r="C922" s="208"/>
      <c r="D922" s="208"/>
      <c r="E922" s="208"/>
      <c r="F922" s="208"/>
      <c r="G922" s="208"/>
      <c r="H922" s="208"/>
      <c r="I922" s="234"/>
    </row>
    <row r="923" customFormat="false" ht="13.8" hidden="false" customHeight="false" outlineLevel="0" collapsed="false">
      <c r="A923" s="208"/>
      <c r="B923" s="208"/>
      <c r="C923" s="208"/>
      <c r="D923" s="208"/>
      <c r="E923" s="208"/>
      <c r="F923" s="208"/>
      <c r="G923" s="208"/>
      <c r="H923" s="208"/>
      <c r="I923" s="234"/>
    </row>
    <row r="924" customFormat="false" ht="13.8" hidden="false" customHeight="false" outlineLevel="0" collapsed="false">
      <c r="A924" s="208"/>
      <c r="B924" s="208"/>
      <c r="C924" s="208"/>
      <c r="D924" s="208"/>
      <c r="E924" s="208"/>
      <c r="F924" s="208"/>
      <c r="G924" s="208"/>
      <c r="H924" s="208"/>
      <c r="I924" s="234"/>
    </row>
    <row r="925" customFormat="false" ht="13.8" hidden="false" customHeight="false" outlineLevel="0" collapsed="false">
      <c r="A925" s="208"/>
      <c r="B925" s="208"/>
      <c r="C925" s="208"/>
      <c r="D925" s="208"/>
      <c r="E925" s="208"/>
      <c r="F925" s="208"/>
      <c r="G925" s="208"/>
      <c r="H925" s="208"/>
      <c r="I925" s="234"/>
    </row>
    <row r="926" customFormat="false" ht="13.8" hidden="false" customHeight="false" outlineLevel="0" collapsed="false">
      <c r="A926" s="208"/>
      <c r="B926" s="208"/>
      <c r="C926" s="208"/>
      <c r="D926" s="208"/>
      <c r="E926" s="208"/>
      <c r="F926" s="208"/>
      <c r="G926" s="208"/>
      <c r="H926" s="208"/>
      <c r="I926" s="234"/>
    </row>
    <row r="927" customFormat="false" ht="13.8" hidden="false" customHeight="false" outlineLevel="0" collapsed="false">
      <c r="A927" s="208"/>
      <c r="B927" s="208"/>
      <c r="C927" s="208"/>
      <c r="D927" s="208"/>
      <c r="E927" s="208"/>
      <c r="F927" s="208"/>
      <c r="G927" s="208"/>
      <c r="H927" s="208"/>
      <c r="I927" s="234"/>
    </row>
    <row r="928" customFormat="false" ht="13.8" hidden="false" customHeight="false" outlineLevel="0" collapsed="false">
      <c r="A928" s="208"/>
      <c r="B928" s="208"/>
      <c r="C928" s="208"/>
      <c r="D928" s="208"/>
      <c r="E928" s="208"/>
      <c r="F928" s="208"/>
      <c r="G928" s="208"/>
      <c r="H928" s="208"/>
      <c r="I928" s="234"/>
    </row>
    <row r="929" customFormat="false" ht="13.8" hidden="false" customHeight="false" outlineLevel="0" collapsed="false">
      <c r="A929" s="208"/>
      <c r="B929" s="208"/>
      <c r="C929" s="208"/>
      <c r="D929" s="208"/>
      <c r="E929" s="208"/>
      <c r="F929" s="208"/>
      <c r="G929" s="208"/>
      <c r="H929" s="208"/>
      <c r="I929" s="234"/>
    </row>
    <row r="930" customFormat="false" ht="13.8" hidden="false" customHeight="false" outlineLevel="0" collapsed="false">
      <c r="A930" s="208"/>
      <c r="B930" s="208"/>
      <c r="C930" s="208"/>
      <c r="D930" s="208"/>
      <c r="E930" s="208"/>
      <c r="F930" s="208"/>
      <c r="G930" s="208"/>
      <c r="H930" s="208"/>
      <c r="I930" s="234"/>
    </row>
    <row r="931" customFormat="false" ht="13.8" hidden="false" customHeight="false" outlineLevel="0" collapsed="false">
      <c r="A931" s="208"/>
      <c r="B931" s="208"/>
      <c r="C931" s="208"/>
      <c r="D931" s="208"/>
      <c r="E931" s="208"/>
      <c r="F931" s="208"/>
      <c r="G931" s="208"/>
      <c r="H931" s="208"/>
      <c r="I931" s="234"/>
    </row>
    <row r="932" customFormat="false" ht="13.8" hidden="false" customHeight="false" outlineLevel="0" collapsed="false">
      <c r="A932" s="208"/>
      <c r="B932" s="208"/>
      <c r="C932" s="208"/>
      <c r="D932" s="208"/>
      <c r="E932" s="208"/>
      <c r="F932" s="208"/>
      <c r="G932" s="208"/>
      <c r="H932" s="208"/>
      <c r="I932" s="234"/>
    </row>
    <row r="933" customFormat="false" ht="13.8" hidden="false" customHeight="false" outlineLevel="0" collapsed="false">
      <c r="A933" s="208"/>
      <c r="B933" s="208"/>
      <c r="C933" s="208"/>
      <c r="D933" s="208"/>
      <c r="E933" s="208"/>
      <c r="F933" s="208"/>
      <c r="G933" s="208"/>
      <c r="H933" s="208"/>
      <c r="I933" s="234"/>
    </row>
    <row r="934" customFormat="false" ht="13.8" hidden="false" customHeight="false" outlineLevel="0" collapsed="false">
      <c r="A934" s="208"/>
      <c r="B934" s="208"/>
      <c r="C934" s="208"/>
      <c r="D934" s="208"/>
      <c r="E934" s="208"/>
      <c r="F934" s="208"/>
      <c r="G934" s="208"/>
      <c r="H934" s="208"/>
      <c r="I934" s="234"/>
    </row>
    <row r="935" customFormat="false" ht="13.8" hidden="false" customHeight="false" outlineLevel="0" collapsed="false">
      <c r="A935" s="208"/>
      <c r="B935" s="208"/>
      <c r="C935" s="208"/>
      <c r="D935" s="208"/>
      <c r="E935" s="208"/>
      <c r="F935" s="208"/>
      <c r="G935" s="208"/>
      <c r="H935" s="208"/>
      <c r="I935" s="234"/>
    </row>
    <row r="936" customFormat="false" ht="13.8" hidden="false" customHeight="false" outlineLevel="0" collapsed="false">
      <c r="A936" s="208"/>
      <c r="B936" s="208"/>
      <c r="C936" s="208"/>
      <c r="D936" s="208"/>
      <c r="E936" s="208"/>
      <c r="F936" s="208"/>
      <c r="G936" s="208"/>
      <c r="H936" s="208"/>
      <c r="I936" s="234"/>
    </row>
    <row r="937" customFormat="false" ht="13.8" hidden="false" customHeight="false" outlineLevel="0" collapsed="false">
      <c r="A937" s="208"/>
      <c r="B937" s="208"/>
      <c r="C937" s="208"/>
      <c r="D937" s="208"/>
      <c r="E937" s="208"/>
      <c r="F937" s="208"/>
      <c r="G937" s="208"/>
      <c r="H937" s="208"/>
      <c r="I937" s="234"/>
    </row>
    <row r="938" customFormat="false" ht="13.8" hidden="false" customHeight="false" outlineLevel="0" collapsed="false">
      <c r="A938" s="208"/>
      <c r="B938" s="208"/>
      <c r="C938" s="208"/>
      <c r="D938" s="208"/>
      <c r="E938" s="208"/>
      <c r="F938" s="208"/>
      <c r="G938" s="208"/>
      <c r="H938" s="208"/>
      <c r="I938" s="234"/>
    </row>
    <row r="939" customFormat="false" ht="13.8" hidden="false" customHeight="false" outlineLevel="0" collapsed="false">
      <c r="A939" s="208"/>
      <c r="B939" s="208"/>
      <c r="C939" s="208"/>
      <c r="D939" s="208"/>
      <c r="E939" s="208"/>
      <c r="F939" s="208"/>
      <c r="G939" s="208"/>
      <c r="H939" s="208"/>
      <c r="I939" s="234"/>
    </row>
    <row r="940" customFormat="false" ht="13.8" hidden="false" customHeight="false" outlineLevel="0" collapsed="false">
      <c r="A940" s="208"/>
      <c r="B940" s="208"/>
      <c r="C940" s="208"/>
      <c r="D940" s="208"/>
      <c r="E940" s="208"/>
      <c r="F940" s="208"/>
      <c r="G940" s="208"/>
      <c r="H940" s="208"/>
      <c r="I940" s="234"/>
    </row>
    <row r="941" customFormat="false" ht="13.8" hidden="false" customHeight="false" outlineLevel="0" collapsed="false">
      <c r="A941" s="208"/>
      <c r="B941" s="208"/>
      <c r="C941" s="208"/>
      <c r="D941" s="208"/>
      <c r="E941" s="208"/>
      <c r="F941" s="208"/>
      <c r="G941" s="208"/>
      <c r="H941" s="208"/>
      <c r="I941" s="234"/>
    </row>
    <row r="942" customFormat="false" ht="13.8" hidden="false" customHeight="false" outlineLevel="0" collapsed="false">
      <c r="A942" s="208"/>
      <c r="B942" s="208"/>
      <c r="C942" s="208"/>
      <c r="D942" s="208"/>
      <c r="E942" s="208"/>
      <c r="F942" s="208"/>
      <c r="G942" s="208"/>
      <c r="H942" s="208"/>
      <c r="I942" s="234"/>
    </row>
    <row r="943" customFormat="false" ht="13.8" hidden="false" customHeight="false" outlineLevel="0" collapsed="false">
      <c r="A943" s="208"/>
      <c r="B943" s="208"/>
      <c r="C943" s="208"/>
      <c r="D943" s="208"/>
      <c r="E943" s="208"/>
      <c r="F943" s="208"/>
      <c r="G943" s="208"/>
      <c r="H943" s="208"/>
      <c r="I943" s="234"/>
    </row>
    <row r="944" customFormat="false" ht="13.8" hidden="false" customHeight="false" outlineLevel="0" collapsed="false">
      <c r="A944" s="208"/>
      <c r="B944" s="208"/>
      <c r="C944" s="208"/>
      <c r="D944" s="208"/>
      <c r="E944" s="208"/>
      <c r="F944" s="208"/>
      <c r="G944" s="208"/>
      <c r="H944" s="208"/>
      <c r="I944" s="234"/>
    </row>
    <row r="945" customFormat="false" ht="13.8" hidden="false" customHeight="false" outlineLevel="0" collapsed="false">
      <c r="A945" s="208"/>
      <c r="B945" s="208"/>
      <c r="C945" s="208"/>
      <c r="D945" s="208"/>
      <c r="E945" s="208"/>
      <c r="F945" s="208"/>
      <c r="G945" s="208"/>
      <c r="H945" s="208"/>
      <c r="I945" s="234"/>
    </row>
    <row r="946" customFormat="false" ht="13.8" hidden="false" customHeight="false" outlineLevel="0" collapsed="false">
      <c r="A946" s="208"/>
      <c r="B946" s="208"/>
      <c r="C946" s="208"/>
      <c r="D946" s="208"/>
      <c r="E946" s="208"/>
      <c r="F946" s="208"/>
      <c r="G946" s="208"/>
      <c r="H946" s="208"/>
      <c r="I946" s="234"/>
    </row>
    <row r="947" customFormat="false" ht="13.8" hidden="false" customHeight="false" outlineLevel="0" collapsed="false">
      <c r="A947" s="208"/>
      <c r="B947" s="208"/>
      <c r="C947" s="208"/>
      <c r="D947" s="208"/>
      <c r="E947" s="208"/>
      <c r="F947" s="208"/>
      <c r="G947" s="208"/>
      <c r="H947" s="208"/>
      <c r="I947" s="234"/>
    </row>
    <row r="948" customFormat="false" ht="13.8" hidden="false" customHeight="false" outlineLevel="0" collapsed="false">
      <c r="A948" s="208"/>
      <c r="B948" s="208"/>
      <c r="C948" s="208"/>
      <c r="D948" s="208"/>
      <c r="E948" s="208"/>
      <c r="F948" s="208"/>
      <c r="G948" s="208"/>
      <c r="H948" s="208"/>
      <c r="I948" s="234"/>
    </row>
    <row r="949" customFormat="false" ht="13.8" hidden="false" customHeight="false" outlineLevel="0" collapsed="false">
      <c r="A949" s="208"/>
      <c r="B949" s="208"/>
      <c r="C949" s="208"/>
      <c r="D949" s="208"/>
      <c r="E949" s="208"/>
      <c r="F949" s="208"/>
      <c r="G949" s="208"/>
      <c r="H949" s="208"/>
      <c r="I949" s="234"/>
    </row>
    <row r="950" customFormat="false" ht="13.8" hidden="false" customHeight="false" outlineLevel="0" collapsed="false">
      <c r="A950" s="208"/>
      <c r="B950" s="208"/>
      <c r="C950" s="208"/>
      <c r="D950" s="208"/>
      <c r="E950" s="208"/>
      <c r="F950" s="208"/>
      <c r="G950" s="208"/>
      <c r="H950" s="208"/>
      <c r="I950" s="234"/>
    </row>
    <row r="951" customFormat="false" ht="13.8" hidden="false" customHeight="false" outlineLevel="0" collapsed="false">
      <c r="A951" s="208"/>
      <c r="B951" s="208"/>
      <c r="C951" s="208"/>
      <c r="D951" s="208"/>
      <c r="E951" s="208"/>
      <c r="F951" s="208"/>
      <c r="G951" s="208"/>
      <c r="H951" s="208"/>
      <c r="I951" s="234"/>
    </row>
    <row r="952" customFormat="false" ht="13.8" hidden="false" customHeight="false" outlineLevel="0" collapsed="false">
      <c r="A952" s="208"/>
      <c r="B952" s="208"/>
      <c r="C952" s="208"/>
      <c r="D952" s="208"/>
      <c r="E952" s="208"/>
      <c r="F952" s="208"/>
      <c r="G952" s="208"/>
      <c r="H952" s="208"/>
      <c r="I952" s="234"/>
    </row>
    <row r="953" customFormat="false" ht="13.8" hidden="false" customHeight="false" outlineLevel="0" collapsed="false">
      <c r="A953" s="208"/>
      <c r="B953" s="208"/>
      <c r="C953" s="208"/>
      <c r="D953" s="208"/>
      <c r="E953" s="208"/>
      <c r="F953" s="208"/>
      <c r="G953" s="208"/>
      <c r="H953" s="208"/>
      <c r="I953" s="234"/>
    </row>
    <row r="954" customFormat="false" ht="13.8" hidden="false" customHeight="false" outlineLevel="0" collapsed="false">
      <c r="A954" s="208"/>
      <c r="B954" s="208"/>
      <c r="C954" s="208"/>
      <c r="D954" s="208"/>
      <c r="E954" s="208"/>
      <c r="F954" s="208"/>
      <c r="G954" s="208"/>
      <c r="H954" s="208"/>
      <c r="I954" s="234"/>
    </row>
    <row r="955" customFormat="false" ht="13.8" hidden="false" customHeight="false" outlineLevel="0" collapsed="false">
      <c r="A955" s="208"/>
      <c r="B955" s="208"/>
      <c r="C955" s="208"/>
      <c r="D955" s="208"/>
      <c r="E955" s="208"/>
      <c r="F955" s="208"/>
      <c r="G955" s="208"/>
      <c r="H955" s="208"/>
      <c r="I955" s="234"/>
    </row>
    <row r="956" customFormat="false" ht="13.8" hidden="false" customHeight="false" outlineLevel="0" collapsed="false">
      <c r="A956" s="208"/>
      <c r="B956" s="208"/>
      <c r="C956" s="208"/>
      <c r="D956" s="208"/>
      <c r="E956" s="208"/>
      <c r="F956" s="208"/>
      <c r="G956" s="208"/>
      <c r="H956" s="208"/>
      <c r="I956" s="234"/>
    </row>
    <row r="957" customFormat="false" ht="13.8" hidden="false" customHeight="false" outlineLevel="0" collapsed="false">
      <c r="A957" s="208"/>
      <c r="B957" s="208"/>
      <c r="C957" s="208"/>
      <c r="D957" s="208"/>
      <c r="E957" s="208"/>
      <c r="F957" s="208"/>
      <c r="G957" s="208"/>
      <c r="H957" s="208"/>
      <c r="I957" s="234"/>
    </row>
    <row r="958" customFormat="false" ht="13.8" hidden="false" customHeight="false" outlineLevel="0" collapsed="false">
      <c r="A958" s="208"/>
      <c r="B958" s="208"/>
      <c r="C958" s="208"/>
      <c r="D958" s="208"/>
      <c r="E958" s="208"/>
      <c r="F958" s="208"/>
      <c r="G958" s="208"/>
      <c r="H958" s="208"/>
      <c r="I958" s="234"/>
    </row>
    <row r="959" customFormat="false" ht="13.8" hidden="false" customHeight="false" outlineLevel="0" collapsed="false">
      <c r="A959" s="208"/>
      <c r="B959" s="208"/>
      <c r="C959" s="208"/>
      <c r="D959" s="208"/>
      <c r="E959" s="208"/>
      <c r="F959" s="208"/>
      <c r="G959" s="208"/>
      <c r="H959" s="208"/>
      <c r="I959" s="234"/>
    </row>
    <row r="960" customFormat="false" ht="13.8" hidden="false" customHeight="false" outlineLevel="0" collapsed="false">
      <c r="A960" s="208"/>
      <c r="B960" s="208"/>
      <c r="C960" s="208"/>
      <c r="D960" s="208"/>
      <c r="E960" s="208"/>
      <c r="F960" s="208"/>
      <c r="G960" s="208"/>
      <c r="H960" s="208"/>
      <c r="I960" s="234"/>
    </row>
    <row r="961" customFormat="false" ht="13.8" hidden="false" customHeight="false" outlineLevel="0" collapsed="false">
      <c r="A961" s="208"/>
      <c r="B961" s="208"/>
      <c r="C961" s="208"/>
      <c r="D961" s="208"/>
      <c r="E961" s="208"/>
      <c r="F961" s="208"/>
      <c r="G961" s="208"/>
      <c r="H961" s="208"/>
      <c r="I961" s="234"/>
    </row>
    <row r="962" customFormat="false" ht="13.8" hidden="false" customHeight="false" outlineLevel="0" collapsed="false">
      <c r="A962" s="208"/>
      <c r="B962" s="208"/>
      <c r="C962" s="208"/>
      <c r="D962" s="208"/>
      <c r="E962" s="208"/>
      <c r="F962" s="208"/>
      <c r="G962" s="208"/>
      <c r="H962" s="208"/>
      <c r="I962" s="234"/>
    </row>
    <row r="963" customFormat="false" ht="13.8" hidden="false" customHeight="false" outlineLevel="0" collapsed="false">
      <c r="A963" s="208"/>
      <c r="B963" s="208"/>
      <c r="C963" s="208"/>
      <c r="D963" s="208"/>
      <c r="E963" s="208"/>
      <c r="F963" s="208"/>
      <c r="G963" s="208"/>
      <c r="H963" s="208"/>
      <c r="I963" s="234"/>
    </row>
    <row r="964" customFormat="false" ht="13.8" hidden="false" customHeight="false" outlineLevel="0" collapsed="false">
      <c r="A964" s="208"/>
      <c r="B964" s="208"/>
      <c r="C964" s="208"/>
      <c r="D964" s="208"/>
      <c r="E964" s="208"/>
      <c r="F964" s="208"/>
      <c r="G964" s="208"/>
      <c r="H964" s="208"/>
      <c r="I964" s="234"/>
    </row>
    <row r="965" customFormat="false" ht="13.8" hidden="false" customHeight="false" outlineLevel="0" collapsed="false">
      <c r="A965" s="208"/>
      <c r="B965" s="208"/>
      <c r="C965" s="208"/>
      <c r="D965" s="208"/>
      <c r="E965" s="208"/>
      <c r="F965" s="208"/>
      <c r="G965" s="208"/>
      <c r="H965" s="208"/>
      <c r="I965" s="234"/>
    </row>
    <row r="966" customFormat="false" ht="13.8" hidden="false" customHeight="false" outlineLevel="0" collapsed="false">
      <c r="A966" s="208"/>
      <c r="B966" s="208"/>
      <c r="C966" s="208"/>
      <c r="D966" s="208"/>
      <c r="E966" s="208"/>
      <c r="F966" s="208"/>
      <c r="G966" s="208"/>
      <c r="H966" s="208"/>
      <c r="I966" s="234"/>
    </row>
    <row r="967" customFormat="false" ht="13.8" hidden="false" customHeight="false" outlineLevel="0" collapsed="false">
      <c r="A967" s="208"/>
      <c r="B967" s="208"/>
      <c r="C967" s="208"/>
      <c r="D967" s="208"/>
      <c r="E967" s="208"/>
      <c r="F967" s="208"/>
      <c r="G967" s="208"/>
      <c r="H967" s="208"/>
      <c r="I967" s="234"/>
    </row>
    <row r="968" customFormat="false" ht="13.8" hidden="false" customHeight="false" outlineLevel="0" collapsed="false">
      <c r="A968" s="208"/>
      <c r="B968" s="208"/>
      <c r="C968" s="208"/>
      <c r="D968" s="208"/>
      <c r="E968" s="208"/>
      <c r="F968" s="208"/>
      <c r="G968" s="208"/>
      <c r="H968" s="208"/>
      <c r="I968" s="234"/>
    </row>
    <row r="969" customFormat="false" ht="13.8" hidden="false" customHeight="false" outlineLevel="0" collapsed="false">
      <c r="A969" s="208"/>
      <c r="B969" s="208"/>
      <c r="C969" s="208"/>
      <c r="D969" s="208"/>
      <c r="E969" s="208"/>
      <c r="F969" s="208"/>
      <c r="G969" s="208"/>
      <c r="H969" s="208"/>
      <c r="I969" s="234"/>
    </row>
    <row r="970" customFormat="false" ht="13.8" hidden="false" customHeight="false" outlineLevel="0" collapsed="false">
      <c r="A970" s="208"/>
      <c r="B970" s="208"/>
      <c r="C970" s="208"/>
      <c r="D970" s="208"/>
      <c r="E970" s="208"/>
      <c r="F970" s="208"/>
      <c r="G970" s="208"/>
      <c r="H970" s="208"/>
      <c r="I970" s="234"/>
    </row>
    <row r="971" customFormat="false" ht="13.8" hidden="false" customHeight="false" outlineLevel="0" collapsed="false">
      <c r="A971" s="208"/>
      <c r="B971" s="208"/>
      <c r="C971" s="208"/>
      <c r="D971" s="208"/>
      <c r="E971" s="208"/>
      <c r="F971" s="208"/>
      <c r="G971" s="208"/>
      <c r="H971" s="208"/>
      <c r="I971" s="234"/>
    </row>
    <row r="972" customFormat="false" ht="13.8" hidden="false" customHeight="false" outlineLevel="0" collapsed="false">
      <c r="A972" s="208"/>
      <c r="B972" s="208"/>
      <c r="C972" s="208"/>
      <c r="D972" s="208"/>
      <c r="E972" s="208"/>
      <c r="F972" s="208"/>
      <c r="G972" s="208"/>
      <c r="H972" s="208"/>
      <c r="I972" s="234"/>
    </row>
    <row r="973" customFormat="false" ht="13.8" hidden="false" customHeight="false" outlineLevel="0" collapsed="false">
      <c r="A973" s="208"/>
      <c r="B973" s="208"/>
      <c r="C973" s="208"/>
      <c r="D973" s="208"/>
      <c r="E973" s="208"/>
      <c r="F973" s="208"/>
      <c r="G973" s="208"/>
      <c r="H973" s="208"/>
      <c r="I973" s="234"/>
    </row>
    <row r="974" customFormat="false" ht="13.8" hidden="false" customHeight="false" outlineLevel="0" collapsed="false">
      <c r="A974" s="208"/>
      <c r="B974" s="208"/>
      <c r="C974" s="208"/>
      <c r="D974" s="208"/>
      <c r="E974" s="208"/>
      <c r="F974" s="208"/>
      <c r="G974" s="208"/>
      <c r="H974" s="208"/>
      <c r="I974" s="234"/>
    </row>
    <row r="975" customFormat="false" ht="13.8" hidden="false" customHeight="false" outlineLevel="0" collapsed="false">
      <c r="A975" s="208"/>
      <c r="B975" s="208"/>
      <c r="C975" s="208"/>
      <c r="D975" s="208"/>
      <c r="E975" s="208"/>
      <c r="F975" s="208"/>
      <c r="G975" s="208"/>
      <c r="H975" s="208"/>
      <c r="I975" s="234"/>
    </row>
    <row r="976" customFormat="false" ht="13.8" hidden="false" customHeight="false" outlineLevel="0" collapsed="false">
      <c r="A976" s="208"/>
      <c r="B976" s="208"/>
      <c r="C976" s="208"/>
      <c r="D976" s="208"/>
      <c r="E976" s="208"/>
      <c r="F976" s="208"/>
      <c r="G976" s="208"/>
      <c r="H976" s="208"/>
      <c r="I976" s="234"/>
    </row>
    <row r="977" customFormat="false" ht="13.8" hidden="false" customHeight="false" outlineLevel="0" collapsed="false">
      <c r="A977" s="208"/>
      <c r="B977" s="208"/>
      <c r="C977" s="208"/>
      <c r="D977" s="208"/>
      <c r="E977" s="208"/>
      <c r="F977" s="208"/>
      <c r="G977" s="208"/>
      <c r="H977" s="208"/>
      <c r="I977" s="234"/>
    </row>
    <row r="978" customFormat="false" ht="13.8" hidden="false" customHeight="false" outlineLevel="0" collapsed="false">
      <c r="A978" s="208"/>
      <c r="B978" s="208"/>
      <c r="C978" s="208"/>
      <c r="D978" s="208"/>
      <c r="E978" s="208"/>
      <c r="F978" s="208"/>
      <c r="G978" s="208"/>
      <c r="H978" s="208"/>
      <c r="I978" s="234"/>
    </row>
    <row r="979" customFormat="false" ht="13.8" hidden="false" customHeight="false" outlineLevel="0" collapsed="false">
      <c r="A979" s="208"/>
      <c r="B979" s="208"/>
      <c r="C979" s="208"/>
      <c r="D979" s="208"/>
      <c r="E979" s="208"/>
      <c r="F979" s="208"/>
      <c r="G979" s="208"/>
      <c r="H979" s="208"/>
      <c r="I979" s="234"/>
    </row>
    <row r="980" customFormat="false" ht="13.8" hidden="false" customHeight="false" outlineLevel="0" collapsed="false">
      <c r="A980" s="208"/>
      <c r="B980" s="208"/>
      <c r="C980" s="208"/>
      <c r="D980" s="208"/>
      <c r="E980" s="208"/>
      <c r="F980" s="208"/>
      <c r="G980" s="208"/>
      <c r="H980" s="208"/>
      <c r="I980" s="234"/>
    </row>
    <row r="981" customFormat="false" ht="13.8" hidden="false" customHeight="false" outlineLevel="0" collapsed="false">
      <c r="A981" s="208"/>
      <c r="B981" s="208"/>
      <c r="C981" s="208"/>
      <c r="D981" s="208"/>
      <c r="E981" s="208"/>
      <c r="F981" s="208"/>
      <c r="G981" s="208"/>
      <c r="H981" s="208"/>
      <c r="I981" s="234"/>
    </row>
    <row r="982" customFormat="false" ht="13.8" hidden="false" customHeight="false" outlineLevel="0" collapsed="false">
      <c r="A982" s="208"/>
      <c r="B982" s="208"/>
      <c r="C982" s="208"/>
      <c r="D982" s="208"/>
      <c r="E982" s="208"/>
      <c r="F982" s="208"/>
      <c r="G982" s="208"/>
      <c r="H982" s="208"/>
      <c r="I982" s="234"/>
    </row>
    <row r="983" customFormat="false" ht="13.8" hidden="false" customHeight="false" outlineLevel="0" collapsed="false">
      <c r="A983" s="208"/>
      <c r="B983" s="208"/>
      <c r="C983" s="208"/>
      <c r="D983" s="208"/>
      <c r="E983" s="208"/>
      <c r="F983" s="208"/>
      <c r="G983" s="208"/>
      <c r="H983" s="208"/>
      <c r="I983" s="234"/>
    </row>
    <row r="984" customFormat="false" ht="13.8" hidden="false" customHeight="false" outlineLevel="0" collapsed="false">
      <c r="A984" s="208"/>
      <c r="B984" s="208"/>
      <c r="C984" s="208"/>
      <c r="D984" s="208"/>
      <c r="E984" s="208"/>
      <c r="F984" s="208"/>
      <c r="G984" s="208"/>
      <c r="H984" s="208"/>
      <c r="I984" s="234"/>
    </row>
    <row r="985" customFormat="false" ht="13.8" hidden="false" customHeight="false" outlineLevel="0" collapsed="false">
      <c r="A985" s="208"/>
      <c r="B985" s="208"/>
      <c r="C985" s="208"/>
      <c r="D985" s="208"/>
      <c r="E985" s="208"/>
      <c r="F985" s="208"/>
      <c r="G985" s="208"/>
      <c r="H985" s="208"/>
      <c r="I985" s="234"/>
    </row>
    <row r="986" customFormat="false" ht="13.8" hidden="false" customHeight="false" outlineLevel="0" collapsed="false">
      <c r="A986" s="208"/>
      <c r="B986" s="208"/>
      <c r="C986" s="208"/>
      <c r="D986" s="208"/>
      <c r="E986" s="208"/>
      <c r="F986" s="208"/>
      <c r="G986" s="208"/>
      <c r="H986" s="208"/>
      <c r="I986" s="234"/>
    </row>
    <row r="987" customFormat="false" ht="13.8" hidden="false" customHeight="false" outlineLevel="0" collapsed="false">
      <c r="A987" s="208"/>
      <c r="B987" s="208"/>
      <c r="C987" s="208"/>
      <c r="D987" s="208"/>
      <c r="E987" s="208"/>
      <c r="F987" s="208"/>
      <c r="G987" s="208"/>
      <c r="H987" s="208"/>
      <c r="I987" s="234"/>
    </row>
    <row r="988" customFormat="false" ht="13.8" hidden="false" customHeight="false" outlineLevel="0" collapsed="false">
      <c r="A988" s="208"/>
      <c r="B988" s="208"/>
      <c r="C988" s="208"/>
      <c r="D988" s="208"/>
      <c r="E988" s="208"/>
      <c r="F988" s="208"/>
      <c r="G988" s="208"/>
      <c r="H988" s="208"/>
      <c r="I988" s="234"/>
    </row>
    <row r="989" customFormat="false" ht="13.8" hidden="false" customHeight="false" outlineLevel="0" collapsed="false">
      <c r="A989" s="208"/>
      <c r="B989" s="208"/>
      <c r="C989" s="208"/>
      <c r="D989" s="208"/>
      <c r="E989" s="208"/>
      <c r="F989" s="208"/>
      <c r="G989" s="208"/>
      <c r="H989" s="208"/>
      <c r="I989" s="234"/>
    </row>
    <row r="990" customFormat="false" ht="13.8" hidden="false" customHeight="false" outlineLevel="0" collapsed="false">
      <c r="A990" s="208"/>
      <c r="B990" s="208"/>
      <c r="C990" s="208"/>
      <c r="D990" s="208"/>
      <c r="E990" s="208"/>
      <c r="F990" s="208"/>
      <c r="G990" s="208"/>
      <c r="H990" s="208"/>
      <c r="I990" s="234"/>
    </row>
    <row r="991" customFormat="false" ht="13.8" hidden="false" customHeight="false" outlineLevel="0" collapsed="false">
      <c r="A991" s="208"/>
      <c r="B991" s="208"/>
      <c r="C991" s="208"/>
      <c r="D991" s="208"/>
      <c r="E991" s="208"/>
      <c r="F991" s="208"/>
      <c r="G991" s="208"/>
      <c r="H991" s="208"/>
      <c r="I991" s="234"/>
    </row>
    <row r="992" customFormat="false" ht="13.8" hidden="false" customHeight="false" outlineLevel="0" collapsed="false">
      <c r="A992" s="208"/>
      <c r="B992" s="208"/>
      <c r="C992" s="208"/>
      <c r="D992" s="208"/>
      <c r="E992" s="208"/>
      <c r="F992" s="208"/>
      <c r="G992" s="208"/>
      <c r="H992" s="208"/>
      <c r="I992" s="234"/>
    </row>
    <row r="993" customFormat="false" ht="13.8" hidden="false" customHeight="false" outlineLevel="0" collapsed="false">
      <c r="A993" s="208"/>
      <c r="B993" s="208"/>
      <c r="C993" s="208"/>
      <c r="D993" s="208"/>
      <c r="E993" s="208"/>
      <c r="F993" s="208"/>
      <c r="G993" s="208"/>
      <c r="H993" s="208"/>
      <c r="I993" s="234"/>
    </row>
    <row r="994" customFormat="false" ht="13.8" hidden="false" customHeight="false" outlineLevel="0" collapsed="false">
      <c r="A994" s="208"/>
      <c r="B994" s="208"/>
      <c r="C994" s="208"/>
      <c r="D994" s="208"/>
      <c r="E994" s="208"/>
      <c r="F994" s="208"/>
      <c r="G994" s="208"/>
      <c r="H994" s="208"/>
      <c r="I994" s="234"/>
    </row>
    <row r="995" customFormat="false" ht="13.8" hidden="false" customHeight="false" outlineLevel="0" collapsed="false">
      <c r="A995" s="208"/>
      <c r="B995" s="208"/>
      <c r="C995" s="208"/>
      <c r="D995" s="208"/>
      <c r="E995" s="208"/>
      <c r="F995" s="208"/>
      <c r="G995" s="208"/>
      <c r="H995" s="208"/>
      <c r="I995" s="234"/>
    </row>
    <row r="996" customFormat="false" ht="13.8" hidden="false" customHeight="false" outlineLevel="0" collapsed="false">
      <c r="A996" s="208"/>
      <c r="B996" s="208"/>
      <c r="C996" s="208"/>
      <c r="D996" s="208"/>
      <c r="E996" s="208"/>
      <c r="F996" s="208"/>
      <c r="G996" s="208"/>
      <c r="H996" s="208"/>
      <c r="I996" s="234"/>
    </row>
    <row r="997" customFormat="false" ht="13.8" hidden="false" customHeight="false" outlineLevel="0" collapsed="false">
      <c r="A997" s="208"/>
      <c r="B997" s="208"/>
      <c r="C997" s="208"/>
      <c r="D997" s="208"/>
      <c r="E997" s="208"/>
      <c r="F997" s="208"/>
      <c r="G997" s="208"/>
      <c r="H997" s="208"/>
      <c r="I997" s="234"/>
    </row>
    <row r="998" customFormat="false" ht="13.8" hidden="false" customHeight="false" outlineLevel="0" collapsed="false">
      <c r="A998" s="208"/>
      <c r="B998" s="208"/>
      <c r="C998" s="208"/>
      <c r="D998" s="208"/>
      <c r="E998" s="208"/>
      <c r="F998" s="208"/>
      <c r="G998" s="208"/>
      <c r="H998" s="208"/>
      <c r="I998" s="234"/>
    </row>
    <row r="999" customFormat="false" ht="13.8" hidden="false" customHeight="false" outlineLevel="0" collapsed="false">
      <c r="A999" s="208"/>
      <c r="B999" s="208"/>
      <c r="C999" s="208"/>
      <c r="D999" s="208"/>
      <c r="E999" s="208"/>
      <c r="F999" s="208"/>
      <c r="G999" s="208"/>
      <c r="H999" s="208"/>
      <c r="I999" s="234"/>
    </row>
    <row r="1000" customFormat="false" ht="13.8" hidden="false" customHeight="false" outlineLevel="0" collapsed="false">
      <c r="A1000" s="208"/>
      <c r="B1000" s="208"/>
      <c r="C1000" s="208"/>
      <c r="D1000" s="208"/>
      <c r="E1000" s="208"/>
      <c r="F1000" s="208"/>
      <c r="G1000" s="208"/>
      <c r="H1000" s="208"/>
      <c r="I1000" s="234"/>
    </row>
    <row r="1001" customFormat="false" ht="13.8" hidden="false" customHeight="false" outlineLevel="0" collapsed="false">
      <c r="A1001" s="208"/>
      <c r="B1001" s="208"/>
      <c r="C1001" s="208"/>
      <c r="D1001" s="208"/>
      <c r="E1001" s="208"/>
      <c r="F1001" s="208"/>
      <c r="G1001" s="208"/>
      <c r="H1001" s="208"/>
      <c r="I1001" s="234"/>
    </row>
    <row r="1002" customFormat="false" ht="13.8" hidden="false" customHeight="false" outlineLevel="0" collapsed="false">
      <c r="A1002" s="208"/>
      <c r="B1002" s="208"/>
      <c r="C1002" s="208"/>
      <c r="D1002" s="208"/>
      <c r="E1002" s="208"/>
      <c r="F1002" s="208"/>
      <c r="G1002" s="208"/>
      <c r="H1002" s="208"/>
      <c r="I1002" s="234"/>
    </row>
    <row r="1003" customFormat="false" ht="13.8" hidden="false" customHeight="false" outlineLevel="0" collapsed="false">
      <c r="A1003" s="208"/>
      <c r="B1003" s="208"/>
      <c r="C1003" s="208"/>
      <c r="D1003" s="208"/>
      <c r="E1003" s="208"/>
      <c r="F1003" s="208"/>
      <c r="G1003" s="208"/>
      <c r="H1003" s="208"/>
      <c r="I1003" s="234"/>
    </row>
    <row r="1004" customFormat="false" ht="13.8" hidden="false" customHeight="false" outlineLevel="0" collapsed="false">
      <c r="A1004" s="208"/>
      <c r="B1004" s="208"/>
      <c r="C1004" s="208"/>
      <c r="D1004" s="208"/>
      <c r="E1004" s="208"/>
      <c r="F1004" s="208"/>
      <c r="G1004" s="208"/>
      <c r="H1004" s="208"/>
      <c r="I1004" s="234"/>
    </row>
    <row r="1005" customFormat="false" ht="13.8" hidden="false" customHeight="false" outlineLevel="0" collapsed="false">
      <c r="A1005" s="208"/>
      <c r="B1005" s="208"/>
      <c r="C1005" s="208"/>
      <c r="D1005" s="208"/>
      <c r="E1005" s="208"/>
      <c r="F1005" s="208"/>
      <c r="G1005" s="208"/>
      <c r="H1005" s="208"/>
      <c r="I1005" s="234"/>
    </row>
    <row r="1006" customFormat="false" ht="13.8" hidden="false" customHeight="false" outlineLevel="0" collapsed="false">
      <c r="A1006" s="208"/>
      <c r="B1006" s="208"/>
      <c r="C1006" s="208"/>
      <c r="D1006" s="208"/>
      <c r="E1006" s="208"/>
      <c r="F1006" s="208"/>
      <c r="G1006" s="208"/>
      <c r="H1006" s="208"/>
      <c r="I1006" s="234"/>
    </row>
    <row r="1007" customFormat="false" ht="13.8" hidden="false" customHeight="false" outlineLevel="0" collapsed="false">
      <c r="A1007" s="208"/>
      <c r="B1007" s="208"/>
      <c r="C1007" s="208"/>
      <c r="D1007" s="208"/>
      <c r="E1007" s="208"/>
      <c r="F1007" s="208"/>
      <c r="G1007" s="208"/>
      <c r="H1007" s="208"/>
      <c r="I1007" s="234"/>
    </row>
    <row r="1008" customFormat="false" ht="13.8" hidden="false" customHeight="false" outlineLevel="0" collapsed="false">
      <c r="A1008" s="208"/>
      <c r="B1008" s="208"/>
      <c r="C1008" s="208"/>
      <c r="D1008" s="208"/>
      <c r="E1008" s="208"/>
      <c r="F1008" s="208"/>
      <c r="G1008" s="208"/>
      <c r="H1008" s="208"/>
      <c r="I1008" s="234"/>
    </row>
    <row r="1009" customFormat="false" ht="13.8" hidden="false" customHeight="false" outlineLevel="0" collapsed="false">
      <c r="A1009" s="208"/>
      <c r="B1009" s="208"/>
      <c r="C1009" s="208"/>
      <c r="D1009" s="208"/>
      <c r="E1009" s="208"/>
      <c r="F1009" s="208"/>
      <c r="G1009" s="208"/>
      <c r="H1009" s="208"/>
      <c r="I1009" s="234"/>
    </row>
    <row r="1010" customFormat="false" ht="13.8" hidden="false" customHeight="false" outlineLevel="0" collapsed="false">
      <c r="A1010" s="208"/>
      <c r="B1010" s="208"/>
      <c r="C1010" s="208"/>
      <c r="D1010" s="208"/>
      <c r="E1010" s="208"/>
      <c r="F1010" s="208"/>
      <c r="G1010" s="208"/>
      <c r="H1010" s="208"/>
      <c r="I1010" s="234"/>
    </row>
    <row r="1011" customFormat="false" ht="13.8" hidden="false" customHeight="false" outlineLevel="0" collapsed="false">
      <c r="A1011" s="208"/>
      <c r="B1011" s="208"/>
      <c r="C1011" s="208"/>
      <c r="D1011" s="208"/>
      <c r="E1011" s="208"/>
      <c r="F1011" s="208"/>
      <c r="G1011" s="208"/>
      <c r="H1011" s="208"/>
      <c r="I1011" s="234"/>
    </row>
    <row r="1012" customFormat="false" ht="13.8" hidden="false" customHeight="false" outlineLevel="0" collapsed="false">
      <c r="A1012" s="208"/>
      <c r="B1012" s="208"/>
      <c r="C1012" s="208"/>
      <c r="D1012" s="208"/>
      <c r="E1012" s="208"/>
      <c r="F1012" s="208"/>
      <c r="G1012" s="208"/>
      <c r="H1012" s="208"/>
      <c r="I1012" s="234"/>
    </row>
    <row r="1013" customFormat="false" ht="13.8" hidden="false" customHeight="false" outlineLevel="0" collapsed="false">
      <c r="A1013" s="208"/>
      <c r="B1013" s="208"/>
      <c r="C1013" s="208"/>
      <c r="D1013" s="208"/>
      <c r="E1013" s="208"/>
      <c r="F1013" s="208"/>
      <c r="G1013" s="208"/>
      <c r="H1013" s="208"/>
      <c r="I1013" s="234"/>
    </row>
    <row r="1014" customFormat="false" ht="13.8" hidden="false" customHeight="false" outlineLevel="0" collapsed="false">
      <c r="A1014" s="208"/>
      <c r="B1014" s="208"/>
      <c r="C1014" s="208"/>
      <c r="D1014" s="208"/>
      <c r="E1014" s="208"/>
      <c r="F1014" s="208"/>
      <c r="G1014" s="208"/>
      <c r="H1014" s="208"/>
      <c r="I1014" s="234"/>
    </row>
    <row r="1015" customFormat="false" ht="13.8" hidden="false" customHeight="false" outlineLevel="0" collapsed="false">
      <c r="A1015" s="208"/>
      <c r="B1015" s="208"/>
      <c r="C1015" s="208"/>
      <c r="D1015" s="208"/>
      <c r="E1015" s="208"/>
      <c r="F1015" s="208"/>
      <c r="G1015" s="208"/>
      <c r="H1015" s="208"/>
      <c r="I1015" s="234"/>
    </row>
    <row r="1016" customFormat="false" ht="13.8" hidden="false" customHeight="false" outlineLevel="0" collapsed="false">
      <c r="A1016" s="208"/>
      <c r="B1016" s="208"/>
      <c r="C1016" s="208"/>
      <c r="D1016" s="208"/>
      <c r="E1016" s="208"/>
      <c r="F1016" s="208"/>
      <c r="G1016" s="208"/>
      <c r="H1016" s="208"/>
      <c r="I1016" s="234"/>
    </row>
    <row r="1017" customFormat="false" ht="13.8" hidden="false" customHeight="false" outlineLevel="0" collapsed="false">
      <c r="A1017" s="208"/>
      <c r="B1017" s="208"/>
      <c r="C1017" s="208"/>
      <c r="D1017" s="208"/>
      <c r="E1017" s="208"/>
      <c r="F1017" s="208"/>
      <c r="G1017" s="208"/>
      <c r="H1017" s="208"/>
      <c r="I1017" s="234"/>
    </row>
    <row r="1018" customFormat="false" ht="13.8" hidden="false" customHeight="false" outlineLevel="0" collapsed="false">
      <c r="A1018" s="208"/>
      <c r="B1018" s="208"/>
      <c r="C1018" s="208"/>
      <c r="D1018" s="208"/>
      <c r="E1018" s="208"/>
      <c r="F1018" s="208"/>
      <c r="G1018" s="208"/>
      <c r="H1018" s="208"/>
      <c r="I1018" s="234"/>
    </row>
    <row r="1019" customFormat="false" ht="13.8" hidden="false" customHeight="false" outlineLevel="0" collapsed="false">
      <c r="A1019" s="208"/>
      <c r="B1019" s="208"/>
      <c r="C1019" s="208"/>
      <c r="D1019" s="208"/>
      <c r="E1019" s="208"/>
      <c r="F1019" s="208"/>
      <c r="G1019" s="208"/>
      <c r="H1019" s="208"/>
      <c r="I1019" s="234"/>
    </row>
    <row r="1020" customFormat="false" ht="13.8" hidden="false" customHeight="false" outlineLevel="0" collapsed="false">
      <c r="A1020" s="208"/>
      <c r="B1020" s="208"/>
      <c r="C1020" s="208"/>
      <c r="D1020" s="208"/>
      <c r="E1020" s="208"/>
      <c r="F1020" s="208"/>
      <c r="G1020" s="208"/>
      <c r="H1020" s="208"/>
      <c r="I1020" s="234"/>
    </row>
    <row r="1021" customFormat="false" ht="13.8" hidden="false" customHeight="false" outlineLevel="0" collapsed="false">
      <c r="A1021" s="208"/>
      <c r="B1021" s="208"/>
      <c r="C1021" s="208"/>
      <c r="D1021" s="208"/>
      <c r="E1021" s="208"/>
      <c r="F1021" s="208"/>
      <c r="G1021" s="208"/>
      <c r="H1021" s="208"/>
      <c r="I1021" s="234"/>
    </row>
    <row r="1022" customFormat="false" ht="13.8" hidden="false" customHeight="false" outlineLevel="0" collapsed="false">
      <c r="A1022" s="208"/>
      <c r="B1022" s="208"/>
      <c r="C1022" s="208"/>
      <c r="D1022" s="208"/>
      <c r="E1022" s="208"/>
      <c r="F1022" s="208"/>
      <c r="G1022" s="208"/>
      <c r="H1022" s="208"/>
      <c r="I1022" s="234"/>
    </row>
    <row r="1023" customFormat="false" ht="13.8" hidden="false" customHeight="false" outlineLevel="0" collapsed="false">
      <c r="A1023" s="208"/>
      <c r="B1023" s="208"/>
      <c r="C1023" s="208"/>
      <c r="D1023" s="208"/>
      <c r="E1023" s="208"/>
      <c r="F1023" s="208"/>
      <c r="G1023" s="208"/>
      <c r="H1023" s="208"/>
      <c r="I1023" s="234"/>
    </row>
    <row r="1024" customFormat="false" ht="13.8" hidden="false" customHeight="false" outlineLevel="0" collapsed="false">
      <c r="A1024" s="208"/>
      <c r="B1024" s="208"/>
      <c r="C1024" s="208"/>
      <c r="D1024" s="208"/>
      <c r="E1024" s="208"/>
      <c r="F1024" s="208"/>
      <c r="G1024" s="208"/>
      <c r="H1024" s="208"/>
      <c r="I1024" s="234"/>
    </row>
    <row r="1025" customFormat="false" ht="13.8" hidden="false" customHeight="false" outlineLevel="0" collapsed="false">
      <c r="A1025" s="208"/>
      <c r="B1025" s="208"/>
      <c r="C1025" s="208"/>
      <c r="D1025" s="208"/>
      <c r="E1025" s="208"/>
      <c r="F1025" s="208"/>
      <c r="G1025" s="208"/>
      <c r="H1025" s="208"/>
      <c r="I1025" s="234"/>
    </row>
    <row r="1026" customFormat="false" ht="13.8" hidden="false" customHeight="false" outlineLevel="0" collapsed="false">
      <c r="A1026" s="208"/>
      <c r="B1026" s="208"/>
      <c r="C1026" s="208"/>
      <c r="D1026" s="208"/>
      <c r="E1026" s="208"/>
      <c r="F1026" s="208"/>
      <c r="G1026" s="208"/>
      <c r="H1026" s="208"/>
      <c r="I1026" s="234"/>
    </row>
    <row r="1027" customFormat="false" ht="13.8" hidden="false" customHeight="false" outlineLevel="0" collapsed="false">
      <c r="A1027" s="208"/>
      <c r="B1027" s="208"/>
      <c r="C1027" s="208"/>
      <c r="D1027" s="208"/>
      <c r="E1027" s="208"/>
      <c r="F1027" s="208"/>
      <c r="G1027" s="208"/>
      <c r="H1027" s="208"/>
      <c r="I1027" s="234"/>
    </row>
    <row r="1028" customFormat="false" ht="13.8" hidden="false" customHeight="false" outlineLevel="0" collapsed="false">
      <c r="A1028" s="208"/>
      <c r="B1028" s="208"/>
      <c r="C1028" s="208"/>
      <c r="D1028" s="208"/>
      <c r="E1028" s="208"/>
      <c r="F1028" s="208"/>
      <c r="G1028" s="208"/>
      <c r="H1028" s="208"/>
      <c r="I1028" s="234"/>
    </row>
    <row r="1029" customFormat="false" ht="13.8" hidden="false" customHeight="false" outlineLevel="0" collapsed="false">
      <c r="A1029" s="208"/>
      <c r="B1029" s="208"/>
      <c r="C1029" s="208"/>
      <c r="D1029" s="208"/>
      <c r="E1029" s="208"/>
      <c r="F1029" s="208"/>
      <c r="G1029" s="208"/>
      <c r="H1029" s="208"/>
      <c r="I1029" s="234"/>
    </row>
    <row r="1030" customFormat="false" ht="13.8" hidden="false" customHeight="false" outlineLevel="0" collapsed="false">
      <c r="A1030" s="208"/>
      <c r="B1030" s="208"/>
      <c r="C1030" s="208"/>
      <c r="D1030" s="208"/>
      <c r="E1030" s="208"/>
      <c r="F1030" s="208"/>
      <c r="G1030" s="208"/>
      <c r="H1030" s="208"/>
      <c r="I1030" s="234"/>
    </row>
    <row r="1031" customFormat="false" ht="13.8" hidden="false" customHeight="false" outlineLevel="0" collapsed="false">
      <c r="A1031" s="208"/>
      <c r="B1031" s="208"/>
      <c r="C1031" s="208"/>
      <c r="D1031" s="208"/>
      <c r="E1031" s="208"/>
      <c r="F1031" s="208"/>
      <c r="G1031" s="208"/>
      <c r="H1031" s="208"/>
      <c r="I1031" s="234"/>
    </row>
    <row r="1032" customFormat="false" ht="13.8" hidden="false" customHeight="false" outlineLevel="0" collapsed="false">
      <c r="A1032" s="208"/>
      <c r="B1032" s="208"/>
      <c r="C1032" s="208"/>
      <c r="D1032" s="208"/>
      <c r="E1032" s="208"/>
      <c r="F1032" s="208"/>
      <c r="G1032" s="208"/>
      <c r="H1032" s="208"/>
      <c r="I1032" s="234"/>
    </row>
    <row r="1033" customFormat="false" ht="13.8" hidden="false" customHeight="false" outlineLevel="0" collapsed="false">
      <c r="A1033" s="208"/>
      <c r="B1033" s="208"/>
      <c r="C1033" s="208"/>
      <c r="D1033" s="208"/>
      <c r="E1033" s="208"/>
      <c r="F1033" s="208"/>
      <c r="G1033" s="208"/>
      <c r="H1033" s="208"/>
      <c r="I1033" s="234"/>
    </row>
    <row r="1034" customFormat="false" ht="13.8" hidden="false" customHeight="false" outlineLevel="0" collapsed="false">
      <c r="A1034" s="208"/>
      <c r="B1034" s="208"/>
      <c r="C1034" s="208"/>
      <c r="D1034" s="208"/>
      <c r="E1034" s="208"/>
      <c r="F1034" s="208"/>
      <c r="G1034" s="208"/>
      <c r="H1034" s="208"/>
      <c r="I1034" s="234"/>
    </row>
    <row r="1035" customFormat="false" ht="13.8" hidden="false" customHeight="false" outlineLevel="0" collapsed="false">
      <c r="A1035" s="208"/>
      <c r="B1035" s="208"/>
      <c r="C1035" s="208"/>
      <c r="D1035" s="208"/>
      <c r="E1035" s="208"/>
      <c r="F1035" s="208"/>
      <c r="G1035" s="208"/>
      <c r="H1035" s="208"/>
      <c r="I1035" s="234"/>
    </row>
    <row r="1036" customFormat="false" ht="13.8" hidden="false" customHeight="false" outlineLevel="0" collapsed="false">
      <c r="A1036" s="208"/>
      <c r="B1036" s="208"/>
      <c r="C1036" s="208"/>
      <c r="D1036" s="208"/>
      <c r="E1036" s="208"/>
      <c r="F1036" s="208"/>
      <c r="G1036" s="208"/>
      <c r="H1036" s="208"/>
      <c r="I1036" s="234"/>
    </row>
    <row r="1037" customFormat="false" ht="13.8" hidden="false" customHeight="false" outlineLevel="0" collapsed="false">
      <c r="A1037" s="208"/>
      <c r="B1037" s="208"/>
      <c r="C1037" s="208"/>
      <c r="D1037" s="208"/>
      <c r="E1037" s="208"/>
      <c r="F1037" s="208"/>
      <c r="G1037" s="208"/>
      <c r="H1037" s="208"/>
      <c r="I1037" s="234"/>
    </row>
    <row r="1038" customFormat="false" ht="13.8" hidden="false" customHeight="false" outlineLevel="0" collapsed="false">
      <c r="A1038" s="208"/>
      <c r="B1038" s="208"/>
      <c r="C1038" s="208"/>
      <c r="D1038" s="208"/>
      <c r="E1038" s="208"/>
      <c r="F1038" s="208"/>
      <c r="G1038" s="208"/>
      <c r="H1038" s="208"/>
      <c r="I1038" s="234"/>
    </row>
    <row r="1039" customFormat="false" ht="13.8" hidden="false" customHeight="false" outlineLevel="0" collapsed="false">
      <c r="A1039" s="208"/>
      <c r="B1039" s="208"/>
      <c r="C1039" s="208"/>
      <c r="D1039" s="208"/>
      <c r="E1039" s="208"/>
      <c r="F1039" s="208"/>
      <c r="G1039" s="208"/>
      <c r="H1039" s="208"/>
      <c r="I1039" s="234"/>
    </row>
    <row r="1040" customFormat="false" ht="13.8" hidden="false" customHeight="false" outlineLevel="0" collapsed="false">
      <c r="A1040" s="208"/>
      <c r="B1040" s="208"/>
      <c r="C1040" s="208"/>
      <c r="D1040" s="208"/>
      <c r="E1040" s="208"/>
      <c r="F1040" s="208"/>
      <c r="G1040" s="208"/>
      <c r="H1040" s="208"/>
      <c r="I1040" s="234"/>
    </row>
    <row r="1041" customFormat="false" ht="13.8" hidden="false" customHeight="false" outlineLevel="0" collapsed="false">
      <c r="A1041" s="208"/>
      <c r="B1041" s="208"/>
      <c r="C1041" s="208"/>
      <c r="D1041" s="208"/>
      <c r="E1041" s="208"/>
      <c r="F1041" s="208"/>
      <c r="G1041" s="208"/>
      <c r="H1041" s="208"/>
      <c r="I1041" s="234"/>
    </row>
    <row r="1042" customFormat="false" ht="13.8" hidden="false" customHeight="false" outlineLevel="0" collapsed="false">
      <c r="A1042" s="208"/>
      <c r="B1042" s="208"/>
      <c r="C1042" s="208"/>
      <c r="D1042" s="208"/>
      <c r="E1042" s="208"/>
      <c r="F1042" s="208"/>
      <c r="G1042" s="208"/>
      <c r="H1042" s="208"/>
      <c r="I1042" s="234"/>
    </row>
    <row r="1043" customFormat="false" ht="13.8" hidden="false" customHeight="false" outlineLevel="0" collapsed="false">
      <c r="A1043" s="208"/>
      <c r="B1043" s="208"/>
      <c r="C1043" s="208"/>
      <c r="D1043" s="208"/>
      <c r="E1043" s="208"/>
      <c r="F1043" s="208"/>
      <c r="G1043" s="208"/>
      <c r="H1043" s="208"/>
      <c r="I1043" s="234"/>
    </row>
    <row r="1044" customFormat="false" ht="13.8" hidden="false" customHeight="false" outlineLevel="0" collapsed="false">
      <c r="A1044" s="208"/>
      <c r="B1044" s="208"/>
      <c r="C1044" s="208"/>
      <c r="D1044" s="208"/>
      <c r="E1044" s="208"/>
      <c r="F1044" s="208"/>
      <c r="G1044" s="208"/>
      <c r="H1044" s="208"/>
      <c r="I1044" s="234"/>
    </row>
    <row r="1045" customFormat="false" ht="13.8" hidden="false" customHeight="false" outlineLevel="0" collapsed="false">
      <c r="A1045" s="208"/>
      <c r="B1045" s="208"/>
      <c r="C1045" s="208"/>
      <c r="D1045" s="208"/>
      <c r="E1045" s="208"/>
      <c r="F1045" s="208"/>
      <c r="G1045" s="208"/>
      <c r="H1045" s="208"/>
      <c r="I1045" s="234"/>
    </row>
    <row r="1046" customFormat="false" ht="13.8" hidden="false" customHeight="false" outlineLevel="0" collapsed="false">
      <c r="A1046" s="208"/>
      <c r="B1046" s="208"/>
      <c r="C1046" s="208"/>
      <c r="D1046" s="208"/>
      <c r="E1046" s="208"/>
      <c r="F1046" s="208"/>
      <c r="G1046" s="208"/>
      <c r="H1046" s="208"/>
      <c r="I1046" s="234"/>
    </row>
    <row r="1047" customFormat="false" ht="13.8" hidden="false" customHeight="false" outlineLevel="0" collapsed="false">
      <c r="A1047" s="208"/>
      <c r="B1047" s="208"/>
      <c r="C1047" s="208"/>
      <c r="D1047" s="208"/>
      <c r="E1047" s="208"/>
      <c r="F1047" s="208"/>
      <c r="G1047" s="208"/>
      <c r="H1047" s="208"/>
      <c r="I1047" s="234"/>
    </row>
    <row r="1048" customFormat="false" ht="13.8" hidden="false" customHeight="false" outlineLevel="0" collapsed="false">
      <c r="A1048" s="208"/>
      <c r="B1048" s="208"/>
      <c r="C1048" s="208"/>
      <c r="D1048" s="208"/>
      <c r="E1048" s="208"/>
      <c r="F1048" s="208"/>
      <c r="G1048" s="208"/>
      <c r="H1048" s="208"/>
      <c r="I1048" s="234"/>
    </row>
    <row r="1049" customFormat="false" ht="13.8" hidden="false" customHeight="false" outlineLevel="0" collapsed="false">
      <c r="A1049" s="208"/>
      <c r="B1049" s="208"/>
      <c r="C1049" s="208"/>
      <c r="D1049" s="208"/>
      <c r="E1049" s="208"/>
      <c r="F1049" s="208"/>
      <c r="G1049" s="208"/>
      <c r="H1049" s="208"/>
      <c r="I1049" s="234"/>
    </row>
    <row r="1050" customFormat="false" ht="13.8" hidden="false" customHeight="false" outlineLevel="0" collapsed="false">
      <c r="A1050" s="208"/>
      <c r="B1050" s="208"/>
      <c r="C1050" s="208"/>
      <c r="D1050" s="208"/>
      <c r="E1050" s="208"/>
      <c r="F1050" s="208"/>
      <c r="G1050" s="208"/>
      <c r="H1050" s="208"/>
      <c r="I1050" s="234"/>
    </row>
    <row r="1051" customFormat="false" ht="13.8" hidden="false" customHeight="false" outlineLevel="0" collapsed="false">
      <c r="A1051" s="208"/>
      <c r="B1051" s="208"/>
      <c r="C1051" s="208"/>
      <c r="D1051" s="208"/>
      <c r="E1051" s="208"/>
      <c r="F1051" s="208"/>
      <c r="G1051" s="208"/>
      <c r="H1051" s="208"/>
      <c r="I1051" s="234"/>
    </row>
    <row r="1052" customFormat="false" ht="13.8" hidden="false" customHeight="false" outlineLevel="0" collapsed="false">
      <c r="A1052" s="208"/>
      <c r="B1052" s="208"/>
      <c r="C1052" s="208"/>
      <c r="D1052" s="208"/>
      <c r="E1052" s="208"/>
      <c r="F1052" s="208"/>
      <c r="G1052" s="208"/>
      <c r="H1052" s="208"/>
      <c r="I1052" s="234"/>
    </row>
    <row r="1053" customFormat="false" ht="13.8" hidden="false" customHeight="false" outlineLevel="0" collapsed="false">
      <c r="A1053" s="208"/>
      <c r="B1053" s="208"/>
      <c r="C1053" s="208"/>
      <c r="D1053" s="208"/>
      <c r="E1053" s="208"/>
      <c r="F1053" s="208"/>
      <c r="G1053" s="208"/>
      <c r="H1053" s="208"/>
      <c r="I1053" s="234"/>
    </row>
    <row r="1054" customFormat="false" ht="13.8" hidden="false" customHeight="false" outlineLevel="0" collapsed="false">
      <c r="A1054" s="208"/>
      <c r="B1054" s="208"/>
      <c r="C1054" s="208"/>
      <c r="D1054" s="208"/>
      <c r="E1054" s="208"/>
      <c r="F1054" s="208"/>
      <c r="G1054" s="208"/>
      <c r="H1054" s="208"/>
      <c r="I1054" s="234"/>
    </row>
    <row r="1055" customFormat="false" ht="13.8" hidden="false" customHeight="false" outlineLevel="0" collapsed="false">
      <c r="A1055" s="208"/>
      <c r="B1055" s="208"/>
      <c r="C1055" s="208"/>
      <c r="D1055" s="208"/>
      <c r="E1055" s="208"/>
      <c r="F1055" s="208"/>
      <c r="G1055" s="208"/>
      <c r="H1055" s="208"/>
      <c r="I1055" s="234"/>
    </row>
    <row r="1056" customFormat="false" ht="13.8" hidden="false" customHeight="false" outlineLevel="0" collapsed="false">
      <c r="A1056" s="208"/>
      <c r="B1056" s="208"/>
      <c r="C1056" s="208"/>
      <c r="D1056" s="208"/>
      <c r="E1056" s="208"/>
      <c r="F1056" s="208"/>
      <c r="G1056" s="208"/>
      <c r="H1056" s="208"/>
      <c r="I1056" s="234"/>
    </row>
    <row r="1057" customFormat="false" ht="13.8" hidden="false" customHeight="false" outlineLevel="0" collapsed="false">
      <c r="A1057" s="208"/>
      <c r="B1057" s="208"/>
      <c r="C1057" s="208"/>
      <c r="D1057" s="208"/>
      <c r="E1057" s="208"/>
      <c r="F1057" s="208"/>
      <c r="G1057" s="208"/>
      <c r="H1057" s="208"/>
      <c r="I1057" s="234"/>
    </row>
    <row r="1058" customFormat="false" ht="13.8" hidden="false" customHeight="false" outlineLevel="0" collapsed="false">
      <c r="A1058" s="208"/>
      <c r="B1058" s="208"/>
      <c r="C1058" s="208"/>
      <c r="D1058" s="208"/>
      <c r="E1058" s="208"/>
      <c r="F1058" s="208"/>
      <c r="G1058" s="208"/>
      <c r="H1058" s="208"/>
      <c r="I1058" s="234"/>
    </row>
    <row r="1059" customFormat="false" ht="13.8" hidden="false" customHeight="false" outlineLevel="0" collapsed="false">
      <c r="A1059" s="208"/>
      <c r="B1059" s="208"/>
      <c r="C1059" s="208"/>
      <c r="D1059" s="208"/>
      <c r="E1059" s="208"/>
      <c r="F1059" s="208"/>
      <c r="G1059" s="208"/>
      <c r="H1059" s="208"/>
      <c r="I1059" s="234"/>
    </row>
    <row r="1060" customFormat="false" ht="13.8" hidden="false" customHeight="false" outlineLevel="0" collapsed="false">
      <c r="A1060" s="208"/>
      <c r="B1060" s="208"/>
      <c r="C1060" s="208"/>
      <c r="D1060" s="208"/>
      <c r="E1060" s="208"/>
      <c r="F1060" s="208"/>
      <c r="G1060" s="208"/>
      <c r="H1060" s="208"/>
      <c r="I1060" s="234"/>
    </row>
    <row r="1061" customFormat="false" ht="13.8" hidden="false" customHeight="false" outlineLevel="0" collapsed="false">
      <c r="A1061" s="208"/>
      <c r="B1061" s="208"/>
      <c r="C1061" s="208"/>
      <c r="D1061" s="208"/>
      <c r="E1061" s="208"/>
      <c r="F1061" s="208"/>
      <c r="G1061" s="208"/>
      <c r="H1061" s="208"/>
      <c r="I1061" s="234"/>
    </row>
    <row r="1062" customFormat="false" ht="13.8" hidden="false" customHeight="false" outlineLevel="0" collapsed="false">
      <c r="A1062" s="208"/>
      <c r="B1062" s="208"/>
      <c r="C1062" s="208"/>
      <c r="D1062" s="208"/>
      <c r="E1062" s="208"/>
      <c r="F1062" s="208"/>
      <c r="G1062" s="208"/>
      <c r="H1062" s="208"/>
      <c r="I1062" s="234"/>
    </row>
    <row r="1063" customFormat="false" ht="13.8" hidden="false" customHeight="false" outlineLevel="0" collapsed="false">
      <c r="A1063" s="208"/>
      <c r="B1063" s="208"/>
      <c r="C1063" s="208"/>
      <c r="D1063" s="208"/>
      <c r="E1063" s="208"/>
      <c r="F1063" s="208"/>
      <c r="G1063" s="208"/>
      <c r="H1063" s="208"/>
      <c r="I1063" s="234"/>
    </row>
    <row r="1064" customFormat="false" ht="13.8" hidden="false" customHeight="false" outlineLevel="0" collapsed="false">
      <c r="A1064" s="208"/>
      <c r="B1064" s="208"/>
      <c r="C1064" s="208"/>
      <c r="D1064" s="208"/>
      <c r="E1064" s="208"/>
      <c r="F1064" s="208"/>
      <c r="G1064" s="208"/>
      <c r="H1064" s="208"/>
      <c r="I1064" s="234"/>
    </row>
    <row r="1065" customFormat="false" ht="13.8" hidden="false" customHeight="false" outlineLevel="0" collapsed="false">
      <c r="A1065" s="208"/>
      <c r="B1065" s="208"/>
      <c r="C1065" s="208"/>
      <c r="D1065" s="208"/>
      <c r="E1065" s="208"/>
      <c r="F1065" s="208"/>
      <c r="G1065" s="208"/>
      <c r="H1065" s="208"/>
      <c r="I1065" s="234"/>
    </row>
    <row r="1066" customFormat="false" ht="13.8" hidden="false" customHeight="false" outlineLevel="0" collapsed="false">
      <c r="A1066" s="208"/>
      <c r="B1066" s="208"/>
      <c r="C1066" s="208"/>
      <c r="D1066" s="208"/>
      <c r="E1066" s="208"/>
      <c r="F1066" s="208"/>
      <c r="G1066" s="208"/>
      <c r="H1066" s="208"/>
      <c r="I1066" s="234"/>
    </row>
    <row r="1067" customFormat="false" ht="13.8" hidden="false" customHeight="false" outlineLevel="0" collapsed="false">
      <c r="A1067" s="208"/>
      <c r="B1067" s="208"/>
      <c r="C1067" s="208"/>
      <c r="D1067" s="208"/>
      <c r="E1067" s="208"/>
      <c r="F1067" s="208"/>
      <c r="G1067" s="208"/>
      <c r="H1067" s="208"/>
      <c r="I1067" s="234"/>
    </row>
    <row r="1068" customFormat="false" ht="13.8" hidden="false" customHeight="false" outlineLevel="0" collapsed="false">
      <c r="A1068" s="208"/>
      <c r="B1068" s="208"/>
      <c r="C1068" s="208"/>
      <c r="D1068" s="208"/>
      <c r="E1068" s="208"/>
      <c r="F1068" s="208"/>
      <c r="G1068" s="208"/>
      <c r="H1068" s="208"/>
      <c r="I1068" s="234"/>
    </row>
    <row r="1069" customFormat="false" ht="13.8" hidden="false" customHeight="false" outlineLevel="0" collapsed="false">
      <c r="A1069" s="208"/>
      <c r="B1069" s="208"/>
      <c r="C1069" s="208"/>
      <c r="D1069" s="208"/>
      <c r="E1069" s="208"/>
      <c r="F1069" s="208"/>
      <c r="G1069" s="208"/>
      <c r="H1069" s="208"/>
      <c r="I1069" s="234"/>
    </row>
    <row r="1070" customFormat="false" ht="13.8" hidden="false" customHeight="false" outlineLevel="0" collapsed="false">
      <c r="A1070" s="208"/>
      <c r="B1070" s="208"/>
      <c r="C1070" s="208"/>
      <c r="D1070" s="208"/>
      <c r="E1070" s="208"/>
      <c r="F1070" s="208"/>
      <c r="G1070" s="208"/>
      <c r="H1070" s="208"/>
      <c r="I1070" s="234"/>
    </row>
    <row r="1071" customFormat="false" ht="13.8" hidden="false" customHeight="false" outlineLevel="0" collapsed="false">
      <c r="A1071" s="208"/>
      <c r="B1071" s="208"/>
      <c r="C1071" s="208"/>
      <c r="D1071" s="208"/>
      <c r="E1071" s="208"/>
      <c r="F1071" s="208"/>
      <c r="G1071" s="208"/>
      <c r="H1071" s="208"/>
      <c r="I1071" s="234"/>
    </row>
    <row r="1072" customFormat="false" ht="13.8" hidden="false" customHeight="false" outlineLevel="0" collapsed="false">
      <c r="A1072" s="208"/>
      <c r="B1072" s="208"/>
      <c r="C1072" s="208"/>
      <c r="D1072" s="208"/>
      <c r="E1072" s="208"/>
      <c r="F1072" s="208"/>
      <c r="G1072" s="208"/>
      <c r="H1072" s="208"/>
      <c r="I1072" s="234"/>
    </row>
    <row r="1073" customFormat="false" ht="13.8" hidden="false" customHeight="false" outlineLevel="0" collapsed="false">
      <c r="A1073" s="208"/>
      <c r="B1073" s="208"/>
      <c r="C1073" s="208"/>
      <c r="D1073" s="208"/>
      <c r="E1073" s="208"/>
      <c r="F1073" s="208"/>
      <c r="G1073" s="208"/>
      <c r="H1073" s="208"/>
      <c r="I1073" s="234"/>
    </row>
    <row r="1074" customFormat="false" ht="13.8" hidden="false" customHeight="false" outlineLevel="0" collapsed="false">
      <c r="A1074" s="208"/>
      <c r="B1074" s="208"/>
      <c r="C1074" s="208"/>
      <c r="D1074" s="208"/>
      <c r="E1074" s="208"/>
      <c r="F1074" s="208"/>
      <c r="G1074" s="208"/>
      <c r="H1074" s="208"/>
      <c r="I1074" s="234"/>
    </row>
    <row r="1075" customFormat="false" ht="13.8" hidden="false" customHeight="false" outlineLevel="0" collapsed="false">
      <c r="A1075" s="208"/>
      <c r="B1075" s="208"/>
      <c r="C1075" s="208"/>
      <c r="D1075" s="208"/>
      <c r="E1075" s="208"/>
      <c r="F1075" s="208"/>
      <c r="G1075" s="208"/>
      <c r="H1075" s="208"/>
      <c r="I1075" s="234"/>
    </row>
    <row r="1076" customFormat="false" ht="13.8" hidden="false" customHeight="false" outlineLevel="0" collapsed="false">
      <c r="A1076" s="208"/>
      <c r="B1076" s="208"/>
      <c r="C1076" s="208"/>
      <c r="D1076" s="208"/>
      <c r="E1076" s="208"/>
      <c r="F1076" s="208"/>
      <c r="G1076" s="208"/>
      <c r="H1076" s="208"/>
      <c r="I1076" s="234"/>
    </row>
    <row r="1077" customFormat="false" ht="13.8" hidden="false" customHeight="false" outlineLevel="0" collapsed="false">
      <c r="A1077" s="208"/>
      <c r="B1077" s="208"/>
      <c r="C1077" s="208"/>
      <c r="D1077" s="208"/>
      <c r="E1077" s="208"/>
      <c r="F1077" s="208"/>
      <c r="G1077" s="208"/>
      <c r="H1077" s="208"/>
      <c r="I1077" s="234"/>
    </row>
    <row r="1078" customFormat="false" ht="13.8" hidden="false" customHeight="false" outlineLevel="0" collapsed="false">
      <c r="A1078" s="208"/>
      <c r="B1078" s="208"/>
      <c r="C1078" s="208"/>
      <c r="D1078" s="208"/>
      <c r="E1078" s="208"/>
      <c r="F1078" s="208"/>
      <c r="G1078" s="208"/>
      <c r="H1078" s="208"/>
      <c r="I1078" s="234"/>
    </row>
    <row r="1079" customFormat="false" ht="13.8" hidden="false" customHeight="false" outlineLevel="0" collapsed="false">
      <c r="A1079" s="208"/>
      <c r="B1079" s="208"/>
      <c r="C1079" s="208"/>
      <c r="D1079" s="208"/>
      <c r="E1079" s="208"/>
      <c r="F1079" s="208"/>
      <c r="G1079" s="208"/>
      <c r="H1079" s="208"/>
      <c r="I1079" s="234"/>
    </row>
    <row r="1080" customFormat="false" ht="13.8" hidden="false" customHeight="false" outlineLevel="0" collapsed="false">
      <c r="A1080" s="208"/>
      <c r="B1080" s="208"/>
      <c r="C1080" s="208"/>
      <c r="D1080" s="208"/>
      <c r="E1080" s="208"/>
      <c r="F1080" s="208"/>
      <c r="G1080" s="208"/>
      <c r="H1080" s="208"/>
      <c r="I1080" s="234"/>
    </row>
    <row r="1081" customFormat="false" ht="13.8" hidden="false" customHeight="false" outlineLevel="0" collapsed="false">
      <c r="A1081" s="208"/>
      <c r="B1081" s="208"/>
      <c r="C1081" s="208"/>
      <c r="D1081" s="208"/>
      <c r="E1081" s="208"/>
      <c r="F1081" s="208"/>
      <c r="G1081" s="208"/>
      <c r="H1081" s="208"/>
      <c r="I1081" s="234"/>
    </row>
    <row r="1082" customFormat="false" ht="13.8" hidden="false" customHeight="false" outlineLevel="0" collapsed="false">
      <c r="A1082" s="208"/>
      <c r="B1082" s="208"/>
      <c r="C1082" s="208"/>
      <c r="D1082" s="208"/>
      <c r="E1082" s="208"/>
      <c r="F1082" s="208"/>
      <c r="G1082" s="208"/>
      <c r="H1082" s="208"/>
      <c r="I1082" s="234"/>
    </row>
    <row r="1083" customFormat="false" ht="13.8" hidden="false" customHeight="false" outlineLevel="0" collapsed="false">
      <c r="A1083" s="208"/>
      <c r="B1083" s="208"/>
      <c r="C1083" s="208"/>
      <c r="D1083" s="208"/>
      <c r="E1083" s="208"/>
      <c r="F1083" s="208"/>
      <c r="G1083" s="208"/>
      <c r="H1083" s="208"/>
      <c r="I1083" s="234"/>
    </row>
    <row r="1084" customFormat="false" ht="13.8" hidden="false" customHeight="false" outlineLevel="0" collapsed="false">
      <c r="A1084" s="208"/>
      <c r="B1084" s="208"/>
      <c r="C1084" s="208"/>
      <c r="D1084" s="208"/>
      <c r="E1084" s="208"/>
      <c r="F1084" s="208"/>
      <c r="G1084" s="208"/>
      <c r="H1084" s="208"/>
      <c r="I1084" s="234"/>
    </row>
    <row r="1085" customFormat="false" ht="13.8" hidden="false" customHeight="false" outlineLevel="0" collapsed="false">
      <c r="A1085" s="208"/>
      <c r="B1085" s="208"/>
      <c r="C1085" s="208"/>
      <c r="D1085" s="208"/>
      <c r="E1085" s="208"/>
      <c r="F1085" s="208"/>
      <c r="G1085" s="208"/>
      <c r="H1085" s="208"/>
      <c r="I1085" s="234"/>
    </row>
    <row r="1086" customFormat="false" ht="13.8" hidden="false" customHeight="false" outlineLevel="0" collapsed="false">
      <c r="A1086" s="208"/>
      <c r="B1086" s="208"/>
      <c r="C1086" s="208"/>
      <c r="D1086" s="208"/>
      <c r="E1086" s="208"/>
      <c r="F1086" s="208"/>
      <c r="G1086" s="208"/>
      <c r="H1086" s="208"/>
      <c r="I1086" s="234"/>
    </row>
    <row r="1087" customFormat="false" ht="13.8" hidden="false" customHeight="false" outlineLevel="0" collapsed="false">
      <c r="A1087" s="208"/>
      <c r="B1087" s="208"/>
      <c r="C1087" s="208"/>
      <c r="D1087" s="208"/>
      <c r="E1087" s="208"/>
      <c r="F1087" s="208"/>
      <c r="G1087" s="208"/>
      <c r="H1087" s="208"/>
      <c r="I1087" s="234"/>
    </row>
    <row r="1088" customFormat="false" ht="13.8" hidden="false" customHeight="false" outlineLevel="0" collapsed="false">
      <c r="A1088" s="208"/>
      <c r="B1088" s="208"/>
      <c r="C1088" s="208"/>
      <c r="D1088" s="208"/>
      <c r="E1088" s="208"/>
      <c r="F1088" s="208"/>
      <c r="G1088" s="208"/>
      <c r="H1088" s="208"/>
      <c r="I1088" s="234"/>
    </row>
    <row r="1089" customFormat="false" ht="13.8" hidden="false" customHeight="false" outlineLevel="0" collapsed="false">
      <c r="A1089" s="208"/>
      <c r="B1089" s="208"/>
      <c r="C1089" s="208"/>
      <c r="D1089" s="208"/>
      <c r="E1089" s="208"/>
      <c r="F1089" s="208"/>
      <c r="G1089" s="208"/>
      <c r="H1089" s="208"/>
      <c r="I1089" s="234"/>
    </row>
    <row r="1090" customFormat="false" ht="13.8" hidden="false" customHeight="false" outlineLevel="0" collapsed="false">
      <c r="A1090" s="208"/>
      <c r="B1090" s="208"/>
      <c r="C1090" s="208"/>
      <c r="D1090" s="208"/>
      <c r="E1090" s="208"/>
      <c r="F1090" s="208"/>
      <c r="G1090" s="208"/>
      <c r="H1090" s="208"/>
      <c r="I1090" s="234"/>
    </row>
    <row r="1091" customFormat="false" ht="13.8" hidden="false" customHeight="false" outlineLevel="0" collapsed="false">
      <c r="A1091" s="208"/>
      <c r="B1091" s="208"/>
      <c r="C1091" s="208"/>
      <c r="D1091" s="208"/>
      <c r="E1091" s="208"/>
      <c r="F1091" s="208"/>
      <c r="G1091" s="208"/>
      <c r="H1091" s="208"/>
      <c r="I1091" s="234"/>
    </row>
    <row r="1092" customFormat="false" ht="13.8" hidden="false" customHeight="false" outlineLevel="0" collapsed="false">
      <c r="A1092" s="208"/>
      <c r="B1092" s="208"/>
      <c r="C1092" s="208"/>
      <c r="D1092" s="208"/>
      <c r="E1092" s="208"/>
      <c r="F1092" s="208"/>
      <c r="G1092" s="208"/>
      <c r="H1092" s="208"/>
      <c r="I1092" s="234"/>
    </row>
    <row r="1093" customFormat="false" ht="13.8" hidden="false" customHeight="false" outlineLevel="0" collapsed="false">
      <c r="A1093" s="208"/>
      <c r="B1093" s="208"/>
      <c r="C1093" s="208"/>
      <c r="D1093" s="208"/>
      <c r="E1093" s="208"/>
      <c r="F1093" s="208"/>
      <c r="G1093" s="208"/>
      <c r="H1093" s="208"/>
      <c r="I1093" s="234"/>
    </row>
    <row r="1094" customFormat="false" ht="13.8" hidden="false" customHeight="false" outlineLevel="0" collapsed="false">
      <c r="A1094" s="208"/>
      <c r="B1094" s="208"/>
      <c r="C1094" s="208"/>
      <c r="D1094" s="208"/>
      <c r="E1094" s="208"/>
      <c r="F1094" s="208"/>
      <c r="G1094" s="208"/>
      <c r="H1094" s="208"/>
      <c r="I1094" s="234"/>
    </row>
    <row r="1095" customFormat="false" ht="13.8" hidden="false" customHeight="false" outlineLevel="0" collapsed="false">
      <c r="A1095" s="208"/>
      <c r="B1095" s="208"/>
      <c r="C1095" s="208"/>
      <c r="D1095" s="208"/>
      <c r="E1095" s="208"/>
      <c r="F1095" s="208"/>
      <c r="G1095" s="208"/>
      <c r="H1095" s="208"/>
      <c r="I1095" s="234"/>
    </row>
    <row r="1096" customFormat="false" ht="13.8" hidden="false" customHeight="false" outlineLevel="0" collapsed="false">
      <c r="A1096" s="208"/>
      <c r="B1096" s="208"/>
      <c r="C1096" s="208"/>
      <c r="D1096" s="208"/>
      <c r="E1096" s="208"/>
      <c r="F1096" s="208"/>
      <c r="G1096" s="208"/>
      <c r="H1096" s="208"/>
      <c r="I1096" s="234"/>
    </row>
    <row r="1097" customFormat="false" ht="13.8" hidden="false" customHeight="false" outlineLevel="0" collapsed="false">
      <c r="A1097" s="208"/>
      <c r="B1097" s="208"/>
      <c r="C1097" s="208"/>
      <c r="D1097" s="208"/>
      <c r="E1097" s="208"/>
      <c r="F1097" s="208"/>
      <c r="G1097" s="208"/>
      <c r="H1097" s="208"/>
      <c r="I1097" s="234"/>
    </row>
    <row r="1098" customFormat="false" ht="13.8" hidden="false" customHeight="false" outlineLevel="0" collapsed="false">
      <c r="A1098" s="208"/>
      <c r="B1098" s="208"/>
      <c r="C1098" s="208"/>
      <c r="D1098" s="208"/>
      <c r="E1098" s="208"/>
      <c r="F1098" s="208"/>
      <c r="G1098" s="208"/>
      <c r="H1098" s="208"/>
      <c r="I1098" s="234"/>
    </row>
    <row r="1099" customFormat="false" ht="13.8" hidden="false" customHeight="false" outlineLevel="0" collapsed="false">
      <c r="A1099" s="208"/>
      <c r="B1099" s="208"/>
      <c r="C1099" s="208"/>
      <c r="D1099" s="208"/>
      <c r="E1099" s="208"/>
      <c r="F1099" s="208"/>
      <c r="G1099" s="208"/>
      <c r="H1099" s="208"/>
      <c r="I1099" s="234"/>
    </row>
    <row r="1100" customFormat="false" ht="13.8" hidden="false" customHeight="false" outlineLevel="0" collapsed="false">
      <c r="A1100" s="208"/>
      <c r="B1100" s="208"/>
      <c r="C1100" s="208"/>
      <c r="D1100" s="208"/>
      <c r="E1100" s="208"/>
      <c r="F1100" s="208"/>
      <c r="G1100" s="208"/>
      <c r="H1100" s="208"/>
      <c r="I1100" s="234"/>
    </row>
    <row r="1101" customFormat="false" ht="13.8" hidden="false" customHeight="false" outlineLevel="0" collapsed="false">
      <c r="A1101" s="208"/>
      <c r="B1101" s="208"/>
      <c r="C1101" s="208"/>
      <c r="D1101" s="208"/>
      <c r="E1101" s="208"/>
      <c r="F1101" s="208"/>
      <c r="G1101" s="208"/>
      <c r="H1101" s="208"/>
      <c r="I1101" s="234"/>
    </row>
    <row r="1102" customFormat="false" ht="13.8" hidden="false" customHeight="false" outlineLevel="0" collapsed="false">
      <c r="A1102" s="208"/>
      <c r="B1102" s="208"/>
      <c r="C1102" s="208"/>
      <c r="D1102" s="208"/>
      <c r="E1102" s="208"/>
      <c r="F1102" s="208"/>
      <c r="G1102" s="208"/>
      <c r="H1102" s="208"/>
      <c r="I1102" s="234"/>
    </row>
    <row r="1103" customFormat="false" ht="13.8" hidden="false" customHeight="false" outlineLevel="0" collapsed="false">
      <c r="A1103" s="208"/>
      <c r="B1103" s="208"/>
      <c r="C1103" s="208"/>
      <c r="D1103" s="208"/>
      <c r="E1103" s="208"/>
      <c r="F1103" s="208"/>
      <c r="G1103" s="208"/>
      <c r="H1103" s="208"/>
      <c r="I1103" s="234"/>
    </row>
    <row r="1104" customFormat="false" ht="13.8" hidden="false" customHeight="false" outlineLevel="0" collapsed="false">
      <c r="A1104" s="208"/>
      <c r="B1104" s="208"/>
      <c r="C1104" s="208"/>
      <c r="D1104" s="208"/>
      <c r="E1104" s="208"/>
      <c r="F1104" s="208"/>
      <c r="G1104" s="208"/>
      <c r="H1104" s="208"/>
      <c r="I1104" s="234"/>
    </row>
    <row r="1105" customFormat="false" ht="13.8" hidden="false" customHeight="false" outlineLevel="0" collapsed="false">
      <c r="A1105" s="208"/>
      <c r="B1105" s="208"/>
      <c r="C1105" s="208"/>
      <c r="D1105" s="208"/>
      <c r="E1105" s="208"/>
      <c r="F1105" s="208"/>
      <c r="G1105" s="208"/>
      <c r="H1105" s="208"/>
      <c r="I1105" s="234"/>
    </row>
    <row r="1106" customFormat="false" ht="13.8" hidden="false" customHeight="false" outlineLevel="0" collapsed="false">
      <c r="A1106" s="208"/>
      <c r="B1106" s="208"/>
      <c r="C1106" s="208"/>
      <c r="D1106" s="208"/>
      <c r="E1106" s="208"/>
      <c r="F1106" s="208"/>
      <c r="G1106" s="208"/>
      <c r="H1106" s="208"/>
      <c r="I1106" s="234"/>
    </row>
    <row r="1107" customFormat="false" ht="13.8" hidden="false" customHeight="false" outlineLevel="0" collapsed="false">
      <c r="A1107" s="208"/>
      <c r="B1107" s="208"/>
      <c r="C1107" s="208"/>
      <c r="D1107" s="208"/>
      <c r="E1107" s="208"/>
      <c r="F1107" s="208"/>
      <c r="G1107" s="208"/>
      <c r="H1107" s="208"/>
      <c r="I1107" s="234"/>
    </row>
    <row r="1108" customFormat="false" ht="13.8" hidden="false" customHeight="false" outlineLevel="0" collapsed="false">
      <c r="A1108" s="208"/>
      <c r="B1108" s="208"/>
      <c r="C1108" s="208"/>
      <c r="D1108" s="208"/>
      <c r="E1108" s="208"/>
      <c r="F1108" s="208"/>
      <c r="G1108" s="208"/>
      <c r="H1108" s="208"/>
      <c r="I1108" s="234"/>
    </row>
    <row r="1109" customFormat="false" ht="13.8" hidden="false" customHeight="false" outlineLevel="0" collapsed="false">
      <c r="A1109" s="208"/>
      <c r="B1109" s="208"/>
      <c r="C1109" s="208"/>
      <c r="D1109" s="208"/>
      <c r="E1109" s="208"/>
      <c r="F1109" s="208"/>
      <c r="G1109" s="208"/>
      <c r="H1109" s="208"/>
      <c r="I1109" s="234"/>
    </row>
    <row r="1110" customFormat="false" ht="13.8" hidden="false" customHeight="false" outlineLevel="0" collapsed="false">
      <c r="A1110" s="208"/>
      <c r="B1110" s="208"/>
      <c r="C1110" s="208"/>
      <c r="D1110" s="208"/>
      <c r="E1110" s="208"/>
      <c r="F1110" s="208"/>
      <c r="G1110" s="208"/>
      <c r="H1110" s="208"/>
      <c r="I1110" s="234"/>
    </row>
    <row r="1111" customFormat="false" ht="13.8" hidden="false" customHeight="false" outlineLevel="0" collapsed="false">
      <c r="A1111" s="208"/>
      <c r="B1111" s="208"/>
      <c r="C1111" s="208"/>
      <c r="D1111" s="208"/>
      <c r="E1111" s="208"/>
      <c r="F1111" s="208"/>
      <c r="G1111" s="208"/>
      <c r="H1111" s="208"/>
      <c r="I1111" s="234"/>
    </row>
    <row r="1112" customFormat="false" ht="13.8" hidden="false" customHeight="false" outlineLevel="0" collapsed="false">
      <c r="A1112" s="208"/>
      <c r="B1112" s="208"/>
      <c r="C1112" s="208"/>
      <c r="D1112" s="208"/>
      <c r="E1112" s="208"/>
      <c r="F1112" s="208"/>
      <c r="G1112" s="208"/>
      <c r="H1112" s="208"/>
      <c r="I1112" s="234"/>
    </row>
    <row r="1113" customFormat="false" ht="13.8" hidden="false" customHeight="false" outlineLevel="0" collapsed="false">
      <c r="A1113" s="208"/>
      <c r="B1113" s="208"/>
      <c r="C1113" s="208"/>
      <c r="D1113" s="208"/>
      <c r="E1113" s="208"/>
      <c r="F1113" s="208"/>
      <c r="G1113" s="208"/>
      <c r="H1113" s="208"/>
      <c r="I1113" s="234"/>
    </row>
    <row r="1114" customFormat="false" ht="13.8" hidden="false" customHeight="false" outlineLevel="0" collapsed="false">
      <c r="A1114" s="208"/>
      <c r="B1114" s="208"/>
      <c r="C1114" s="208"/>
      <c r="D1114" s="208"/>
      <c r="E1114" s="208"/>
      <c r="F1114" s="208"/>
      <c r="G1114" s="208"/>
      <c r="H1114" s="208"/>
      <c r="I1114" s="234"/>
    </row>
    <row r="1115" customFormat="false" ht="13.8" hidden="false" customHeight="false" outlineLevel="0" collapsed="false">
      <c r="A1115" s="208"/>
      <c r="B1115" s="208"/>
      <c r="C1115" s="208"/>
      <c r="D1115" s="208"/>
      <c r="E1115" s="208"/>
      <c r="F1115" s="208"/>
      <c r="G1115" s="208"/>
      <c r="H1115" s="208"/>
      <c r="I1115" s="234"/>
    </row>
    <row r="1116" customFormat="false" ht="13.8" hidden="false" customHeight="false" outlineLevel="0" collapsed="false">
      <c r="A1116" s="208"/>
      <c r="B1116" s="208"/>
      <c r="C1116" s="208"/>
      <c r="D1116" s="208"/>
      <c r="E1116" s="208"/>
      <c r="F1116" s="208"/>
      <c r="G1116" s="208"/>
      <c r="H1116" s="208"/>
      <c r="I1116" s="234"/>
    </row>
    <row r="1117" customFormat="false" ht="13.8" hidden="false" customHeight="false" outlineLevel="0" collapsed="false">
      <c r="A1117" s="208"/>
      <c r="B1117" s="208"/>
      <c r="C1117" s="208"/>
      <c r="D1117" s="208"/>
      <c r="E1117" s="208"/>
      <c r="F1117" s="208"/>
      <c r="G1117" s="208"/>
      <c r="H1117" s="208"/>
      <c r="I1117" s="234"/>
    </row>
    <row r="1118" customFormat="false" ht="13.8" hidden="false" customHeight="false" outlineLevel="0" collapsed="false">
      <c r="A1118" s="208"/>
      <c r="B1118" s="208"/>
      <c r="C1118" s="208"/>
      <c r="D1118" s="208"/>
      <c r="E1118" s="208"/>
      <c r="F1118" s="208"/>
      <c r="G1118" s="208"/>
      <c r="H1118" s="208"/>
      <c r="I1118" s="234"/>
    </row>
    <row r="1119" customFormat="false" ht="13.8" hidden="false" customHeight="false" outlineLevel="0" collapsed="false">
      <c r="A1119" s="208"/>
      <c r="B1119" s="208"/>
      <c r="C1119" s="208"/>
      <c r="D1119" s="208"/>
      <c r="E1119" s="208"/>
      <c r="F1119" s="208"/>
      <c r="G1119" s="208"/>
      <c r="H1119" s="208"/>
      <c r="I1119" s="234"/>
    </row>
    <row r="1120" customFormat="false" ht="13.8" hidden="false" customHeight="false" outlineLevel="0" collapsed="false">
      <c r="A1120" s="208"/>
      <c r="B1120" s="208"/>
      <c r="C1120" s="208"/>
      <c r="D1120" s="208"/>
      <c r="E1120" s="208"/>
      <c r="F1120" s="208"/>
      <c r="G1120" s="208"/>
      <c r="H1120" s="208"/>
      <c r="I1120" s="234"/>
    </row>
    <row r="1121" customFormat="false" ht="13.8" hidden="false" customHeight="false" outlineLevel="0" collapsed="false">
      <c r="A1121" s="208"/>
      <c r="B1121" s="208"/>
      <c r="C1121" s="208"/>
      <c r="D1121" s="208"/>
      <c r="E1121" s="208"/>
      <c r="F1121" s="208"/>
      <c r="G1121" s="208"/>
      <c r="H1121" s="208"/>
      <c r="I1121" s="234"/>
    </row>
    <row r="1122" customFormat="false" ht="13.8" hidden="false" customHeight="false" outlineLevel="0" collapsed="false">
      <c r="A1122" s="208"/>
      <c r="B1122" s="208"/>
      <c r="C1122" s="208"/>
      <c r="D1122" s="208"/>
      <c r="E1122" s="208"/>
      <c r="F1122" s="208"/>
      <c r="G1122" s="208"/>
      <c r="H1122" s="208"/>
      <c r="I1122" s="234"/>
    </row>
    <row r="1123" customFormat="false" ht="13.8" hidden="false" customHeight="false" outlineLevel="0" collapsed="false">
      <c r="A1123" s="208"/>
      <c r="B1123" s="208"/>
      <c r="C1123" s="208"/>
      <c r="D1123" s="208"/>
      <c r="E1123" s="208"/>
      <c r="F1123" s="208"/>
      <c r="G1123" s="208"/>
      <c r="H1123" s="208"/>
      <c r="I1123" s="234"/>
    </row>
    <row r="1124" customFormat="false" ht="13.8" hidden="false" customHeight="false" outlineLevel="0" collapsed="false">
      <c r="A1124" s="208"/>
      <c r="B1124" s="208"/>
      <c r="C1124" s="208"/>
      <c r="D1124" s="208"/>
      <c r="E1124" s="208"/>
      <c r="F1124" s="208"/>
      <c r="G1124" s="208"/>
      <c r="H1124" s="208"/>
      <c r="I1124" s="234"/>
    </row>
    <row r="1125" customFormat="false" ht="13.8" hidden="false" customHeight="false" outlineLevel="0" collapsed="false">
      <c r="A1125" s="208"/>
      <c r="B1125" s="208"/>
      <c r="C1125" s="208"/>
      <c r="D1125" s="208"/>
      <c r="E1125" s="208"/>
      <c r="F1125" s="208"/>
      <c r="G1125" s="208"/>
      <c r="H1125" s="208"/>
      <c r="I1125" s="234"/>
    </row>
    <row r="1126" customFormat="false" ht="13.8" hidden="false" customHeight="false" outlineLevel="0" collapsed="false">
      <c r="A1126" s="208"/>
      <c r="B1126" s="208"/>
      <c r="C1126" s="208"/>
      <c r="D1126" s="208"/>
      <c r="E1126" s="208"/>
      <c r="F1126" s="208"/>
      <c r="G1126" s="208"/>
      <c r="H1126" s="208"/>
      <c r="I1126" s="234"/>
    </row>
    <row r="1127" customFormat="false" ht="13.8" hidden="false" customHeight="false" outlineLevel="0" collapsed="false">
      <c r="A1127" s="208"/>
      <c r="B1127" s="208"/>
      <c r="C1127" s="208"/>
      <c r="D1127" s="208"/>
      <c r="E1127" s="208"/>
      <c r="F1127" s="208"/>
      <c r="G1127" s="208"/>
      <c r="H1127" s="208"/>
      <c r="I1127" s="234"/>
    </row>
    <row r="1128" customFormat="false" ht="13.8" hidden="false" customHeight="false" outlineLevel="0" collapsed="false">
      <c r="A1128" s="208"/>
      <c r="B1128" s="208"/>
      <c r="C1128" s="208"/>
      <c r="D1128" s="208"/>
      <c r="E1128" s="208"/>
      <c r="F1128" s="208"/>
      <c r="G1128" s="208"/>
      <c r="H1128" s="208"/>
      <c r="I1128" s="234"/>
    </row>
    <row r="1129" customFormat="false" ht="13.8" hidden="false" customHeight="false" outlineLevel="0" collapsed="false">
      <c r="A1129" s="208"/>
      <c r="B1129" s="208"/>
      <c r="C1129" s="208"/>
      <c r="D1129" s="208"/>
      <c r="E1129" s="208"/>
      <c r="F1129" s="208"/>
      <c r="G1129" s="208"/>
      <c r="H1129" s="208"/>
      <c r="I1129" s="234"/>
    </row>
    <row r="1130" customFormat="false" ht="13.8" hidden="false" customHeight="false" outlineLevel="0" collapsed="false">
      <c r="A1130" s="208"/>
      <c r="B1130" s="208"/>
      <c r="C1130" s="208"/>
      <c r="D1130" s="208"/>
      <c r="E1130" s="208"/>
      <c r="F1130" s="208"/>
      <c r="G1130" s="208"/>
      <c r="H1130" s="208"/>
      <c r="I1130" s="234"/>
    </row>
    <row r="1131" customFormat="false" ht="13.8" hidden="false" customHeight="false" outlineLevel="0" collapsed="false">
      <c r="A1131" s="208"/>
      <c r="B1131" s="208"/>
      <c r="C1131" s="208"/>
      <c r="D1131" s="208"/>
      <c r="E1131" s="208"/>
      <c r="F1131" s="208"/>
      <c r="G1131" s="208"/>
      <c r="H1131" s="208"/>
      <c r="I1131" s="234"/>
    </row>
    <row r="1132" customFormat="false" ht="13.8" hidden="false" customHeight="false" outlineLevel="0" collapsed="false">
      <c r="A1132" s="208"/>
      <c r="B1132" s="208"/>
      <c r="C1132" s="208"/>
      <c r="D1132" s="208"/>
      <c r="E1132" s="208"/>
      <c r="F1132" s="208"/>
      <c r="G1132" s="208"/>
      <c r="H1132" s="208"/>
      <c r="I1132" s="234"/>
    </row>
    <row r="1133" customFormat="false" ht="13.8" hidden="false" customHeight="false" outlineLevel="0" collapsed="false">
      <c r="A1133" s="208"/>
      <c r="B1133" s="208"/>
      <c r="C1133" s="208"/>
      <c r="D1133" s="208"/>
      <c r="E1133" s="208"/>
      <c r="F1133" s="208"/>
      <c r="G1133" s="208"/>
      <c r="H1133" s="208"/>
      <c r="I1133" s="234"/>
    </row>
    <row r="1134" customFormat="false" ht="13.8" hidden="false" customHeight="false" outlineLevel="0" collapsed="false">
      <c r="A1134" s="208"/>
      <c r="B1134" s="208"/>
      <c r="C1134" s="208"/>
      <c r="D1134" s="208"/>
      <c r="E1134" s="208"/>
      <c r="F1134" s="208"/>
      <c r="G1134" s="208"/>
      <c r="H1134" s="208"/>
      <c r="I1134" s="234"/>
    </row>
    <row r="1135" customFormat="false" ht="13.8" hidden="false" customHeight="false" outlineLevel="0" collapsed="false">
      <c r="A1135" s="208"/>
      <c r="B1135" s="208"/>
      <c r="C1135" s="208"/>
      <c r="D1135" s="208"/>
      <c r="E1135" s="208"/>
      <c r="F1135" s="208"/>
      <c r="G1135" s="208"/>
      <c r="H1135" s="208"/>
      <c r="I1135" s="234"/>
    </row>
    <row r="1136" customFormat="false" ht="13.8" hidden="false" customHeight="false" outlineLevel="0" collapsed="false">
      <c r="A1136" s="208"/>
      <c r="B1136" s="208"/>
      <c r="C1136" s="208"/>
      <c r="D1136" s="208"/>
      <c r="E1136" s="208"/>
      <c r="F1136" s="208"/>
      <c r="G1136" s="208"/>
      <c r="H1136" s="208"/>
      <c r="I1136" s="234"/>
    </row>
    <row r="1137" customFormat="false" ht="13.8" hidden="false" customHeight="false" outlineLevel="0" collapsed="false">
      <c r="A1137" s="208"/>
      <c r="B1137" s="208"/>
      <c r="C1137" s="208"/>
      <c r="D1137" s="208"/>
      <c r="E1137" s="208"/>
      <c r="F1137" s="208"/>
      <c r="G1137" s="208"/>
      <c r="H1137" s="208"/>
      <c r="I1137" s="234"/>
    </row>
    <row r="1138" customFormat="false" ht="13.8" hidden="false" customHeight="false" outlineLevel="0" collapsed="false">
      <c r="A1138" s="208"/>
      <c r="B1138" s="208"/>
      <c r="C1138" s="208"/>
      <c r="D1138" s="208"/>
      <c r="E1138" s="208"/>
      <c r="F1138" s="208"/>
      <c r="G1138" s="208"/>
      <c r="H1138" s="208"/>
      <c r="I1138" s="234"/>
    </row>
    <row r="1139" customFormat="false" ht="13.8" hidden="false" customHeight="false" outlineLevel="0" collapsed="false">
      <c r="A1139" s="208"/>
      <c r="B1139" s="208"/>
      <c r="C1139" s="208"/>
      <c r="D1139" s="208"/>
      <c r="E1139" s="208"/>
      <c r="F1139" s="208"/>
      <c r="G1139" s="208"/>
      <c r="H1139" s="208"/>
      <c r="I1139" s="234"/>
    </row>
    <row r="1140" customFormat="false" ht="13.8" hidden="false" customHeight="false" outlineLevel="0" collapsed="false">
      <c r="A1140" s="208"/>
      <c r="B1140" s="208"/>
      <c r="C1140" s="208"/>
      <c r="D1140" s="208"/>
      <c r="E1140" s="208"/>
      <c r="F1140" s="208"/>
      <c r="G1140" s="208"/>
      <c r="H1140" s="208"/>
      <c r="I1140" s="234"/>
    </row>
    <row r="1141" customFormat="false" ht="13.8" hidden="false" customHeight="false" outlineLevel="0" collapsed="false">
      <c r="A1141" s="208"/>
      <c r="B1141" s="208"/>
      <c r="C1141" s="208"/>
      <c r="D1141" s="208"/>
      <c r="E1141" s="208"/>
      <c r="F1141" s="208"/>
      <c r="G1141" s="208"/>
      <c r="H1141" s="208"/>
      <c r="I1141" s="234"/>
    </row>
    <row r="1142" customFormat="false" ht="13.8" hidden="false" customHeight="false" outlineLevel="0" collapsed="false">
      <c r="A1142" s="208"/>
      <c r="B1142" s="208"/>
      <c r="C1142" s="208"/>
      <c r="D1142" s="208"/>
      <c r="E1142" s="208"/>
      <c r="F1142" s="208"/>
      <c r="G1142" s="208"/>
      <c r="H1142" s="208"/>
      <c r="I1142" s="234"/>
    </row>
    <row r="1143" customFormat="false" ht="13.8" hidden="false" customHeight="false" outlineLevel="0" collapsed="false">
      <c r="A1143" s="208"/>
      <c r="B1143" s="208"/>
      <c r="C1143" s="208"/>
      <c r="D1143" s="208"/>
      <c r="E1143" s="208"/>
      <c r="F1143" s="208"/>
      <c r="G1143" s="208"/>
      <c r="H1143" s="208"/>
      <c r="I1143" s="234"/>
    </row>
    <row r="1144" customFormat="false" ht="13.8" hidden="false" customHeight="false" outlineLevel="0" collapsed="false">
      <c r="A1144" s="208"/>
      <c r="B1144" s="208"/>
      <c r="C1144" s="208"/>
      <c r="D1144" s="208"/>
      <c r="E1144" s="208"/>
      <c r="F1144" s="208"/>
      <c r="G1144" s="208"/>
      <c r="H1144" s="208"/>
      <c r="I1144" s="234"/>
    </row>
    <row r="1145" customFormat="false" ht="13.8" hidden="false" customHeight="false" outlineLevel="0" collapsed="false">
      <c r="A1145" s="208"/>
      <c r="B1145" s="208"/>
      <c r="C1145" s="208"/>
      <c r="D1145" s="208"/>
      <c r="E1145" s="208"/>
      <c r="F1145" s="208"/>
      <c r="G1145" s="208"/>
      <c r="H1145" s="208"/>
      <c r="I1145" s="234"/>
    </row>
    <row r="1146" customFormat="false" ht="13.8" hidden="false" customHeight="false" outlineLevel="0" collapsed="false">
      <c r="A1146" s="208"/>
      <c r="B1146" s="208"/>
      <c r="C1146" s="208"/>
      <c r="D1146" s="208"/>
      <c r="E1146" s="208"/>
      <c r="F1146" s="208"/>
      <c r="G1146" s="208"/>
      <c r="H1146" s="208"/>
      <c r="I1146" s="234"/>
    </row>
    <row r="1147" customFormat="false" ht="13.8" hidden="false" customHeight="false" outlineLevel="0" collapsed="false">
      <c r="A1147" s="208"/>
      <c r="B1147" s="208"/>
      <c r="C1147" s="208"/>
      <c r="D1147" s="208"/>
      <c r="E1147" s="208"/>
      <c r="F1147" s="208"/>
      <c r="G1147" s="208"/>
      <c r="H1147" s="208"/>
      <c r="I1147" s="234"/>
    </row>
    <row r="1148" customFormat="false" ht="13.8" hidden="false" customHeight="false" outlineLevel="0" collapsed="false">
      <c r="A1148" s="208"/>
      <c r="B1148" s="208"/>
      <c r="C1148" s="208"/>
      <c r="D1148" s="208"/>
      <c r="E1148" s="208"/>
      <c r="F1148" s="208"/>
      <c r="G1148" s="208"/>
      <c r="H1148" s="208"/>
      <c r="I1148" s="234"/>
    </row>
    <row r="1149" customFormat="false" ht="13.8" hidden="false" customHeight="false" outlineLevel="0" collapsed="false">
      <c r="A1149" s="208"/>
      <c r="B1149" s="208"/>
      <c r="C1149" s="208"/>
      <c r="D1149" s="208"/>
      <c r="E1149" s="208"/>
      <c r="F1149" s="208"/>
      <c r="G1149" s="208"/>
      <c r="H1149" s="208"/>
      <c r="I1149" s="234"/>
    </row>
    <row r="1150" customFormat="false" ht="13.8" hidden="false" customHeight="false" outlineLevel="0" collapsed="false">
      <c r="A1150" s="208"/>
      <c r="B1150" s="208"/>
      <c r="C1150" s="208"/>
      <c r="D1150" s="208"/>
      <c r="E1150" s="208"/>
      <c r="F1150" s="208"/>
      <c r="G1150" s="208"/>
      <c r="H1150" s="208"/>
      <c r="I1150" s="234"/>
    </row>
    <row r="1151" customFormat="false" ht="13.8" hidden="false" customHeight="false" outlineLevel="0" collapsed="false">
      <c r="A1151" s="208"/>
      <c r="B1151" s="208"/>
      <c r="C1151" s="208"/>
      <c r="D1151" s="208"/>
      <c r="E1151" s="208"/>
      <c r="F1151" s="208"/>
      <c r="G1151" s="208"/>
      <c r="H1151" s="208"/>
      <c r="I1151" s="234"/>
    </row>
    <row r="1152" customFormat="false" ht="13.8" hidden="false" customHeight="false" outlineLevel="0" collapsed="false">
      <c r="A1152" s="208"/>
      <c r="B1152" s="208"/>
      <c r="C1152" s="208"/>
      <c r="D1152" s="208"/>
      <c r="E1152" s="208"/>
      <c r="F1152" s="208"/>
      <c r="G1152" s="208"/>
      <c r="H1152" s="208"/>
      <c r="I1152" s="234"/>
    </row>
    <row r="1153" customFormat="false" ht="13.8" hidden="false" customHeight="false" outlineLevel="0" collapsed="false">
      <c r="A1153" s="208"/>
      <c r="B1153" s="208"/>
      <c r="C1153" s="208"/>
      <c r="D1153" s="208"/>
      <c r="E1153" s="208"/>
      <c r="F1153" s="208"/>
      <c r="G1153" s="208"/>
      <c r="H1153" s="208"/>
      <c r="I1153" s="234"/>
    </row>
    <row r="1154" customFormat="false" ht="13.8" hidden="false" customHeight="false" outlineLevel="0" collapsed="false">
      <c r="A1154" s="208"/>
      <c r="B1154" s="208"/>
      <c r="C1154" s="208"/>
      <c r="D1154" s="208"/>
      <c r="E1154" s="208"/>
      <c r="F1154" s="208"/>
      <c r="G1154" s="208"/>
      <c r="H1154" s="208"/>
      <c r="I1154" s="234"/>
    </row>
    <row r="1155" customFormat="false" ht="13.8" hidden="false" customHeight="false" outlineLevel="0" collapsed="false">
      <c r="A1155" s="208"/>
      <c r="B1155" s="208"/>
      <c r="C1155" s="208"/>
      <c r="D1155" s="208"/>
      <c r="E1155" s="208"/>
      <c r="F1155" s="208"/>
      <c r="G1155" s="208"/>
      <c r="H1155" s="208"/>
      <c r="I1155" s="234"/>
    </row>
    <row r="1156" customFormat="false" ht="13.8" hidden="false" customHeight="false" outlineLevel="0" collapsed="false">
      <c r="A1156" s="208"/>
      <c r="B1156" s="208"/>
      <c r="C1156" s="208"/>
      <c r="D1156" s="208"/>
      <c r="E1156" s="208"/>
      <c r="F1156" s="208"/>
      <c r="G1156" s="208"/>
      <c r="H1156" s="208"/>
      <c r="I1156" s="234"/>
    </row>
    <row r="1157" customFormat="false" ht="13.8" hidden="false" customHeight="false" outlineLevel="0" collapsed="false">
      <c r="A1157" s="208"/>
      <c r="B1157" s="208"/>
      <c r="C1157" s="208"/>
      <c r="D1157" s="208"/>
      <c r="E1157" s="208"/>
      <c r="F1157" s="208"/>
      <c r="G1157" s="208"/>
      <c r="H1157" s="208"/>
      <c r="I1157" s="234"/>
    </row>
    <row r="1158" customFormat="false" ht="13.8" hidden="false" customHeight="false" outlineLevel="0" collapsed="false">
      <c r="A1158" s="208"/>
      <c r="B1158" s="208"/>
      <c r="C1158" s="208"/>
      <c r="D1158" s="208"/>
      <c r="E1158" s="208"/>
      <c r="F1158" s="208"/>
      <c r="G1158" s="208"/>
      <c r="H1158" s="208"/>
      <c r="I1158" s="234"/>
    </row>
    <row r="1159" customFormat="false" ht="13.8" hidden="false" customHeight="false" outlineLevel="0" collapsed="false">
      <c r="A1159" s="208"/>
      <c r="B1159" s="208"/>
      <c r="C1159" s="208"/>
      <c r="D1159" s="208"/>
      <c r="E1159" s="208"/>
      <c r="F1159" s="208"/>
      <c r="G1159" s="208"/>
      <c r="H1159" s="208"/>
      <c r="I1159" s="234"/>
    </row>
    <row r="1160" customFormat="false" ht="13.8" hidden="false" customHeight="false" outlineLevel="0" collapsed="false">
      <c r="A1160" s="208"/>
      <c r="B1160" s="208"/>
      <c r="C1160" s="208"/>
      <c r="D1160" s="208"/>
      <c r="E1160" s="208"/>
      <c r="F1160" s="208"/>
      <c r="G1160" s="208"/>
      <c r="H1160" s="208"/>
      <c r="I1160" s="234"/>
    </row>
    <row r="1161" customFormat="false" ht="13.8" hidden="false" customHeight="false" outlineLevel="0" collapsed="false">
      <c r="A1161" s="208"/>
      <c r="B1161" s="208"/>
      <c r="C1161" s="208"/>
      <c r="D1161" s="208"/>
      <c r="E1161" s="208"/>
      <c r="F1161" s="208"/>
      <c r="G1161" s="208"/>
      <c r="H1161" s="208"/>
      <c r="I1161" s="234"/>
    </row>
    <row r="1162" customFormat="false" ht="13.8" hidden="false" customHeight="false" outlineLevel="0" collapsed="false">
      <c r="A1162" s="208"/>
      <c r="B1162" s="208"/>
      <c r="C1162" s="208"/>
      <c r="D1162" s="208"/>
      <c r="E1162" s="208"/>
      <c r="F1162" s="208"/>
      <c r="G1162" s="208"/>
      <c r="H1162" s="208"/>
      <c r="I1162" s="234"/>
    </row>
    <row r="1163" customFormat="false" ht="13.8" hidden="false" customHeight="false" outlineLevel="0" collapsed="false">
      <c r="A1163" s="208"/>
      <c r="B1163" s="208"/>
      <c r="C1163" s="208"/>
      <c r="D1163" s="208"/>
      <c r="E1163" s="208"/>
      <c r="F1163" s="208"/>
      <c r="G1163" s="208"/>
      <c r="H1163" s="208"/>
      <c r="I1163" s="234"/>
    </row>
    <row r="1164" customFormat="false" ht="13.8" hidden="false" customHeight="false" outlineLevel="0" collapsed="false">
      <c r="A1164" s="208"/>
      <c r="B1164" s="208"/>
      <c r="C1164" s="208"/>
      <c r="D1164" s="208"/>
      <c r="E1164" s="208"/>
      <c r="F1164" s="208"/>
      <c r="G1164" s="208"/>
      <c r="H1164" s="208"/>
      <c r="I1164" s="234"/>
    </row>
    <row r="1165" customFormat="false" ht="13.8" hidden="false" customHeight="false" outlineLevel="0" collapsed="false">
      <c r="A1165" s="208"/>
      <c r="B1165" s="208"/>
      <c r="C1165" s="208"/>
      <c r="D1165" s="208"/>
      <c r="E1165" s="208"/>
      <c r="F1165" s="208"/>
      <c r="G1165" s="208"/>
      <c r="H1165" s="208"/>
      <c r="I1165" s="234"/>
    </row>
    <row r="1166" customFormat="false" ht="13.8" hidden="false" customHeight="false" outlineLevel="0" collapsed="false">
      <c r="A1166" s="208"/>
      <c r="B1166" s="208"/>
      <c r="C1166" s="208"/>
      <c r="D1166" s="208"/>
      <c r="E1166" s="208"/>
      <c r="F1166" s="208"/>
      <c r="G1166" s="208"/>
      <c r="H1166" s="208"/>
      <c r="I1166" s="234"/>
    </row>
    <row r="1167" customFormat="false" ht="13.8" hidden="false" customHeight="false" outlineLevel="0" collapsed="false">
      <c r="A1167" s="208"/>
      <c r="B1167" s="208"/>
      <c r="C1167" s="208"/>
      <c r="D1167" s="208"/>
      <c r="E1167" s="208"/>
      <c r="F1167" s="208"/>
      <c r="G1167" s="208"/>
      <c r="H1167" s="208"/>
      <c r="I1167" s="234"/>
    </row>
  </sheetData>
  <mergeCells count="184">
    <mergeCell ref="A1:I1"/>
    <mergeCell ref="A2:E2"/>
    <mergeCell ref="F2:I2"/>
    <mergeCell ref="A3:I3"/>
    <mergeCell ref="A4:I4"/>
    <mergeCell ref="B5:G5"/>
    <mergeCell ref="H5:I5"/>
    <mergeCell ref="B6:G6"/>
    <mergeCell ref="H6:I6"/>
    <mergeCell ref="B7:G7"/>
    <mergeCell ref="H7:I7"/>
    <mergeCell ref="B8:G8"/>
    <mergeCell ref="H8:I8"/>
    <mergeCell ref="A9:I9"/>
    <mergeCell ref="A10:I10"/>
    <mergeCell ref="B11:G11"/>
    <mergeCell ref="H11:I11"/>
    <mergeCell ref="B12:G12"/>
    <mergeCell ref="H12:I12"/>
    <mergeCell ref="B13:G13"/>
    <mergeCell ref="H13:I13"/>
    <mergeCell ref="B14:G14"/>
    <mergeCell ref="H14:I14"/>
    <mergeCell ref="B15:G15"/>
    <mergeCell ref="H15:I15"/>
    <mergeCell ref="B16:G16"/>
    <mergeCell ref="H16:I16"/>
    <mergeCell ref="B17:G17"/>
    <mergeCell ref="H17:I17"/>
    <mergeCell ref="B18:G18"/>
    <mergeCell ref="H18:I18"/>
    <mergeCell ref="B19:G19"/>
    <mergeCell ref="H19:I19"/>
    <mergeCell ref="A20:I20"/>
    <mergeCell ref="A21:I21"/>
    <mergeCell ref="B22:D22"/>
    <mergeCell ref="B23:D23"/>
    <mergeCell ref="B24:G24"/>
    <mergeCell ref="B25:G25"/>
    <mergeCell ref="B26:G26"/>
    <mergeCell ref="B27:G27"/>
    <mergeCell ref="B28:G28"/>
    <mergeCell ref="A29:H29"/>
    <mergeCell ref="A30:I30"/>
    <mergeCell ref="A31:I31"/>
    <mergeCell ref="A32:E32"/>
    <mergeCell ref="A33:I33"/>
    <mergeCell ref="A34:I34"/>
    <mergeCell ref="B35:G35"/>
    <mergeCell ref="B36:G36"/>
    <mergeCell ref="B37:G37"/>
    <mergeCell ref="A38:G38"/>
    <mergeCell ref="A39:I39"/>
    <mergeCell ref="A40:I40"/>
    <mergeCell ref="A41:I41"/>
    <mergeCell ref="B42:G42"/>
    <mergeCell ref="B43:G43"/>
    <mergeCell ref="B44:G44"/>
    <mergeCell ref="B45:G45"/>
    <mergeCell ref="B46:G46"/>
    <mergeCell ref="B47:G47"/>
    <mergeCell ref="B48:G48"/>
    <mergeCell ref="B49:C49"/>
    <mergeCell ref="B50:G50"/>
    <mergeCell ref="A51:G51"/>
    <mergeCell ref="A52:I52"/>
    <mergeCell ref="A53:I53"/>
    <mergeCell ref="A54:I54"/>
    <mergeCell ref="A55:I55"/>
    <mergeCell ref="A56:I56"/>
    <mergeCell ref="A57:I57"/>
    <mergeCell ref="B58:G58"/>
    <mergeCell ref="B59:G59"/>
    <mergeCell ref="B60:G60"/>
    <mergeCell ref="B61:G61"/>
    <mergeCell ref="B62:G62"/>
    <mergeCell ref="B63:G63"/>
    <mergeCell ref="B64:G64"/>
    <mergeCell ref="B65:G65"/>
    <mergeCell ref="B66:G66"/>
    <mergeCell ref="B67:G67"/>
    <mergeCell ref="A68:G68"/>
    <mergeCell ref="A69:I69"/>
    <mergeCell ref="A70:I70"/>
    <mergeCell ref="A71:G71"/>
    <mergeCell ref="A72:G72"/>
    <mergeCell ref="A73:I73"/>
    <mergeCell ref="A74:I74"/>
    <mergeCell ref="B75:G75"/>
    <mergeCell ref="B76:G76"/>
    <mergeCell ref="B77:G77"/>
    <mergeCell ref="B78:G78"/>
    <mergeCell ref="A79:G79"/>
    <mergeCell ref="A80:I80"/>
    <mergeCell ref="B81:G81"/>
    <mergeCell ref="B82:G82"/>
    <mergeCell ref="B83:H83"/>
    <mergeCell ref="B84:H84"/>
    <mergeCell ref="B85:H85"/>
    <mergeCell ref="B86:H86"/>
    <mergeCell ref="B87:H87"/>
    <mergeCell ref="A88:G88"/>
    <mergeCell ref="A89:G89"/>
    <mergeCell ref="A90:I90"/>
    <mergeCell ref="A91:I91"/>
    <mergeCell ref="B92:G92"/>
    <mergeCell ref="B93:H93"/>
    <mergeCell ref="B94:H94"/>
    <mergeCell ref="B95:H95"/>
    <mergeCell ref="B96:H96"/>
    <mergeCell ref="B97:H97"/>
    <mergeCell ref="B98:H98"/>
    <mergeCell ref="A99:G99"/>
    <mergeCell ref="B100:H100"/>
    <mergeCell ref="A101:G101"/>
    <mergeCell ref="A102:I102"/>
    <mergeCell ref="A103:G103"/>
    <mergeCell ref="A104:G104"/>
    <mergeCell ref="A105:G105"/>
    <mergeCell ref="A106:G106"/>
    <mergeCell ref="A107:I107"/>
    <mergeCell ref="B108:G108"/>
    <mergeCell ref="B109:H109"/>
    <mergeCell ref="B110:H110"/>
    <mergeCell ref="B111:H111"/>
    <mergeCell ref="B112:H112"/>
    <mergeCell ref="A113:G113"/>
    <mergeCell ref="A114:G114"/>
    <mergeCell ref="A115:I115"/>
    <mergeCell ref="B116:G116"/>
    <mergeCell ref="B117:H117"/>
    <mergeCell ref="A118:G118"/>
    <mergeCell ref="A119:I119"/>
    <mergeCell ref="A120:I120"/>
    <mergeCell ref="B121:G121"/>
    <mergeCell ref="B122:H122"/>
    <mergeCell ref="B123:H123"/>
    <mergeCell ref="B124:H124"/>
    <mergeCell ref="A125:G125"/>
    <mergeCell ref="B126:H126"/>
    <mergeCell ref="A127:G127"/>
    <mergeCell ref="A128:I128"/>
    <mergeCell ref="B129:G129"/>
    <mergeCell ref="B130:G130"/>
    <mergeCell ref="B131:G131"/>
    <mergeCell ref="B132:G132"/>
    <mergeCell ref="A133:H133"/>
    <mergeCell ref="A134:I134"/>
    <mergeCell ref="B135:G135"/>
    <mergeCell ref="A136:G136"/>
    <mergeCell ref="B137:G137"/>
    <mergeCell ref="A138:G138"/>
    <mergeCell ref="B139:G139"/>
    <mergeCell ref="A140:G140"/>
    <mergeCell ref="B141:G141"/>
    <mergeCell ref="B142:G142"/>
    <mergeCell ref="B143:G143"/>
    <mergeCell ref="B144:G144"/>
    <mergeCell ref="B147:G147"/>
    <mergeCell ref="B148:G148"/>
    <mergeCell ref="B149:G149"/>
    <mergeCell ref="A150:G150"/>
    <mergeCell ref="A152:G152"/>
    <mergeCell ref="A153:I153"/>
    <mergeCell ref="A154:H154"/>
    <mergeCell ref="B155:H155"/>
    <mergeCell ref="B156:H156"/>
    <mergeCell ref="B157:H157"/>
    <mergeCell ref="B158:H158"/>
    <mergeCell ref="B159:H159"/>
    <mergeCell ref="A160:G160"/>
    <mergeCell ref="B161:H161"/>
    <mergeCell ref="A162:G162"/>
    <mergeCell ref="A163:I163"/>
    <mergeCell ref="A164:I164"/>
    <mergeCell ref="A165:B165"/>
    <mergeCell ref="E165:F165"/>
    <mergeCell ref="H165:I165"/>
    <mergeCell ref="A166:B166"/>
    <mergeCell ref="E166:F166"/>
    <mergeCell ref="H166:I166"/>
    <mergeCell ref="A167:B167"/>
    <mergeCell ref="E167:F167"/>
    <mergeCell ref="H167:I167"/>
  </mergeCells>
  <dataValidations count="10">
    <dataValidation allowBlank="false" errorStyle="stop" operator="equal" showDropDown="false" showErrorMessage="true" showInputMessage="false" sqref="D49 F49" type="none">
      <formula1>0</formula1>
      <formula2>0</formula2>
    </dataValidation>
    <dataValidation allowBlank="false" errorStyle="stop" operator="equal" showDropDown="false" showErrorMessage="true" showInputMessage="false" sqref="H13 H25:H26" type="none">
      <formula1>0</formula1>
      <formula2>0</formula2>
    </dataValidation>
    <dataValidation allowBlank="false" errorStyle="stop" operator="equal" showDropDown="false" showErrorMessage="true" showInputMessage="false" sqref="F2" type="list">
      <formula1>"LUCRO REAL,LUCRO PRESUMIDO,SIMPLES NACIONAL"</formula1>
      <formula2>0</formula2>
    </dataValidation>
    <dataValidation allowBlank="false" errorStyle="stop" operator="equal" showDropDown="false" showErrorMessage="true" showInputMessage="false" sqref="E49" type="list">
      <mc:AlternateContent xmlns:x12ac="http://schemas.microsoft.com/office/spreadsheetml/2011/1/ac" xmlns:mc="http://schemas.openxmlformats.org/markup-compatibility/2006">
        <mc:Choice Requires="x12ac">
          <x12ac:list>"0,01","0,02","0,03"</x12ac:list>
        </mc:Choice>
        <mc:Fallback>
          <formula1>"0,01,0,02,0,03"</formula1>
        </mc:Fallback>
      </mc:AlternateContent>
      <formula2>0</formula2>
    </dataValidation>
    <dataValidation allowBlank="false" errorStyle="stop" operator="equal" showDropDown="false" showErrorMessage="true" showInputMessage="false" sqref="G49" type="none">
      <formula1>0</formula1>
      <formula2>0</formula2>
    </dataValidation>
    <dataValidation allowBlank="false" errorStyle="stop" operator="equal" showDropDown="false" showErrorMessage="true" showInputMessage="false" sqref="H24" type="list">
      <mc:AlternateContent xmlns:x12ac="http://schemas.microsoft.com/office/spreadsheetml/2011/1/ac" xmlns:mc="http://schemas.openxmlformats.org/markup-compatibility/2006">
        <mc:Choice Requires="x12ac">
          <x12ac:list>0,"0,1","0,2","0,4"</x12ac:list>
        </mc:Choice>
        <mc:Fallback>
          <formula1>"0,0,1,0,2,0,4"</formula1>
        </mc:Fallback>
      </mc:AlternateContent>
      <formula2>0</formula2>
    </dataValidation>
    <dataValidation allowBlank="false" errorStyle="stop" operator="equal" showDropDown="false" showErrorMessage="true" showInputMessage="false" sqref="H11" type="list">
      <mc:AlternateContent xmlns:x12ac="http://schemas.microsoft.com/office/spreadsheetml/2011/1/ac" xmlns:mc="http://schemas.openxmlformats.org/markup-compatibility/2006">
        <mc:Choice Requires="x12ac">
          <x12ac:list>"Item 03 - Médico-Veterinário, Tipo II, RT",Item 04 - Encarregado Operacional,Item 05 - Auxiliar de Veterinária,Item 06 - Auxiliar de Farmácia,Item 07 - Tratador de Animais,Item 08 - Recepcionista,Item 09 - Assistente Administrativo,Item 10 - Auxiliar de Limpeza,Item 11 - Auxiliar de Manutenção</x12ac:list>
        </mc:Choice>
        <mc:Fallback>
          <formula1>"Item 03 - Médico-Veterinário, Tipo II, RT,Item 04 - Encarregado Operacional,Item 05 - Auxiliar de Veterinária,Item 06 - Auxiliar de Farmácia,Item 07 - Tratador de Animais,Item 08 - Recepcionista,Item 09 - Assistente Administrativo,Item 10 - Auxiliar de Li"</formula1>
        </mc:Fallback>
      </mc:AlternateContent>
      <formula2>0</formula2>
    </dataValidation>
    <dataValidation allowBlank="false" errorStyle="stop" operator="equal" showDropDown="false" showErrorMessage="true" showInputMessage="false" sqref="H15" type="list">
      <formula1>"Sim,Não"</formula1>
      <formula2>0</formula2>
    </dataValidation>
    <dataValidation allowBlank="false" errorStyle="stop" operator="equal" showDropDown="false" showErrorMessage="true" showInputMessage="false" sqref="H16" type="none">
      <formula1>0</formula1>
      <formula2>0</formula2>
    </dataValidation>
    <dataValidation allowBlank="false" errorStyle="stop" operator="equal" showDropDown="false" showErrorMessage="true" showInputMessage="false" sqref="H12" type="list">
      <formula1>"2233-05,1412-05,5193-05,5211-30,6230-20,4221-05,4110-10,5143-20,5143-10"</formula1>
      <formula2>0</formula2>
    </dataValidation>
  </dataValidations>
  <printOptions headings="false" gridLines="false" gridLinesSet="true" horizontalCentered="true" verticalCentered="true"/>
  <pageMargins left="0.39375" right="0.39375" top="0.39375" bottom="0.865972222222222" header="0.511811023622047" footer="0.39375"/>
  <pageSetup paperSize="9" scale="100" fitToWidth="1" fitToHeight="0" pageOrder="downThenOver" orientation="portrait" blackAndWhite="false" draft="false" cellComments="none" horizontalDpi="300" verticalDpi="300" copies="1"/>
  <headerFooter differentFirst="false" differentOddEven="false">
    <oddHeader/>
    <oddFooter>&amp;L&amp;A&amp;CPág. &amp;P de &amp;N&amp;RSMBEA</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BF1DE"/>
    <pageSetUpPr fitToPage="true"/>
  </sheetPr>
  <dimension ref="A1:AMD116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70" activeCellId="0" sqref="A70"/>
    </sheetView>
  </sheetViews>
  <sheetFormatPr defaultColWidth="9.13671875" defaultRowHeight="13.8" customHeight="true" zeroHeight="false" outlineLevelRow="0" outlineLevelCol="0"/>
  <cols>
    <col collapsed="false" customWidth="true" hidden="false" outlineLevel="0" max="1" min="1" style="234" width="5.57"/>
    <col collapsed="false" customWidth="true" hidden="false" outlineLevel="0" max="2" min="2" style="234" width="17.13"/>
    <col collapsed="false" customWidth="true" hidden="false" outlineLevel="0" max="3" min="3" style="234" width="13.29"/>
    <col collapsed="false" customWidth="true" hidden="false" outlineLevel="0" max="4" min="4" style="234" width="14.15"/>
    <col collapsed="false" customWidth="true" hidden="false" outlineLevel="0" max="5" min="5" style="234" width="12.42"/>
    <col collapsed="false" customWidth="true" hidden="false" outlineLevel="0" max="6" min="6" style="234" width="11.3"/>
    <col collapsed="false" customWidth="true" hidden="false" outlineLevel="0" max="7" min="7" style="234" width="9.85"/>
    <col collapsed="false" customWidth="true" hidden="false" outlineLevel="0" max="8" min="8" style="234" width="14.28"/>
    <col collapsed="false" customWidth="true" hidden="false" outlineLevel="0" max="9" min="9" style="235" width="12.55"/>
    <col collapsed="false" customWidth="false" hidden="false" outlineLevel="0" max="1018" min="10" style="208" width="9.13"/>
    <col collapsed="false" customWidth="true" hidden="false" outlineLevel="0" max="1024" min="1019" style="162" width="11.52"/>
  </cols>
  <sheetData>
    <row r="1" customFormat="false" ht="46.6" hidden="false" customHeight="true" outlineLevel="0" collapsed="false">
      <c r="A1" s="236" t="s">
        <v>1184</v>
      </c>
      <c r="B1" s="236"/>
      <c r="C1" s="236"/>
      <c r="D1" s="236"/>
      <c r="E1" s="236"/>
      <c r="F1" s="236"/>
      <c r="G1" s="236"/>
      <c r="H1" s="236"/>
      <c r="I1" s="236"/>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2"/>
      <c r="IK1" s="162"/>
      <c r="IL1" s="162"/>
      <c r="IM1" s="162"/>
      <c r="IN1" s="162"/>
      <c r="IO1" s="162"/>
      <c r="IP1" s="162"/>
      <c r="IQ1" s="162"/>
      <c r="IR1" s="162"/>
      <c r="IS1" s="162"/>
      <c r="IT1" s="162"/>
      <c r="IU1" s="162"/>
      <c r="IV1" s="162"/>
      <c r="IW1" s="162"/>
      <c r="IX1" s="162"/>
      <c r="IY1" s="162"/>
      <c r="IZ1" s="162"/>
      <c r="JA1" s="162"/>
      <c r="JB1" s="162"/>
      <c r="JC1" s="162"/>
      <c r="JD1" s="162"/>
      <c r="JE1" s="162"/>
      <c r="JF1" s="162"/>
      <c r="JG1" s="162"/>
      <c r="JH1" s="162"/>
      <c r="JI1" s="162"/>
      <c r="JJ1" s="162"/>
      <c r="JK1" s="162"/>
      <c r="JL1" s="162"/>
      <c r="JM1" s="162"/>
      <c r="JN1" s="162"/>
      <c r="JO1" s="162"/>
      <c r="JP1" s="162"/>
      <c r="JQ1" s="162"/>
      <c r="JR1" s="162"/>
      <c r="JS1" s="162"/>
      <c r="JT1" s="162"/>
      <c r="JU1" s="162"/>
      <c r="JV1" s="162"/>
      <c r="JW1" s="162"/>
      <c r="JX1" s="162"/>
      <c r="JY1" s="162"/>
      <c r="JZ1" s="162"/>
      <c r="KA1" s="162"/>
      <c r="KB1" s="162"/>
      <c r="KC1" s="162"/>
      <c r="KD1" s="162"/>
      <c r="KE1" s="162"/>
      <c r="KF1" s="162"/>
      <c r="KG1" s="162"/>
      <c r="KH1" s="162"/>
      <c r="KI1" s="162"/>
      <c r="KJ1" s="162"/>
      <c r="KK1" s="162"/>
      <c r="KL1" s="162"/>
      <c r="KM1" s="162"/>
      <c r="KN1" s="162"/>
      <c r="KO1" s="162"/>
      <c r="KP1" s="162"/>
      <c r="KQ1" s="162"/>
      <c r="KR1" s="162"/>
      <c r="KS1" s="162"/>
      <c r="KT1" s="162"/>
      <c r="KU1" s="162"/>
      <c r="KV1" s="162"/>
      <c r="KW1" s="162"/>
      <c r="KX1" s="162"/>
      <c r="KY1" s="162"/>
      <c r="KZ1" s="162"/>
      <c r="LA1" s="162"/>
      <c r="LB1" s="162"/>
      <c r="LC1" s="162"/>
      <c r="LD1" s="162"/>
      <c r="LE1" s="162"/>
      <c r="LF1" s="162"/>
      <c r="LG1" s="162"/>
      <c r="LH1" s="162"/>
      <c r="LI1" s="162"/>
      <c r="LJ1" s="162"/>
      <c r="LK1" s="162"/>
      <c r="LL1" s="162"/>
      <c r="LM1" s="162"/>
      <c r="LN1" s="162"/>
      <c r="LO1" s="162"/>
      <c r="LP1" s="162"/>
      <c r="LQ1" s="162"/>
      <c r="LR1" s="162"/>
      <c r="LS1" s="162"/>
      <c r="LT1" s="162"/>
      <c r="LU1" s="162"/>
      <c r="LV1" s="162"/>
      <c r="LW1" s="162"/>
      <c r="LX1" s="162"/>
      <c r="LY1" s="162"/>
      <c r="LZ1" s="162"/>
      <c r="MA1" s="162"/>
      <c r="MB1" s="162"/>
      <c r="MC1" s="162"/>
      <c r="MD1" s="162"/>
      <c r="ME1" s="162"/>
      <c r="MF1" s="162"/>
      <c r="MG1" s="162"/>
      <c r="MH1" s="162"/>
      <c r="MI1" s="162"/>
      <c r="MJ1" s="162"/>
      <c r="MK1" s="162"/>
      <c r="ML1" s="162"/>
      <c r="MM1" s="162"/>
      <c r="MN1" s="162"/>
      <c r="MO1" s="162"/>
      <c r="MP1" s="162"/>
      <c r="MQ1" s="162"/>
      <c r="MR1" s="162"/>
      <c r="MS1" s="162"/>
      <c r="MT1" s="162"/>
      <c r="MU1" s="162"/>
      <c r="MV1" s="162"/>
      <c r="MW1" s="162"/>
      <c r="MX1" s="162"/>
      <c r="MY1" s="162"/>
      <c r="MZ1" s="162"/>
      <c r="NA1" s="162"/>
      <c r="NB1" s="162"/>
      <c r="NC1" s="162"/>
      <c r="ND1" s="162"/>
      <c r="NE1" s="162"/>
      <c r="NF1" s="162"/>
      <c r="NG1" s="162"/>
      <c r="NH1" s="162"/>
      <c r="NI1" s="162"/>
      <c r="NJ1" s="162"/>
      <c r="NK1" s="162"/>
      <c r="NL1" s="162"/>
      <c r="NM1" s="162"/>
      <c r="NN1" s="162"/>
      <c r="NO1" s="162"/>
      <c r="NP1" s="162"/>
      <c r="NQ1" s="162"/>
      <c r="NR1" s="162"/>
      <c r="NS1" s="162"/>
      <c r="NT1" s="162"/>
      <c r="NU1" s="162"/>
      <c r="NV1" s="162"/>
      <c r="NW1" s="162"/>
      <c r="NX1" s="162"/>
      <c r="NY1" s="162"/>
      <c r="NZ1" s="162"/>
      <c r="OA1" s="162"/>
      <c r="OB1" s="162"/>
      <c r="OC1" s="162"/>
      <c r="OD1" s="162"/>
      <c r="OE1" s="162"/>
      <c r="OF1" s="162"/>
      <c r="OG1" s="162"/>
      <c r="OH1" s="162"/>
      <c r="OI1" s="162"/>
      <c r="OJ1" s="162"/>
      <c r="OK1" s="162"/>
      <c r="OL1" s="162"/>
      <c r="OM1" s="162"/>
      <c r="ON1" s="162"/>
      <c r="OO1" s="162"/>
      <c r="OP1" s="162"/>
      <c r="OQ1" s="162"/>
      <c r="OR1" s="162"/>
      <c r="OS1" s="162"/>
      <c r="OT1" s="162"/>
      <c r="OU1" s="162"/>
      <c r="OV1" s="162"/>
      <c r="OW1" s="162"/>
      <c r="OX1" s="162"/>
      <c r="OY1" s="162"/>
      <c r="OZ1" s="162"/>
      <c r="PA1" s="162"/>
      <c r="PB1" s="162"/>
      <c r="PC1" s="162"/>
      <c r="PD1" s="162"/>
      <c r="PE1" s="162"/>
      <c r="PF1" s="162"/>
      <c r="PG1" s="162"/>
      <c r="PH1" s="162"/>
      <c r="PI1" s="162"/>
      <c r="PJ1" s="162"/>
      <c r="PK1" s="162"/>
      <c r="PL1" s="162"/>
      <c r="PM1" s="162"/>
      <c r="PN1" s="162"/>
      <c r="PO1" s="162"/>
      <c r="PP1" s="162"/>
      <c r="PQ1" s="162"/>
      <c r="PR1" s="162"/>
      <c r="PS1" s="162"/>
      <c r="PT1" s="162"/>
      <c r="PU1" s="162"/>
      <c r="PV1" s="162"/>
      <c r="PW1" s="162"/>
      <c r="PX1" s="162"/>
      <c r="PY1" s="162"/>
      <c r="PZ1" s="162"/>
      <c r="QA1" s="162"/>
      <c r="QB1" s="162"/>
      <c r="QC1" s="162"/>
      <c r="QD1" s="162"/>
      <c r="QE1" s="162"/>
      <c r="QF1" s="162"/>
      <c r="QG1" s="162"/>
      <c r="QH1" s="162"/>
      <c r="QI1" s="162"/>
      <c r="QJ1" s="162"/>
      <c r="QK1" s="162"/>
      <c r="QL1" s="162"/>
      <c r="QM1" s="162"/>
      <c r="QN1" s="162"/>
      <c r="QO1" s="162"/>
      <c r="QP1" s="162"/>
      <c r="QQ1" s="162"/>
      <c r="QR1" s="162"/>
      <c r="QS1" s="162"/>
      <c r="QT1" s="162"/>
      <c r="QU1" s="162"/>
      <c r="QV1" s="162"/>
      <c r="QW1" s="162"/>
      <c r="QX1" s="162"/>
      <c r="QY1" s="162"/>
      <c r="QZ1" s="162"/>
      <c r="RA1" s="162"/>
      <c r="RB1" s="162"/>
      <c r="RC1" s="162"/>
      <c r="RD1" s="162"/>
      <c r="RE1" s="162"/>
      <c r="RF1" s="162"/>
      <c r="RG1" s="162"/>
      <c r="RH1" s="162"/>
      <c r="RI1" s="162"/>
      <c r="RJ1" s="162"/>
      <c r="RK1" s="162"/>
      <c r="RL1" s="162"/>
      <c r="RM1" s="162"/>
      <c r="RN1" s="162"/>
      <c r="RO1" s="162"/>
      <c r="RP1" s="162"/>
      <c r="RQ1" s="162"/>
      <c r="RR1" s="162"/>
      <c r="RS1" s="162"/>
      <c r="RT1" s="162"/>
      <c r="RU1" s="162"/>
      <c r="RV1" s="162"/>
      <c r="RW1" s="162"/>
      <c r="RX1" s="162"/>
      <c r="RY1" s="162"/>
      <c r="RZ1" s="162"/>
      <c r="SA1" s="162"/>
      <c r="SB1" s="162"/>
      <c r="SC1" s="162"/>
      <c r="SD1" s="162"/>
      <c r="SE1" s="162"/>
      <c r="SF1" s="162"/>
      <c r="SG1" s="162"/>
      <c r="SH1" s="162"/>
      <c r="SI1" s="162"/>
      <c r="SJ1" s="162"/>
      <c r="SK1" s="162"/>
      <c r="SL1" s="162"/>
      <c r="SM1" s="162"/>
      <c r="SN1" s="162"/>
      <c r="SO1" s="162"/>
      <c r="SP1" s="162"/>
      <c r="SQ1" s="162"/>
      <c r="SR1" s="162"/>
      <c r="SS1" s="162"/>
      <c r="ST1" s="162"/>
      <c r="SU1" s="162"/>
      <c r="SV1" s="162"/>
      <c r="SW1" s="162"/>
      <c r="SX1" s="162"/>
      <c r="SY1" s="162"/>
      <c r="SZ1" s="162"/>
      <c r="TA1" s="162"/>
      <c r="TB1" s="162"/>
      <c r="TC1" s="162"/>
      <c r="TD1" s="162"/>
      <c r="TE1" s="162"/>
      <c r="TF1" s="162"/>
      <c r="TG1" s="162"/>
      <c r="TH1" s="162"/>
      <c r="TI1" s="162"/>
      <c r="TJ1" s="162"/>
      <c r="TK1" s="162"/>
      <c r="TL1" s="162"/>
      <c r="TM1" s="162"/>
      <c r="TN1" s="162"/>
      <c r="TO1" s="162"/>
      <c r="TP1" s="162"/>
      <c r="TQ1" s="162"/>
      <c r="TR1" s="162"/>
      <c r="TS1" s="162"/>
      <c r="TT1" s="162"/>
      <c r="TU1" s="162"/>
      <c r="TV1" s="162"/>
      <c r="TW1" s="162"/>
      <c r="TX1" s="162"/>
      <c r="TY1" s="162"/>
      <c r="TZ1" s="162"/>
      <c r="UA1" s="162"/>
      <c r="UB1" s="162"/>
      <c r="UC1" s="162"/>
      <c r="UD1" s="162"/>
      <c r="UE1" s="162"/>
      <c r="UF1" s="162"/>
      <c r="UG1" s="162"/>
      <c r="UH1" s="162"/>
      <c r="UI1" s="162"/>
      <c r="UJ1" s="162"/>
      <c r="UK1" s="162"/>
      <c r="UL1" s="162"/>
      <c r="UM1" s="162"/>
      <c r="UN1" s="162"/>
      <c r="UO1" s="162"/>
      <c r="UP1" s="162"/>
      <c r="UQ1" s="162"/>
      <c r="UR1" s="162"/>
      <c r="US1" s="162"/>
      <c r="UT1" s="162"/>
      <c r="UU1" s="162"/>
      <c r="UV1" s="162"/>
      <c r="UW1" s="162"/>
      <c r="UX1" s="162"/>
      <c r="UY1" s="162"/>
      <c r="UZ1" s="162"/>
      <c r="VA1" s="162"/>
      <c r="VB1" s="162"/>
      <c r="VC1" s="162"/>
      <c r="VD1" s="162"/>
      <c r="VE1" s="162"/>
      <c r="VF1" s="162"/>
      <c r="VG1" s="162"/>
      <c r="VH1" s="162"/>
      <c r="VI1" s="162"/>
      <c r="VJ1" s="162"/>
      <c r="VK1" s="162"/>
      <c r="VL1" s="162"/>
      <c r="VM1" s="162"/>
      <c r="VN1" s="162"/>
      <c r="VO1" s="162"/>
      <c r="VP1" s="162"/>
      <c r="VQ1" s="162"/>
      <c r="VR1" s="162"/>
      <c r="VS1" s="162"/>
      <c r="VT1" s="162"/>
      <c r="VU1" s="162"/>
      <c r="VV1" s="162"/>
      <c r="VW1" s="162"/>
      <c r="VX1" s="162"/>
      <c r="VY1" s="162"/>
      <c r="VZ1" s="162"/>
      <c r="WA1" s="162"/>
      <c r="WB1" s="162"/>
      <c r="WC1" s="162"/>
      <c r="WD1" s="162"/>
      <c r="WE1" s="162"/>
      <c r="WF1" s="162"/>
      <c r="WG1" s="162"/>
      <c r="WH1" s="162"/>
      <c r="WI1" s="162"/>
      <c r="WJ1" s="162"/>
      <c r="WK1" s="162"/>
      <c r="WL1" s="162"/>
      <c r="WM1" s="162"/>
      <c r="WN1" s="162"/>
      <c r="WO1" s="162"/>
      <c r="WP1" s="162"/>
      <c r="WQ1" s="162"/>
      <c r="WR1" s="162"/>
      <c r="WS1" s="162"/>
      <c r="WT1" s="162"/>
      <c r="WU1" s="162"/>
      <c r="WV1" s="162"/>
      <c r="WW1" s="162"/>
      <c r="WX1" s="162"/>
      <c r="WY1" s="162"/>
      <c r="WZ1" s="162"/>
      <c r="XA1" s="162"/>
      <c r="XB1" s="162"/>
      <c r="XC1" s="162"/>
      <c r="XD1" s="162"/>
      <c r="XE1" s="162"/>
      <c r="XF1" s="162"/>
      <c r="XG1" s="162"/>
      <c r="XH1" s="162"/>
      <c r="XI1" s="162"/>
      <c r="XJ1" s="162"/>
      <c r="XK1" s="162"/>
      <c r="XL1" s="162"/>
      <c r="XM1" s="162"/>
      <c r="XN1" s="162"/>
      <c r="XO1" s="162"/>
      <c r="XP1" s="162"/>
      <c r="XQ1" s="162"/>
      <c r="XR1" s="162"/>
      <c r="XS1" s="162"/>
      <c r="XT1" s="162"/>
      <c r="XU1" s="162"/>
      <c r="XV1" s="162"/>
      <c r="XW1" s="162"/>
      <c r="XX1" s="162"/>
      <c r="XY1" s="162"/>
      <c r="XZ1" s="162"/>
      <c r="YA1" s="162"/>
      <c r="YB1" s="162"/>
      <c r="YC1" s="162"/>
      <c r="YD1" s="162"/>
      <c r="YE1" s="162"/>
      <c r="YF1" s="162"/>
      <c r="YG1" s="162"/>
      <c r="YH1" s="162"/>
      <c r="YI1" s="162"/>
      <c r="YJ1" s="162"/>
      <c r="YK1" s="162"/>
      <c r="YL1" s="162"/>
      <c r="YM1" s="162"/>
      <c r="YN1" s="162"/>
      <c r="YO1" s="162"/>
      <c r="YP1" s="162"/>
      <c r="YQ1" s="162"/>
      <c r="YR1" s="162"/>
      <c r="YS1" s="162"/>
      <c r="YT1" s="162"/>
      <c r="YU1" s="162"/>
      <c r="YV1" s="162"/>
      <c r="YW1" s="162"/>
      <c r="YX1" s="162"/>
      <c r="YY1" s="162"/>
      <c r="YZ1" s="162"/>
      <c r="ZA1" s="162"/>
      <c r="ZB1" s="162"/>
      <c r="ZC1" s="162"/>
      <c r="ZD1" s="162"/>
      <c r="ZE1" s="162"/>
      <c r="ZF1" s="162"/>
      <c r="ZG1" s="162"/>
      <c r="ZH1" s="162"/>
      <c r="ZI1" s="162"/>
      <c r="ZJ1" s="162"/>
      <c r="ZK1" s="162"/>
      <c r="ZL1" s="162"/>
      <c r="ZM1" s="162"/>
      <c r="ZN1" s="162"/>
      <c r="ZO1" s="162"/>
      <c r="ZP1" s="162"/>
      <c r="ZQ1" s="162"/>
      <c r="ZR1" s="162"/>
      <c r="ZS1" s="162"/>
      <c r="ZT1" s="162"/>
      <c r="ZU1" s="162"/>
      <c r="ZV1" s="162"/>
      <c r="ZW1" s="162"/>
      <c r="ZX1" s="162"/>
      <c r="ZY1" s="162"/>
      <c r="ZZ1" s="162"/>
      <c r="AAA1" s="162"/>
      <c r="AAB1" s="162"/>
      <c r="AAC1" s="162"/>
      <c r="AAD1" s="162"/>
      <c r="AAE1" s="162"/>
      <c r="AAF1" s="162"/>
      <c r="AAG1" s="162"/>
      <c r="AAH1" s="162"/>
      <c r="AAI1" s="162"/>
      <c r="AAJ1" s="162"/>
      <c r="AAK1" s="162"/>
      <c r="AAL1" s="162"/>
      <c r="AAM1" s="162"/>
      <c r="AAN1" s="162"/>
      <c r="AAO1" s="162"/>
      <c r="AAP1" s="162"/>
      <c r="AAQ1" s="162"/>
      <c r="AAR1" s="162"/>
      <c r="AAS1" s="162"/>
      <c r="AAT1" s="162"/>
      <c r="AAU1" s="162"/>
      <c r="AAV1" s="162"/>
      <c r="AAW1" s="162"/>
      <c r="AAX1" s="162"/>
      <c r="AAY1" s="162"/>
      <c r="AAZ1" s="162"/>
      <c r="ABA1" s="162"/>
      <c r="ABB1" s="162"/>
      <c r="ABC1" s="162"/>
      <c r="ABD1" s="162"/>
      <c r="ABE1" s="162"/>
      <c r="ABF1" s="162"/>
      <c r="ABG1" s="162"/>
      <c r="ABH1" s="162"/>
      <c r="ABI1" s="162"/>
      <c r="ABJ1" s="162"/>
      <c r="ABK1" s="162"/>
      <c r="ABL1" s="162"/>
      <c r="ABM1" s="162"/>
      <c r="ABN1" s="162"/>
      <c r="ABO1" s="162"/>
      <c r="ABP1" s="162"/>
      <c r="ABQ1" s="162"/>
      <c r="ABR1" s="162"/>
      <c r="ABS1" s="162"/>
      <c r="ABT1" s="162"/>
      <c r="ABU1" s="162"/>
      <c r="ABV1" s="162"/>
      <c r="ABW1" s="162"/>
      <c r="ABX1" s="162"/>
      <c r="ABY1" s="162"/>
      <c r="ABZ1" s="162"/>
      <c r="ACA1" s="162"/>
      <c r="ACB1" s="162"/>
      <c r="ACC1" s="162"/>
      <c r="ACD1" s="162"/>
      <c r="ACE1" s="162"/>
      <c r="ACF1" s="162"/>
      <c r="ACG1" s="162"/>
      <c r="ACH1" s="162"/>
      <c r="ACI1" s="162"/>
      <c r="ACJ1" s="162"/>
      <c r="ACK1" s="162"/>
      <c r="ACL1" s="162"/>
      <c r="ACM1" s="162"/>
      <c r="ACN1" s="162"/>
      <c r="ACO1" s="162"/>
      <c r="ACP1" s="162"/>
      <c r="ACQ1" s="162"/>
      <c r="ACR1" s="162"/>
      <c r="ACS1" s="162"/>
      <c r="ACT1" s="162"/>
      <c r="ACU1" s="162"/>
      <c r="ACV1" s="162"/>
      <c r="ACW1" s="162"/>
      <c r="ACX1" s="162"/>
      <c r="ACY1" s="162"/>
      <c r="ACZ1" s="162"/>
      <c r="ADA1" s="162"/>
      <c r="ADB1" s="162"/>
      <c r="ADC1" s="162"/>
      <c r="ADD1" s="162"/>
      <c r="ADE1" s="162"/>
      <c r="ADF1" s="162"/>
      <c r="ADG1" s="162"/>
      <c r="ADH1" s="162"/>
      <c r="ADI1" s="162"/>
      <c r="ADJ1" s="162"/>
      <c r="ADK1" s="162"/>
      <c r="ADL1" s="162"/>
      <c r="ADM1" s="162"/>
      <c r="ADN1" s="162"/>
      <c r="ADO1" s="162"/>
      <c r="ADP1" s="162"/>
      <c r="ADQ1" s="162"/>
      <c r="ADR1" s="162"/>
      <c r="ADS1" s="162"/>
      <c r="ADT1" s="162"/>
      <c r="ADU1" s="162"/>
      <c r="ADV1" s="162"/>
      <c r="ADW1" s="162"/>
      <c r="ADX1" s="162"/>
      <c r="ADY1" s="162"/>
      <c r="ADZ1" s="162"/>
      <c r="AEA1" s="162"/>
      <c r="AEB1" s="162"/>
      <c r="AEC1" s="162"/>
      <c r="AED1" s="162"/>
      <c r="AEE1" s="162"/>
      <c r="AEF1" s="162"/>
      <c r="AEG1" s="162"/>
      <c r="AEH1" s="162"/>
      <c r="AEI1" s="162"/>
      <c r="AEJ1" s="162"/>
      <c r="AEK1" s="162"/>
      <c r="AEL1" s="162"/>
      <c r="AEM1" s="162"/>
      <c r="AEN1" s="162"/>
      <c r="AEO1" s="162"/>
      <c r="AEP1" s="162"/>
      <c r="AEQ1" s="162"/>
      <c r="AER1" s="162"/>
      <c r="AES1" s="162"/>
      <c r="AET1" s="162"/>
      <c r="AEU1" s="162"/>
      <c r="AEV1" s="162"/>
      <c r="AEW1" s="162"/>
      <c r="AEX1" s="162"/>
      <c r="AEY1" s="162"/>
      <c r="AEZ1" s="162"/>
      <c r="AFA1" s="162"/>
      <c r="AFB1" s="162"/>
      <c r="AFC1" s="162"/>
      <c r="AFD1" s="162"/>
      <c r="AFE1" s="162"/>
      <c r="AFF1" s="162"/>
      <c r="AFG1" s="162"/>
      <c r="AFH1" s="162"/>
      <c r="AFI1" s="162"/>
      <c r="AFJ1" s="162"/>
      <c r="AFK1" s="162"/>
      <c r="AFL1" s="162"/>
      <c r="AFM1" s="162"/>
      <c r="AFN1" s="162"/>
      <c r="AFO1" s="162"/>
      <c r="AFP1" s="162"/>
      <c r="AFQ1" s="162"/>
      <c r="AFR1" s="162"/>
      <c r="AFS1" s="162"/>
      <c r="AFT1" s="162"/>
      <c r="AFU1" s="162"/>
      <c r="AFV1" s="162"/>
      <c r="AFW1" s="162"/>
      <c r="AFX1" s="162"/>
      <c r="AFY1" s="162"/>
      <c r="AFZ1" s="162"/>
      <c r="AGA1" s="162"/>
      <c r="AGB1" s="162"/>
      <c r="AGC1" s="162"/>
      <c r="AGD1" s="162"/>
      <c r="AGE1" s="162"/>
      <c r="AGF1" s="162"/>
      <c r="AGG1" s="162"/>
      <c r="AGH1" s="162"/>
      <c r="AGI1" s="162"/>
      <c r="AGJ1" s="162"/>
      <c r="AGK1" s="162"/>
      <c r="AGL1" s="162"/>
      <c r="AGM1" s="162"/>
      <c r="AGN1" s="162"/>
      <c r="AGO1" s="162"/>
      <c r="AGP1" s="162"/>
      <c r="AGQ1" s="162"/>
      <c r="AGR1" s="162"/>
      <c r="AGS1" s="162"/>
      <c r="AGT1" s="162"/>
      <c r="AGU1" s="162"/>
      <c r="AGV1" s="162"/>
      <c r="AGW1" s="162"/>
      <c r="AGX1" s="162"/>
      <c r="AGY1" s="162"/>
      <c r="AGZ1" s="162"/>
      <c r="AHA1" s="162"/>
      <c r="AHB1" s="162"/>
      <c r="AHC1" s="162"/>
      <c r="AHD1" s="162"/>
      <c r="AHE1" s="162"/>
      <c r="AHF1" s="162"/>
      <c r="AHG1" s="162"/>
      <c r="AHH1" s="162"/>
      <c r="AHI1" s="162"/>
      <c r="AHJ1" s="162"/>
      <c r="AHK1" s="162"/>
      <c r="AHL1" s="162"/>
      <c r="AHM1" s="162"/>
      <c r="AHN1" s="162"/>
      <c r="AHO1" s="162"/>
      <c r="AHP1" s="162"/>
      <c r="AHQ1" s="162"/>
      <c r="AHR1" s="162"/>
      <c r="AHS1" s="162"/>
      <c r="AHT1" s="162"/>
      <c r="AHU1" s="162"/>
      <c r="AHV1" s="162"/>
      <c r="AHW1" s="162"/>
      <c r="AHX1" s="162"/>
      <c r="AHY1" s="162"/>
      <c r="AHZ1" s="162"/>
      <c r="AIA1" s="162"/>
      <c r="AIB1" s="162"/>
      <c r="AIC1" s="162"/>
      <c r="AID1" s="162"/>
      <c r="AIE1" s="162"/>
      <c r="AIF1" s="162"/>
      <c r="AIG1" s="162"/>
      <c r="AIH1" s="162"/>
      <c r="AII1" s="162"/>
      <c r="AIJ1" s="162"/>
      <c r="AIK1" s="162"/>
      <c r="AIL1" s="162"/>
      <c r="AIM1" s="162"/>
      <c r="AIN1" s="162"/>
      <c r="AIO1" s="162"/>
      <c r="AIP1" s="162"/>
      <c r="AIQ1" s="162"/>
      <c r="AIR1" s="162"/>
      <c r="AIS1" s="162"/>
      <c r="AIT1" s="162"/>
      <c r="AIU1" s="162"/>
      <c r="AIV1" s="162"/>
      <c r="AIW1" s="162"/>
      <c r="AIX1" s="162"/>
      <c r="AIY1" s="162"/>
      <c r="AIZ1" s="162"/>
      <c r="AJA1" s="162"/>
      <c r="AJB1" s="162"/>
      <c r="AJC1" s="162"/>
      <c r="AJD1" s="162"/>
      <c r="AJE1" s="162"/>
      <c r="AJF1" s="162"/>
      <c r="AJG1" s="162"/>
      <c r="AJH1" s="162"/>
      <c r="AJI1" s="162"/>
      <c r="AJJ1" s="162"/>
      <c r="AJK1" s="162"/>
      <c r="AJL1" s="162"/>
      <c r="AJM1" s="162"/>
      <c r="AJN1" s="162"/>
      <c r="AJO1" s="162"/>
      <c r="AJP1" s="162"/>
      <c r="AJQ1" s="162"/>
      <c r="AJR1" s="162"/>
      <c r="AJS1" s="162"/>
      <c r="AJT1" s="162"/>
      <c r="AJU1" s="162"/>
      <c r="AJV1" s="162"/>
      <c r="AJW1" s="162"/>
      <c r="AJX1" s="162"/>
      <c r="AJY1" s="162"/>
      <c r="AJZ1" s="162"/>
      <c r="AKA1" s="162"/>
      <c r="AKB1" s="162"/>
      <c r="AKC1" s="162"/>
      <c r="AKD1" s="162"/>
      <c r="AKE1" s="162"/>
      <c r="AKF1" s="162"/>
      <c r="AKG1" s="162"/>
      <c r="AKH1" s="162"/>
      <c r="AKI1" s="162"/>
      <c r="AKJ1" s="162"/>
      <c r="AKK1" s="162"/>
      <c r="AKL1" s="162"/>
      <c r="AKM1" s="162"/>
      <c r="AKN1" s="162"/>
      <c r="AKO1" s="162"/>
      <c r="AKP1" s="162"/>
      <c r="AKQ1" s="162"/>
      <c r="AKR1" s="162"/>
      <c r="AKS1" s="162"/>
      <c r="AKT1" s="162"/>
      <c r="AKU1" s="162"/>
      <c r="AKV1" s="162"/>
      <c r="AKW1" s="162"/>
      <c r="AKX1" s="162"/>
      <c r="AKY1" s="162"/>
      <c r="AKZ1" s="162"/>
      <c r="ALA1" s="162"/>
      <c r="ALB1" s="162"/>
      <c r="ALC1" s="162"/>
      <c r="ALD1" s="162"/>
      <c r="ALE1" s="162"/>
      <c r="ALF1" s="162"/>
      <c r="ALG1" s="162"/>
      <c r="ALH1" s="162"/>
      <c r="ALI1" s="162"/>
      <c r="ALJ1" s="162"/>
      <c r="ALK1" s="162"/>
      <c r="ALL1" s="162"/>
      <c r="ALM1" s="162"/>
      <c r="ALN1" s="162"/>
      <c r="ALO1" s="162"/>
      <c r="ALP1" s="162"/>
      <c r="ALQ1" s="162"/>
      <c r="ALR1" s="162"/>
      <c r="ALS1" s="162"/>
      <c r="ALT1" s="162"/>
      <c r="ALU1" s="162"/>
      <c r="ALV1" s="162"/>
      <c r="ALW1" s="162"/>
      <c r="ALX1" s="162"/>
      <c r="ALY1" s="162"/>
      <c r="ALZ1" s="162"/>
      <c r="AMA1" s="162"/>
      <c r="AMB1" s="162"/>
      <c r="AMC1" s="162"/>
      <c r="AMD1" s="162"/>
    </row>
    <row r="2" customFormat="false" ht="22.05" hidden="false" customHeight="true" outlineLevel="0" collapsed="false">
      <c r="A2" s="237" t="s">
        <v>1277</v>
      </c>
      <c r="B2" s="237"/>
      <c r="C2" s="237"/>
      <c r="D2" s="237"/>
      <c r="E2" s="237"/>
      <c r="F2" s="238"/>
      <c r="G2" s="238"/>
      <c r="H2" s="238"/>
      <c r="I2" s="238"/>
    </row>
    <row r="3" customFormat="false" ht="75.55" hidden="false" customHeight="true" outlineLevel="0" collapsed="false">
      <c r="A3" s="239" t="s">
        <v>1383</v>
      </c>
      <c r="B3" s="239"/>
      <c r="C3" s="239"/>
      <c r="D3" s="239"/>
      <c r="E3" s="239"/>
      <c r="F3" s="239"/>
      <c r="G3" s="239"/>
      <c r="H3" s="239"/>
      <c r="I3" s="239"/>
    </row>
    <row r="4" customFormat="false" ht="13.8" hidden="false" customHeight="true" outlineLevel="0" collapsed="false">
      <c r="A4" s="240" t="s">
        <v>919</v>
      </c>
      <c r="B4" s="240"/>
      <c r="C4" s="240"/>
      <c r="D4" s="240"/>
      <c r="E4" s="240"/>
      <c r="F4" s="240"/>
      <c r="G4" s="240"/>
      <c r="H4" s="240"/>
      <c r="I4" s="240"/>
    </row>
    <row r="5" customFormat="false" ht="13.8" hidden="false" customHeight="true" outlineLevel="0" collapsed="false">
      <c r="A5" s="241" t="s">
        <v>887</v>
      </c>
      <c r="B5" s="242" t="s">
        <v>920</v>
      </c>
      <c r="C5" s="242"/>
      <c r="D5" s="242"/>
      <c r="E5" s="242"/>
      <c r="F5" s="242"/>
      <c r="G5" s="242"/>
      <c r="H5" s="243" t="s">
        <v>1279</v>
      </c>
      <c r="I5" s="243"/>
    </row>
    <row r="6" customFormat="false" ht="13.8" hidden="false" customHeight="true" outlineLevel="0" collapsed="false">
      <c r="A6" s="241" t="s">
        <v>890</v>
      </c>
      <c r="B6" s="242" t="s">
        <v>1280</v>
      </c>
      <c r="C6" s="242"/>
      <c r="D6" s="242"/>
      <c r="E6" s="242"/>
      <c r="F6" s="242"/>
      <c r="G6" s="242"/>
      <c r="H6" s="244" t="s">
        <v>1281</v>
      </c>
      <c r="I6" s="244"/>
    </row>
    <row r="7" customFormat="false" ht="13.8" hidden="false" customHeight="true" outlineLevel="0" collapsed="false">
      <c r="A7" s="241" t="s">
        <v>893</v>
      </c>
      <c r="B7" s="242" t="s">
        <v>1282</v>
      </c>
      <c r="C7" s="242"/>
      <c r="D7" s="242"/>
      <c r="E7" s="242"/>
      <c r="F7" s="242"/>
      <c r="G7" s="242"/>
      <c r="H7" s="245" t="s">
        <v>1283</v>
      </c>
      <c r="I7" s="245"/>
    </row>
    <row r="8" customFormat="false" ht="13.8" hidden="false" customHeight="true" outlineLevel="0" collapsed="false">
      <c r="A8" s="241" t="s">
        <v>926</v>
      </c>
      <c r="B8" s="242" t="s">
        <v>927</v>
      </c>
      <c r="C8" s="242"/>
      <c r="D8" s="242"/>
      <c r="E8" s="242"/>
      <c r="F8" s="242"/>
      <c r="G8" s="242"/>
      <c r="H8" s="244" t="n">
        <v>12</v>
      </c>
      <c r="I8" s="244"/>
    </row>
    <row r="9" customFormat="false" ht="13.8" hidden="false" customHeight="false" outlineLevel="0" collapsed="false">
      <c r="A9" s="246"/>
      <c r="B9" s="246"/>
      <c r="C9" s="246"/>
      <c r="D9" s="246"/>
      <c r="E9" s="246"/>
      <c r="F9" s="246"/>
      <c r="G9" s="246"/>
      <c r="H9" s="246"/>
      <c r="I9" s="246"/>
    </row>
    <row r="10" customFormat="false" ht="13.8" hidden="false" customHeight="true" outlineLevel="0" collapsed="false">
      <c r="A10" s="240" t="s">
        <v>929</v>
      </c>
      <c r="B10" s="240"/>
      <c r="C10" s="240"/>
      <c r="D10" s="240"/>
      <c r="E10" s="240"/>
      <c r="F10" s="240"/>
      <c r="G10" s="240"/>
      <c r="H10" s="240"/>
      <c r="I10" s="240"/>
    </row>
    <row r="11" customFormat="false" ht="13.8" hidden="false" customHeight="true" outlineLevel="0" collapsed="false">
      <c r="A11" s="241" t="s">
        <v>1284</v>
      </c>
      <c r="B11" s="242" t="s">
        <v>1285</v>
      </c>
      <c r="C11" s="242"/>
      <c r="D11" s="242"/>
      <c r="E11" s="242"/>
      <c r="F11" s="242"/>
      <c r="G11" s="242"/>
      <c r="H11" s="247" t="s">
        <v>1403</v>
      </c>
      <c r="I11" s="247"/>
    </row>
    <row r="12" customFormat="false" ht="13.8" hidden="false" customHeight="true" outlineLevel="0" collapsed="false">
      <c r="A12" s="241" t="s">
        <v>1287</v>
      </c>
      <c r="B12" s="242" t="s">
        <v>1288</v>
      </c>
      <c r="C12" s="242"/>
      <c r="D12" s="242"/>
      <c r="E12" s="242"/>
      <c r="F12" s="242"/>
      <c r="G12" s="242"/>
      <c r="H12" s="248" t="s">
        <v>1404</v>
      </c>
      <c r="I12" s="248"/>
    </row>
    <row r="13" customFormat="false" ht="13.8" hidden="false" customHeight="true" outlineLevel="0" collapsed="false">
      <c r="A13" s="241" t="s">
        <v>1290</v>
      </c>
      <c r="B13" s="242" t="s">
        <v>1386</v>
      </c>
      <c r="C13" s="242"/>
      <c r="D13" s="242"/>
      <c r="E13" s="242"/>
      <c r="F13" s="242"/>
      <c r="G13" s="242"/>
      <c r="H13" s="249"/>
      <c r="I13" s="249"/>
    </row>
    <row r="14" customFormat="false" ht="38.2" hidden="false" customHeight="true" outlineLevel="0" collapsed="false">
      <c r="A14" s="241" t="s">
        <v>1292</v>
      </c>
      <c r="B14" s="242" t="s">
        <v>1293</v>
      </c>
      <c r="C14" s="242"/>
      <c r="D14" s="242"/>
      <c r="E14" s="242"/>
      <c r="F14" s="242"/>
      <c r="G14" s="242"/>
      <c r="H14" s="250"/>
      <c r="I14" s="250"/>
    </row>
    <row r="15" customFormat="false" ht="13.8" hidden="false" customHeight="true" outlineLevel="0" collapsed="false">
      <c r="A15" s="241" t="s">
        <v>1294</v>
      </c>
      <c r="B15" s="242" t="s">
        <v>1295</v>
      </c>
      <c r="C15" s="242"/>
      <c r="D15" s="242"/>
      <c r="E15" s="242"/>
      <c r="F15" s="242"/>
      <c r="G15" s="242"/>
      <c r="H15" s="249"/>
      <c r="I15" s="249"/>
    </row>
    <row r="16" customFormat="false" ht="39.15" hidden="false" customHeight="true" outlineLevel="0" collapsed="false">
      <c r="A16" s="241" t="s">
        <v>1296</v>
      </c>
      <c r="B16" s="242" t="s">
        <v>1297</v>
      </c>
      <c r="C16" s="242"/>
      <c r="D16" s="242"/>
      <c r="E16" s="242"/>
      <c r="F16" s="242"/>
      <c r="G16" s="242"/>
      <c r="H16" s="251"/>
      <c r="I16" s="251"/>
    </row>
    <row r="17" customFormat="false" ht="13.8" hidden="false" customHeight="true" outlineLevel="0" collapsed="false">
      <c r="A17" s="241" t="s">
        <v>1298</v>
      </c>
      <c r="B17" s="242" t="s">
        <v>1387</v>
      </c>
      <c r="C17" s="242"/>
      <c r="D17" s="242"/>
      <c r="E17" s="242"/>
      <c r="F17" s="242"/>
      <c r="G17" s="242"/>
      <c r="H17" s="250"/>
      <c r="I17" s="250"/>
    </row>
    <row r="18" customFormat="false" ht="13.8" hidden="false" customHeight="true" outlineLevel="0" collapsed="false">
      <c r="A18" s="241" t="s">
        <v>1300</v>
      </c>
      <c r="B18" s="242" t="s">
        <v>1301</v>
      </c>
      <c r="C18" s="242"/>
      <c r="D18" s="242"/>
      <c r="E18" s="242"/>
      <c r="F18" s="242"/>
      <c r="G18" s="242"/>
      <c r="H18" s="252" t="s">
        <v>23</v>
      </c>
      <c r="I18" s="252"/>
    </row>
    <row r="19" customFormat="false" ht="13.8" hidden="false" customHeight="true" outlineLevel="0" collapsed="false">
      <c r="A19" s="241" t="s">
        <v>1302</v>
      </c>
      <c r="B19" s="242" t="s">
        <v>1303</v>
      </c>
      <c r="C19" s="242"/>
      <c r="D19" s="242"/>
      <c r="E19" s="242"/>
      <c r="F19" s="242"/>
      <c r="G19" s="242"/>
      <c r="H19" s="253" t="n">
        <v>4</v>
      </c>
      <c r="I19" s="253"/>
    </row>
    <row r="20" customFormat="false" ht="13.8" hidden="false" customHeight="false" outlineLevel="0" collapsed="false">
      <c r="A20" s="254"/>
      <c r="B20" s="254"/>
      <c r="C20" s="254"/>
      <c r="D20" s="254"/>
      <c r="E20" s="254"/>
      <c r="F20" s="254"/>
      <c r="G20" s="254"/>
      <c r="H20" s="254"/>
      <c r="I20" s="254"/>
    </row>
    <row r="21" customFormat="false" ht="13.8" hidden="false" customHeight="true" outlineLevel="0" collapsed="false">
      <c r="A21" s="255" t="s">
        <v>1304</v>
      </c>
      <c r="B21" s="255"/>
      <c r="C21" s="255"/>
      <c r="D21" s="255"/>
      <c r="E21" s="255"/>
      <c r="F21" s="255"/>
      <c r="G21" s="255"/>
      <c r="H21" s="255"/>
      <c r="I21" s="255"/>
    </row>
    <row r="22" customFormat="false" ht="22.35" hidden="false" customHeight="true" outlineLevel="0" collapsed="false">
      <c r="A22" s="256" t="n">
        <v>1</v>
      </c>
      <c r="B22" s="257" t="s">
        <v>938</v>
      </c>
      <c r="C22" s="257"/>
      <c r="D22" s="257"/>
      <c r="E22" s="258" t="s">
        <v>939</v>
      </c>
      <c r="F22" s="258"/>
      <c r="G22" s="258" t="s">
        <v>941</v>
      </c>
      <c r="H22" s="259" t="s">
        <v>942</v>
      </c>
      <c r="I22" s="260" t="s">
        <v>943</v>
      </c>
    </row>
    <row r="23" customFormat="false" ht="13.8" hidden="false" customHeight="true" outlineLevel="0" collapsed="false">
      <c r="A23" s="261" t="s">
        <v>887</v>
      </c>
      <c r="B23" s="262" t="s">
        <v>1305</v>
      </c>
      <c r="C23" s="262"/>
      <c r="D23" s="262"/>
      <c r="E23" s="263" t="n">
        <v>21</v>
      </c>
      <c r="F23" s="264"/>
      <c r="G23" s="263" t="n">
        <v>220</v>
      </c>
      <c r="H23" s="265"/>
      <c r="I23" s="266" t="n">
        <f aca="false">ROUND(H13/G23*G23,2)</f>
        <v>0</v>
      </c>
    </row>
    <row r="24" customFormat="false" ht="13.8" hidden="false" customHeight="true" outlineLevel="0" collapsed="false">
      <c r="A24" s="261" t="s">
        <v>890</v>
      </c>
      <c r="B24" s="267" t="s">
        <v>1306</v>
      </c>
      <c r="C24" s="267"/>
      <c r="D24" s="267"/>
      <c r="E24" s="267"/>
      <c r="F24" s="267"/>
      <c r="G24" s="267"/>
      <c r="H24" s="268"/>
      <c r="I24" s="266" t="n">
        <f aca="false">IF(H15="Sim",(I23*H24),(I32*H24))</f>
        <v>0</v>
      </c>
      <c r="J24" s="269"/>
      <c r="K24" s="269"/>
      <c r="L24" s="269"/>
      <c r="M24" s="269"/>
      <c r="N24" s="269"/>
      <c r="O24" s="269"/>
      <c r="P24" s="269"/>
      <c r="Q24" s="269"/>
      <c r="R24" s="269"/>
      <c r="S24" s="269"/>
      <c r="T24" s="269"/>
      <c r="U24" s="269"/>
      <c r="V24" s="269"/>
      <c r="W24" s="269"/>
      <c r="X24" s="269"/>
      <c r="Y24" s="269"/>
      <c r="Z24" s="269"/>
      <c r="AA24" s="269"/>
      <c r="AB24" s="269"/>
      <c r="AC24" s="269"/>
      <c r="AD24" s="269"/>
      <c r="AE24" s="269"/>
      <c r="AF24" s="269"/>
      <c r="AG24" s="269"/>
      <c r="AH24" s="269"/>
      <c r="AI24" s="269"/>
      <c r="AJ24" s="269"/>
      <c r="AK24" s="269"/>
      <c r="AL24" s="269"/>
      <c r="AM24" s="269"/>
      <c r="AN24" s="269"/>
      <c r="AO24" s="269"/>
      <c r="AP24" s="269"/>
      <c r="AQ24" s="269"/>
      <c r="AR24" s="269"/>
      <c r="AS24" s="269"/>
      <c r="AT24" s="269"/>
      <c r="AU24" s="269"/>
      <c r="AV24" s="269"/>
      <c r="AW24" s="269"/>
      <c r="AX24" s="269"/>
      <c r="AY24" s="269"/>
      <c r="AZ24" s="269"/>
      <c r="BA24" s="269"/>
      <c r="BB24" s="269"/>
      <c r="BC24" s="269"/>
      <c r="BD24" s="269"/>
      <c r="BE24" s="269"/>
      <c r="BF24" s="269"/>
      <c r="BG24" s="269"/>
      <c r="BH24" s="269"/>
      <c r="BI24" s="269"/>
      <c r="BJ24" s="269"/>
      <c r="BK24" s="269"/>
      <c r="BL24" s="269"/>
      <c r="BM24" s="269"/>
      <c r="BN24" s="269"/>
      <c r="BO24" s="269"/>
      <c r="BP24" s="269"/>
      <c r="BQ24" s="269"/>
      <c r="BR24" s="269"/>
      <c r="BS24" s="269"/>
      <c r="BT24" s="269"/>
      <c r="BU24" s="269"/>
      <c r="BV24" s="269"/>
      <c r="BW24" s="269"/>
      <c r="BX24" s="269"/>
      <c r="BY24" s="269"/>
      <c r="BZ24" s="269"/>
      <c r="CA24" s="269"/>
      <c r="CB24" s="269"/>
      <c r="CC24" s="269"/>
      <c r="CD24" s="269"/>
      <c r="CE24" s="269"/>
      <c r="CF24" s="269"/>
      <c r="CG24" s="269"/>
      <c r="CH24" s="269"/>
      <c r="CI24" s="269"/>
      <c r="CJ24" s="269"/>
      <c r="CK24" s="269"/>
      <c r="CL24" s="269"/>
      <c r="CM24" s="269"/>
      <c r="CN24" s="269"/>
      <c r="CO24" s="269"/>
      <c r="CP24" s="269"/>
      <c r="CQ24" s="269"/>
      <c r="CR24" s="269"/>
      <c r="CS24" s="269"/>
      <c r="CT24" s="269"/>
      <c r="CU24" s="269"/>
      <c r="CV24" s="269"/>
      <c r="CW24" s="269"/>
      <c r="CX24" s="269"/>
      <c r="CY24" s="269"/>
      <c r="CZ24" s="269"/>
      <c r="DA24" s="269"/>
      <c r="DB24" s="269"/>
      <c r="DC24" s="269"/>
      <c r="DD24" s="269"/>
      <c r="DE24" s="269"/>
      <c r="DF24" s="269"/>
      <c r="DG24" s="269"/>
      <c r="DH24" s="269"/>
      <c r="DI24" s="269"/>
      <c r="DJ24" s="269"/>
      <c r="DK24" s="269"/>
      <c r="DL24" s="269"/>
      <c r="DM24" s="269"/>
      <c r="DN24" s="269"/>
      <c r="DO24" s="269"/>
      <c r="DP24" s="269"/>
      <c r="DQ24" s="269"/>
      <c r="DR24" s="269"/>
      <c r="DS24" s="269"/>
      <c r="DT24" s="269"/>
      <c r="DU24" s="269"/>
      <c r="DV24" s="269"/>
      <c r="DW24" s="269"/>
      <c r="DX24" s="269"/>
      <c r="DY24" s="269"/>
      <c r="DZ24" s="269"/>
      <c r="EA24" s="269"/>
      <c r="EB24" s="269"/>
      <c r="EC24" s="269"/>
      <c r="ED24" s="269"/>
      <c r="EE24" s="269"/>
      <c r="EF24" s="269"/>
      <c r="EG24" s="269"/>
      <c r="EH24" s="269"/>
      <c r="EI24" s="269"/>
      <c r="EJ24" s="269"/>
      <c r="EK24" s="269"/>
      <c r="EL24" s="269"/>
      <c r="EM24" s="269"/>
      <c r="EN24" s="269"/>
      <c r="EO24" s="269"/>
      <c r="EP24" s="269"/>
      <c r="EQ24" s="269"/>
      <c r="ER24" s="269"/>
      <c r="ES24" s="269"/>
      <c r="ET24" s="269"/>
      <c r="EU24" s="269"/>
      <c r="EV24" s="269"/>
      <c r="EW24" s="269"/>
      <c r="EX24" s="269"/>
      <c r="EY24" s="269"/>
      <c r="EZ24" s="269"/>
      <c r="FA24" s="269"/>
      <c r="FB24" s="269"/>
      <c r="FC24" s="269"/>
      <c r="FD24" s="269"/>
      <c r="FE24" s="269"/>
      <c r="FF24" s="269"/>
      <c r="FG24" s="269"/>
      <c r="FH24" s="269"/>
      <c r="FI24" s="269"/>
      <c r="FJ24" s="269"/>
      <c r="FK24" s="269"/>
      <c r="FL24" s="269"/>
      <c r="FM24" s="269"/>
      <c r="FN24" s="269"/>
      <c r="FO24" s="269"/>
      <c r="FP24" s="269"/>
      <c r="FQ24" s="269"/>
      <c r="FR24" s="269"/>
      <c r="FS24" s="269"/>
      <c r="FT24" s="269"/>
      <c r="FU24" s="269"/>
      <c r="FV24" s="269"/>
      <c r="FW24" s="269"/>
      <c r="FX24" s="269"/>
      <c r="FY24" s="269"/>
      <c r="FZ24" s="269"/>
      <c r="GA24" s="269"/>
      <c r="GB24" s="269"/>
      <c r="GC24" s="269"/>
      <c r="GD24" s="269"/>
      <c r="GE24" s="269"/>
      <c r="GF24" s="269"/>
      <c r="GG24" s="269"/>
      <c r="GH24" s="269"/>
      <c r="GI24" s="269"/>
      <c r="GJ24" s="269"/>
      <c r="GK24" s="269"/>
      <c r="GL24" s="269"/>
      <c r="GM24" s="269"/>
      <c r="GN24" s="269"/>
      <c r="GO24" s="269"/>
      <c r="GP24" s="269"/>
      <c r="GQ24" s="269"/>
      <c r="GR24" s="269"/>
      <c r="GS24" s="269"/>
      <c r="GT24" s="269"/>
      <c r="GU24" s="269"/>
      <c r="GV24" s="269"/>
      <c r="GW24" s="269"/>
      <c r="GX24" s="269"/>
      <c r="GY24" s="269"/>
      <c r="GZ24" s="269"/>
      <c r="HA24" s="269"/>
      <c r="HB24" s="269"/>
      <c r="HC24" s="269"/>
      <c r="HD24" s="269"/>
      <c r="HE24" s="269"/>
      <c r="HF24" s="269"/>
      <c r="HG24" s="269"/>
      <c r="HH24" s="269"/>
      <c r="HI24" s="269"/>
      <c r="HJ24" s="269"/>
      <c r="HK24" s="269"/>
      <c r="HL24" s="269"/>
      <c r="HM24" s="269"/>
      <c r="HN24" s="269"/>
      <c r="HO24" s="269"/>
      <c r="HP24" s="269"/>
      <c r="HQ24" s="269"/>
      <c r="HR24" s="269"/>
      <c r="HS24" s="269"/>
      <c r="HT24" s="269"/>
      <c r="HU24" s="269"/>
      <c r="HV24" s="269"/>
      <c r="HW24" s="269"/>
      <c r="HX24" s="269"/>
      <c r="HY24" s="269"/>
      <c r="HZ24" s="269"/>
      <c r="IA24" s="269"/>
      <c r="IB24" s="269"/>
      <c r="IC24" s="269"/>
      <c r="ID24" s="269"/>
      <c r="IE24" s="269"/>
      <c r="IF24" s="269"/>
      <c r="IG24" s="269"/>
      <c r="IH24" s="269"/>
      <c r="II24" s="269"/>
      <c r="IJ24" s="269"/>
      <c r="IK24" s="269"/>
      <c r="IL24" s="269"/>
      <c r="IM24" s="269"/>
      <c r="IN24" s="269"/>
      <c r="IO24" s="269"/>
      <c r="IP24" s="269"/>
      <c r="IQ24" s="269"/>
      <c r="IR24" s="269"/>
      <c r="IS24" s="269"/>
      <c r="IT24" s="269"/>
      <c r="IU24" s="269"/>
      <c r="IV24" s="269"/>
      <c r="IW24" s="269"/>
      <c r="IX24" s="269"/>
      <c r="IY24" s="269"/>
      <c r="IZ24" s="269"/>
      <c r="JA24" s="269"/>
      <c r="JB24" s="269"/>
      <c r="JC24" s="269"/>
      <c r="JD24" s="269"/>
      <c r="JE24" s="269"/>
      <c r="JF24" s="269"/>
      <c r="JG24" s="269"/>
      <c r="JH24" s="269"/>
      <c r="JI24" s="269"/>
      <c r="JJ24" s="269"/>
      <c r="JK24" s="269"/>
      <c r="JL24" s="269"/>
      <c r="JM24" s="269"/>
      <c r="JN24" s="269"/>
      <c r="JO24" s="269"/>
      <c r="JP24" s="269"/>
      <c r="JQ24" s="269"/>
      <c r="JR24" s="269"/>
      <c r="JS24" s="269"/>
      <c r="JT24" s="269"/>
      <c r="JU24" s="269"/>
      <c r="JV24" s="269"/>
      <c r="JW24" s="269"/>
      <c r="JX24" s="269"/>
      <c r="JY24" s="269"/>
      <c r="JZ24" s="269"/>
      <c r="KA24" s="269"/>
      <c r="KB24" s="269"/>
      <c r="KC24" s="269"/>
      <c r="KD24" s="269"/>
      <c r="KE24" s="269"/>
      <c r="KF24" s="269"/>
      <c r="KG24" s="269"/>
      <c r="KH24" s="269"/>
      <c r="KI24" s="269"/>
      <c r="KJ24" s="269"/>
      <c r="KK24" s="269"/>
      <c r="KL24" s="269"/>
      <c r="KM24" s="269"/>
      <c r="KN24" s="269"/>
      <c r="KO24" s="269"/>
      <c r="KP24" s="269"/>
      <c r="KQ24" s="269"/>
      <c r="KR24" s="269"/>
      <c r="KS24" s="269"/>
      <c r="KT24" s="269"/>
      <c r="KU24" s="269"/>
      <c r="KV24" s="269"/>
      <c r="KW24" s="269"/>
      <c r="KX24" s="269"/>
      <c r="KY24" s="269"/>
      <c r="KZ24" s="269"/>
      <c r="LA24" s="269"/>
      <c r="LB24" s="269"/>
      <c r="LC24" s="269"/>
      <c r="LD24" s="269"/>
      <c r="LE24" s="269"/>
      <c r="LF24" s="269"/>
      <c r="LG24" s="269"/>
      <c r="LH24" s="269"/>
      <c r="LI24" s="269"/>
      <c r="LJ24" s="269"/>
      <c r="LK24" s="269"/>
      <c r="LL24" s="269"/>
      <c r="LM24" s="269"/>
      <c r="LN24" s="269"/>
      <c r="LO24" s="269"/>
      <c r="LP24" s="269"/>
      <c r="LQ24" s="269"/>
      <c r="LR24" s="269"/>
      <c r="LS24" s="269"/>
      <c r="LT24" s="269"/>
      <c r="LU24" s="269"/>
      <c r="LV24" s="269"/>
      <c r="LW24" s="269"/>
      <c r="LX24" s="269"/>
      <c r="LY24" s="269"/>
      <c r="LZ24" s="269"/>
      <c r="MA24" s="269"/>
      <c r="MB24" s="269"/>
      <c r="MC24" s="269"/>
      <c r="MD24" s="269"/>
      <c r="ME24" s="269"/>
      <c r="MF24" s="269"/>
      <c r="MG24" s="269"/>
      <c r="MH24" s="269"/>
      <c r="MI24" s="269"/>
      <c r="MJ24" s="269"/>
      <c r="MK24" s="269"/>
      <c r="ML24" s="269"/>
      <c r="MM24" s="269"/>
      <c r="MN24" s="269"/>
      <c r="MO24" s="269"/>
      <c r="MP24" s="269"/>
      <c r="MQ24" s="269"/>
      <c r="MR24" s="269"/>
      <c r="MS24" s="269"/>
      <c r="MT24" s="269"/>
      <c r="MU24" s="269"/>
      <c r="MV24" s="269"/>
      <c r="MW24" s="269"/>
      <c r="MX24" s="269"/>
      <c r="MY24" s="269"/>
      <c r="MZ24" s="269"/>
      <c r="NA24" s="269"/>
      <c r="NB24" s="269"/>
      <c r="NC24" s="269"/>
      <c r="ND24" s="269"/>
      <c r="NE24" s="269"/>
      <c r="NF24" s="269"/>
      <c r="NG24" s="269"/>
      <c r="NH24" s="269"/>
      <c r="NI24" s="269"/>
      <c r="NJ24" s="269"/>
      <c r="NK24" s="269"/>
      <c r="NL24" s="269"/>
      <c r="NM24" s="269"/>
      <c r="NN24" s="269"/>
      <c r="NO24" s="269"/>
      <c r="NP24" s="269"/>
      <c r="NQ24" s="269"/>
      <c r="NR24" s="269"/>
      <c r="NS24" s="269"/>
      <c r="NT24" s="269"/>
      <c r="NU24" s="269"/>
      <c r="NV24" s="269"/>
      <c r="NW24" s="269"/>
      <c r="NX24" s="269"/>
      <c r="NY24" s="269"/>
      <c r="NZ24" s="269"/>
      <c r="OA24" s="269"/>
      <c r="OB24" s="269"/>
      <c r="OC24" s="269"/>
      <c r="OD24" s="269"/>
      <c r="OE24" s="269"/>
      <c r="OF24" s="269"/>
      <c r="OG24" s="269"/>
      <c r="OH24" s="269"/>
      <c r="OI24" s="269"/>
      <c r="OJ24" s="269"/>
      <c r="OK24" s="269"/>
      <c r="OL24" s="269"/>
      <c r="OM24" s="269"/>
      <c r="ON24" s="269"/>
      <c r="OO24" s="269"/>
      <c r="OP24" s="269"/>
      <c r="OQ24" s="269"/>
      <c r="OR24" s="269"/>
      <c r="OS24" s="269"/>
      <c r="OT24" s="269"/>
      <c r="OU24" s="269"/>
      <c r="OV24" s="269"/>
      <c r="OW24" s="269"/>
      <c r="OX24" s="269"/>
      <c r="OY24" s="269"/>
      <c r="OZ24" s="269"/>
      <c r="PA24" s="269"/>
      <c r="PB24" s="269"/>
      <c r="PC24" s="269"/>
      <c r="PD24" s="269"/>
      <c r="PE24" s="269"/>
      <c r="PF24" s="269"/>
      <c r="PG24" s="269"/>
      <c r="PH24" s="269"/>
      <c r="PI24" s="269"/>
      <c r="PJ24" s="269"/>
      <c r="PK24" s="269"/>
      <c r="PL24" s="269"/>
      <c r="PM24" s="269"/>
      <c r="PN24" s="269"/>
      <c r="PO24" s="269"/>
      <c r="PP24" s="269"/>
      <c r="PQ24" s="269"/>
      <c r="PR24" s="269"/>
      <c r="PS24" s="269"/>
      <c r="PT24" s="269"/>
      <c r="PU24" s="269"/>
      <c r="PV24" s="269"/>
      <c r="PW24" s="269"/>
      <c r="PX24" s="269"/>
      <c r="PY24" s="269"/>
      <c r="PZ24" s="269"/>
      <c r="QA24" s="269"/>
      <c r="QB24" s="269"/>
      <c r="QC24" s="269"/>
      <c r="QD24" s="269"/>
      <c r="QE24" s="269"/>
      <c r="QF24" s="269"/>
      <c r="QG24" s="269"/>
      <c r="QH24" s="269"/>
      <c r="QI24" s="269"/>
      <c r="QJ24" s="269"/>
      <c r="QK24" s="269"/>
      <c r="QL24" s="269"/>
      <c r="QM24" s="269"/>
      <c r="QN24" s="269"/>
      <c r="QO24" s="269"/>
      <c r="QP24" s="269"/>
      <c r="QQ24" s="269"/>
      <c r="QR24" s="269"/>
      <c r="QS24" s="269"/>
      <c r="QT24" s="269"/>
      <c r="QU24" s="269"/>
      <c r="QV24" s="269"/>
      <c r="QW24" s="269"/>
      <c r="QX24" s="269"/>
      <c r="QY24" s="269"/>
      <c r="QZ24" s="269"/>
      <c r="RA24" s="269"/>
      <c r="RB24" s="269"/>
      <c r="RC24" s="269"/>
      <c r="RD24" s="269"/>
      <c r="RE24" s="269"/>
      <c r="RF24" s="269"/>
      <c r="RG24" s="269"/>
      <c r="RH24" s="269"/>
      <c r="RI24" s="269"/>
      <c r="RJ24" s="269"/>
      <c r="RK24" s="269"/>
      <c r="RL24" s="269"/>
      <c r="RM24" s="269"/>
      <c r="RN24" s="269"/>
      <c r="RO24" s="269"/>
      <c r="RP24" s="269"/>
      <c r="RQ24" s="269"/>
      <c r="RR24" s="269"/>
      <c r="RS24" s="269"/>
      <c r="RT24" s="269"/>
      <c r="RU24" s="269"/>
      <c r="RV24" s="269"/>
      <c r="RW24" s="269"/>
      <c r="RX24" s="269"/>
      <c r="RY24" s="269"/>
      <c r="RZ24" s="269"/>
      <c r="SA24" s="269"/>
      <c r="SB24" s="269"/>
      <c r="SC24" s="269"/>
      <c r="SD24" s="269"/>
      <c r="SE24" s="269"/>
      <c r="SF24" s="269"/>
      <c r="SG24" s="269"/>
      <c r="SH24" s="269"/>
      <c r="SI24" s="269"/>
      <c r="SJ24" s="269"/>
      <c r="SK24" s="269"/>
      <c r="SL24" s="269"/>
      <c r="SM24" s="269"/>
      <c r="SN24" s="269"/>
      <c r="SO24" s="269"/>
      <c r="SP24" s="269"/>
      <c r="SQ24" s="269"/>
      <c r="SR24" s="269"/>
      <c r="SS24" s="269"/>
      <c r="ST24" s="269"/>
      <c r="SU24" s="269"/>
      <c r="SV24" s="269"/>
      <c r="SW24" s="269"/>
      <c r="SX24" s="269"/>
      <c r="SY24" s="269"/>
      <c r="SZ24" s="269"/>
      <c r="TA24" s="269"/>
      <c r="TB24" s="269"/>
      <c r="TC24" s="269"/>
      <c r="TD24" s="269"/>
      <c r="TE24" s="269"/>
      <c r="TF24" s="269"/>
      <c r="TG24" s="269"/>
      <c r="TH24" s="269"/>
      <c r="TI24" s="269"/>
      <c r="TJ24" s="269"/>
      <c r="TK24" s="269"/>
      <c r="TL24" s="269"/>
      <c r="TM24" s="269"/>
      <c r="TN24" s="269"/>
      <c r="TO24" s="269"/>
      <c r="TP24" s="269"/>
      <c r="TQ24" s="269"/>
      <c r="TR24" s="269"/>
      <c r="TS24" s="269"/>
      <c r="TT24" s="269"/>
      <c r="TU24" s="269"/>
      <c r="TV24" s="269"/>
      <c r="TW24" s="269"/>
      <c r="TX24" s="269"/>
      <c r="TY24" s="269"/>
      <c r="TZ24" s="269"/>
      <c r="UA24" s="269"/>
      <c r="UB24" s="269"/>
      <c r="UC24" s="269"/>
      <c r="UD24" s="269"/>
      <c r="UE24" s="269"/>
      <c r="UF24" s="269"/>
      <c r="UG24" s="269"/>
      <c r="UH24" s="269"/>
      <c r="UI24" s="269"/>
      <c r="UJ24" s="269"/>
      <c r="UK24" s="269"/>
      <c r="UL24" s="269"/>
      <c r="UM24" s="269"/>
      <c r="UN24" s="269"/>
      <c r="UO24" s="269"/>
      <c r="UP24" s="269"/>
      <c r="UQ24" s="269"/>
      <c r="UR24" s="269"/>
      <c r="US24" s="269"/>
      <c r="UT24" s="269"/>
      <c r="UU24" s="269"/>
      <c r="UV24" s="269"/>
      <c r="UW24" s="269"/>
      <c r="UX24" s="269"/>
      <c r="UY24" s="269"/>
      <c r="UZ24" s="269"/>
      <c r="VA24" s="269"/>
      <c r="VB24" s="269"/>
      <c r="VC24" s="269"/>
      <c r="VD24" s="269"/>
      <c r="VE24" s="269"/>
      <c r="VF24" s="269"/>
      <c r="VG24" s="269"/>
      <c r="VH24" s="269"/>
      <c r="VI24" s="269"/>
      <c r="VJ24" s="269"/>
      <c r="VK24" s="269"/>
      <c r="VL24" s="269"/>
      <c r="VM24" s="269"/>
      <c r="VN24" s="269"/>
      <c r="VO24" s="269"/>
      <c r="VP24" s="269"/>
      <c r="VQ24" s="269"/>
      <c r="VR24" s="269"/>
      <c r="VS24" s="269"/>
      <c r="VT24" s="269"/>
      <c r="VU24" s="269"/>
      <c r="VV24" s="269"/>
      <c r="VW24" s="269"/>
      <c r="VX24" s="269"/>
      <c r="VY24" s="269"/>
      <c r="VZ24" s="269"/>
      <c r="WA24" s="269"/>
      <c r="WB24" s="269"/>
      <c r="WC24" s="269"/>
      <c r="WD24" s="269"/>
      <c r="WE24" s="269"/>
      <c r="WF24" s="269"/>
      <c r="WG24" s="269"/>
      <c r="WH24" s="269"/>
      <c r="WI24" s="269"/>
      <c r="WJ24" s="269"/>
      <c r="WK24" s="269"/>
      <c r="WL24" s="269"/>
      <c r="WM24" s="269"/>
      <c r="WN24" s="269"/>
      <c r="WO24" s="269"/>
      <c r="WP24" s="269"/>
      <c r="WQ24" s="269"/>
      <c r="WR24" s="269"/>
      <c r="WS24" s="269"/>
      <c r="WT24" s="269"/>
      <c r="WU24" s="269"/>
      <c r="WV24" s="269"/>
      <c r="WW24" s="269"/>
      <c r="WX24" s="269"/>
      <c r="WY24" s="269"/>
      <c r="WZ24" s="269"/>
      <c r="XA24" s="269"/>
      <c r="XB24" s="269"/>
      <c r="XC24" s="269"/>
      <c r="XD24" s="269"/>
      <c r="XE24" s="269"/>
      <c r="XF24" s="269"/>
      <c r="XG24" s="269"/>
      <c r="XH24" s="269"/>
      <c r="XI24" s="269"/>
      <c r="XJ24" s="269"/>
      <c r="XK24" s="269"/>
      <c r="XL24" s="269"/>
      <c r="XM24" s="269"/>
      <c r="XN24" s="269"/>
      <c r="XO24" s="269"/>
      <c r="XP24" s="269"/>
      <c r="XQ24" s="269"/>
      <c r="XR24" s="269"/>
      <c r="XS24" s="269"/>
      <c r="XT24" s="269"/>
      <c r="XU24" s="269"/>
      <c r="XV24" s="269"/>
      <c r="XW24" s="269"/>
      <c r="XX24" s="269"/>
      <c r="XY24" s="269"/>
      <c r="XZ24" s="269"/>
      <c r="YA24" s="269"/>
      <c r="YB24" s="269"/>
      <c r="YC24" s="269"/>
      <c r="YD24" s="269"/>
      <c r="YE24" s="269"/>
      <c r="YF24" s="269"/>
      <c r="YG24" s="269"/>
      <c r="YH24" s="269"/>
      <c r="YI24" s="269"/>
      <c r="YJ24" s="269"/>
      <c r="YK24" s="269"/>
      <c r="YL24" s="269"/>
      <c r="YM24" s="269"/>
      <c r="YN24" s="269"/>
      <c r="YO24" s="269"/>
      <c r="YP24" s="269"/>
      <c r="YQ24" s="269"/>
      <c r="YR24" s="269"/>
      <c r="YS24" s="269"/>
      <c r="YT24" s="269"/>
      <c r="YU24" s="269"/>
      <c r="YV24" s="269"/>
      <c r="YW24" s="269"/>
      <c r="YX24" s="269"/>
      <c r="YY24" s="269"/>
      <c r="YZ24" s="269"/>
      <c r="ZA24" s="269"/>
      <c r="ZB24" s="269"/>
      <c r="ZC24" s="269"/>
      <c r="ZD24" s="269"/>
      <c r="ZE24" s="269"/>
      <c r="ZF24" s="269"/>
      <c r="ZG24" s="269"/>
      <c r="ZH24" s="269"/>
      <c r="ZI24" s="269"/>
      <c r="ZJ24" s="269"/>
      <c r="ZK24" s="269"/>
      <c r="ZL24" s="269"/>
      <c r="ZM24" s="269"/>
      <c r="ZN24" s="269"/>
      <c r="ZO24" s="269"/>
      <c r="ZP24" s="269"/>
      <c r="ZQ24" s="269"/>
      <c r="ZR24" s="269"/>
      <c r="ZS24" s="269"/>
      <c r="ZT24" s="269"/>
      <c r="ZU24" s="269"/>
      <c r="ZV24" s="269"/>
      <c r="ZW24" s="269"/>
      <c r="ZX24" s="269"/>
      <c r="ZY24" s="269"/>
      <c r="ZZ24" s="269"/>
      <c r="AAA24" s="269"/>
      <c r="AAB24" s="269"/>
      <c r="AAC24" s="269"/>
      <c r="AAD24" s="269"/>
      <c r="AAE24" s="269"/>
      <c r="AAF24" s="269"/>
      <c r="AAG24" s="269"/>
      <c r="AAH24" s="269"/>
      <c r="AAI24" s="269"/>
      <c r="AAJ24" s="269"/>
      <c r="AAK24" s="269"/>
      <c r="AAL24" s="269"/>
      <c r="AAM24" s="269"/>
      <c r="AAN24" s="269"/>
      <c r="AAO24" s="269"/>
      <c r="AAP24" s="269"/>
      <c r="AAQ24" s="269"/>
      <c r="AAR24" s="269"/>
      <c r="AAS24" s="269"/>
      <c r="AAT24" s="269"/>
      <c r="AAU24" s="269"/>
      <c r="AAV24" s="269"/>
      <c r="AAW24" s="269"/>
      <c r="AAX24" s="269"/>
      <c r="AAY24" s="269"/>
      <c r="AAZ24" s="269"/>
      <c r="ABA24" s="269"/>
      <c r="ABB24" s="269"/>
      <c r="ABC24" s="269"/>
      <c r="ABD24" s="269"/>
      <c r="ABE24" s="269"/>
      <c r="ABF24" s="269"/>
      <c r="ABG24" s="269"/>
      <c r="ABH24" s="269"/>
      <c r="ABI24" s="269"/>
      <c r="ABJ24" s="269"/>
      <c r="ABK24" s="269"/>
      <c r="ABL24" s="269"/>
      <c r="ABM24" s="269"/>
      <c r="ABN24" s="269"/>
      <c r="ABO24" s="269"/>
      <c r="ABP24" s="269"/>
      <c r="ABQ24" s="269"/>
      <c r="ABR24" s="269"/>
      <c r="ABS24" s="269"/>
      <c r="ABT24" s="269"/>
      <c r="ABU24" s="269"/>
      <c r="ABV24" s="269"/>
      <c r="ABW24" s="269"/>
      <c r="ABX24" s="269"/>
      <c r="ABY24" s="269"/>
      <c r="ABZ24" s="269"/>
      <c r="ACA24" s="269"/>
      <c r="ACB24" s="269"/>
      <c r="ACC24" s="269"/>
      <c r="ACD24" s="269"/>
      <c r="ACE24" s="269"/>
      <c r="ACF24" s="269"/>
      <c r="ACG24" s="269"/>
      <c r="ACH24" s="269"/>
      <c r="ACI24" s="269"/>
      <c r="ACJ24" s="269"/>
      <c r="ACK24" s="269"/>
      <c r="ACL24" s="269"/>
      <c r="ACM24" s="269"/>
      <c r="ACN24" s="269"/>
      <c r="ACO24" s="269"/>
      <c r="ACP24" s="269"/>
      <c r="ACQ24" s="269"/>
      <c r="ACR24" s="269"/>
      <c r="ACS24" s="269"/>
      <c r="ACT24" s="269"/>
      <c r="ACU24" s="269"/>
      <c r="ACV24" s="269"/>
      <c r="ACW24" s="269"/>
      <c r="ACX24" s="269"/>
      <c r="ACY24" s="269"/>
      <c r="ACZ24" s="269"/>
      <c r="ADA24" s="269"/>
      <c r="ADB24" s="269"/>
      <c r="ADC24" s="269"/>
      <c r="ADD24" s="269"/>
      <c r="ADE24" s="269"/>
      <c r="ADF24" s="269"/>
      <c r="ADG24" s="269"/>
      <c r="ADH24" s="269"/>
      <c r="ADI24" s="269"/>
      <c r="ADJ24" s="269"/>
      <c r="ADK24" s="269"/>
      <c r="ADL24" s="269"/>
      <c r="ADM24" s="269"/>
      <c r="ADN24" s="269"/>
      <c r="ADO24" s="269"/>
      <c r="ADP24" s="269"/>
      <c r="ADQ24" s="269"/>
      <c r="ADR24" s="269"/>
      <c r="ADS24" s="269"/>
      <c r="ADT24" s="269"/>
      <c r="ADU24" s="269"/>
      <c r="ADV24" s="269"/>
      <c r="ADW24" s="269"/>
      <c r="ADX24" s="269"/>
      <c r="ADY24" s="269"/>
      <c r="ADZ24" s="269"/>
      <c r="AEA24" s="269"/>
      <c r="AEB24" s="269"/>
      <c r="AEC24" s="269"/>
      <c r="AED24" s="269"/>
      <c r="AEE24" s="269"/>
      <c r="AEF24" s="269"/>
      <c r="AEG24" s="269"/>
      <c r="AEH24" s="269"/>
      <c r="AEI24" s="269"/>
      <c r="AEJ24" s="269"/>
      <c r="AEK24" s="269"/>
      <c r="AEL24" s="269"/>
      <c r="AEM24" s="269"/>
      <c r="AEN24" s="269"/>
      <c r="AEO24" s="269"/>
      <c r="AEP24" s="269"/>
      <c r="AEQ24" s="269"/>
      <c r="AER24" s="269"/>
      <c r="AES24" s="269"/>
      <c r="AET24" s="269"/>
      <c r="AEU24" s="269"/>
      <c r="AEV24" s="269"/>
      <c r="AEW24" s="269"/>
      <c r="AEX24" s="269"/>
      <c r="AEY24" s="269"/>
      <c r="AEZ24" s="269"/>
      <c r="AFA24" s="269"/>
      <c r="AFB24" s="269"/>
      <c r="AFC24" s="269"/>
      <c r="AFD24" s="269"/>
      <c r="AFE24" s="269"/>
      <c r="AFF24" s="269"/>
      <c r="AFG24" s="269"/>
      <c r="AFH24" s="269"/>
      <c r="AFI24" s="269"/>
      <c r="AFJ24" s="269"/>
      <c r="AFK24" s="269"/>
      <c r="AFL24" s="269"/>
      <c r="AFM24" s="269"/>
      <c r="AFN24" s="269"/>
      <c r="AFO24" s="269"/>
      <c r="AFP24" s="269"/>
      <c r="AFQ24" s="269"/>
      <c r="AFR24" s="269"/>
      <c r="AFS24" s="269"/>
      <c r="AFT24" s="269"/>
      <c r="AFU24" s="269"/>
      <c r="AFV24" s="269"/>
      <c r="AFW24" s="269"/>
      <c r="AFX24" s="269"/>
      <c r="AFY24" s="269"/>
      <c r="AFZ24" s="269"/>
      <c r="AGA24" s="269"/>
      <c r="AGB24" s="269"/>
      <c r="AGC24" s="269"/>
      <c r="AGD24" s="269"/>
      <c r="AGE24" s="269"/>
      <c r="AGF24" s="269"/>
      <c r="AGG24" s="269"/>
      <c r="AGH24" s="269"/>
      <c r="AGI24" s="269"/>
      <c r="AGJ24" s="269"/>
      <c r="AGK24" s="269"/>
      <c r="AGL24" s="269"/>
      <c r="AGM24" s="269"/>
      <c r="AGN24" s="269"/>
      <c r="AGO24" s="269"/>
      <c r="AGP24" s="269"/>
      <c r="AGQ24" s="269"/>
      <c r="AGR24" s="269"/>
      <c r="AGS24" s="269"/>
      <c r="AGT24" s="269"/>
      <c r="AGU24" s="269"/>
      <c r="AGV24" s="269"/>
      <c r="AGW24" s="269"/>
      <c r="AGX24" s="269"/>
      <c r="AGY24" s="269"/>
      <c r="AGZ24" s="269"/>
      <c r="AHA24" s="269"/>
      <c r="AHB24" s="269"/>
      <c r="AHC24" s="269"/>
      <c r="AHD24" s="269"/>
      <c r="AHE24" s="269"/>
      <c r="AHF24" s="269"/>
      <c r="AHG24" s="269"/>
      <c r="AHH24" s="269"/>
      <c r="AHI24" s="269"/>
      <c r="AHJ24" s="269"/>
      <c r="AHK24" s="269"/>
      <c r="AHL24" s="269"/>
      <c r="AHM24" s="269"/>
      <c r="AHN24" s="269"/>
      <c r="AHO24" s="269"/>
      <c r="AHP24" s="269"/>
      <c r="AHQ24" s="269"/>
      <c r="AHR24" s="269"/>
      <c r="AHS24" s="269"/>
      <c r="AHT24" s="269"/>
      <c r="AHU24" s="269"/>
      <c r="AHV24" s="269"/>
      <c r="AHW24" s="269"/>
      <c r="AHX24" s="269"/>
      <c r="AHY24" s="269"/>
      <c r="AHZ24" s="269"/>
      <c r="AIA24" s="269"/>
      <c r="AIB24" s="269"/>
      <c r="AIC24" s="269"/>
      <c r="AID24" s="269"/>
      <c r="AIE24" s="269"/>
      <c r="AIF24" s="269"/>
      <c r="AIG24" s="269"/>
      <c r="AIH24" s="269"/>
      <c r="AII24" s="269"/>
      <c r="AIJ24" s="269"/>
      <c r="AIK24" s="269"/>
      <c r="AIL24" s="269"/>
      <c r="AIM24" s="269"/>
      <c r="AIN24" s="269"/>
      <c r="AIO24" s="269"/>
      <c r="AIP24" s="269"/>
      <c r="AIQ24" s="269"/>
      <c r="AIR24" s="269"/>
      <c r="AIS24" s="269"/>
      <c r="AIT24" s="269"/>
      <c r="AIU24" s="269"/>
      <c r="AIV24" s="269"/>
      <c r="AIW24" s="269"/>
      <c r="AIX24" s="269"/>
      <c r="AIY24" s="269"/>
      <c r="AIZ24" s="269"/>
      <c r="AJA24" s="269"/>
      <c r="AJB24" s="269"/>
      <c r="AJC24" s="269"/>
      <c r="AJD24" s="269"/>
      <c r="AJE24" s="269"/>
      <c r="AJF24" s="269"/>
      <c r="AJG24" s="269"/>
      <c r="AJH24" s="269"/>
      <c r="AJI24" s="269"/>
      <c r="AJJ24" s="269"/>
      <c r="AJK24" s="269"/>
      <c r="AJL24" s="269"/>
      <c r="AJM24" s="269"/>
      <c r="AJN24" s="269"/>
      <c r="AJO24" s="269"/>
      <c r="AJP24" s="269"/>
      <c r="AJQ24" s="269"/>
      <c r="AJR24" s="269"/>
      <c r="AJS24" s="269"/>
      <c r="AJT24" s="269"/>
      <c r="AJU24" s="269"/>
      <c r="AJV24" s="269"/>
      <c r="AJW24" s="269"/>
      <c r="AJX24" s="269"/>
      <c r="AJY24" s="269"/>
      <c r="AJZ24" s="269"/>
      <c r="AKA24" s="269"/>
      <c r="AKB24" s="269"/>
      <c r="AKC24" s="269"/>
      <c r="AKD24" s="269"/>
      <c r="AKE24" s="269"/>
      <c r="AKF24" s="269"/>
      <c r="AKG24" s="269"/>
      <c r="AKH24" s="269"/>
      <c r="AKI24" s="269"/>
      <c r="AKJ24" s="269"/>
      <c r="AKK24" s="269"/>
      <c r="AKL24" s="269"/>
      <c r="AKM24" s="269"/>
      <c r="AKN24" s="269"/>
      <c r="AKO24" s="269"/>
      <c r="AKP24" s="269"/>
      <c r="AKQ24" s="269"/>
      <c r="AKR24" s="269"/>
      <c r="AKS24" s="269"/>
      <c r="AKT24" s="269"/>
      <c r="AKU24" s="269"/>
      <c r="AKV24" s="269"/>
      <c r="AKW24" s="269"/>
      <c r="AKX24" s="269"/>
      <c r="AKY24" s="269"/>
      <c r="AKZ24" s="269"/>
      <c r="ALA24" s="269"/>
      <c r="ALB24" s="269"/>
      <c r="ALC24" s="269"/>
      <c r="ALD24" s="269"/>
      <c r="ALE24" s="269"/>
      <c r="ALF24" s="269"/>
      <c r="ALG24" s="269"/>
      <c r="ALH24" s="269"/>
      <c r="ALI24" s="269"/>
      <c r="ALJ24" s="269"/>
      <c r="ALK24" s="269"/>
      <c r="ALL24" s="269"/>
      <c r="ALM24" s="269"/>
      <c r="ALN24" s="269"/>
      <c r="ALO24" s="269"/>
      <c r="ALP24" s="269"/>
      <c r="ALQ24" s="269"/>
      <c r="ALR24" s="269"/>
      <c r="ALS24" s="269"/>
      <c r="ALT24" s="269"/>
      <c r="ALU24" s="269"/>
      <c r="ALV24" s="269"/>
      <c r="ALW24" s="269"/>
      <c r="ALX24" s="269"/>
      <c r="ALY24" s="269"/>
      <c r="ALZ24" s="269"/>
      <c r="AMA24" s="269"/>
      <c r="AMB24" s="269"/>
      <c r="AMC24" s="269"/>
      <c r="AMD24" s="269"/>
    </row>
    <row r="25" customFormat="false" ht="13.8" hidden="false" customHeight="true" outlineLevel="0" collapsed="false">
      <c r="A25" s="261" t="s">
        <v>893</v>
      </c>
      <c r="B25" s="267" t="s">
        <v>1307</v>
      </c>
      <c r="C25" s="267"/>
      <c r="D25" s="267"/>
      <c r="E25" s="267"/>
      <c r="F25" s="267"/>
      <c r="G25" s="267"/>
      <c r="H25" s="268"/>
      <c r="I25" s="266" t="n">
        <f aca="false">I23*H25</f>
        <v>0</v>
      </c>
      <c r="J25" s="269"/>
      <c r="K25" s="269"/>
      <c r="L25" s="269"/>
      <c r="M25" s="269"/>
      <c r="N25" s="269"/>
      <c r="O25" s="269"/>
      <c r="P25" s="269"/>
      <c r="Q25" s="269"/>
      <c r="R25" s="269"/>
      <c r="S25" s="269"/>
      <c r="T25" s="269"/>
      <c r="U25" s="269"/>
      <c r="V25" s="269"/>
      <c r="W25" s="269"/>
      <c r="X25" s="269"/>
      <c r="Y25" s="269"/>
      <c r="Z25" s="269"/>
      <c r="AA25" s="269"/>
      <c r="AB25" s="269"/>
      <c r="AC25" s="269"/>
      <c r="AD25" s="269"/>
      <c r="AE25" s="269"/>
      <c r="AF25" s="269"/>
      <c r="AG25" s="269"/>
      <c r="AH25" s="269"/>
      <c r="AI25" s="269"/>
      <c r="AJ25" s="269"/>
      <c r="AK25" s="269"/>
      <c r="AL25" s="269"/>
      <c r="AM25" s="269"/>
      <c r="AN25" s="269"/>
      <c r="AO25" s="269"/>
      <c r="AP25" s="269"/>
      <c r="AQ25" s="269"/>
      <c r="AR25" s="269"/>
      <c r="AS25" s="269"/>
      <c r="AT25" s="269"/>
      <c r="AU25" s="269"/>
      <c r="AV25" s="269"/>
      <c r="AW25" s="269"/>
      <c r="AX25" s="269"/>
      <c r="AY25" s="269"/>
      <c r="AZ25" s="269"/>
      <c r="BA25" s="269"/>
      <c r="BB25" s="269"/>
      <c r="BC25" s="269"/>
      <c r="BD25" s="269"/>
      <c r="BE25" s="269"/>
      <c r="BF25" s="269"/>
      <c r="BG25" s="269"/>
      <c r="BH25" s="269"/>
      <c r="BI25" s="269"/>
      <c r="BJ25" s="269"/>
      <c r="BK25" s="269"/>
      <c r="BL25" s="269"/>
      <c r="BM25" s="269"/>
      <c r="BN25" s="269"/>
      <c r="BO25" s="269"/>
      <c r="BP25" s="269"/>
      <c r="BQ25" s="269"/>
      <c r="BR25" s="269"/>
      <c r="BS25" s="269"/>
      <c r="BT25" s="269"/>
      <c r="BU25" s="269"/>
      <c r="BV25" s="269"/>
      <c r="BW25" s="269"/>
      <c r="BX25" s="269"/>
      <c r="BY25" s="269"/>
      <c r="BZ25" s="269"/>
      <c r="CA25" s="269"/>
      <c r="CB25" s="269"/>
      <c r="CC25" s="269"/>
      <c r="CD25" s="269"/>
      <c r="CE25" s="269"/>
      <c r="CF25" s="269"/>
      <c r="CG25" s="269"/>
      <c r="CH25" s="269"/>
      <c r="CI25" s="269"/>
      <c r="CJ25" s="269"/>
      <c r="CK25" s="269"/>
      <c r="CL25" s="269"/>
      <c r="CM25" s="269"/>
      <c r="CN25" s="269"/>
      <c r="CO25" s="269"/>
      <c r="CP25" s="269"/>
      <c r="CQ25" s="269"/>
      <c r="CR25" s="269"/>
      <c r="CS25" s="269"/>
      <c r="CT25" s="269"/>
      <c r="CU25" s="269"/>
      <c r="CV25" s="269"/>
      <c r="CW25" s="269"/>
      <c r="CX25" s="269"/>
      <c r="CY25" s="269"/>
      <c r="CZ25" s="269"/>
      <c r="DA25" s="269"/>
      <c r="DB25" s="269"/>
      <c r="DC25" s="269"/>
      <c r="DD25" s="269"/>
      <c r="DE25" s="269"/>
      <c r="DF25" s="269"/>
      <c r="DG25" s="269"/>
      <c r="DH25" s="269"/>
      <c r="DI25" s="269"/>
      <c r="DJ25" s="269"/>
      <c r="DK25" s="269"/>
      <c r="DL25" s="269"/>
      <c r="DM25" s="269"/>
      <c r="DN25" s="269"/>
      <c r="DO25" s="269"/>
      <c r="DP25" s="269"/>
      <c r="DQ25" s="269"/>
      <c r="DR25" s="269"/>
      <c r="DS25" s="269"/>
      <c r="DT25" s="269"/>
      <c r="DU25" s="269"/>
      <c r="DV25" s="269"/>
      <c r="DW25" s="269"/>
      <c r="DX25" s="269"/>
      <c r="DY25" s="269"/>
      <c r="DZ25" s="269"/>
      <c r="EA25" s="269"/>
      <c r="EB25" s="269"/>
      <c r="EC25" s="269"/>
      <c r="ED25" s="269"/>
      <c r="EE25" s="269"/>
      <c r="EF25" s="269"/>
      <c r="EG25" s="269"/>
      <c r="EH25" s="269"/>
      <c r="EI25" s="269"/>
      <c r="EJ25" s="269"/>
      <c r="EK25" s="269"/>
      <c r="EL25" s="269"/>
      <c r="EM25" s="269"/>
      <c r="EN25" s="269"/>
      <c r="EO25" s="269"/>
      <c r="EP25" s="269"/>
      <c r="EQ25" s="269"/>
      <c r="ER25" s="269"/>
      <c r="ES25" s="269"/>
      <c r="ET25" s="269"/>
      <c r="EU25" s="269"/>
      <c r="EV25" s="269"/>
      <c r="EW25" s="269"/>
      <c r="EX25" s="269"/>
      <c r="EY25" s="269"/>
      <c r="EZ25" s="269"/>
      <c r="FA25" s="269"/>
      <c r="FB25" s="269"/>
      <c r="FC25" s="269"/>
      <c r="FD25" s="269"/>
      <c r="FE25" s="269"/>
      <c r="FF25" s="269"/>
      <c r="FG25" s="269"/>
      <c r="FH25" s="269"/>
      <c r="FI25" s="269"/>
      <c r="FJ25" s="269"/>
      <c r="FK25" s="269"/>
      <c r="FL25" s="269"/>
      <c r="FM25" s="269"/>
      <c r="FN25" s="269"/>
      <c r="FO25" s="269"/>
      <c r="FP25" s="269"/>
      <c r="FQ25" s="269"/>
      <c r="FR25" s="269"/>
      <c r="FS25" s="269"/>
      <c r="FT25" s="269"/>
      <c r="FU25" s="269"/>
      <c r="FV25" s="269"/>
      <c r="FW25" s="269"/>
      <c r="FX25" s="269"/>
      <c r="FY25" s="269"/>
      <c r="FZ25" s="269"/>
      <c r="GA25" s="269"/>
      <c r="GB25" s="269"/>
      <c r="GC25" s="269"/>
      <c r="GD25" s="269"/>
      <c r="GE25" s="269"/>
      <c r="GF25" s="269"/>
      <c r="GG25" s="269"/>
      <c r="GH25" s="269"/>
      <c r="GI25" s="269"/>
      <c r="GJ25" s="269"/>
      <c r="GK25" s="269"/>
      <c r="GL25" s="269"/>
      <c r="GM25" s="269"/>
      <c r="GN25" s="269"/>
      <c r="GO25" s="269"/>
      <c r="GP25" s="269"/>
      <c r="GQ25" s="269"/>
      <c r="GR25" s="269"/>
      <c r="GS25" s="269"/>
      <c r="GT25" s="269"/>
      <c r="GU25" s="269"/>
      <c r="GV25" s="269"/>
      <c r="GW25" s="269"/>
      <c r="GX25" s="269"/>
      <c r="GY25" s="269"/>
      <c r="GZ25" s="269"/>
      <c r="HA25" s="269"/>
      <c r="HB25" s="269"/>
      <c r="HC25" s="269"/>
      <c r="HD25" s="269"/>
      <c r="HE25" s="269"/>
      <c r="HF25" s="269"/>
      <c r="HG25" s="269"/>
      <c r="HH25" s="269"/>
      <c r="HI25" s="269"/>
      <c r="HJ25" s="269"/>
      <c r="HK25" s="269"/>
      <c r="HL25" s="269"/>
      <c r="HM25" s="269"/>
      <c r="HN25" s="269"/>
      <c r="HO25" s="269"/>
      <c r="HP25" s="269"/>
      <c r="HQ25" s="269"/>
      <c r="HR25" s="269"/>
      <c r="HS25" s="269"/>
      <c r="HT25" s="269"/>
      <c r="HU25" s="269"/>
      <c r="HV25" s="269"/>
      <c r="HW25" s="269"/>
      <c r="HX25" s="269"/>
      <c r="HY25" s="269"/>
      <c r="HZ25" s="269"/>
      <c r="IA25" s="269"/>
      <c r="IB25" s="269"/>
      <c r="IC25" s="269"/>
      <c r="ID25" s="269"/>
      <c r="IE25" s="269"/>
      <c r="IF25" s="269"/>
      <c r="IG25" s="269"/>
      <c r="IH25" s="269"/>
      <c r="II25" s="269"/>
      <c r="IJ25" s="269"/>
      <c r="IK25" s="269"/>
      <c r="IL25" s="269"/>
      <c r="IM25" s="269"/>
      <c r="IN25" s="269"/>
      <c r="IO25" s="269"/>
      <c r="IP25" s="269"/>
      <c r="IQ25" s="269"/>
      <c r="IR25" s="269"/>
      <c r="IS25" s="269"/>
      <c r="IT25" s="269"/>
      <c r="IU25" s="269"/>
      <c r="IV25" s="269"/>
      <c r="IW25" s="269"/>
      <c r="IX25" s="269"/>
      <c r="IY25" s="269"/>
      <c r="IZ25" s="269"/>
      <c r="JA25" s="269"/>
      <c r="JB25" s="269"/>
      <c r="JC25" s="269"/>
      <c r="JD25" s="269"/>
      <c r="JE25" s="269"/>
      <c r="JF25" s="269"/>
      <c r="JG25" s="269"/>
      <c r="JH25" s="269"/>
      <c r="JI25" s="269"/>
      <c r="JJ25" s="269"/>
      <c r="JK25" s="269"/>
      <c r="JL25" s="269"/>
      <c r="JM25" s="269"/>
      <c r="JN25" s="269"/>
      <c r="JO25" s="269"/>
      <c r="JP25" s="269"/>
      <c r="JQ25" s="269"/>
      <c r="JR25" s="269"/>
      <c r="JS25" s="269"/>
      <c r="JT25" s="269"/>
      <c r="JU25" s="269"/>
      <c r="JV25" s="269"/>
      <c r="JW25" s="269"/>
      <c r="JX25" s="269"/>
      <c r="JY25" s="269"/>
      <c r="JZ25" s="269"/>
      <c r="KA25" s="269"/>
      <c r="KB25" s="269"/>
      <c r="KC25" s="269"/>
      <c r="KD25" s="269"/>
      <c r="KE25" s="269"/>
      <c r="KF25" s="269"/>
      <c r="KG25" s="269"/>
      <c r="KH25" s="269"/>
      <c r="KI25" s="269"/>
      <c r="KJ25" s="269"/>
      <c r="KK25" s="269"/>
      <c r="KL25" s="269"/>
      <c r="KM25" s="269"/>
      <c r="KN25" s="269"/>
      <c r="KO25" s="269"/>
      <c r="KP25" s="269"/>
      <c r="KQ25" s="269"/>
      <c r="KR25" s="269"/>
      <c r="KS25" s="269"/>
      <c r="KT25" s="269"/>
      <c r="KU25" s="269"/>
      <c r="KV25" s="269"/>
      <c r="KW25" s="269"/>
      <c r="KX25" s="269"/>
      <c r="KY25" s="269"/>
      <c r="KZ25" s="269"/>
      <c r="LA25" s="269"/>
      <c r="LB25" s="269"/>
      <c r="LC25" s="269"/>
      <c r="LD25" s="269"/>
      <c r="LE25" s="269"/>
      <c r="LF25" s="269"/>
      <c r="LG25" s="269"/>
      <c r="LH25" s="269"/>
      <c r="LI25" s="269"/>
      <c r="LJ25" s="269"/>
      <c r="LK25" s="269"/>
      <c r="LL25" s="269"/>
      <c r="LM25" s="269"/>
      <c r="LN25" s="269"/>
      <c r="LO25" s="269"/>
      <c r="LP25" s="269"/>
      <c r="LQ25" s="269"/>
      <c r="LR25" s="269"/>
      <c r="LS25" s="269"/>
      <c r="LT25" s="269"/>
      <c r="LU25" s="269"/>
      <c r="LV25" s="269"/>
      <c r="LW25" s="269"/>
      <c r="LX25" s="269"/>
      <c r="LY25" s="269"/>
      <c r="LZ25" s="269"/>
      <c r="MA25" s="269"/>
      <c r="MB25" s="269"/>
      <c r="MC25" s="269"/>
      <c r="MD25" s="269"/>
      <c r="ME25" s="269"/>
      <c r="MF25" s="269"/>
      <c r="MG25" s="269"/>
      <c r="MH25" s="269"/>
      <c r="MI25" s="269"/>
      <c r="MJ25" s="269"/>
      <c r="MK25" s="269"/>
      <c r="ML25" s="269"/>
      <c r="MM25" s="269"/>
      <c r="MN25" s="269"/>
      <c r="MO25" s="269"/>
      <c r="MP25" s="269"/>
      <c r="MQ25" s="269"/>
      <c r="MR25" s="269"/>
      <c r="MS25" s="269"/>
      <c r="MT25" s="269"/>
      <c r="MU25" s="269"/>
      <c r="MV25" s="269"/>
      <c r="MW25" s="269"/>
      <c r="MX25" s="269"/>
      <c r="MY25" s="269"/>
      <c r="MZ25" s="269"/>
      <c r="NA25" s="269"/>
      <c r="NB25" s="269"/>
      <c r="NC25" s="269"/>
      <c r="ND25" s="269"/>
      <c r="NE25" s="269"/>
      <c r="NF25" s="269"/>
      <c r="NG25" s="269"/>
      <c r="NH25" s="269"/>
      <c r="NI25" s="269"/>
      <c r="NJ25" s="269"/>
      <c r="NK25" s="269"/>
      <c r="NL25" s="269"/>
      <c r="NM25" s="269"/>
      <c r="NN25" s="269"/>
      <c r="NO25" s="269"/>
      <c r="NP25" s="269"/>
      <c r="NQ25" s="269"/>
      <c r="NR25" s="269"/>
      <c r="NS25" s="269"/>
      <c r="NT25" s="269"/>
      <c r="NU25" s="269"/>
      <c r="NV25" s="269"/>
      <c r="NW25" s="269"/>
      <c r="NX25" s="269"/>
      <c r="NY25" s="269"/>
      <c r="NZ25" s="269"/>
      <c r="OA25" s="269"/>
      <c r="OB25" s="269"/>
      <c r="OC25" s="269"/>
      <c r="OD25" s="269"/>
      <c r="OE25" s="269"/>
      <c r="OF25" s="269"/>
      <c r="OG25" s="269"/>
      <c r="OH25" s="269"/>
      <c r="OI25" s="269"/>
      <c r="OJ25" s="269"/>
      <c r="OK25" s="269"/>
      <c r="OL25" s="269"/>
      <c r="OM25" s="269"/>
      <c r="ON25" s="269"/>
      <c r="OO25" s="269"/>
      <c r="OP25" s="269"/>
      <c r="OQ25" s="269"/>
      <c r="OR25" s="269"/>
      <c r="OS25" s="269"/>
      <c r="OT25" s="269"/>
      <c r="OU25" s="269"/>
      <c r="OV25" s="269"/>
      <c r="OW25" s="269"/>
      <c r="OX25" s="269"/>
      <c r="OY25" s="269"/>
      <c r="OZ25" s="269"/>
      <c r="PA25" s="269"/>
      <c r="PB25" s="269"/>
      <c r="PC25" s="269"/>
      <c r="PD25" s="269"/>
      <c r="PE25" s="269"/>
      <c r="PF25" s="269"/>
      <c r="PG25" s="269"/>
      <c r="PH25" s="269"/>
      <c r="PI25" s="269"/>
      <c r="PJ25" s="269"/>
      <c r="PK25" s="269"/>
      <c r="PL25" s="269"/>
      <c r="PM25" s="269"/>
      <c r="PN25" s="269"/>
      <c r="PO25" s="269"/>
      <c r="PP25" s="269"/>
      <c r="PQ25" s="269"/>
      <c r="PR25" s="269"/>
      <c r="PS25" s="269"/>
      <c r="PT25" s="269"/>
      <c r="PU25" s="269"/>
      <c r="PV25" s="269"/>
      <c r="PW25" s="269"/>
      <c r="PX25" s="269"/>
      <c r="PY25" s="269"/>
      <c r="PZ25" s="269"/>
      <c r="QA25" s="269"/>
      <c r="QB25" s="269"/>
      <c r="QC25" s="269"/>
      <c r="QD25" s="269"/>
      <c r="QE25" s="269"/>
      <c r="QF25" s="269"/>
      <c r="QG25" s="269"/>
      <c r="QH25" s="269"/>
      <c r="QI25" s="269"/>
      <c r="QJ25" s="269"/>
      <c r="QK25" s="269"/>
      <c r="QL25" s="269"/>
      <c r="QM25" s="269"/>
      <c r="QN25" s="269"/>
      <c r="QO25" s="269"/>
      <c r="QP25" s="269"/>
      <c r="QQ25" s="269"/>
      <c r="QR25" s="269"/>
      <c r="QS25" s="269"/>
      <c r="QT25" s="269"/>
      <c r="QU25" s="269"/>
      <c r="QV25" s="269"/>
      <c r="QW25" s="269"/>
      <c r="QX25" s="269"/>
      <c r="QY25" s="269"/>
      <c r="QZ25" s="269"/>
      <c r="RA25" s="269"/>
      <c r="RB25" s="269"/>
      <c r="RC25" s="269"/>
      <c r="RD25" s="269"/>
      <c r="RE25" s="269"/>
      <c r="RF25" s="269"/>
      <c r="RG25" s="269"/>
      <c r="RH25" s="269"/>
      <c r="RI25" s="269"/>
      <c r="RJ25" s="269"/>
      <c r="RK25" s="269"/>
      <c r="RL25" s="269"/>
      <c r="RM25" s="269"/>
      <c r="RN25" s="269"/>
      <c r="RO25" s="269"/>
      <c r="RP25" s="269"/>
      <c r="RQ25" s="269"/>
      <c r="RR25" s="269"/>
      <c r="RS25" s="269"/>
      <c r="RT25" s="269"/>
      <c r="RU25" s="269"/>
      <c r="RV25" s="269"/>
      <c r="RW25" s="269"/>
      <c r="RX25" s="269"/>
      <c r="RY25" s="269"/>
      <c r="RZ25" s="269"/>
      <c r="SA25" s="269"/>
      <c r="SB25" s="269"/>
      <c r="SC25" s="269"/>
      <c r="SD25" s="269"/>
      <c r="SE25" s="269"/>
      <c r="SF25" s="269"/>
      <c r="SG25" s="269"/>
      <c r="SH25" s="269"/>
      <c r="SI25" s="269"/>
      <c r="SJ25" s="269"/>
      <c r="SK25" s="269"/>
      <c r="SL25" s="269"/>
      <c r="SM25" s="269"/>
      <c r="SN25" s="269"/>
      <c r="SO25" s="269"/>
      <c r="SP25" s="269"/>
      <c r="SQ25" s="269"/>
      <c r="SR25" s="269"/>
      <c r="SS25" s="269"/>
      <c r="ST25" s="269"/>
      <c r="SU25" s="269"/>
      <c r="SV25" s="269"/>
      <c r="SW25" s="269"/>
      <c r="SX25" s="269"/>
      <c r="SY25" s="269"/>
      <c r="SZ25" s="269"/>
      <c r="TA25" s="269"/>
      <c r="TB25" s="269"/>
      <c r="TC25" s="269"/>
      <c r="TD25" s="269"/>
      <c r="TE25" s="269"/>
      <c r="TF25" s="269"/>
      <c r="TG25" s="269"/>
      <c r="TH25" s="269"/>
      <c r="TI25" s="269"/>
      <c r="TJ25" s="269"/>
      <c r="TK25" s="269"/>
      <c r="TL25" s="269"/>
      <c r="TM25" s="269"/>
      <c r="TN25" s="269"/>
      <c r="TO25" s="269"/>
      <c r="TP25" s="269"/>
      <c r="TQ25" s="269"/>
      <c r="TR25" s="269"/>
      <c r="TS25" s="269"/>
      <c r="TT25" s="269"/>
      <c r="TU25" s="269"/>
      <c r="TV25" s="269"/>
      <c r="TW25" s="269"/>
      <c r="TX25" s="269"/>
      <c r="TY25" s="269"/>
      <c r="TZ25" s="269"/>
      <c r="UA25" s="269"/>
      <c r="UB25" s="269"/>
      <c r="UC25" s="269"/>
      <c r="UD25" s="269"/>
      <c r="UE25" s="269"/>
      <c r="UF25" s="269"/>
      <c r="UG25" s="269"/>
      <c r="UH25" s="269"/>
      <c r="UI25" s="269"/>
      <c r="UJ25" s="269"/>
      <c r="UK25" s="269"/>
      <c r="UL25" s="269"/>
      <c r="UM25" s="269"/>
      <c r="UN25" s="269"/>
      <c r="UO25" s="269"/>
      <c r="UP25" s="269"/>
      <c r="UQ25" s="269"/>
      <c r="UR25" s="269"/>
      <c r="US25" s="269"/>
      <c r="UT25" s="269"/>
      <c r="UU25" s="269"/>
      <c r="UV25" s="269"/>
      <c r="UW25" s="269"/>
      <c r="UX25" s="269"/>
      <c r="UY25" s="269"/>
      <c r="UZ25" s="269"/>
      <c r="VA25" s="269"/>
      <c r="VB25" s="269"/>
      <c r="VC25" s="269"/>
      <c r="VD25" s="269"/>
      <c r="VE25" s="269"/>
      <c r="VF25" s="269"/>
      <c r="VG25" s="269"/>
      <c r="VH25" s="269"/>
      <c r="VI25" s="269"/>
      <c r="VJ25" s="269"/>
      <c r="VK25" s="269"/>
      <c r="VL25" s="269"/>
      <c r="VM25" s="269"/>
      <c r="VN25" s="269"/>
      <c r="VO25" s="269"/>
      <c r="VP25" s="269"/>
      <c r="VQ25" s="269"/>
      <c r="VR25" s="269"/>
      <c r="VS25" s="269"/>
      <c r="VT25" s="269"/>
      <c r="VU25" s="269"/>
      <c r="VV25" s="269"/>
      <c r="VW25" s="269"/>
      <c r="VX25" s="269"/>
      <c r="VY25" s="269"/>
      <c r="VZ25" s="269"/>
      <c r="WA25" s="269"/>
      <c r="WB25" s="269"/>
      <c r="WC25" s="269"/>
      <c r="WD25" s="269"/>
      <c r="WE25" s="269"/>
      <c r="WF25" s="269"/>
      <c r="WG25" s="269"/>
      <c r="WH25" s="269"/>
      <c r="WI25" s="269"/>
      <c r="WJ25" s="269"/>
      <c r="WK25" s="269"/>
      <c r="WL25" s="269"/>
      <c r="WM25" s="269"/>
      <c r="WN25" s="269"/>
      <c r="WO25" s="269"/>
      <c r="WP25" s="269"/>
      <c r="WQ25" s="269"/>
      <c r="WR25" s="269"/>
      <c r="WS25" s="269"/>
      <c r="WT25" s="269"/>
      <c r="WU25" s="269"/>
      <c r="WV25" s="269"/>
      <c r="WW25" s="269"/>
      <c r="WX25" s="269"/>
      <c r="WY25" s="269"/>
      <c r="WZ25" s="269"/>
      <c r="XA25" s="269"/>
      <c r="XB25" s="269"/>
      <c r="XC25" s="269"/>
      <c r="XD25" s="269"/>
      <c r="XE25" s="269"/>
      <c r="XF25" s="269"/>
      <c r="XG25" s="269"/>
      <c r="XH25" s="269"/>
      <c r="XI25" s="269"/>
      <c r="XJ25" s="269"/>
      <c r="XK25" s="269"/>
      <c r="XL25" s="269"/>
      <c r="XM25" s="269"/>
      <c r="XN25" s="269"/>
      <c r="XO25" s="269"/>
      <c r="XP25" s="269"/>
      <c r="XQ25" s="269"/>
      <c r="XR25" s="269"/>
      <c r="XS25" s="269"/>
      <c r="XT25" s="269"/>
      <c r="XU25" s="269"/>
      <c r="XV25" s="269"/>
      <c r="XW25" s="269"/>
      <c r="XX25" s="269"/>
      <c r="XY25" s="269"/>
      <c r="XZ25" s="269"/>
      <c r="YA25" s="269"/>
      <c r="YB25" s="269"/>
      <c r="YC25" s="269"/>
      <c r="YD25" s="269"/>
      <c r="YE25" s="269"/>
      <c r="YF25" s="269"/>
      <c r="YG25" s="269"/>
      <c r="YH25" s="269"/>
      <c r="YI25" s="269"/>
      <c r="YJ25" s="269"/>
      <c r="YK25" s="269"/>
      <c r="YL25" s="269"/>
      <c r="YM25" s="269"/>
      <c r="YN25" s="269"/>
      <c r="YO25" s="269"/>
      <c r="YP25" s="269"/>
      <c r="YQ25" s="269"/>
      <c r="YR25" s="269"/>
      <c r="YS25" s="269"/>
      <c r="YT25" s="269"/>
      <c r="YU25" s="269"/>
      <c r="YV25" s="269"/>
      <c r="YW25" s="269"/>
      <c r="YX25" s="269"/>
      <c r="YY25" s="269"/>
      <c r="YZ25" s="269"/>
      <c r="ZA25" s="269"/>
      <c r="ZB25" s="269"/>
      <c r="ZC25" s="269"/>
      <c r="ZD25" s="269"/>
      <c r="ZE25" s="269"/>
      <c r="ZF25" s="269"/>
      <c r="ZG25" s="269"/>
      <c r="ZH25" s="269"/>
      <c r="ZI25" s="269"/>
      <c r="ZJ25" s="269"/>
      <c r="ZK25" s="269"/>
      <c r="ZL25" s="269"/>
      <c r="ZM25" s="269"/>
      <c r="ZN25" s="269"/>
      <c r="ZO25" s="269"/>
      <c r="ZP25" s="269"/>
      <c r="ZQ25" s="269"/>
      <c r="ZR25" s="269"/>
      <c r="ZS25" s="269"/>
      <c r="ZT25" s="269"/>
      <c r="ZU25" s="269"/>
      <c r="ZV25" s="269"/>
      <c r="ZW25" s="269"/>
      <c r="ZX25" s="269"/>
      <c r="ZY25" s="269"/>
      <c r="ZZ25" s="269"/>
      <c r="AAA25" s="269"/>
      <c r="AAB25" s="269"/>
      <c r="AAC25" s="269"/>
      <c r="AAD25" s="269"/>
      <c r="AAE25" s="269"/>
      <c r="AAF25" s="269"/>
      <c r="AAG25" s="269"/>
      <c r="AAH25" s="269"/>
      <c r="AAI25" s="269"/>
      <c r="AAJ25" s="269"/>
      <c r="AAK25" s="269"/>
      <c r="AAL25" s="269"/>
      <c r="AAM25" s="269"/>
      <c r="AAN25" s="269"/>
      <c r="AAO25" s="269"/>
      <c r="AAP25" s="269"/>
      <c r="AAQ25" s="269"/>
      <c r="AAR25" s="269"/>
      <c r="AAS25" s="269"/>
      <c r="AAT25" s="269"/>
      <c r="AAU25" s="269"/>
      <c r="AAV25" s="269"/>
      <c r="AAW25" s="269"/>
      <c r="AAX25" s="269"/>
      <c r="AAY25" s="269"/>
      <c r="AAZ25" s="269"/>
      <c r="ABA25" s="269"/>
      <c r="ABB25" s="269"/>
      <c r="ABC25" s="269"/>
      <c r="ABD25" s="269"/>
      <c r="ABE25" s="269"/>
      <c r="ABF25" s="269"/>
      <c r="ABG25" s="269"/>
      <c r="ABH25" s="269"/>
      <c r="ABI25" s="269"/>
      <c r="ABJ25" s="269"/>
      <c r="ABK25" s="269"/>
      <c r="ABL25" s="269"/>
      <c r="ABM25" s="269"/>
      <c r="ABN25" s="269"/>
      <c r="ABO25" s="269"/>
      <c r="ABP25" s="269"/>
      <c r="ABQ25" s="269"/>
      <c r="ABR25" s="269"/>
      <c r="ABS25" s="269"/>
      <c r="ABT25" s="269"/>
      <c r="ABU25" s="269"/>
      <c r="ABV25" s="269"/>
      <c r="ABW25" s="269"/>
      <c r="ABX25" s="269"/>
      <c r="ABY25" s="269"/>
      <c r="ABZ25" s="269"/>
      <c r="ACA25" s="269"/>
      <c r="ACB25" s="269"/>
      <c r="ACC25" s="269"/>
      <c r="ACD25" s="269"/>
      <c r="ACE25" s="269"/>
      <c r="ACF25" s="269"/>
      <c r="ACG25" s="269"/>
      <c r="ACH25" s="269"/>
      <c r="ACI25" s="269"/>
      <c r="ACJ25" s="269"/>
      <c r="ACK25" s="269"/>
      <c r="ACL25" s="269"/>
      <c r="ACM25" s="269"/>
      <c r="ACN25" s="269"/>
      <c r="ACO25" s="269"/>
      <c r="ACP25" s="269"/>
      <c r="ACQ25" s="269"/>
      <c r="ACR25" s="269"/>
      <c r="ACS25" s="269"/>
      <c r="ACT25" s="269"/>
      <c r="ACU25" s="269"/>
      <c r="ACV25" s="269"/>
      <c r="ACW25" s="269"/>
      <c r="ACX25" s="269"/>
      <c r="ACY25" s="269"/>
      <c r="ACZ25" s="269"/>
      <c r="ADA25" s="269"/>
      <c r="ADB25" s="269"/>
      <c r="ADC25" s="269"/>
      <c r="ADD25" s="269"/>
      <c r="ADE25" s="269"/>
      <c r="ADF25" s="269"/>
      <c r="ADG25" s="269"/>
      <c r="ADH25" s="269"/>
      <c r="ADI25" s="269"/>
      <c r="ADJ25" s="269"/>
      <c r="ADK25" s="269"/>
      <c r="ADL25" s="269"/>
      <c r="ADM25" s="269"/>
      <c r="ADN25" s="269"/>
      <c r="ADO25" s="269"/>
      <c r="ADP25" s="269"/>
      <c r="ADQ25" s="269"/>
      <c r="ADR25" s="269"/>
      <c r="ADS25" s="269"/>
      <c r="ADT25" s="269"/>
      <c r="ADU25" s="269"/>
      <c r="ADV25" s="269"/>
      <c r="ADW25" s="269"/>
      <c r="ADX25" s="269"/>
      <c r="ADY25" s="269"/>
      <c r="ADZ25" s="269"/>
      <c r="AEA25" s="269"/>
      <c r="AEB25" s="269"/>
      <c r="AEC25" s="269"/>
      <c r="AED25" s="269"/>
      <c r="AEE25" s="269"/>
      <c r="AEF25" s="269"/>
      <c r="AEG25" s="269"/>
      <c r="AEH25" s="269"/>
      <c r="AEI25" s="269"/>
      <c r="AEJ25" s="269"/>
      <c r="AEK25" s="269"/>
      <c r="AEL25" s="269"/>
      <c r="AEM25" s="269"/>
      <c r="AEN25" s="269"/>
      <c r="AEO25" s="269"/>
      <c r="AEP25" s="269"/>
      <c r="AEQ25" s="269"/>
      <c r="AER25" s="269"/>
      <c r="AES25" s="269"/>
      <c r="AET25" s="269"/>
      <c r="AEU25" s="269"/>
      <c r="AEV25" s="269"/>
      <c r="AEW25" s="269"/>
      <c r="AEX25" s="269"/>
      <c r="AEY25" s="269"/>
      <c r="AEZ25" s="269"/>
      <c r="AFA25" s="269"/>
      <c r="AFB25" s="269"/>
      <c r="AFC25" s="269"/>
      <c r="AFD25" s="269"/>
      <c r="AFE25" s="269"/>
      <c r="AFF25" s="269"/>
      <c r="AFG25" s="269"/>
      <c r="AFH25" s="269"/>
      <c r="AFI25" s="269"/>
      <c r="AFJ25" s="269"/>
      <c r="AFK25" s="269"/>
      <c r="AFL25" s="269"/>
      <c r="AFM25" s="269"/>
      <c r="AFN25" s="269"/>
      <c r="AFO25" s="269"/>
      <c r="AFP25" s="269"/>
      <c r="AFQ25" s="269"/>
      <c r="AFR25" s="269"/>
      <c r="AFS25" s="269"/>
      <c r="AFT25" s="269"/>
      <c r="AFU25" s="269"/>
      <c r="AFV25" s="269"/>
      <c r="AFW25" s="269"/>
      <c r="AFX25" s="269"/>
      <c r="AFY25" s="269"/>
      <c r="AFZ25" s="269"/>
      <c r="AGA25" s="269"/>
      <c r="AGB25" s="269"/>
      <c r="AGC25" s="269"/>
      <c r="AGD25" s="269"/>
      <c r="AGE25" s="269"/>
      <c r="AGF25" s="269"/>
      <c r="AGG25" s="269"/>
      <c r="AGH25" s="269"/>
      <c r="AGI25" s="269"/>
      <c r="AGJ25" s="269"/>
      <c r="AGK25" s="269"/>
      <c r="AGL25" s="269"/>
      <c r="AGM25" s="269"/>
      <c r="AGN25" s="269"/>
      <c r="AGO25" s="269"/>
      <c r="AGP25" s="269"/>
      <c r="AGQ25" s="269"/>
      <c r="AGR25" s="269"/>
      <c r="AGS25" s="269"/>
      <c r="AGT25" s="269"/>
      <c r="AGU25" s="269"/>
      <c r="AGV25" s="269"/>
      <c r="AGW25" s="269"/>
      <c r="AGX25" s="269"/>
      <c r="AGY25" s="269"/>
      <c r="AGZ25" s="269"/>
      <c r="AHA25" s="269"/>
      <c r="AHB25" s="269"/>
      <c r="AHC25" s="269"/>
      <c r="AHD25" s="269"/>
      <c r="AHE25" s="269"/>
      <c r="AHF25" s="269"/>
      <c r="AHG25" s="269"/>
      <c r="AHH25" s="269"/>
      <c r="AHI25" s="269"/>
      <c r="AHJ25" s="269"/>
      <c r="AHK25" s="269"/>
      <c r="AHL25" s="269"/>
      <c r="AHM25" s="269"/>
      <c r="AHN25" s="269"/>
      <c r="AHO25" s="269"/>
      <c r="AHP25" s="269"/>
      <c r="AHQ25" s="269"/>
      <c r="AHR25" s="269"/>
      <c r="AHS25" s="269"/>
      <c r="AHT25" s="269"/>
      <c r="AHU25" s="269"/>
      <c r="AHV25" s="269"/>
      <c r="AHW25" s="269"/>
      <c r="AHX25" s="269"/>
      <c r="AHY25" s="269"/>
      <c r="AHZ25" s="269"/>
      <c r="AIA25" s="269"/>
      <c r="AIB25" s="269"/>
      <c r="AIC25" s="269"/>
      <c r="AID25" s="269"/>
      <c r="AIE25" s="269"/>
      <c r="AIF25" s="269"/>
      <c r="AIG25" s="269"/>
      <c r="AIH25" s="269"/>
      <c r="AII25" s="269"/>
      <c r="AIJ25" s="269"/>
      <c r="AIK25" s="269"/>
      <c r="AIL25" s="269"/>
      <c r="AIM25" s="269"/>
      <c r="AIN25" s="269"/>
      <c r="AIO25" s="269"/>
      <c r="AIP25" s="269"/>
      <c r="AIQ25" s="269"/>
      <c r="AIR25" s="269"/>
      <c r="AIS25" s="269"/>
      <c r="AIT25" s="269"/>
      <c r="AIU25" s="269"/>
      <c r="AIV25" s="269"/>
      <c r="AIW25" s="269"/>
      <c r="AIX25" s="269"/>
      <c r="AIY25" s="269"/>
      <c r="AIZ25" s="269"/>
      <c r="AJA25" s="269"/>
      <c r="AJB25" s="269"/>
      <c r="AJC25" s="269"/>
      <c r="AJD25" s="269"/>
      <c r="AJE25" s="269"/>
      <c r="AJF25" s="269"/>
      <c r="AJG25" s="269"/>
      <c r="AJH25" s="269"/>
      <c r="AJI25" s="269"/>
      <c r="AJJ25" s="269"/>
      <c r="AJK25" s="269"/>
      <c r="AJL25" s="269"/>
      <c r="AJM25" s="269"/>
      <c r="AJN25" s="269"/>
      <c r="AJO25" s="269"/>
      <c r="AJP25" s="269"/>
      <c r="AJQ25" s="269"/>
      <c r="AJR25" s="269"/>
      <c r="AJS25" s="269"/>
      <c r="AJT25" s="269"/>
      <c r="AJU25" s="269"/>
      <c r="AJV25" s="269"/>
      <c r="AJW25" s="269"/>
      <c r="AJX25" s="269"/>
      <c r="AJY25" s="269"/>
      <c r="AJZ25" s="269"/>
      <c r="AKA25" s="269"/>
      <c r="AKB25" s="269"/>
      <c r="AKC25" s="269"/>
      <c r="AKD25" s="269"/>
      <c r="AKE25" s="269"/>
      <c r="AKF25" s="269"/>
      <c r="AKG25" s="269"/>
      <c r="AKH25" s="269"/>
      <c r="AKI25" s="269"/>
      <c r="AKJ25" s="269"/>
      <c r="AKK25" s="269"/>
      <c r="AKL25" s="269"/>
      <c r="AKM25" s="269"/>
      <c r="AKN25" s="269"/>
      <c r="AKO25" s="269"/>
      <c r="AKP25" s="269"/>
      <c r="AKQ25" s="269"/>
      <c r="AKR25" s="269"/>
      <c r="AKS25" s="269"/>
      <c r="AKT25" s="269"/>
      <c r="AKU25" s="269"/>
      <c r="AKV25" s="269"/>
      <c r="AKW25" s="269"/>
      <c r="AKX25" s="269"/>
      <c r="AKY25" s="269"/>
      <c r="AKZ25" s="269"/>
      <c r="ALA25" s="269"/>
      <c r="ALB25" s="269"/>
      <c r="ALC25" s="269"/>
      <c r="ALD25" s="269"/>
      <c r="ALE25" s="269"/>
      <c r="ALF25" s="269"/>
      <c r="ALG25" s="269"/>
      <c r="ALH25" s="269"/>
      <c r="ALI25" s="269"/>
      <c r="ALJ25" s="269"/>
      <c r="ALK25" s="269"/>
      <c r="ALL25" s="269"/>
      <c r="ALM25" s="269"/>
      <c r="ALN25" s="269"/>
      <c r="ALO25" s="269"/>
      <c r="ALP25" s="269"/>
      <c r="ALQ25" s="269"/>
      <c r="ALR25" s="269"/>
      <c r="ALS25" s="269"/>
      <c r="ALT25" s="269"/>
      <c r="ALU25" s="269"/>
      <c r="ALV25" s="269"/>
      <c r="ALW25" s="269"/>
      <c r="ALX25" s="269"/>
      <c r="ALY25" s="269"/>
      <c r="ALZ25" s="269"/>
      <c r="AMA25" s="269"/>
      <c r="AMB25" s="269"/>
      <c r="AMC25" s="269"/>
      <c r="AMD25" s="269"/>
    </row>
    <row r="26" customFormat="false" ht="13.8" hidden="false" customHeight="true" outlineLevel="0" collapsed="false">
      <c r="A26" s="261" t="s">
        <v>926</v>
      </c>
      <c r="B26" s="267" t="s">
        <v>1308</v>
      </c>
      <c r="C26" s="267"/>
      <c r="D26" s="267"/>
      <c r="E26" s="267"/>
      <c r="F26" s="267"/>
      <c r="G26" s="267"/>
      <c r="H26" s="268"/>
      <c r="I26" s="266" t="n">
        <f aca="false">I23*H26</f>
        <v>0</v>
      </c>
      <c r="J26" s="269"/>
      <c r="K26" s="269"/>
      <c r="L26" s="269"/>
      <c r="M26" s="269"/>
      <c r="N26" s="269"/>
      <c r="O26" s="269"/>
      <c r="P26" s="269"/>
      <c r="Q26" s="269"/>
      <c r="R26" s="269"/>
      <c r="S26" s="269"/>
      <c r="T26" s="269"/>
      <c r="U26" s="269"/>
      <c r="V26" s="269"/>
      <c r="W26" s="269"/>
      <c r="X26" s="269"/>
      <c r="Y26" s="269"/>
      <c r="Z26" s="269"/>
      <c r="AA26" s="269"/>
      <c r="AB26" s="269"/>
      <c r="AC26" s="269"/>
      <c r="AD26" s="269"/>
      <c r="AE26" s="269"/>
      <c r="AF26" s="269"/>
      <c r="AG26" s="269"/>
      <c r="AH26" s="269"/>
      <c r="AI26" s="269"/>
      <c r="AJ26" s="269"/>
      <c r="AK26" s="269"/>
      <c r="AL26" s="269"/>
      <c r="AM26" s="269"/>
      <c r="AN26" s="269"/>
      <c r="AO26" s="269"/>
      <c r="AP26" s="269"/>
      <c r="AQ26" s="269"/>
      <c r="AR26" s="269"/>
      <c r="AS26" s="269"/>
      <c r="AT26" s="269"/>
      <c r="AU26" s="269"/>
      <c r="AV26" s="269"/>
      <c r="AW26" s="269"/>
      <c r="AX26" s="269"/>
      <c r="AY26" s="269"/>
      <c r="AZ26" s="269"/>
      <c r="BA26" s="269"/>
      <c r="BB26" s="269"/>
      <c r="BC26" s="269"/>
      <c r="BD26" s="269"/>
      <c r="BE26" s="269"/>
      <c r="BF26" s="269"/>
      <c r="BG26" s="269"/>
      <c r="BH26" s="269"/>
      <c r="BI26" s="269"/>
      <c r="BJ26" s="269"/>
      <c r="BK26" s="269"/>
      <c r="BL26" s="269"/>
      <c r="BM26" s="269"/>
      <c r="BN26" s="269"/>
      <c r="BO26" s="269"/>
      <c r="BP26" s="269"/>
      <c r="BQ26" s="269"/>
      <c r="BR26" s="269"/>
      <c r="BS26" s="269"/>
      <c r="BT26" s="269"/>
      <c r="BU26" s="269"/>
      <c r="BV26" s="269"/>
      <c r="BW26" s="269"/>
      <c r="BX26" s="269"/>
      <c r="BY26" s="269"/>
      <c r="BZ26" s="269"/>
      <c r="CA26" s="269"/>
      <c r="CB26" s="269"/>
      <c r="CC26" s="269"/>
      <c r="CD26" s="269"/>
      <c r="CE26" s="269"/>
      <c r="CF26" s="269"/>
      <c r="CG26" s="269"/>
      <c r="CH26" s="269"/>
      <c r="CI26" s="269"/>
      <c r="CJ26" s="269"/>
      <c r="CK26" s="269"/>
      <c r="CL26" s="269"/>
      <c r="CM26" s="269"/>
      <c r="CN26" s="269"/>
      <c r="CO26" s="269"/>
      <c r="CP26" s="269"/>
      <c r="CQ26" s="269"/>
      <c r="CR26" s="269"/>
      <c r="CS26" s="269"/>
      <c r="CT26" s="269"/>
      <c r="CU26" s="269"/>
      <c r="CV26" s="269"/>
      <c r="CW26" s="269"/>
      <c r="CX26" s="269"/>
      <c r="CY26" s="269"/>
      <c r="CZ26" s="269"/>
      <c r="DA26" s="269"/>
      <c r="DB26" s="269"/>
      <c r="DC26" s="269"/>
      <c r="DD26" s="269"/>
      <c r="DE26" s="269"/>
      <c r="DF26" s="269"/>
      <c r="DG26" s="269"/>
      <c r="DH26" s="269"/>
      <c r="DI26" s="269"/>
      <c r="DJ26" s="269"/>
      <c r="DK26" s="269"/>
      <c r="DL26" s="269"/>
      <c r="DM26" s="269"/>
      <c r="DN26" s="269"/>
      <c r="DO26" s="269"/>
      <c r="DP26" s="269"/>
      <c r="DQ26" s="269"/>
      <c r="DR26" s="269"/>
      <c r="DS26" s="269"/>
      <c r="DT26" s="269"/>
      <c r="DU26" s="269"/>
      <c r="DV26" s="269"/>
      <c r="DW26" s="269"/>
      <c r="DX26" s="269"/>
      <c r="DY26" s="269"/>
      <c r="DZ26" s="269"/>
      <c r="EA26" s="269"/>
      <c r="EB26" s="269"/>
      <c r="EC26" s="269"/>
      <c r="ED26" s="269"/>
      <c r="EE26" s="269"/>
      <c r="EF26" s="269"/>
      <c r="EG26" s="269"/>
      <c r="EH26" s="269"/>
      <c r="EI26" s="269"/>
      <c r="EJ26" s="269"/>
      <c r="EK26" s="269"/>
      <c r="EL26" s="269"/>
      <c r="EM26" s="269"/>
      <c r="EN26" s="269"/>
      <c r="EO26" s="269"/>
      <c r="EP26" s="269"/>
      <c r="EQ26" s="269"/>
      <c r="ER26" s="269"/>
      <c r="ES26" s="269"/>
      <c r="ET26" s="269"/>
      <c r="EU26" s="269"/>
      <c r="EV26" s="269"/>
      <c r="EW26" s="269"/>
      <c r="EX26" s="269"/>
      <c r="EY26" s="269"/>
      <c r="EZ26" s="269"/>
      <c r="FA26" s="269"/>
      <c r="FB26" s="269"/>
      <c r="FC26" s="269"/>
      <c r="FD26" s="269"/>
      <c r="FE26" s="269"/>
      <c r="FF26" s="269"/>
      <c r="FG26" s="269"/>
      <c r="FH26" s="269"/>
      <c r="FI26" s="269"/>
      <c r="FJ26" s="269"/>
      <c r="FK26" s="269"/>
      <c r="FL26" s="269"/>
      <c r="FM26" s="269"/>
      <c r="FN26" s="269"/>
      <c r="FO26" s="269"/>
      <c r="FP26" s="269"/>
      <c r="FQ26" s="269"/>
      <c r="FR26" s="269"/>
      <c r="FS26" s="269"/>
      <c r="FT26" s="269"/>
      <c r="FU26" s="269"/>
      <c r="FV26" s="269"/>
      <c r="FW26" s="269"/>
      <c r="FX26" s="269"/>
      <c r="FY26" s="269"/>
      <c r="FZ26" s="269"/>
      <c r="GA26" s="269"/>
      <c r="GB26" s="269"/>
      <c r="GC26" s="269"/>
      <c r="GD26" s="269"/>
      <c r="GE26" s="269"/>
      <c r="GF26" s="269"/>
      <c r="GG26" s="269"/>
      <c r="GH26" s="269"/>
      <c r="GI26" s="269"/>
      <c r="GJ26" s="269"/>
      <c r="GK26" s="269"/>
      <c r="GL26" s="269"/>
      <c r="GM26" s="269"/>
      <c r="GN26" s="269"/>
      <c r="GO26" s="269"/>
      <c r="GP26" s="269"/>
      <c r="GQ26" s="269"/>
      <c r="GR26" s="269"/>
      <c r="GS26" s="269"/>
      <c r="GT26" s="269"/>
      <c r="GU26" s="269"/>
      <c r="GV26" s="269"/>
      <c r="GW26" s="269"/>
      <c r="GX26" s="269"/>
      <c r="GY26" s="269"/>
      <c r="GZ26" s="269"/>
      <c r="HA26" s="269"/>
      <c r="HB26" s="269"/>
      <c r="HC26" s="269"/>
      <c r="HD26" s="269"/>
      <c r="HE26" s="269"/>
      <c r="HF26" s="269"/>
      <c r="HG26" s="269"/>
      <c r="HH26" s="269"/>
      <c r="HI26" s="269"/>
      <c r="HJ26" s="269"/>
      <c r="HK26" s="269"/>
      <c r="HL26" s="269"/>
      <c r="HM26" s="269"/>
      <c r="HN26" s="269"/>
      <c r="HO26" s="269"/>
      <c r="HP26" s="269"/>
      <c r="HQ26" s="269"/>
      <c r="HR26" s="269"/>
      <c r="HS26" s="269"/>
      <c r="HT26" s="269"/>
      <c r="HU26" s="269"/>
      <c r="HV26" s="269"/>
      <c r="HW26" s="269"/>
      <c r="HX26" s="269"/>
      <c r="HY26" s="269"/>
      <c r="HZ26" s="269"/>
      <c r="IA26" s="269"/>
      <c r="IB26" s="269"/>
      <c r="IC26" s="269"/>
      <c r="ID26" s="269"/>
      <c r="IE26" s="269"/>
      <c r="IF26" s="269"/>
      <c r="IG26" s="269"/>
      <c r="IH26" s="269"/>
      <c r="II26" s="269"/>
      <c r="IJ26" s="269"/>
      <c r="IK26" s="269"/>
      <c r="IL26" s="269"/>
      <c r="IM26" s="269"/>
      <c r="IN26" s="269"/>
      <c r="IO26" s="269"/>
      <c r="IP26" s="269"/>
      <c r="IQ26" s="269"/>
      <c r="IR26" s="269"/>
      <c r="IS26" s="269"/>
      <c r="IT26" s="269"/>
      <c r="IU26" s="269"/>
      <c r="IV26" s="269"/>
      <c r="IW26" s="269"/>
      <c r="IX26" s="269"/>
      <c r="IY26" s="269"/>
      <c r="IZ26" s="269"/>
      <c r="JA26" s="269"/>
      <c r="JB26" s="269"/>
      <c r="JC26" s="269"/>
      <c r="JD26" s="269"/>
      <c r="JE26" s="269"/>
      <c r="JF26" s="269"/>
      <c r="JG26" s="269"/>
      <c r="JH26" s="269"/>
      <c r="JI26" s="269"/>
      <c r="JJ26" s="269"/>
      <c r="JK26" s="269"/>
      <c r="JL26" s="269"/>
      <c r="JM26" s="269"/>
      <c r="JN26" s="269"/>
      <c r="JO26" s="269"/>
      <c r="JP26" s="269"/>
      <c r="JQ26" s="269"/>
      <c r="JR26" s="269"/>
      <c r="JS26" s="269"/>
      <c r="JT26" s="269"/>
      <c r="JU26" s="269"/>
      <c r="JV26" s="269"/>
      <c r="JW26" s="269"/>
      <c r="JX26" s="269"/>
      <c r="JY26" s="269"/>
      <c r="JZ26" s="269"/>
      <c r="KA26" s="269"/>
      <c r="KB26" s="269"/>
      <c r="KC26" s="269"/>
      <c r="KD26" s="269"/>
      <c r="KE26" s="269"/>
      <c r="KF26" s="269"/>
      <c r="KG26" s="269"/>
      <c r="KH26" s="269"/>
      <c r="KI26" s="269"/>
      <c r="KJ26" s="269"/>
      <c r="KK26" s="269"/>
      <c r="KL26" s="269"/>
      <c r="KM26" s="269"/>
      <c r="KN26" s="269"/>
      <c r="KO26" s="269"/>
      <c r="KP26" s="269"/>
      <c r="KQ26" s="269"/>
      <c r="KR26" s="269"/>
      <c r="KS26" s="269"/>
      <c r="KT26" s="269"/>
      <c r="KU26" s="269"/>
      <c r="KV26" s="269"/>
      <c r="KW26" s="269"/>
      <c r="KX26" s="269"/>
      <c r="KY26" s="269"/>
      <c r="KZ26" s="269"/>
      <c r="LA26" s="269"/>
      <c r="LB26" s="269"/>
      <c r="LC26" s="269"/>
      <c r="LD26" s="269"/>
      <c r="LE26" s="269"/>
      <c r="LF26" s="269"/>
      <c r="LG26" s="269"/>
      <c r="LH26" s="269"/>
      <c r="LI26" s="269"/>
      <c r="LJ26" s="269"/>
      <c r="LK26" s="269"/>
      <c r="LL26" s="269"/>
      <c r="LM26" s="269"/>
      <c r="LN26" s="269"/>
      <c r="LO26" s="269"/>
      <c r="LP26" s="269"/>
      <c r="LQ26" s="269"/>
      <c r="LR26" s="269"/>
      <c r="LS26" s="269"/>
      <c r="LT26" s="269"/>
      <c r="LU26" s="269"/>
      <c r="LV26" s="269"/>
      <c r="LW26" s="269"/>
      <c r="LX26" s="269"/>
      <c r="LY26" s="269"/>
      <c r="LZ26" s="269"/>
      <c r="MA26" s="269"/>
      <c r="MB26" s="269"/>
      <c r="MC26" s="269"/>
      <c r="MD26" s="269"/>
      <c r="ME26" s="269"/>
      <c r="MF26" s="269"/>
      <c r="MG26" s="269"/>
      <c r="MH26" s="269"/>
      <c r="MI26" s="269"/>
      <c r="MJ26" s="269"/>
      <c r="MK26" s="269"/>
      <c r="ML26" s="269"/>
      <c r="MM26" s="269"/>
      <c r="MN26" s="269"/>
      <c r="MO26" s="269"/>
      <c r="MP26" s="269"/>
      <c r="MQ26" s="269"/>
      <c r="MR26" s="269"/>
      <c r="MS26" s="269"/>
      <c r="MT26" s="269"/>
      <c r="MU26" s="269"/>
      <c r="MV26" s="269"/>
      <c r="MW26" s="269"/>
      <c r="MX26" s="269"/>
      <c r="MY26" s="269"/>
      <c r="MZ26" s="269"/>
      <c r="NA26" s="269"/>
      <c r="NB26" s="269"/>
      <c r="NC26" s="269"/>
      <c r="ND26" s="269"/>
      <c r="NE26" s="269"/>
      <c r="NF26" s="269"/>
      <c r="NG26" s="269"/>
      <c r="NH26" s="269"/>
      <c r="NI26" s="269"/>
      <c r="NJ26" s="269"/>
      <c r="NK26" s="269"/>
      <c r="NL26" s="269"/>
      <c r="NM26" s="269"/>
      <c r="NN26" s="269"/>
      <c r="NO26" s="269"/>
      <c r="NP26" s="269"/>
      <c r="NQ26" s="269"/>
      <c r="NR26" s="269"/>
      <c r="NS26" s="269"/>
      <c r="NT26" s="269"/>
      <c r="NU26" s="269"/>
      <c r="NV26" s="269"/>
      <c r="NW26" s="269"/>
      <c r="NX26" s="269"/>
      <c r="NY26" s="269"/>
      <c r="NZ26" s="269"/>
      <c r="OA26" s="269"/>
      <c r="OB26" s="269"/>
      <c r="OC26" s="269"/>
      <c r="OD26" s="269"/>
      <c r="OE26" s="269"/>
      <c r="OF26" s="269"/>
      <c r="OG26" s="269"/>
      <c r="OH26" s="269"/>
      <c r="OI26" s="269"/>
      <c r="OJ26" s="269"/>
      <c r="OK26" s="269"/>
      <c r="OL26" s="269"/>
      <c r="OM26" s="269"/>
      <c r="ON26" s="269"/>
      <c r="OO26" s="269"/>
      <c r="OP26" s="269"/>
      <c r="OQ26" s="269"/>
      <c r="OR26" s="269"/>
      <c r="OS26" s="269"/>
      <c r="OT26" s="269"/>
      <c r="OU26" s="269"/>
      <c r="OV26" s="269"/>
      <c r="OW26" s="269"/>
      <c r="OX26" s="269"/>
      <c r="OY26" s="269"/>
      <c r="OZ26" s="269"/>
      <c r="PA26" s="269"/>
      <c r="PB26" s="269"/>
      <c r="PC26" s="269"/>
      <c r="PD26" s="269"/>
      <c r="PE26" s="269"/>
      <c r="PF26" s="269"/>
      <c r="PG26" s="269"/>
      <c r="PH26" s="269"/>
      <c r="PI26" s="269"/>
      <c r="PJ26" s="269"/>
      <c r="PK26" s="269"/>
      <c r="PL26" s="269"/>
      <c r="PM26" s="269"/>
      <c r="PN26" s="269"/>
      <c r="PO26" s="269"/>
      <c r="PP26" s="269"/>
      <c r="PQ26" s="269"/>
      <c r="PR26" s="269"/>
      <c r="PS26" s="269"/>
      <c r="PT26" s="269"/>
      <c r="PU26" s="269"/>
      <c r="PV26" s="269"/>
      <c r="PW26" s="269"/>
      <c r="PX26" s="269"/>
      <c r="PY26" s="269"/>
      <c r="PZ26" s="269"/>
      <c r="QA26" s="269"/>
      <c r="QB26" s="269"/>
      <c r="QC26" s="269"/>
      <c r="QD26" s="269"/>
      <c r="QE26" s="269"/>
      <c r="QF26" s="269"/>
      <c r="QG26" s="269"/>
      <c r="QH26" s="269"/>
      <c r="QI26" s="269"/>
      <c r="QJ26" s="269"/>
      <c r="QK26" s="269"/>
      <c r="QL26" s="269"/>
      <c r="QM26" s="269"/>
      <c r="QN26" s="269"/>
      <c r="QO26" s="269"/>
      <c r="QP26" s="269"/>
      <c r="QQ26" s="269"/>
      <c r="QR26" s="269"/>
      <c r="QS26" s="269"/>
      <c r="QT26" s="269"/>
      <c r="QU26" s="269"/>
      <c r="QV26" s="269"/>
      <c r="QW26" s="269"/>
      <c r="QX26" s="269"/>
      <c r="QY26" s="269"/>
      <c r="QZ26" s="269"/>
      <c r="RA26" s="269"/>
      <c r="RB26" s="269"/>
      <c r="RC26" s="269"/>
      <c r="RD26" s="269"/>
      <c r="RE26" s="269"/>
      <c r="RF26" s="269"/>
      <c r="RG26" s="269"/>
      <c r="RH26" s="269"/>
      <c r="RI26" s="269"/>
      <c r="RJ26" s="269"/>
      <c r="RK26" s="269"/>
      <c r="RL26" s="269"/>
      <c r="RM26" s="269"/>
      <c r="RN26" s="269"/>
      <c r="RO26" s="269"/>
      <c r="RP26" s="269"/>
      <c r="RQ26" s="269"/>
      <c r="RR26" s="269"/>
      <c r="RS26" s="269"/>
      <c r="RT26" s="269"/>
      <c r="RU26" s="269"/>
      <c r="RV26" s="269"/>
      <c r="RW26" s="269"/>
      <c r="RX26" s="269"/>
      <c r="RY26" s="269"/>
      <c r="RZ26" s="269"/>
      <c r="SA26" s="269"/>
      <c r="SB26" s="269"/>
      <c r="SC26" s="269"/>
      <c r="SD26" s="269"/>
      <c r="SE26" s="269"/>
      <c r="SF26" s="269"/>
      <c r="SG26" s="269"/>
      <c r="SH26" s="269"/>
      <c r="SI26" s="269"/>
      <c r="SJ26" s="269"/>
      <c r="SK26" s="269"/>
      <c r="SL26" s="269"/>
      <c r="SM26" s="269"/>
      <c r="SN26" s="269"/>
      <c r="SO26" s="269"/>
      <c r="SP26" s="269"/>
      <c r="SQ26" s="269"/>
      <c r="SR26" s="269"/>
      <c r="SS26" s="269"/>
      <c r="ST26" s="269"/>
      <c r="SU26" s="269"/>
      <c r="SV26" s="269"/>
      <c r="SW26" s="269"/>
      <c r="SX26" s="269"/>
      <c r="SY26" s="269"/>
      <c r="SZ26" s="269"/>
      <c r="TA26" s="269"/>
      <c r="TB26" s="269"/>
      <c r="TC26" s="269"/>
      <c r="TD26" s="269"/>
      <c r="TE26" s="269"/>
      <c r="TF26" s="269"/>
      <c r="TG26" s="269"/>
      <c r="TH26" s="269"/>
      <c r="TI26" s="269"/>
      <c r="TJ26" s="269"/>
      <c r="TK26" s="269"/>
      <c r="TL26" s="269"/>
      <c r="TM26" s="269"/>
      <c r="TN26" s="269"/>
      <c r="TO26" s="269"/>
      <c r="TP26" s="269"/>
      <c r="TQ26" s="269"/>
      <c r="TR26" s="269"/>
      <c r="TS26" s="269"/>
      <c r="TT26" s="269"/>
      <c r="TU26" s="269"/>
      <c r="TV26" s="269"/>
      <c r="TW26" s="269"/>
      <c r="TX26" s="269"/>
      <c r="TY26" s="269"/>
      <c r="TZ26" s="269"/>
      <c r="UA26" s="269"/>
      <c r="UB26" s="269"/>
      <c r="UC26" s="269"/>
      <c r="UD26" s="269"/>
      <c r="UE26" s="269"/>
      <c r="UF26" s="269"/>
      <c r="UG26" s="269"/>
      <c r="UH26" s="269"/>
      <c r="UI26" s="269"/>
      <c r="UJ26" s="269"/>
      <c r="UK26" s="269"/>
      <c r="UL26" s="269"/>
      <c r="UM26" s="269"/>
      <c r="UN26" s="269"/>
      <c r="UO26" s="269"/>
      <c r="UP26" s="269"/>
      <c r="UQ26" s="269"/>
      <c r="UR26" s="269"/>
      <c r="US26" s="269"/>
      <c r="UT26" s="269"/>
      <c r="UU26" s="269"/>
      <c r="UV26" s="269"/>
      <c r="UW26" s="269"/>
      <c r="UX26" s="269"/>
      <c r="UY26" s="269"/>
      <c r="UZ26" s="269"/>
      <c r="VA26" s="269"/>
      <c r="VB26" s="269"/>
      <c r="VC26" s="269"/>
      <c r="VD26" s="269"/>
      <c r="VE26" s="269"/>
      <c r="VF26" s="269"/>
      <c r="VG26" s="269"/>
      <c r="VH26" s="269"/>
      <c r="VI26" s="269"/>
      <c r="VJ26" s="269"/>
      <c r="VK26" s="269"/>
      <c r="VL26" s="269"/>
      <c r="VM26" s="269"/>
      <c r="VN26" s="269"/>
      <c r="VO26" s="269"/>
      <c r="VP26" s="269"/>
      <c r="VQ26" s="269"/>
      <c r="VR26" s="269"/>
      <c r="VS26" s="269"/>
      <c r="VT26" s="269"/>
      <c r="VU26" s="269"/>
      <c r="VV26" s="269"/>
      <c r="VW26" s="269"/>
      <c r="VX26" s="269"/>
      <c r="VY26" s="269"/>
      <c r="VZ26" s="269"/>
      <c r="WA26" s="269"/>
      <c r="WB26" s="269"/>
      <c r="WC26" s="269"/>
      <c r="WD26" s="269"/>
      <c r="WE26" s="269"/>
      <c r="WF26" s="269"/>
      <c r="WG26" s="269"/>
      <c r="WH26" s="269"/>
      <c r="WI26" s="269"/>
      <c r="WJ26" s="269"/>
      <c r="WK26" s="269"/>
      <c r="WL26" s="269"/>
      <c r="WM26" s="269"/>
      <c r="WN26" s="269"/>
      <c r="WO26" s="269"/>
      <c r="WP26" s="269"/>
      <c r="WQ26" s="269"/>
      <c r="WR26" s="269"/>
      <c r="WS26" s="269"/>
      <c r="WT26" s="269"/>
      <c r="WU26" s="269"/>
      <c r="WV26" s="269"/>
      <c r="WW26" s="269"/>
      <c r="WX26" s="269"/>
      <c r="WY26" s="269"/>
      <c r="WZ26" s="269"/>
      <c r="XA26" s="269"/>
      <c r="XB26" s="269"/>
      <c r="XC26" s="269"/>
      <c r="XD26" s="269"/>
      <c r="XE26" s="269"/>
      <c r="XF26" s="269"/>
      <c r="XG26" s="269"/>
      <c r="XH26" s="269"/>
      <c r="XI26" s="269"/>
      <c r="XJ26" s="269"/>
      <c r="XK26" s="269"/>
      <c r="XL26" s="269"/>
      <c r="XM26" s="269"/>
      <c r="XN26" s="269"/>
      <c r="XO26" s="269"/>
      <c r="XP26" s="269"/>
      <c r="XQ26" s="269"/>
      <c r="XR26" s="269"/>
      <c r="XS26" s="269"/>
      <c r="XT26" s="269"/>
      <c r="XU26" s="269"/>
      <c r="XV26" s="269"/>
      <c r="XW26" s="269"/>
      <c r="XX26" s="269"/>
      <c r="XY26" s="269"/>
      <c r="XZ26" s="269"/>
      <c r="YA26" s="269"/>
      <c r="YB26" s="269"/>
      <c r="YC26" s="269"/>
      <c r="YD26" s="269"/>
      <c r="YE26" s="269"/>
      <c r="YF26" s="269"/>
      <c r="YG26" s="269"/>
      <c r="YH26" s="269"/>
      <c r="YI26" s="269"/>
      <c r="YJ26" s="269"/>
      <c r="YK26" s="269"/>
      <c r="YL26" s="269"/>
      <c r="YM26" s="269"/>
      <c r="YN26" s="269"/>
      <c r="YO26" s="269"/>
      <c r="YP26" s="269"/>
      <c r="YQ26" s="269"/>
      <c r="YR26" s="269"/>
      <c r="YS26" s="269"/>
      <c r="YT26" s="269"/>
      <c r="YU26" s="269"/>
      <c r="YV26" s="269"/>
      <c r="YW26" s="269"/>
      <c r="YX26" s="269"/>
      <c r="YY26" s="269"/>
      <c r="YZ26" s="269"/>
      <c r="ZA26" s="269"/>
      <c r="ZB26" s="269"/>
      <c r="ZC26" s="269"/>
      <c r="ZD26" s="269"/>
      <c r="ZE26" s="269"/>
      <c r="ZF26" s="269"/>
      <c r="ZG26" s="269"/>
      <c r="ZH26" s="269"/>
      <c r="ZI26" s="269"/>
      <c r="ZJ26" s="269"/>
      <c r="ZK26" s="269"/>
      <c r="ZL26" s="269"/>
      <c r="ZM26" s="269"/>
      <c r="ZN26" s="269"/>
      <c r="ZO26" s="269"/>
      <c r="ZP26" s="269"/>
      <c r="ZQ26" s="269"/>
      <c r="ZR26" s="269"/>
      <c r="ZS26" s="269"/>
      <c r="ZT26" s="269"/>
      <c r="ZU26" s="269"/>
      <c r="ZV26" s="269"/>
      <c r="ZW26" s="269"/>
      <c r="ZX26" s="269"/>
      <c r="ZY26" s="269"/>
      <c r="ZZ26" s="269"/>
      <c r="AAA26" s="269"/>
      <c r="AAB26" s="269"/>
      <c r="AAC26" s="269"/>
      <c r="AAD26" s="269"/>
      <c r="AAE26" s="269"/>
      <c r="AAF26" s="269"/>
      <c r="AAG26" s="269"/>
      <c r="AAH26" s="269"/>
      <c r="AAI26" s="269"/>
      <c r="AAJ26" s="269"/>
      <c r="AAK26" s="269"/>
      <c r="AAL26" s="269"/>
      <c r="AAM26" s="269"/>
      <c r="AAN26" s="269"/>
      <c r="AAO26" s="269"/>
      <c r="AAP26" s="269"/>
      <c r="AAQ26" s="269"/>
      <c r="AAR26" s="269"/>
      <c r="AAS26" s="269"/>
      <c r="AAT26" s="269"/>
      <c r="AAU26" s="269"/>
      <c r="AAV26" s="269"/>
      <c r="AAW26" s="269"/>
      <c r="AAX26" s="269"/>
      <c r="AAY26" s="269"/>
      <c r="AAZ26" s="269"/>
      <c r="ABA26" s="269"/>
      <c r="ABB26" s="269"/>
      <c r="ABC26" s="269"/>
      <c r="ABD26" s="269"/>
      <c r="ABE26" s="269"/>
      <c r="ABF26" s="269"/>
      <c r="ABG26" s="269"/>
      <c r="ABH26" s="269"/>
      <c r="ABI26" s="269"/>
      <c r="ABJ26" s="269"/>
      <c r="ABK26" s="269"/>
      <c r="ABL26" s="269"/>
      <c r="ABM26" s="269"/>
      <c r="ABN26" s="269"/>
      <c r="ABO26" s="269"/>
      <c r="ABP26" s="269"/>
      <c r="ABQ26" s="269"/>
      <c r="ABR26" s="269"/>
      <c r="ABS26" s="269"/>
      <c r="ABT26" s="269"/>
      <c r="ABU26" s="269"/>
      <c r="ABV26" s="269"/>
      <c r="ABW26" s="269"/>
      <c r="ABX26" s="269"/>
      <c r="ABY26" s="269"/>
      <c r="ABZ26" s="269"/>
      <c r="ACA26" s="269"/>
      <c r="ACB26" s="269"/>
      <c r="ACC26" s="269"/>
      <c r="ACD26" s="269"/>
      <c r="ACE26" s="269"/>
      <c r="ACF26" s="269"/>
      <c r="ACG26" s="269"/>
      <c r="ACH26" s="269"/>
      <c r="ACI26" s="269"/>
      <c r="ACJ26" s="269"/>
      <c r="ACK26" s="269"/>
      <c r="ACL26" s="269"/>
      <c r="ACM26" s="269"/>
      <c r="ACN26" s="269"/>
      <c r="ACO26" s="269"/>
      <c r="ACP26" s="269"/>
      <c r="ACQ26" s="269"/>
      <c r="ACR26" s="269"/>
      <c r="ACS26" s="269"/>
      <c r="ACT26" s="269"/>
      <c r="ACU26" s="269"/>
      <c r="ACV26" s="269"/>
      <c r="ACW26" s="269"/>
      <c r="ACX26" s="269"/>
      <c r="ACY26" s="269"/>
      <c r="ACZ26" s="269"/>
      <c r="ADA26" s="269"/>
      <c r="ADB26" s="269"/>
      <c r="ADC26" s="269"/>
      <c r="ADD26" s="269"/>
      <c r="ADE26" s="269"/>
      <c r="ADF26" s="269"/>
      <c r="ADG26" s="269"/>
      <c r="ADH26" s="269"/>
      <c r="ADI26" s="269"/>
      <c r="ADJ26" s="269"/>
      <c r="ADK26" s="269"/>
      <c r="ADL26" s="269"/>
      <c r="ADM26" s="269"/>
      <c r="ADN26" s="269"/>
      <c r="ADO26" s="269"/>
      <c r="ADP26" s="269"/>
      <c r="ADQ26" s="269"/>
      <c r="ADR26" s="269"/>
      <c r="ADS26" s="269"/>
      <c r="ADT26" s="269"/>
      <c r="ADU26" s="269"/>
      <c r="ADV26" s="269"/>
      <c r="ADW26" s="269"/>
      <c r="ADX26" s="269"/>
      <c r="ADY26" s="269"/>
      <c r="ADZ26" s="269"/>
      <c r="AEA26" s="269"/>
      <c r="AEB26" s="269"/>
      <c r="AEC26" s="269"/>
      <c r="AED26" s="269"/>
      <c r="AEE26" s="269"/>
      <c r="AEF26" s="269"/>
      <c r="AEG26" s="269"/>
      <c r="AEH26" s="269"/>
      <c r="AEI26" s="269"/>
      <c r="AEJ26" s="269"/>
      <c r="AEK26" s="269"/>
      <c r="AEL26" s="269"/>
      <c r="AEM26" s="269"/>
      <c r="AEN26" s="269"/>
      <c r="AEO26" s="269"/>
      <c r="AEP26" s="269"/>
      <c r="AEQ26" s="269"/>
      <c r="AER26" s="269"/>
      <c r="AES26" s="269"/>
      <c r="AET26" s="269"/>
      <c r="AEU26" s="269"/>
      <c r="AEV26" s="269"/>
      <c r="AEW26" s="269"/>
      <c r="AEX26" s="269"/>
      <c r="AEY26" s="269"/>
      <c r="AEZ26" s="269"/>
      <c r="AFA26" s="269"/>
      <c r="AFB26" s="269"/>
      <c r="AFC26" s="269"/>
      <c r="AFD26" s="269"/>
      <c r="AFE26" s="269"/>
      <c r="AFF26" s="269"/>
      <c r="AFG26" s="269"/>
      <c r="AFH26" s="269"/>
      <c r="AFI26" s="269"/>
      <c r="AFJ26" s="269"/>
      <c r="AFK26" s="269"/>
      <c r="AFL26" s="269"/>
      <c r="AFM26" s="269"/>
      <c r="AFN26" s="269"/>
      <c r="AFO26" s="269"/>
      <c r="AFP26" s="269"/>
      <c r="AFQ26" s="269"/>
      <c r="AFR26" s="269"/>
      <c r="AFS26" s="269"/>
      <c r="AFT26" s="269"/>
      <c r="AFU26" s="269"/>
      <c r="AFV26" s="269"/>
      <c r="AFW26" s="269"/>
      <c r="AFX26" s="269"/>
      <c r="AFY26" s="269"/>
      <c r="AFZ26" s="269"/>
      <c r="AGA26" s="269"/>
      <c r="AGB26" s="269"/>
      <c r="AGC26" s="269"/>
      <c r="AGD26" s="269"/>
      <c r="AGE26" s="269"/>
      <c r="AGF26" s="269"/>
      <c r="AGG26" s="269"/>
      <c r="AGH26" s="269"/>
      <c r="AGI26" s="269"/>
      <c r="AGJ26" s="269"/>
      <c r="AGK26" s="269"/>
      <c r="AGL26" s="269"/>
      <c r="AGM26" s="269"/>
      <c r="AGN26" s="269"/>
      <c r="AGO26" s="269"/>
      <c r="AGP26" s="269"/>
      <c r="AGQ26" s="269"/>
      <c r="AGR26" s="269"/>
      <c r="AGS26" s="269"/>
      <c r="AGT26" s="269"/>
      <c r="AGU26" s="269"/>
      <c r="AGV26" s="269"/>
      <c r="AGW26" s="269"/>
      <c r="AGX26" s="269"/>
      <c r="AGY26" s="269"/>
      <c r="AGZ26" s="269"/>
      <c r="AHA26" s="269"/>
      <c r="AHB26" s="269"/>
      <c r="AHC26" s="269"/>
      <c r="AHD26" s="269"/>
      <c r="AHE26" s="269"/>
      <c r="AHF26" s="269"/>
      <c r="AHG26" s="269"/>
      <c r="AHH26" s="269"/>
      <c r="AHI26" s="269"/>
      <c r="AHJ26" s="269"/>
      <c r="AHK26" s="269"/>
      <c r="AHL26" s="269"/>
      <c r="AHM26" s="269"/>
      <c r="AHN26" s="269"/>
      <c r="AHO26" s="269"/>
      <c r="AHP26" s="269"/>
      <c r="AHQ26" s="269"/>
      <c r="AHR26" s="269"/>
      <c r="AHS26" s="269"/>
      <c r="AHT26" s="269"/>
      <c r="AHU26" s="269"/>
      <c r="AHV26" s="269"/>
      <c r="AHW26" s="269"/>
      <c r="AHX26" s="269"/>
      <c r="AHY26" s="269"/>
      <c r="AHZ26" s="269"/>
      <c r="AIA26" s="269"/>
      <c r="AIB26" s="269"/>
      <c r="AIC26" s="269"/>
      <c r="AID26" s="269"/>
      <c r="AIE26" s="269"/>
      <c r="AIF26" s="269"/>
      <c r="AIG26" s="269"/>
      <c r="AIH26" s="269"/>
      <c r="AII26" s="269"/>
      <c r="AIJ26" s="269"/>
      <c r="AIK26" s="269"/>
      <c r="AIL26" s="269"/>
      <c r="AIM26" s="269"/>
      <c r="AIN26" s="269"/>
      <c r="AIO26" s="269"/>
      <c r="AIP26" s="269"/>
      <c r="AIQ26" s="269"/>
      <c r="AIR26" s="269"/>
      <c r="AIS26" s="269"/>
      <c r="AIT26" s="269"/>
      <c r="AIU26" s="269"/>
      <c r="AIV26" s="269"/>
      <c r="AIW26" s="269"/>
      <c r="AIX26" s="269"/>
      <c r="AIY26" s="269"/>
      <c r="AIZ26" s="269"/>
      <c r="AJA26" s="269"/>
      <c r="AJB26" s="269"/>
      <c r="AJC26" s="269"/>
      <c r="AJD26" s="269"/>
      <c r="AJE26" s="269"/>
      <c r="AJF26" s="269"/>
      <c r="AJG26" s="269"/>
      <c r="AJH26" s="269"/>
      <c r="AJI26" s="269"/>
      <c r="AJJ26" s="269"/>
      <c r="AJK26" s="269"/>
      <c r="AJL26" s="269"/>
      <c r="AJM26" s="269"/>
      <c r="AJN26" s="269"/>
      <c r="AJO26" s="269"/>
      <c r="AJP26" s="269"/>
      <c r="AJQ26" s="269"/>
      <c r="AJR26" s="269"/>
      <c r="AJS26" s="269"/>
      <c r="AJT26" s="269"/>
      <c r="AJU26" s="269"/>
      <c r="AJV26" s="269"/>
      <c r="AJW26" s="269"/>
      <c r="AJX26" s="269"/>
      <c r="AJY26" s="269"/>
      <c r="AJZ26" s="269"/>
      <c r="AKA26" s="269"/>
      <c r="AKB26" s="269"/>
      <c r="AKC26" s="269"/>
      <c r="AKD26" s="269"/>
      <c r="AKE26" s="269"/>
      <c r="AKF26" s="269"/>
      <c r="AKG26" s="269"/>
      <c r="AKH26" s="269"/>
      <c r="AKI26" s="269"/>
      <c r="AKJ26" s="269"/>
      <c r="AKK26" s="269"/>
      <c r="AKL26" s="269"/>
      <c r="AKM26" s="269"/>
      <c r="AKN26" s="269"/>
      <c r="AKO26" s="269"/>
      <c r="AKP26" s="269"/>
      <c r="AKQ26" s="269"/>
      <c r="AKR26" s="269"/>
      <c r="AKS26" s="269"/>
      <c r="AKT26" s="269"/>
      <c r="AKU26" s="269"/>
      <c r="AKV26" s="269"/>
      <c r="AKW26" s="269"/>
      <c r="AKX26" s="269"/>
      <c r="AKY26" s="269"/>
      <c r="AKZ26" s="269"/>
      <c r="ALA26" s="269"/>
      <c r="ALB26" s="269"/>
      <c r="ALC26" s="269"/>
      <c r="ALD26" s="269"/>
      <c r="ALE26" s="269"/>
      <c r="ALF26" s="269"/>
      <c r="ALG26" s="269"/>
      <c r="ALH26" s="269"/>
      <c r="ALI26" s="269"/>
      <c r="ALJ26" s="269"/>
      <c r="ALK26" s="269"/>
      <c r="ALL26" s="269"/>
      <c r="ALM26" s="269"/>
      <c r="ALN26" s="269"/>
      <c r="ALO26" s="269"/>
      <c r="ALP26" s="269"/>
      <c r="ALQ26" s="269"/>
      <c r="ALR26" s="269"/>
      <c r="ALS26" s="269"/>
      <c r="ALT26" s="269"/>
      <c r="ALU26" s="269"/>
      <c r="ALV26" s="269"/>
      <c r="ALW26" s="269"/>
      <c r="ALX26" s="269"/>
      <c r="ALY26" s="269"/>
      <c r="ALZ26" s="269"/>
      <c r="AMA26" s="269"/>
      <c r="AMB26" s="269"/>
      <c r="AMC26" s="269"/>
      <c r="AMD26" s="269"/>
    </row>
    <row r="27" customFormat="false" ht="13.8" hidden="false" customHeight="true" outlineLevel="0" collapsed="false">
      <c r="A27" s="261" t="s">
        <v>966</v>
      </c>
      <c r="B27" s="267" t="s">
        <v>1309</v>
      </c>
      <c r="C27" s="267"/>
      <c r="D27" s="267"/>
      <c r="E27" s="267"/>
      <c r="F27" s="267"/>
      <c r="G27" s="267"/>
      <c r="H27" s="271"/>
      <c r="I27" s="266" t="n">
        <f aca="false">I23*H27</f>
        <v>0</v>
      </c>
      <c r="J27" s="270"/>
      <c r="K27" s="270"/>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70"/>
      <c r="AL27" s="270"/>
      <c r="AM27" s="270"/>
      <c r="AN27" s="270"/>
      <c r="AO27" s="270"/>
      <c r="AP27" s="270"/>
      <c r="AQ27" s="270"/>
      <c r="AR27" s="270"/>
      <c r="AS27" s="270"/>
      <c r="AT27" s="270"/>
      <c r="AU27" s="270"/>
      <c r="AV27" s="270"/>
      <c r="AW27" s="270"/>
      <c r="AX27" s="270"/>
      <c r="AY27" s="270"/>
      <c r="AZ27" s="270"/>
      <c r="BA27" s="270"/>
      <c r="BB27" s="270"/>
      <c r="BC27" s="270"/>
      <c r="BD27" s="270"/>
      <c r="BE27" s="270"/>
      <c r="BF27" s="270"/>
      <c r="BG27" s="270"/>
      <c r="BH27" s="270"/>
      <c r="BI27" s="270"/>
      <c r="BJ27" s="270"/>
      <c r="BK27" s="270"/>
      <c r="BL27" s="270"/>
      <c r="BM27" s="270"/>
      <c r="BN27" s="270"/>
      <c r="BO27" s="270"/>
      <c r="BP27" s="270"/>
      <c r="BQ27" s="270"/>
      <c r="BR27" s="270"/>
      <c r="BS27" s="270"/>
      <c r="BT27" s="270"/>
      <c r="BU27" s="270"/>
      <c r="BV27" s="270"/>
      <c r="BW27" s="270"/>
      <c r="BX27" s="270"/>
      <c r="BY27" s="270"/>
      <c r="BZ27" s="270"/>
      <c r="CA27" s="270"/>
      <c r="CB27" s="270"/>
      <c r="CC27" s="270"/>
      <c r="CD27" s="270"/>
      <c r="CE27" s="270"/>
      <c r="CF27" s="270"/>
      <c r="CG27" s="270"/>
      <c r="CH27" s="270"/>
      <c r="CI27" s="270"/>
      <c r="CJ27" s="270"/>
      <c r="CK27" s="270"/>
      <c r="CL27" s="270"/>
      <c r="CM27" s="270"/>
      <c r="CN27" s="270"/>
      <c r="CO27" s="270"/>
      <c r="CP27" s="270"/>
      <c r="CQ27" s="270"/>
      <c r="CR27" s="270"/>
      <c r="CS27" s="270"/>
      <c r="CT27" s="270"/>
      <c r="CU27" s="270"/>
      <c r="CV27" s="270"/>
      <c r="CW27" s="270"/>
      <c r="CX27" s="270"/>
      <c r="CY27" s="270"/>
      <c r="CZ27" s="270"/>
      <c r="DA27" s="270"/>
      <c r="DB27" s="270"/>
      <c r="DC27" s="270"/>
      <c r="DD27" s="270"/>
      <c r="DE27" s="270"/>
      <c r="DF27" s="270"/>
      <c r="DG27" s="270"/>
      <c r="DH27" s="270"/>
      <c r="DI27" s="270"/>
      <c r="DJ27" s="270"/>
      <c r="DK27" s="270"/>
      <c r="DL27" s="270"/>
      <c r="DM27" s="270"/>
      <c r="DN27" s="270"/>
      <c r="DO27" s="270"/>
      <c r="DP27" s="270"/>
      <c r="DQ27" s="270"/>
      <c r="DR27" s="270"/>
      <c r="DS27" s="270"/>
      <c r="DT27" s="270"/>
      <c r="DU27" s="270"/>
      <c r="DV27" s="270"/>
      <c r="DW27" s="270"/>
      <c r="DX27" s="270"/>
      <c r="DY27" s="270"/>
      <c r="DZ27" s="270"/>
      <c r="EA27" s="270"/>
      <c r="EB27" s="270"/>
      <c r="EC27" s="270"/>
      <c r="ED27" s="270"/>
      <c r="EE27" s="270"/>
      <c r="EF27" s="270"/>
      <c r="EG27" s="270"/>
      <c r="EH27" s="270"/>
      <c r="EI27" s="270"/>
      <c r="EJ27" s="270"/>
      <c r="EK27" s="270"/>
      <c r="EL27" s="270"/>
      <c r="EM27" s="270"/>
      <c r="EN27" s="270"/>
      <c r="EO27" s="270"/>
      <c r="EP27" s="270"/>
      <c r="EQ27" s="270"/>
      <c r="ER27" s="270"/>
      <c r="ES27" s="270"/>
      <c r="ET27" s="270"/>
      <c r="EU27" s="270"/>
      <c r="EV27" s="270"/>
      <c r="EW27" s="270"/>
      <c r="EX27" s="270"/>
      <c r="EY27" s="270"/>
      <c r="EZ27" s="270"/>
      <c r="FA27" s="270"/>
      <c r="FB27" s="270"/>
      <c r="FC27" s="270"/>
      <c r="FD27" s="270"/>
      <c r="FE27" s="270"/>
      <c r="FF27" s="270"/>
      <c r="FG27" s="270"/>
      <c r="FH27" s="270"/>
      <c r="FI27" s="270"/>
      <c r="FJ27" s="270"/>
      <c r="FK27" s="270"/>
      <c r="FL27" s="270"/>
      <c r="FM27" s="270"/>
      <c r="FN27" s="270"/>
      <c r="FO27" s="270"/>
      <c r="FP27" s="270"/>
      <c r="FQ27" s="270"/>
      <c r="FR27" s="270"/>
      <c r="FS27" s="270"/>
      <c r="FT27" s="270"/>
      <c r="FU27" s="270"/>
      <c r="FV27" s="270"/>
      <c r="FW27" s="270"/>
      <c r="FX27" s="270"/>
      <c r="FY27" s="270"/>
      <c r="FZ27" s="270"/>
      <c r="GA27" s="270"/>
      <c r="GB27" s="270"/>
      <c r="GC27" s="270"/>
      <c r="GD27" s="270"/>
      <c r="GE27" s="270"/>
      <c r="GF27" s="270"/>
      <c r="GG27" s="270"/>
      <c r="GH27" s="270"/>
      <c r="GI27" s="270"/>
      <c r="GJ27" s="270"/>
      <c r="GK27" s="270"/>
      <c r="GL27" s="270"/>
      <c r="GM27" s="270"/>
      <c r="GN27" s="270"/>
      <c r="GO27" s="270"/>
      <c r="GP27" s="270"/>
      <c r="GQ27" s="270"/>
      <c r="GR27" s="270"/>
      <c r="GS27" s="270"/>
      <c r="GT27" s="270"/>
      <c r="GU27" s="270"/>
      <c r="GV27" s="270"/>
      <c r="GW27" s="270"/>
      <c r="GX27" s="270"/>
      <c r="GY27" s="270"/>
      <c r="GZ27" s="270"/>
      <c r="HA27" s="270"/>
      <c r="HB27" s="270"/>
      <c r="HC27" s="270"/>
      <c r="HD27" s="270"/>
      <c r="HE27" s="270"/>
      <c r="HF27" s="270"/>
      <c r="HG27" s="270"/>
      <c r="HH27" s="270"/>
      <c r="HI27" s="270"/>
      <c r="HJ27" s="270"/>
      <c r="HK27" s="270"/>
      <c r="HL27" s="270"/>
      <c r="HM27" s="270"/>
      <c r="HN27" s="270"/>
      <c r="HO27" s="270"/>
      <c r="HP27" s="270"/>
      <c r="HQ27" s="270"/>
      <c r="HR27" s="270"/>
      <c r="HS27" s="270"/>
      <c r="HT27" s="270"/>
      <c r="HU27" s="270"/>
      <c r="HV27" s="270"/>
      <c r="HW27" s="270"/>
      <c r="HX27" s="270"/>
      <c r="HY27" s="270"/>
      <c r="HZ27" s="270"/>
      <c r="IA27" s="270"/>
      <c r="IB27" s="270"/>
      <c r="IC27" s="270"/>
      <c r="ID27" s="270"/>
      <c r="IE27" s="270"/>
      <c r="IF27" s="270"/>
      <c r="IG27" s="270"/>
      <c r="IH27" s="270"/>
      <c r="II27" s="270"/>
      <c r="IJ27" s="270"/>
      <c r="IK27" s="270"/>
      <c r="IL27" s="270"/>
      <c r="IM27" s="270"/>
      <c r="IN27" s="270"/>
      <c r="IO27" s="270"/>
      <c r="IP27" s="270"/>
      <c r="IQ27" s="270"/>
      <c r="IR27" s="270"/>
      <c r="IS27" s="270"/>
      <c r="IT27" s="270"/>
      <c r="IU27" s="270"/>
      <c r="IV27" s="270"/>
      <c r="IW27" s="270"/>
      <c r="IX27" s="270"/>
      <c r="IY27" s="270"/>
      <c r="IZ27" s="270"/>
      <c r="JA27" s="270"/>
      <c r="JB27" s="270"/>
      <c r="JC27" s="270"/>
      <c r="JD27" s="270"/>
      <c r="JE27" s="270"/>
      <c r="JF27" s="270"/>
      <c r="JG27" s="270"/>
      <c r="JH27" s="270"/>
      <c r="JI27" s="270"/>
      <c r="JJ27" s="270"/>
      <c r="JK27" s="270"/>
      <c r="JL27" s="270"/>
      <c r="JM27" s="270"/>
      <c r="JN27" s="270"/>
      <c r="JO27" s="270"/>
      <c r="JP27" s="270"/>
      <c r="JQ27" s="270"/>
      <c r="JR27" s="270"/>
      <c r="JS27" s="270"/>
      <c r="JT27" s="270"/>
      <c r="JU27" s="270"/>
      <c r="JV27" s="270"/>
      <c r="JW27" s="270"/>
      <c r="JX27" s="270"/>
      <c r="JY27" s="270"/>
      <c r="JZ27" s="270"/>
      <c r="KA27" s="270"/>
      <c r="KB27" s="270"/>
      <c r="KC27" s="270"/>
      <c r="KD27" s="270"/>
      <c r="KE27" s="270"/>
      <c r="KF27" s="270"/>
      <c r="KG27" s="270"/>
      <c r="KH27" s="270"/>
      <c r="KI27" s="270"/>
      <c r="KJ27" s="270"/>
      <c r="KK27" s="270"/>
      <c r="KL27" s="270"/>
      <c r="KM27" s="270"/>
      <c r="KN27" s="270"/>
      <c r="KO27" s="270"/>
      <c r="KP27" s="270"/>
      <c r="KQ27" s="270"/>
      <c r="KR27" s="270"/>
      <c r="KS27" s="270"/>
      <c r="KT27" s="270"/>
      <c r="KU27" s="270"/>
      <c r="KV27" s="270"/>
      <c r="KW27" s="270"/>
      <c r="KX27" s="270"/>
      <c r="KY27" s="270"/>
      <c r="KZ27" s="270"/>
      <c r="LA27" s="270"/>
      <c r="LB27" s="270"/>
      <c r="LC27" s="270"/>
      <c r="LD27" s="270"/>
      <c r="LE27" s="270"/>
      <c r="LF27" s="270"/>
      <c r="LG27" s="270"/>
      <c r="LH27" s="270"/>
      <c r="LI27" s="270"/>
      <c r="LJ27" s="270"/>
      <c r="LK27" s="270"/>
      <c r="LL27" s="270"/>
      <c r="LM27" s="270"/>
      <c r="LN27" s="270"/>
      <c r="LO27" s="270"/>
      <c r="LP27" s="270"/>
      <c r="LQ27" s="270"/>
      <c r="LR27" s="270"/>
      <c r="LS27" s="270"/>
      <c r="LT27" s="270"/>
      <c r="LU27" s="270"/>
      <c r="LV27" s="270"/>
      <c r="LW27" s="270"/>
      <c r="LX27" s="270"/>
      <c r="LY27" s="270"/>
      <c r="LZ27" s="270"/>
      <c r="MA27" s="270"/>
      <c r="MB27" s="270"/>
      <c r="MC27" s="270"/>
      <c r="MD27" s="270"/>
      <c r="ME27" s="270"/>
      <c r="MF27" s="270"/>
      <c r="MG27" s="270"/>
      <c r="MH27" s="270"/>
      <c r="MI27" s="270"/>
      <c r="MJ27" s="270"/>
      <c r="MK27" s="270"/>
      <c r="ML27" s="270"/>
      <c r="MM27" s="270"/>
      <c r="MN27" s="270"/>
      <c r="MO27" s="270"/>
      <c r="MP27" s="270"/>
      <c r="MQ27" s="270"/>
      <c r="MR27" s="270"/>
      <c r="MS27" s="270"/>
      <c r="MT27" s="270"/>
      <c r="MU27" s="270"/>
      <c r="MV27" s="270"/>
      <c r="MW27" s="270"/>
      <c r="MX27" s="270"/>
      <c r="MY27" s="270"/>
      <c r="MZ27" s="270"/>
      <c r="NA27" s="270"/>
      <c r="NB27" s="270"/>
      <c r="NC27" s="270"/>
      <c r="ND27" s="270"/>
      <c r="NE27" s="270"/>
      <c r="NF27" s="270"/>
      <c r="NG27" s="270"/>
      <c r="NH27" s="270"/>
      <c r="NI27" s="270"/>
      <c r="NJ27" s="270"/>
      <c r="NK27" s="270"/>
      <c r="NL27" s="270"/>
      <c r="NM27" s="270"/>
      <c r="NN27" s="270"/>
      <c r="NO27" s="270"/>
      <c r="NP27" s="270"/>
      <c r="NQ27" s="270"/>
      <c r="NR27" s="270"/>
      <c r="NS27" s="270"/>
      <c r="NT27" s="270"/>
      <c r="NU27" s="270"/>
      <c r="NV27" s="270"/>
      <c r="NW27" s="270"/>
      <c r="NX27" s="270"/>
      <c r="NY27" s="270"/>
      <c r="NZ27" s="270"/>
      <c r="OA27" s="270"/>
      <c r="OB27" s="270"/>
      <c r="OC27" s="270"/>
      <c r="OD27" s="270"/>
      <c r="OE27" s="270"/>
      <c r="OF27" s="270"/>
      <c r="OG27" s="270"/>
      <c r="OH27" s="270"/>
      <c r="OI27" s="270"/>
      <c r="OJ27" s="270"/>
      <c r="OK27" s="270"/>
      <c r="OL27" s="270"/>
      <c r="OM27" s="270"/>
      <c r="ON27" s="270"/>
      <c r="OO27" s="270"/>
      <c r="OP27" s="270"/>
      <c r="OQ27" s="270"/>
      <c r="OR27" s="270"/>
      <c r="OS27" s="270"/>
      <c r="OT27" s="270"/>
      <c r="OU27" s="270"/>
      <c r="OV27" s="270"/>
      <c r="OW27" s="270"/>
      <c r="OX27" s="270"/>
      <c r="OY27" s="270"/>
      <c r="OZ27" s="270"/>
      <c r="PA27" s="270"/>
      <c r="PB27" s="270"/>
      <c r="PC27" s="270"/>
      <c r="PD27" s="270"/>
      <c r="PE27" s="270"/>
      <c r="PF27" s="270"/>
      <c r="PG27" s="270"/>
      <c r="PH27" s="270"/>
      <c r="PI27" s="270"/>
      <c r="PJ27" s="270"/>
      <c r="PK27" s="270"/>
      <c r="PL27" s="270"/>
      <c r="PM27" s="270"/>
      <c r="PN27" s="270"/>
      <c r="PO27" s="270"/>
      <c r="PP27" s="270"/>
      <c r="PQ27" s="270"/>
      <c r="PR27" s="270"/>
      <c r="PS27" s="270"/>
      <c r="PT27" s="270"/>
      <c r="PU27" s="270"/>
      <c r="PV27" s="270"/>
      <c r="PW27" s="270"/>
      <c r="PX27" s="270"/>
      <c r="PY27" s="270"/>
      <c r="PZ27" s="270"/>
      <c r="QA27" s="270"/>
      <c r="QB27" s="270"/>
      <c r="QC27" s="270"/>
      <c r="QD27" s="270"/>
      <c r="QE27" s="270"/>
      <c r="QF27" s="270"/>
      <c r="QG27" s="270"/>
      <c r="QH27" s="270"/>
      <c r="QI27" s="270"/>
      <c r="QJ27" s="270"/>
      <c r="QK27" s="270"/>
      <c r="QL27" s="270"/>
      <c r="QM27" s="270"/>
      <c r="QN27" s="270"/>
      <c r="QO27" s="270"/>
      <c r="QP27" s="270"/>
      <c r="QQ27" s="270"/>
      <c r="QR27" s="270"/>
      <c r="QS27" s="270"/>
      <c r="QT27" s="270"/>
      <c r="QU27" s="270"/>
      <c r="QV27" s="270"/>
      <c r="QW27" s="270"/>
      <c r="QX27" s="270"/>
      <c r="QY27" s="270"/>
      <c r="QZ27" s="270"/>
      <c r="RA27" s="270"/>
      <c r="RB27" s="270"/>
      <c r="RC27" s="270"/>
      <c r="RD27" s="270"/>
      <c r="RE27" s="270"/>
      <c r="RF27" s="270"/>
      <c r="RG27" s="270"/>
      <c r="RH27" s="270"/>
      <c r="RI27" s="270"/>
      <c r="RJ27" s="270"/>
      <c r="RK27" s="270"/>
      <c r="RL27" s="270"/>
      <c r="RM27" s="270"/>
      <c r="RN27" s="270"/>
      <c r="RO27" s="270"/>
      <c r="RP27" s="270"/>
      <c r="RQ27" s="270"/>
      <c r="RR27" s="270"/>
      <c r="RS27" s="270"/>
      <c r="RT27" s="270"/>
      <c r="RU27" s="270"/>
      <c r="RV27" s="270"/>
      <c r="RW27" s="270"/>
      <c r="RX27" s="270"/>
      <c r="RY27" s="270"/>
      <c r="RZ27" s="270"/>
      <c r="SA27" s="270"/>
      <c r="SB27" s="270"/>
      <c r="SC27" s="270"/>
      <c r="SD27" s="270"/>
      <c r="SE27" s="270"/>
      <c r="SF27" s="270"/>
      <c r="SG27" s="270"/>
      <c r="SH27" s="270"/>
      <c r="SI27" s="270"/>
      <c r="SJ27" s="270"/>
      <c r="SK27" s="270"/>
      <c r="SL27" s="270"/>
      <c r="SM27" s="270"/>
      <c r="SN27" s="270"/>
      <c r="SO27" s="270"/>
      <c r="SP27" s="270"/>
      <c r="SQ27" s="270"/>
      <c r="SR27" s="270"/>
      <c r="SS27" s="270"/>
      <c r="ST27" s="270"/>
      <c r="SU27" s="270"/>
      <c r="SV27" s="270"/>
      <c r="SW27" s="270"/>
      <c r="SX27" s="270"/>
      <c r="SY27" s="270"/>
      <c r="SZ27" s="270"/>
      <c r="TA27" s="270"/>
      <c r="TB27" s="270"/>
      <c r="TC27" s="270"/>
      <c r="TD27" s="270"/>
      <c r="TE27" s="270"/>
      <c r="TF27" s="270"/>
      <c r="TG27" s="270"/>
      <c r="TH27" s="270"/>
      <c r="TI27" s="270"/>
      <c r="TJ27" s="270"/>
      <c r="TK27" s="270"/>
      <c r="TL27" s="270"/>
      <c r="TM27" s="270"/>
      <c r="TN27" s="270"/>
      <c r="TO27" s="270"/>
      <c r="TP27" s="270"/>
      <c r="TQ27" s="270"/>
      <c r="TR27" s="270"/>
      <c r="TS27" s="270"/>
      <c r="TT27" s="270"/>
      <c r="TU27" s="270"/>
      <c r="TV27" s="270"/>
      <c r="TW27" s="270"/>
      <c r="TX27" s="270"/>
      <c r="TY27" s="270"/>
      <c r="TZ27" s="270"/>
      <c r="UA27" s="270"/>
      <c r="UB27" s="270"/>
      <c r="UC27" s="270"/>
      <c r="UD27" s="270"/>
      <c r="UE27" s="270"/>
      <c r="UF27" s="270"/>
      <c r="UG27" s="270"/>
      <c r="UH27" s="270"/>
      <c r="UI27" s="270"/>
      <c r="UJ27" s="270"/>
      <c r="UK27" s="270"/>
      <c r="UL27" s="270"/>
      <c r="UM27" s="270"/>
      <c r="UN27" s="270"/>
      <c r="UO27" s="270"/>
      <c r="UP27" s="270"/>
      <c r="UQ27" s="270"/>
      <c r="UR27" s="270"/>
      <c r="US27" s="270"/>
      <c r="UT27" s="270"/>
      <c r="UU27" s="270"/>
      <c r="UV27" s="270"/>
      <c r="UW27" s="270"/>
      <c r="UX27" s="270"/>
      <c r="UY27" s="270"/>
      <c r="UZ27" s="270"/>
      <c r="VA27" s="270"/>
      <c r="VB27" s="270"/>
      <c r="VC27" s="270"/>
      <c r="VD27" s="270"/>
      <c r="VE27" s="270"/>
      <c r="VF27" s="270"/>
      <c r="VG27" s="270"/>
      <c r="VH27" s="270"/>
      <c r="VI27" s="270"/>
      <c r="VJ27" s="270"/>
      <c r="VK27" s="270"/>
      <c r="VL27" s="270"/>
      <c r="VM27" s="270"/>
      <c r="VN27" s="270"/>
      <c r="VO27" s="270"/>
      <c r="VP27" s="270"/>
      <c r="VQ27" s="270"/>
      <c r="VR27" s="270"/>
      <c r="VS27" s="270"/>
      <c r="VT27" s="270"/>
      <c r="VU27" s="270"/>
      <c r="VV27" s="270"/>
      <c r="VW27" s="270"/>
      <c r="VX27" s="270"/>
      <c r="VY27" s="270"/>
      <c r="VZ27" s="270"/>
      <c r="WA27" s="270"/>
      <c r="WB27" s="270"/>
      <c r="WC27" s="270"/>
      <c r="WD27" s="270"/>
      <c r="WE27" s="270"/>
      <c r="WF27" s="270"/>
      <c r="WG27" s="270"/>
      <c r="WH27" s="270"/>
      <c r="WI27" s="270"/>
      <c r="WJ27" s="270"/>
      <c r="WK27" s="270"/>
      <c r="WL27" s="270"/>
      <c r="WM27" s="270"/>
      <c r="WN27" s="270"/>
      <c r="WO27" s="270"/>
      <c r="WP27" s="270"/>
      <c r="WQ27" s="270"/>
      <c r="WR27" s="270"/>
      <c r="WS27" s="270"/>
      <c r="WT27" s="270"/>
      <c r="WU27" s="270"/>
      <c r="WV27" s="270"/>
      <c r="WW27" s="270"/>
      <c r="WX27" s="270"/>
      <c r="WY27" s="270"/>
      <c r="WZ27" s="270"/>
      <c r="XA27" s="270"/>
      <c r="XB27" s="270"/>
      <c r="XC27" s="270"/>
      <c r="XD27" s="270"/>
      <c r="XE27" s="270"/>
      <c r="XF27" s="270"/>
      <c r="XG27" s="270"/>
      <c r="XH27" s="270"/>
      <c r="XI27" s="270"/>
      <c r="XJ27" s="270"/>
      <c r="XK27" s="270"/>
      <c r="XL27" s="270"/>
      <c r="XM27" s="270"/>
      <c r="XN27" s="270"/>
      <c r="XO27" s="270"/>
      <c r="XP27" s="270"/>
      <c r="XQ27" s="270"/>
      <c r="XR27" s="270"/>
      <c r="XS27" s="270"/>
      <c r="XT27" s="270"/>
      <c r="XU27" s="270"/>
      <c r="XV27" s="270"/>
      <c r="XW27" s="270"/>
      <c r="XX27" s="270"/>
      <c r="XY27" s="270"/>
      <c r="XZ27" s="270"/>
      <c r="YA27" s="270"/>
      <c r="YB27" s="270"/>
      <c r="YC27" s="270"/>
      <c r="YD27" s="270"/>
      <c r="YE27" s="270"/>
      <c r="YF27" s="270"/>
      <c r="YG27" s="270"/>
      <c r="YH27" s="270"/>
      <c r="YI27" s="270"/>
      <c r="YJ27" s="270"/>
      <c r="YK27" s="270"/>
      <c r="YL27" s="270"/>
      <c r="YM27" s="270"/>
      <c r="YN27" s="270"/>
      <c r="YO27" s="270"/>
      <c r="YP27" s="270"/>
      <c r="YQ27" s="270"/>
      <c r="YR27" s="270"/>
      <c r="YS27" s="270"/>
      <c r="YT27" s="270"/>
      <c r="YU27" s="270"/>
      <c r="YV27" s="270"/>
      <c r="YW27" s="270"/>
      <c r="YX27" s="270"/>
      <c r="YY27" s="270"/>
      <c r="YZ27" s="270"/>
      <c r="ZA27" s="270"/>
      <c r="ZB27" s="270"/>
      <c r="ZC27" s="270"/>
      <c r="ZD27" s="270"/>
      <c r="ZE27" s="270"/>
      <c r="ZF27" s="270"/>
      <c r="ZG27" s="270"/>
      <c r="ZH27" s="270"/>
      <c r="ZI27" s="270"/>
      <c r="ZJ27" s="270"/>
      <c r="ZK27" s="270"/>
      <c r="ZL27" s="270"/>
      <c r="ZM27" s="270"/>
      <c r="ZN27" s="270"/>
      <c r="ZO27" s="270"/>
      <c r="ZP27" s="270"/>
      <c r="ZQ27" s="270"/>
      <c r="ZR27" s="270"/>
      <c r="ZS27" s="270"/>
      <c r="ZT27" s="270"/>
      <c r="ZU27" s="270"/>
      <c r="ZV27" s="270"/>
      <c r="ZW27" s="270"/>
      <c r="ZX27" s="270"/>
      <c r="ZY27" s="270"/>
      <c r="ZZ27" s="270"/>
      <c r="AAA27" s="270"/>
      <c r="AAB27" s="270"/>
      <c r="AAC27" s="270"/>
      <c r="AAD27" s="270"/>
      <c r="AAE27" s="270"/>
      <c r="AAF27" s="270"/>
      <c r="AAG27" s="270"/>
      <c r="AAH27" s="270"/>
      <c r="AAI27" s="270"/>
      <c r="AAJ27" s="270"/>
      <c r="AAK27" s="270"/>
      <c r="AAL27" s="270"/>
      <c r="AAM27" s="270"/>
      <c r="AAN27" s="270"/>
      <c r="AAO27" s="270"/>
      <c r="AAP27" s="270"/>
      <c r="AAQ27" s="270"/>
      <c r="AAR27" s="270"/>
      <c r="AAS27" s="270"/>
      <c r="AAT27" s="270"/>
      <c r="AAU27" s="270"/>
      <c r="AAV27" s="270"/>
      <c r="AAW27" s="270"/>
      <c r="AAX27" s="270"/>
      <c r="AAY27" s="270"/>
      <c r="AAZ27" s="270"/>
      <c r="ABA27" s="270"/>
      <c r="ABB27" s="270"/>
      <c r="ABC27" s="270"/>
      <c r="ABD27" s="270"/>
      <c r="ABE27" s="270"/>
      <c r="ABF27" s="270"/>
      <c r="ABG27" s="270"/>
      <c r="ABH27" s="270"/>
      <c r="ABI27" s="270"/>
      <c r="ABJ27" s="270"/>
      <c r="ABK27" s="270"/>
      <c r="ABL27" s="270"/>
      <c r="ABM27" s="270"/>
      <c r="ABN27" s="270"/>
      <c r="ABO27" s="270"/>
      <c r="ABP27" s="270"/>
      <c r="ABQ27" s="270"/>
      <c r="ABR27" s="270"/>
      <c r="ABS27" s="270"/>
      <c r="ABT27" s="270"/>
      <c r="ABU27" s="270"/>
      <c r="ABV27" s="270"/>
      <c r="ABW27" s="270"/>
      <c r="ABX27" s="270"/>
      <c r="ABY27" s="270"/>
      <c r="ABZ27" s="270"/>
      <c r="ACA27" s="270"/>
      <c r="ACB27" s="270"/>
      <c r="ACC27" s="270"/>
      <c r="ACD27" s="270"/>
      <c r="ACE27" s="270"/>
      <c r="ACF27" s="270"/>
      <c r="ACG27" s="270"/>
      <c r="ACH27" s="270"/>
      <c r="ACI27" s="270"/>
      <c r="ACJ27" s="270"/>
      <c r="ACK27" s="270"/>
      <c r="ACL27" s="270"/>
      <c r="ACM27" s="270"/>
      <c r="ACN27" s="270"/>
      <c r="ACO27" s="270"/>
      <c r="ACP27" s="270"/>
      <c r="ACQ27" s="270"/>
      <c r="ACR27" s="270"/>
      <c r="ACS27" s="270"/>
      <c r="ACT27" s="270"/>
      <c r="ACU27" s="270"/>
      <c r="ACV27" s="270"/>
      <c r="ACW27" s="270"/>
      <c r="ACX27" s="270"/>
      <c r="ACY27" s="270"/>
      <c r="ACZ27" s="270"/>
      <c r="ADA27" s="270"/>
      <c r="ADB27" s="270"/>
      <c r="ADC27" s="270"/>
      <c r="ADD27" s="270"/>
      <c r="ADE27" s="270"/>
      <c r="ADF27" s="270"/>
      <c r="ADG27" s="270"/>
      <c r="ADH27" s="270"/>
      <c r="ADI27" s="270"/>
      <c r="ADJ27" s="270"/>
      <c r="ADK27" s="270"/>
      <c r="ADL27" s="270"/>
      <c r="ADM27" s="270"/>
      <c r="ADN27" s="270"/>
      <c r="ADO27" s="270"/>
      <c r="ADP27" s="270"/>
      <c r="ADQ27" s="270"/>
      <c r="ADR27" s="270"/>
      <c r="ADS27" s="270"/>
      <c r="ADT27" s="270"/>
      <c r="ADU27" s="270"/>
      <c r="ADV27" s="270"/>
      <c r="ADW27" s="270"/>
      <c r="ADX27" s="270"/>
      <c r="ADY27" s="270"/>
      <c r="ADZ27" s="270"/>
      <c r="AEA27" s="270"/>
      <c r="AEB27" s="270"/>
      <c r="AEC27" s="270"/>
      <c r="AED27" s="270"/>
      <c r="AEE27" s="270"/>
      <c r="AEF27" s="270"/>
      <c r="AEG27" s="270"/>
      <c r="AEH27" s="270"/>
      <c r="AEI27" s="270"/>
      <c r="AEJ27" s="270"/>
      <c r="AEK27" s="270"/>
      <c r="AEL27" s="270"/>
      <c r="AEM27" s="270"/>
      <c r="AEN27" s="270"/>
      <c r="AEO27" s="270"/>
      <c r="AEP27" s="270"/>
      <c r="AEQ27" s="270"/>
      <c r="AER27" s="270"/>
      <c r="AES27" s="270"/>
      <c r="AET27" s="270"/>
      <c r="AEU27" s="270"/>
      <c r="AEV27" s="270"/>
      <c r="AEW27" s="270"/>
      <c r="AEX27" s="270"/>
      <c r="AEY27" s="270"/>
      <c r="AEZ27" s="270"/>
      <c r="AFA27" s="270"/>
      <c r="AFB27" s="270"/>
      <c r="AFC27" s="270"/>
      <c r="AFD27" s="270"/>
      <c r="AFE27" s="270"/>
      <c r="AFF27" s="270"/>
      <c r="AFG27" s="270"/>
      <c r="AFH27" s="270"/>
      <c r="AFI27" s="270"/>
      <c r="AFJ27" s="270"/>
      <c r="AFK27" s="270"/>
      <c r="AFL27" s="270"/>
      <c r="AFM27" s="270"/>
      <c r="AFN27" s="270"/>
      <c r="AFO27" s="270"/>
      <c r="AFP27" s="270"/>
      <c r="AFQ27" s="270"/>
      <c r="AFR27" s="270"/>
      <c r="AFS27" s="270"/>
      <c r="AFT27" s="270"/>
      <c r="AFU27" s="270"/>
      <c r="AFV27" s="270"/>
      <c r="AFW27" s="270"/>
      <c r="AFX27" s="270"/>
      <c r="AFY27" s="270"/>
      <c r="AFZ27" s="270"/>
      <c r="AGA27" s="270"/>
      <c r="AGB27" s="270"/>
      <c r="AGC27" s="270"/>
      <c r="AGD27" s="270"/>
      <c r="AGE27" s="270"/>
      <c r="AGF27" s="270"/>
      <c r="AGG27" s="270"/>
      <c r="AGH27" s="270"/>
      <c r="AGI27" s="270"/>
      <c r="AGJ27" s="270"/>
      <c r="AGK27" s="270"/>
      <c r="AGL27" s="270"/>
      <c r="AGM27" s="270"/>
      <c r="AGN27" s="270"/>
      <c r="AGO27" s="270"/>
      <c r="AGP27" s="270"/>
      <c r="AGQ27" s="270"/>
      <c r="AGR27" s="270"/>
      <c r="AGS27" s="270"/>
      <c r="AGT27" s="270"/>
      <c r="AGU27" s="270"/>
      <c r="AGV27" s="270"/>
      <c r="AGW27" s="270"/>
      <c r="AGX27" s="270"/>
      <c r="AGY27" s="270"/>
      <c r="AGZ27" s="270"/>
      <c r="AHA27" s="270"/>
      <c r="AHB27" s="270"/>
      <c r="AHC27" s="270"/>
      <c r="AHD27" s="270"/>
      <c r="AHE27" s="270"/>
      <c r="AHF27" s="270"/>
      <c r="AHG27" s="270"/>
      <c r="AHH27" s="270"/>
      <c r="AHI27" s="270"/>
      <c r="AHJ27" s="270"/>
      <c r="AHK27" s="270"/>
      <c r="AHL27" s="270"/>
      <c r="AHM27" s="270"/>
      <c r="AHN27" s="270"/>
      <c r="AHO27" s="270"/>
      <c r="AHP27" s="270"/>
      <c r="AHQ27" s="270"/>
      <c r="AHR27" s="270"/>
      <c r="AHS27" s="270"/>
      <c r="AHT27" s="270"/>
      <c r="AHU27" s="270"/>
      <c r="AHV27" s="270"/>
      <c r="AHW27" s="270"/>
      <c r="AHX27" s="270"/>
      <c r="AHY27" s="270"/>
      <c r="AHZ27" s="270"/>
      <c r="AIA27" s="270"/>
      <c r="AIB27" s="270"/>
      <c r="AIC27" s="270"/>
      <c r="AID27" s="270"/>
      <c r="AIE27" s="270"/>
      <c r="AIF27" s="270"/>
      <c r="AIG27" s="270"/>
      <c r="AIH27" s="270"/>
      <c r="AII27" s="270"/>
      <c r="AIJ27" s="270"/>
      <c r="AIK27" s="270"/>
      <c r="AIL27" s="270"/>
      <c r="AIM27" s="270"/>
      <c r="AIN27" s="270"/>
      <c r="AIO27" s="270"/>
      <c r="AIP27" s="270"/>
      <c r="AIQ27" s="270"/>
      <c r="AIR27" s="270"/>
      <c r="AIS27" s="270"/>
      <c r="AIT27" s="270"/>
      <c r="AIU27" s="270"/>
      <c r="AIV27" s="270"/>
      <c r="AIW27" s="270"/>
      <c r="AIX27" s="270"/>
      <c r="AIY27" s="270"/>
      <c r="AIZ27" s="270"/>
      <c r="AJA27" s="270"/>
      <c r="AJB27" s="270"/>
      <c r="AJC27" s="270"/>
      <c r="AJD27" s="270"/>
      <c r="AJE27" s="270"/>
      <c r="AJF27" s="270"/>
      <c r="AJG27" s="270"/>
      <c r="AJH27" s="270"/>
      <c r="AJI27" s="270"/>
      <c r="AJJ27" s="270"/>
      <c r="AJK27" s="270"/>
      <c r="AJL27" s="270"/>
      <c r="AJM27" s="270"/>
      <c r="AJN27" s="270"/>
      <c r="AJO27" s="270"/>
      <c r="AJP27" s="270"/>
      <c r="AJQ27" s="270"/>
      <c r="AJR27" s="270"/>
      <c r="AJS27" s="270"/>
      <c r="AJT27" s="270"/>
      <c r="AJU27" s="270"/>
      <c r="AJV27" s="270"/>
      <c r="AJW27" s="270"/>
      <c r="AJX27" s="270"/>
      <c r="AJY27" s="270"/>
      <c r="AJZ27" s="270"/>
      <c r="AKA27" s="270"/>
      <c r="AKB27" s="270"/>
      <c r="AKC27" s="270"/>
      <c r="AKD27" s="270"/>
      <c r="AKE27" s="270"/>
      <c r="AKF27" s="270"/>
      <c r="AKG27" s="270"/>
      <c r="AKH27" s="270"/>
      <c r="AKI27" s="270"/>
      <c r="AKJ27" s="270"/>
      <c r="AKK27" s="270"/>
      <c r="AKL27" s="270"/>
      <c r="AKM27" s="270"/>
      <c r="AKN27" s="270"/>
      <c r="AKO27" s="270"/>
      <c r="AKP27" s="270"/>
      <c r="AKQ27" s="270"/>
      <c r="AKR27" s="270"/>
      <c r="AKS27" s="270"/>
      <c r="AKT27" s="270"/>
      <c r="AKU27" s="270"/>
      <c r="AKV27" s="270"/>
      <c r="AKW27" s="270"/>
      <c r="AKX27" s="270"/>
      <c r="AKY27" s="270"/>
      <c r="AKZ27" s="270"/>
      <c r="ALA27" s="270"/>
      <c r="ALB27" s="270"/>
      <c r="ALC27" s="270"/>
      <c r="ALD27" s="270"/>
      <c r="ALE27" s="270"/>
      <c r="ALF27" s="270"/>
      <c r="ALG27" s="270"/>
      <c r="ALH27" s="270"/>
      <c r="ALI27" s="270"/>
      <c r="ALJ27" s="270"/>
      <c r="ALK27" s="270"/>
      <c r="ALL27" s="270"/>
      <c r="ALM27" s="270"/>
      <c r="ALN27" s="270"/>
      <c r="ALO27" s="270"/>
      <c r="ALP27" s="270"/>
      <c r="ALQ27" s="270"/>
      <c r="ALR27" s="270"/>
      <c r="ALS27" s="270"/>
      <c r="ALT27" s="270"/>
      <c r="ALU27" s="270"/>
      <c r="ALV27" s="270"/>
      <c r="ALW27" s="270"/>
      <c r="ALX27" s="270"/>
      <c r="ALY27" s="270"/>
      <c r="ALZ27" s="270"/>
      <c r="AMA27" s="270"/>
      <c r="AMB27" s="270"/>
      <c r="AMC27" s="270"/>
      <c r="AMD27" s="270"/>
    </row>
    <row r="28" customFormat="false" ht="13.8" hidden="false" customHeight="true" outlineLevel="0" collapsed="false">
      <c r="A28" s="261" t="s">
        <v>968</v>
      </c>
      <c r="B28" s="272" t="s">
        <v>1310</v>
      </c>
      <c r="C28" s="272"/>
      <c r="D28" s="272"/>
      <c r="E28" s="272"/>
      <c r="F28" s="272"/>
      <c r="G28" s="272"/>
      <c r="H28" s="271"/>
      <c r="I28" s="266" t="n">
        <f aca="false">I23*H28</f>
        <v>0</v>
      </c>
      <c r="J28" s="270"/>
      <c r="K28" s="270"/>
      <c r="L28" s="270"/>
      <c r="M28" s="270"/>
      <c r="N28" s="270"/>
      <c r="O28" s="270"/>
      <c r="P28" s="270"/>
      <c r="Q28" s="270"/>
      <c r="R28" s="270"/>
      <c r="S28" s="270"/>
      <c r="T28" s="270"/>
      <c r="U28" s="270"/>
      <c r="V28" s="270"/>
      <c r="W28" s="270"/>
      <c r="X28" s="270"/>
      <c r="Y28" s="270"/>
      <c r="Z28" s="270"/>
      <c r="AA28" s="270"/>
      <c r="AB28" s="270"/>
      <c r="AC28" s="270"/>
      <c r="AD28" s="270"/>
      <c r="AE28" s="270"/>
      <c r="AF28" s="270"/>
      <c r="AG28" s="270"/>
      <c r="AH28" s="270"/>
      <c r="AI28" s="270"/>
      <c r="AJ28" s="270"/>
      <c r="AK28" s="270"/>
      <c r="AL28" s="270"/>
      <c r="AM28" s="270"/>
      <c r="AN28" s="270"/>
      <c r="AO28" s="270"/>
      <c r="AP28" s="270"/>
      <c r="AQ28" s="270"/>
      <c r="AR28" s="270"/>
      <c r="AS28" s="270"/>
      <c r="AT28" s="270"/>
      <c r="AU28" s="270"/>
      <c r="AV28" s="270"/>
      <c r="AW28" s="270"/>
      <c r="AX28" s="270"/>
      <c r="AY28" s="270"/>
      <c r="AZ28" s="270"/>
      <c r="BA28" s="270"/>
      <c r="BB28" s="270"/>
      <c r="BC28" s="270"/>
      <c r="BD28" s="270"/>
      <c r="BE28" s="270"/>
      <c r="BF28" s="270"/>
      <c r="BG28" s="270"/>
      <c r="BH28" s="270"/>
      <c r="BI28" s="270"/>
      <c r="BJ28" s="270"/>
      <c r="BK28" s="270"/>
      <c r="BL28" s="270"/>
      <c r="BM28" s="270"/>
      <c r="BN28" s="270"/>
      <c r="BO28" s="270"/>
      <c r="BP28" s="270"/>
      <c r="BQ28" s="270"/>
      <c r="BR28" s="270"/>
      <c r="BS28" s="270"/>
      <c r="BT28" s="270"/>
      <c r="BU28" s="270"/>
      <c r="BV28" s="270"/>
      <c r="BW28" s="270"/>
      <c r="BX28" s="270"/>
      <c r="BY28" s="270"/>
      <c r="BZ28" s="270"/>
      <c r="CA28" s="270"/>
      <c r="CB28" s="270"/>
      <c r="CC28" s="270"/>
      <c r="CD28" s="270"/>
      <c r="CE28" s="270"/>
      <c r="CF28" s="270"/>
      <c r="CG28" s="270"/>
      <c r="CH28" s="270"/>
      <c r="CI28" s="270"/>
      <c r="CJ28" s="270"/>
      <c r="CK28" s="270"/>
      <c r="CL28" s="270"/>
      <c r="CM28" s="270"/>
      <c r="CN28" s="270"/>
      <c r="CO28" s="270"/>
      <c r="CP28" s="270"/>
      <c r="CQ28" s="270"/>
      <c r="CR28" s="270"/>
      <c r="CS28" s="270"/>
      <c r="CT28" s="270"/>
      <c r="CU28" s="270"/>
      <c r="CV28" s="270"/>
      <c r="CW28" s="270"/>
      <c r="CX28" s="270"/>
      <c r="CY28" s="270"/>
      <c r="CZ28" s="270"/>
      <c r="DA28" s="270"/>
      <c r="DB28" s="270"/>
      <c r="DC28" s="270"/>
      <c r="DD28" s="270"/>
      <c r="DE28" s="270"/>
      <c r="DF28" s="270"/>
      <c r="DG28" s="270"/>
      <c r="DH28" s="270"/>
      <c r="DI28" s="270"/>
      <c r="DJ28" s="270"/>
      <c r="DK28" s="270"/>
      <c r="DL28" s="270"/>
      <c r="DM28" s="270"/>
      <c r="DN28" s="270"/>
      <c r="DO28" s="270"/>
      <c r="DP28" s="270"/>
      <c r="DQ28" s="270"/>
      <c r="DR28" s="270"/>
      <c r="DS28" s="270"/>
      <c r="DT28" s="270"/>
      <c r="DU28" s="270"/>
      <c r="DV28" s="270"/>
      <c r="DW28" s="270"/>
      <c r="DX28" s="270"/>
      <c r="DY28" s="270"/>
      <c r="DZ28" s="270"/>
      <c r="EA28" s="270"/>
      <c r="EB28" s="270"/>
      <c r="EC28" s="270"/>
      <c r="ED28" s="270"/>
      <c r="EE28" s="270"/>
      <c r="EF28" s="270"/>
      <c r="EG28" s="270"/>
      <c r="EH28" s="270"/>
      <c r="EI28" s="270"/>
      <c r="EJ28" s="270"/>
      <c r="EK28" s="270"/>
      <c r="EL28" s="270"/>
      <c r="EM28" s="270"/>
      <c r="EN28" s="270"/>
      <c r="EO28" s="270"/>
      <c r="EP28" s="270"/>
      <c r="EQ28" s="270"/>
      <c r="ER28" s="270"/>
      <c r="ES28" s="270"/>
      <c r="ET28" s="270"/>
      <c r="EU28" s="270"/>
      <c r="EV28" s="270"/>
      <c r="EW28" s="270"/>
      <c r="EX28" s="270"/>
      <c r="EY28" s="270"/>
      <c r="EZ28" s="270"/>
      <c r="FA28" s="270"/>
      <c r="FB28" s="270"/>
      <c r="FC28" s="270"/>
      <c r="FD28" s="270"/>
      <c r="FE28" s="270"/>
      <c r="FF28" s="270"/>
      <c r="FG28" s="270"/>
      <c r="FH28" s="270"/>
      <c r="FI28" s="270"/>
      <c r="FJ28" s="270"/>
      <c r="FK28" s="270"/>
      <c r="FL28" s="270"/>
      <c r="FM28" s="270"/>
      <c r="FN28" s="270"/>
      <c r="FO28" s="270"/>
      <c r="FP28" s="270"/>
      <c r="FQ28" s="270"/>
      <c r="FR28" s="270"/>
      <c r="FS28" s="270"/>
      <c r="FT28" s="270"/>
      <c r="FU28" s="270"/>
      <c r="FV28" s="270"/>
      <c r="FW28" s="270"/>
      <c r="FX28" s="270"/>
      <c r="FY28" s="270"/>
      <c r="FZ28" s="270"/>
      <c r="GA28" s="270"/>
      <c r="GB28" s="270"/>
      <c r="GC28" s="270"/>
      <c r="GD28" s="270"/>
      <c r="GE28" s="270"/>
      <c r="GF28" s="270"/>
      <c r="GG28" s="270"/>
      <c r="GH28" s="270"/>
      <c r="GI28" s="270"/>
      <c r="GJ28" s="270"/>
      <c r="GK28" s="270"/>
      <c r="GL28" s="270"/>
      <c r="GM28" s="270"/>
      <c r="GN28" s="270"/>
      <c r="GO28" s="270"/>
      <c r="GP28" s="270"/>
      <c r="GQ28" s="270"/>
      <c r="GR28" s="270"/>
      <c r="GS28" s="270"/>
      <c r="GT28" s="270"/>
      <c r="GU28" s="270"/>
      <c r="GV28" s="270"/>
      <c r="GW28" s="270"/>
      <c r="GX28" s="270"/>
      <c r="GY28" s="270"/>
      <c r="GZ28" s="270"/>
      <c r="HA28" s="270"/>
      <c r="HB28" s="270"/>
      <c r="HC28" s="270"/>
      <c r="HD28" s="270"/>
      <c r="HE28" s="270"/>
      <c r="HF28" s="270"/>
      <c r="HG28" s="270"/>
      <c r="HH28" s="270"/>
      <c r="HI28" s="270"/>
      <c r="HJ28" s="270"/>
      <c r="HK28" s="270"/>
      <c r="HL28" s="270"/>
      <c r="HM28" s="270"/>
      <c r="HN28" s="270"/>
      <c r="HO28" s="270"/>
      <c r="HP28" s="270"/>
      <c r="HQ28" s="270"/>
      <c r="HR28" s="270"/>
      <c r="HS28" s="270"/>
      <c r="HT28" s="270"/>
      <c r="HU28" s="270"/>
      <c r="HV28" s="270"/>
      <c r="HW28" s="270"/>
      <c r="HX28" s="270"/>
      <c r="HY28" s="270"/>
      <c r="HZ28" s="270"/>
      <c r="IA28" s="270"/>
      <c r="IB28" s="270"/>
      <c r="IC28" s="270"/>
      <c r="ID28" s="270"/>
      <c r="IE28" s="270"/>
      <c r="IF28" s="270"/>
      <c r="IG28" s="270"/>
      <c r="IH28" s="270"/>
      <c r="II28" s="270"/>
      <c r="IJ28" s="270"/>
      <c r="IK28" s="270"/>
      <c r="IL28" s="270"/>
      <c r="IM28" s="270"/>
      <c r="IN28" s="270"/>
      <c r="IO28" s="270"/>
      <c r="IP28" s="270"/>
      <c r="IQ28" s="270"/>
      <c r="IR28" s="270"/>
      <c r="IS28" s="270"/>
      <c r="IT28" s="270"/>
      <c r="IU28" s="270"/>
      <c r="IV28" s="270"/>
      <c r="IW28" s="270"/>
      <c r="IX28" s="270"/>
      <c r="IY28" s="270"/>
      <c r="IZ28" s="270"/>
      <c r="JA28" s="270"/>
      <c r="JB28" s="270"/>
      <c r="JC28" s="270"/>
      <c r="JD28" s="270"/>
      <c r="JE28" s="270"/>
      <c r="JF28" s="270"/>
      <c r="JG28" s="270"/>
      <c r="JH28" s="270"/>
      <c r="JI28" s="270"/>
      <c r="JJ28" s="270"/>
      <c r="JK28" s="270"/>
      <c r="JL28" s="270"/>
      <c r="JM28" s="270"/>
      <c r="JN28" s="270"/>
      <c r="JO28" s="270"/>
      <c r="JP28" s="270"/>
      <c r="JQ28" s="270"/>
      <c r="JR28" s="270"/>
      <c r="JS28" s="270"/>
      <c r="JT28" s="270"/>
      <c r="JU28" s="270"/>
      <c r="JV28" s="270"/>
      <c r="JW28" s="270"/>
      <c r="JX28" s="270"/>
      <c r="JY28" s="270"/>
      <c r="JZ28" s="270"/>
      <c r="KA28" s="270"/>
      <c r="KB28" s="270"/>
      <c r="KC28" s="270"/>
      <c r="KD28" s="270"/>
      <c r="KE28" s="270"/>
      <c r="KF28" s="270"/>
      <c r="KG28" s="270"/>
      <c r="KH28" s="270"/>
      <c r="KI28" s="270"/>
      <c r="KJ28" s="270"/>
      <c r="KK28" s="270"/>
      <c r="KL28" s="270"/>
      <c r="KM28" s="270"/>
      <c r="KN28" s="270"/>
      <c r="KO28" s="270"/>
      <c r="KP28" s="270"/>
      <c r="KQ28" s="270"/>
      <c r="KR28" s="270"/>
      <c r="KS28" s="270"/>
      <c r="KT28" s="270"/>
      <c r="KU28" s="270"/>
      <c r="KV28" s="270"/>
      <c r="KW28" s="270"/>
      <c r="KX28" s="270"/>
      <c r="KY28" s="270"/>
      <c r="KZ28" s="270"/>
      <c r="LA28" s="270"/>
      <c r="LB28" s="270"/>
      <c r="LC28" s="270"/>
      <c r="LD28" s="270"/>
      <c r="LE28" s="270"/>
      <c r="LF28" s="270"/>
      <c r="LG28" s="270"/>
      <c r="LH28" s="270"/>
      <c r="LI28" s="270"/>
      <c r="LJ28" s="270"/>
      <c r="LK28" s="270"/>
      <c r="LL28" s="270"/>
      <c r="LM28" s="270"/>
      <c r="LN28" s="270"/>
      <c r="LO28" s="270"/>
      <c r="LP28" s="270"/>
      <c r="LQ28" s="270"/>
      <c r="LR28" s="270"/>
      <c r="LS28" s="270"/>
      <c r="LT28" s="270"/>
      <c r="LU28" s="270"/>
      <c r="LV28" s="270"/>
      <c r="LW28" s="270"/>
      <c r="LX28" s="270"/>
      <c r="LY28" s="270"/>
      <c r="LZ28" s="270"/>
      <c r="MA28" s="270"/>
      <c r="MB28" s="270"/>
      <c r="MC28" s="270"/>
      <c r="MD28" s="270"/>
      <c r="ME28" s="270"/>
      <c r="MF28" s="270"/>
      <c r="MG28" s="270"/>
      <c r="MH28" s="270"/>
      <c r="MI28" s="270"/>
      <c r="MJ28" s="270"/>
      <c r="MK28" s="270"/>
      <c r="ML28" s="270"/>
      <c r="MM28" s="270"/>
      <c r="MN28" s="270"/>
      <c r="MO28" s="270"/>
      <c r="MP28" s="270"/>
      <c r="MQ28" s="270"/>
      <c r="MR28" s="270"/>
      <c r="MS28" s="270"/>
      <c r="MT28" s="270"/>
      <c r="MU28" s="270"/>
      <c r="MV28" s="270"/>
      <c r="MW28" s="270"/>
      <c r="MX28" s="270"/>
      <c r="MY28" s="270"/>
      <c r="MZ28" s="270"/>
      <c r="NA28" s="270"/>
      <c r="NB28" s="270"/>
      <c r="NC28" s="270"/>
      <c r="ND28" s="270"/>
      <c r="NE28" s="270"/>
      <c r="NF28" s="270"/>
      <c r="NG28" s="270"/>
      <c r="NH28" s="270"/>
      <c r="NI28" s="270"/>
      <c r="NJ28" s="270"/>
      <c r="NK28" s="270"/>
      <c r="NL28" s="270"/>
      <c r="NM28" s="270"/>
      <c r="NN28" s="270"/>
      <c r="NO28" s="270"/>
      <c r="NP28" s="270"/>
      <c r="NQ28" s="270"/>
      <c r="NR28" s="270"/>
      <c r="NS28" s="270"/>
      <c r="NT28" s="270"/>
      <c r="NU28" s="270"/>
      <c r="NV28" s="270"/>
      <c r="NW28" s="270"/>
      <c r="NX28" s="270"/>
      <c r="NY28" s="270"/>
      <c r="NZ28" s="270"/>
      <c r="OA28" s="270"/>
      <c r="OB28" s="270"/>
      <c r="OC28" s="270"/>
      <c r="OD28" s="270"/>
      <c r="OE28" s="270"/>
      <c r="OF28" s="270"/>
      <c r="OG28" s="270"/>
      <c r="OH28" s="270"/>
      <c r="OI28" s="270"/>
      <c r="OJ28" s="270"/>
      <c r="OK28" s="270"/>
      <c r="OL28" s="270"/>
      <c r="OM28" s="270"/>
      <c r="ON28" s="270"/>
      <c r="OO28" s="270"/>
      <c r="OP28" s="270"/>
      <c r="OQ28" s="270"/>
      <c r="OR28" s="270"/>
      <c r="OS28" s="270"/>
      <c r="OT28" s="270"/>
      <c r="OU28" s="270"/>
      <c r="OV28" s="270"/>
      <c r="OW28" s="270"/>
      <c r="OX28" s="270"/>
      <c r="OY28" s="270"/>
      <c r="OZ28" s="270"/>
      <c r="PA28" s="270"/>
      <c r="PB28" s="270"/>
      <c r="PC28" s="270"/>
      <c r="PD28" s="270"/>
      <c r="PE28" s="270"/>
      <c r="PF28" s="270"/>
      <c r="PG28" s="270"/>
      <c r="PH28" s="270"/>
      <c r="PI28" s="270"/>
      <c r="PJ28" s="270"/>
      <c r="PK28" s="270"/>
      <c r="PL28" s="270"/>
      <c r="PM28" s="270"/>
      <c r="PN28" s="270"/>
      <c r="PO28" s="270"/>
      <c r="PP28" s="270"/>
      <c r="PQ28" s="270"/>
      <c r="PR28" s="270"/>
      <c r="PS28" s="270"/>
      <c r="PT28" s="270"/>
      <c r="PU28" s="270"/>
      <c r="PV28" s="270"/>
      <c r="PW28" s="270"/>
      <c r="PX28" s="270"/>
      <c r="PY28" s="270"/>
      <c r="PZ28" s="270"/>
      <c r="QA28" s="270"/>
      <c r="QB28" s="270"/>
      <c r="QC28" s="270"/>
      <c r="QD28" s="270"/>
      <c r="QE28" s="270"/>
      <c r="QF28" s="270"/>
      <c r="QG28" s="270"/>
      <c r="QH28" s="270"/>
      <c r="QI28" s="270"/>
      <c r="QJ28" s="270"/>
      <c r="QK28" s="270"/>
      <c r="QL28" s="270"/>
      <c r="QM28" s="270"/>
      <c r="QN28" s="270"/>
      <c r="QO28" s="270"/>
      <c r="QP28" s="270"/>
      <c r="QQ28" s="270"/>
      <c r="QR28" s="270"/>
      <c r="QS28" s="270"/>
      <c r="QT28" s="270"/>
      <c r="QU28" s="270"/>
      <c r="QV28" s="270"/>
      <c r="QW28" s="270"/>
      <c r="QX28" s="270"/>
      <c r="QY28" s="270"/>
      <c r="QZ28" s="270"/>
      <c r="RA28" s="270"/>
      <c r="RB28" s="270"/>
      <c r="RC28" s="270"/>
      <c r="RD28" s="270"/>
      <c r="RE28" s="270"/>
      <c r="RF28" s="270"/>
      <c r="RG28" s="270"/>
      <c r="RH28" s="270"/>
      <c r="RI28" s="270"/>
      <c r="RJ28" s="270"/>
      <c r="RK28" s="270"/>
      <c r="RL28" s="270"/>
      <c r="RM28" s="270"/>
      <c r="RN28" s="270"/>
      <c r="RO28" s="270"/>
      <c r="RP28" s="270"/>
      <c r="RQ28" s="270"/>
      <c r="RR28" s="270"/>
      <c r="RS28" s="270"/>
      <c r="RT28" s="270"/>
      <c r="RU28" s="270"/>
      <c r="RV28" s="270"/>
      <c r="RW28" s="270"/>
      <c r="RX28" s="270"/>
      <c r="RY28" s="270"/>
      <c r="RZ28" s="270"/>
      <c r="SA28" s="270"/>
      <c r="SB28" s="270"/>
      <c r="SC28" s="270"/>
      <c r="SD28" s="270"/>
      <c r="SE28" s="270"/>
      <c r="SF28" s="270"/>
      <c r="SG28" s="270"/>
      <c r="SH28" s="270"/>
      <c r="SI28" s="270"/>
      <c r="SJ28" s="270"/>
      <c r="SK28" s="270"/>
      <c r="SL28" s="270"/>
      <c r="SM28" s="270"/>
      <c r="SN28" s="270"/>
      <c r="SO28" s="270"/>
      <c r="SP28" s="270"/>
      <c r="SQ28" s="270"/>
      <c r="SR28" s="270"/>
      <c r="SS28" s="270"/>
      <c r="ST28" s="270"/>
      <c r="SU28" s="270"/>
      <c r="SV28" s="270"/>
      <c r="SW28" s="270"/>
      <c r="SX28" s="270"/>
      <c r="SY28" s="270"/>
      <c r="SZ28" s="270"/>
      <c r="TA28" s="270"/>
      <c r="TB28" s="270"/>
      <c r="TC28" s="270"/>
      <c r="TD28" s="270"/>
      <c r="TE28" s="270"/>
      <c r="TF28" s="270"/>
      <c r="TG28" s="270"/>
      <c r="TH28" s="270"/>
      <c r="TI28" s="270"/>
      <c r="TJ28" s="270"/>
      <c r="TK28" s="270"/>
      <c r="TL28" s="270"/>
      <c r="TM28" s="270"/>
      <c r="TN28" s="270"/>
      <c r="TO28" s="270"/>
      <c r="TP28" s="270"/>
      <c r="TQ28" s="270"/>
      <c r="TR28" s="270"/>
      <c r="TS28" s="270"/>
      <c r="TT28" s="270"/>
      <c r="TU28" s="270"/>
      <c r="TV28" s="270"/>
      <c r="TW28" s="270"/>
      <c r="TX28" s="270"/>
      <c r="TY28" s="270"/>
      <c r="TZ28" s="270"/>
      <c r="UA28" s="270"/>
      <c r="UB28" s="270"/>
      <c r="UC28" s="270"/>
      <c r="UD28" s="270"/>
      <c r="UE28" s="270"/>
      <c r="UF28" s="270"/>
      <c r="UG28" s="270"/>
      <c r="UH28" s="270"/>
      <c r="UI28" s="270"/>
      <c r="UJ28" s="270"/>
      <c r="UK28" s="270"/>
      <c r="UL28" s="270"/>
      <c r="UM28" s="270"/>
      <c r="UN28" s="270"/>
      <c r="UO28" s="270"/>
      <c r="UP28" s="270"/>
      <c r="UQ28" s="270"/>
      <c r="UR28" s="270"/>
      <c r="US28" s="270"/>
      <c r="UT28" s="270"/>
      <c r="UU28" s="270"/>
      <c r="UV28" s="270"/>
      <c r="UW28" s="270"/>
      <c r="UX28" s="270"/>
      <c r="UY28" s="270"/>
      <c r="UZ28" s="270"/>
      <c r="VA28" s="270"/>
      <c r="VB28" s="270"/>
      <c r="VC28" s="270"/>
      <c r="VD28" s="270"/>
      <c r="VE28" s="270"/>
      <c r="VF28" s="270"/>
      <c r="VG28" s="270"/>
      <c r="VH28" s="270"/>
      <c r="VI28" s="270"/>
      <c r="VJ28" s="270"/>
      <c r="VK28" s="270"/>
      <c r="VL28" s="270"/>
      <c r="VM28" s="270"/>
      <c r="VN28" s="270"/>
      <c r="VO28" s="270"/>
      <c r="VP28" s="270"/>
      <c r="VQ28" s="270"/>
      <c r="VR28" s="270"/>
      <c r="VS28" s="270"/>
      <c r="VT28" s="270"/>
      <c r="VU28" s="270"/>
      <c r="VV28" s="270"/>
      <c r="VW28" s="270"/>
      <c r="VX28" s="270"/>
      <c r="VY28" s="270"/>
      <c r="VZ28" s="270"/>
      <c r="WA28" s="270"/>
      <c r="WB28" s="270"/>
      <c r="WC28" s="270"/>
      <c r="WD28" s="270"/>
      <c r="WE28" s="270"/>
      <c r="WF28" s="270"/>
      <c r="WG28" s="270"/>
      <c r="WH28" s="270"/>
      <c r="WI28" s="270"/>
      <c r="WJ28" s="270"/>
      <c r="WK28" s="270"/>
      <c r="WL28" s="270"/>
      <c r="WM28" s="270"/>
      <c r="WN28" s="270"/>
      <c r="WO28" s="270"/>
      <c r="WP28" s="270"/>
      <c r="WQ28" s="270"/>
      <c r="WR28" s="270"/>
      <c r="WS28" s="270"/>
      <c r="WT28" s="270"/>
      <c r="WU28" s="270"/>
      <c r="WV28" s="270"/>
      <c r="WW28" s="270"/>
      <c r="WX28" s="270"/>
      <c r="WY28" s="270"/>
      <c r="WZ28" s="270"/>
      <c r="XA28" s="270"/>
      <c r="XB28" s="270"/>
      <c r="XC28" s="270"/>
      <c r="XD28" s="270"/>
      <c r="XE28" s="270"/>
      <c r="XF28" s="270"/>
      <c r="XG28" s="270"/>
      <c r="XH28" s="270"/>
      <c r="XI28" s="270"/>
      <c r="XJ28" s="270"/>
      <c r="XK28" s="270"/>
      <c r="XL28" s="270"/>
      <c r="XM28" s="270"/>
      <c r="XN28" s="270"/>
      <c r="XO28" s="270"/>
      <c r="XP28" s="270"/>
      <c r="XQ28" s="270"/>
      <c r="XR28" s="270"/>
      <c r="XS28" s="270"/>
      <c r="XT28" s="270"/>
      <c r="XU28" s="270"/>
      <c r="XV28" s="270"/>
      <c r="XW28" s="270"/>
      <c r="XX28" s="270"/>
      <c r="XY28" s="270"/>
      <c r="XZ28" s="270"/>
      <c r="YA28" s="270"/>
      <c r="YB28" s="270"/>
      <c r="YC28" s="270"/>
      <c r="YD28" s="270"/>
      <c r="YE28" s="270"/>
      <c r="YF28" s="270"/>
      <c r="YG28" s="270"/>
      <c r="YH28" s="270"/>
      <c r="YI28" s="270"/>
      <c r="YJ28" s="270"/>
      <c r="YK28" s="270"/>
      <c r="YL28" s="270"/>
      <c r="YM28" s="270"/>
      <c r="YN28" s="270"/>
      <c r="YO28" s="270"/>
      <c r="YP28" s="270"/>
      <c r="YQ28" s="270"/>
      <c r="YR28" s="270"/>
      <c r="YS28" s="270"/>
      <c r="YT28" s="270"/>
      <c r="YU28" s="270"/>
      <c r="YV28" s="270"/>
      <c r="YW28" s="270"/>
      <c r="YX28" s="270"/>
      <c r="YY28" s="270"/>
      <c r="YZ28" s="270"/>
      <c r="ZA28" s="270"/>
      <c r="ZB28" s="270"/>
      <c r="ZC28" s="270"/>
      <c r="ZD28" s="270"/>
      <c r="ZE28" s="270"/>
      <c r="ZF28" s="270"/>
      <c r="ZG28" s="270"/>
      <c r="ZH28" s="270"/>
      <c r="ZI28" s="270"/>
      <c r="ZJ28" s="270"/>
      <c r="ZK28" s="270"/>
      <c r="ZL28" s="270"/>
      <c r="ZM28" s="270"/>
      <c r="ZN28" s="270"/>
      <c r="ZO28" s="270"/>
      <c r="ZP28" s="270"/>
      <c r="ZQ28" s="270"/>
      <c r="ZR28" s="270"/>
      <c r="ZS28" s="270"/>
      <c r="ZT28" s="270"/>
      <c r="ZU28" s="270"/>
      <c r="ZV28" s="270"/>
      <c r="ZW28" s="270"/>
      <c r="ZX28" s="270"/>
      <c r="ZY28" s="270"/>
      <c r="ZZ28" s="270"/>
      <c r="AAA28" s="270"/>
      <c r="AAB28" s="270"/>
      <c r="AAC28" s="270"/>
      <c r="AAD28" s="270"/>
      <c r="AAE28" s="270"/>
      <c r="AAF28" s="270"/>
      <c r="AAG28" s="270"/>
      <c r="AAH28" s="270"/>
      <c r="AAI28" s="270"/>
      <c r="AAJ28" s="270"/>
      <c r="AAK28" s="270"/>
      <c r="AAL28" s="270"/>
      <c r="AAM28" s="270"/>
      <c r="AAN28" s="270"/>
      <c r="AAO28" s="270"/>
      <c r="AAP28" s="270"/>
      <c r="AAQ28" s="270"/>
      <c r="AAR28" s="270"/>
      <c r="AAS28" s="270"/>
      <c r="AAT28" s="270"/>
      <c r="AAU28" s="270"/>
      <c r="AAV28" s="270"/>
      <c r="AAW28" s="270"/>
      <c r="AAX28" s="270"/>
      <c r="AAY28" s="270"/>
      <c r="AAZ28" s="270"/>
      <c r="ABA28" s="270"/>
      <c r="ABB28" s="270"/>
      <c r="ABC28" s="270"/>
      <c r="ABD28" s="270"/>
      <c r="ABE28" s="270"/>
      <c r="ABF28" s="270"/>
      <c r="ABG28" s="270"/>
      <c r="ABH28" s="270"/>
      <c r="ABI28" s="270"/>
      <c r="ABJ28" s="270"/>
      <c r="ABK28" s="270"/>
      <c r="ABL28" s="270"/>
      <c r="ABM28" s="270"/>
      <c r="ABN28" s="270"/>
      <c r="ABO28" s="270"/>
      <c r="ABP28" s="270"/>
      <c r="ABQ28" s="270"/>
      <c r="ABR28" s="270"/>
      <c r="ABS28" s="270"/>
      <c r="ABT28" s="270"/>
      <c r="ABU28" s="270"/>
      <c r="ABV28" s="270"/>
      <c r="ABW28" s="270"/>
      <c r="ABX28" s="270"/>
      <c r="ABY28" s="270"/>
      <c r="ABZ28" s="270"/>
      <c r="ACA28" s="270"/>
      <c r="ACB28" s="270"/>
      <c r="ACC28" s="270"/>
      <c r="ACD28" s="270"/>
      <c r="ACE28" s="270"/>
      <c r="ACF28" s="270"/>
      <c r="ACG28" s="270"/>
      <c r="ACH28" s="270"/>
      <c r="ACI28" s="270"/>
      <c r="ACJ28" s="270"/>
      <c r="ACK28" s="270"/>
      <c r="ACL28" s="270"/>
      <c r="ACM28" s="270"/>
      <c r="ACN28" s="270"/>
      <c r="ACO28" s="270"/>
      <c r="ACP28" s="270"/>
      <c r="ACQ28" s="270"/>
      <c r="ACR28" s="270"/>
      <c r="ACS28" s="270"/>
      <c r="ACT28" s="270"/>
      <c r="ACU28" s="270"/>
      <c r="ACV28" s="270"/>
      <c r="ACW28" s="270"/>
      <c r="ACX28" s="270"/>
      <c r="ACY28" s="270"/>
      <c r="ACZ28" s="270"/>
      <c r="ADA28" s="270"/>
      <c r="ADB28" s="270"/>
      <c r="ADC28" s="270"/>
      <c r="ADD28" s="270"/>
      <c r="ADE28" s="270"/>
      <c r="ADF28" s="270"/>
      <c r="ADG28" s="270"/>
      <c r="ADH28" s="270"/>
      <c r="ADI28" s="270"/>
      <c r="ADJ28" s="270"/>
      <c r="ADK28" s="270"/>
      <c r="ADL28" s="270"/>
      <c r="ADM28" s="270"/>
      <c r="ADN28" s="270"/>
      <c r="ADO28" s="270"/>
      <c r="ADP28" s="270"/>
      <c r="ADQ28" s="270"/>
      <c r="ADR28" s="270"/>
      <c r="ADS28" s="270"/>
      <c r="ADT28" s="270"/>
      <c r="ADU28" s="270"/>
      <c r="ADV28" s="270"/>
      <c r="ADW28" s="270"/>
      <c r="ADX28" s="270"/>
      <c r="ADY28" s="270"/>
      <c r="ADZ28" s="270"/>
      <c r="AEA28" s="270"/>
      <c r="AEB28" s="270"/>
      <c r="AEC28" s="270"/>
      <c r="AED28" s="270"/>
      <c r="AEE28" s="270"/>
      <c r="AEF28" s="270"/>
      <c r="AEG28" s="270"/>
      <c r="AEH28" s="270"/>
      <c r="AEI28" s="270"/>
      <c r="AEJ28" s="270"/>
      <c r="AEK28" s="270"/>
      <c r="AEL28" s="270"/>
      <c r="AEM28" s="270"/>
      <c r="AEN28" s="270"/>
      <c r="AEO28" s="270"/>
      <c r="AEP28" s="270"/>
      <c r="AEQ28" s="270"/>
      <c r="AER28" s="270"/>
      <c r="AES28" s="270"/>
      <c r="AET28" s="270"/>
      <c r="AEU28" s="270"/>
      <c r="AEV28" s="270"/>
      <c r="AEW28" s="270"/>
      <c r="AEX28" s="270"/>
      <c r="AEY28" s="270"/>
      <c r="AEZ28" s="270"/>
      <c r="AFA28" s="270"/>
      <c r="AFB28" s="270"/>
      <c r="AFC28" s="270"/>
      <c r="AFD28" s="270"/>
      <c r="AFE28" s="270"/>
      <c r="AFF28" s="270"/>
      <c r="AFG28" s="270"/>
      <c r="AFH28" s="270"/>
      <c r="AFI28" s="270"/>
      <c r="AFJ28" s="270"/>
      <c r="AFK28" s="270"/>
      <c r="AFL28" s="270"/>
      <c r="AFM28" s="270"/>
      <c r="AFN28" s="270"/>
      <c r="AFO28" s="270"/>
      <c r="AFP28" s="270"/>
      <c r="AFQ28" s="270"/>
      <c r="AFR28" s="270"/>
      <c r="AFS28" s="270"/>
      <c r="AFT28" s="270"/>
      <c r="AFU28" s="270"/>
      <c r="AFV28" s="270"/>
      <c r="AFW28" s="270"/>
      <c r="AFX28" s="270"/>
      <c r="AFY28" s="270"/>
      <c r="AFZ28" s="270"/>
      <c r="AGA28" s="270"/>
      <c r="AGB28" s="270"/>
      <c r="AGC28" s="270"/>
      <c r="AGD28" s="270"/>
      <c r="AGE28" s="270"/>
      <c r="AGF28" s="270"/>
      <c r="AGG28" s="270"/>
      <c r="AGH28" s="270"/>
      <c r="AGI28" s="270"/>
      <c r="AGJ28" s="270"/>
      <c r="AGK28" s="270"/>
      <c r="AGL28" s="270"/>
      <c r="AGM28" s="270"/>
      <c r="AGN28" s="270"/>
      <c r="AGO28" s="270"/>
      <c r="AGP28" s="270"/>
      <c r="AGQ28" s="270"/>
      <c r="AGR28" s="270"/>
      <c r="AGS28" s="270"/>
      <c r="AGT28" s="270"/>
      <c r="AGU28" s="270"/>
      <c r="AGV28" s="270"/>
      <c r="AGW28" s="270"/>
      <c r="AGX28" s="270"/>
      <c r="AGY28" s="270"/>
      <c r="AGZ28" s="270"/>
      <c r="AHA28" s="270"/>
      <c r="AHB28" s="270"/>
      <c r="AHC28" s="270"/>
      <c r="AHD28" s="270"/>
      <c r="AHE28" s="270"/>
      <c r="AHF28" s="270"/>
      <c r="AHG28" s="270"/>
      <c r="AHH28" s="270"/>
      <c r="AHI28" s="270"/>
      <c r="AHJ28" s="270"/>
      <c r="AHK28" s="270"/>
      <c r="AHL28" s="270"/>
      <c r="AHM28" s="270"/>
      <c r="AHN28" s="270"/>
      <c r="AHO28" s="270"/>
      <c r="AHP28" s="270"/>
      <c r="AHQ28" s="270"/>
      <c r="AHR28" s="270"/>
      <c r="AHS28" s="270"/>
      <c r="AHT28" s="270"/>
      <c r="AHU28" s="270"/>
      <c r="AHV28" s="270"/>
      <c r="AHW28" s="270"/>
      <c r="AHX28" s="270"/>
      <c r="AHY28" s="270"/>
      <c r="AHZ28" s="270"/>
      <c r="AIA28" s="270"/>
      <c r="AIB28" s="270"/>
      <c r="AIC28" s="270"/>
      <c r="AID28" s="270"/>
      <c r="AIE28" s="270"/>
      <c r="AIF28" s="270"/>
      <c r="AIG28" s="270"/>
      <c r="AIH28" s="270"/>
      <c r="AII28" s="270"/>
      <c r="AIJ28" s="270"/>
      <c r="AIK28" s="270"/>
      <c r="AIL28" s="270"/>
      <c r="AIM28" s="270"/>
      <c r="AIN28" s="270"/>
      <c r="AIO28" s="270"/>
      <c r="AIP28" s="270"/>
      <c r="AIQ28" s="270"/>
      <c r="AIR28" s="270"/>
      <c r="AIS28" s="270"/>
      <c r="AIT28" s="270"/>
      <c r="AIU28" s="270"/>
      <c r="AIV28" s="270"/>
      <c r="AIW28" s="270"/>
      <c r="AIX28" s="270"/>
      <c r="AIY28" s="270"/>
      <c r="AIZ28" s="270"/>
      <c r="AJA28" s="270"/>
      <c r="AJB28" s="270"/>
      <c r="AJC28" s="270"/>
      <c r="AJD28" s="270"/>
      <c r="AJE28" s="270"/>
      <c r="AJF28" s="270"/>
      <c r="AJG28" s="270"/>
      <c r="AJH28" s="270"/>
      <c r="AJI28" s="270"/>
      <c r="AJJ28" s="270"/>
      <c r="AJK28" s="270"/>
      <c r="AJL28" s="270"/>
      <c r="AJM28" s="270"/>
      <c r="AJN28" s="270"/>
      <c r="AJO28" s="270"/>
      <c r="AJP28" s="270"/>
      <c r="AJQ28" s="270"/>
      <c r="AJR28" s="270"/>
      <c r="AJS28" s="270"/>
      <c r="AJT28" s="270"/>
      <c r="AJU28" s="270"/>
      <c r="AJV28" s="270"/>
      <c r="AJW28" s="270"/>
      <c r="AJX28" s="270"/>
      <c r="AJY28" s="270"/>
      <c r="AJZ28" s="270"/>
      <c r="AKA28" s="270"/>
      <c r="AKB28" s="270"/>
      <c r="AKC28" s="270"/>
      <c r="AKD28" s="270"/>
      <c r="AKE28" s="270"/>
      <c r="AKF28" s="270"/>
      <c r="AKG28" s="270"/>
      <c r="AKH28" s="270"/>
      <c r="AKI28" s="270"/>
      <c r="AKJ28" s="270"/>
      <c r="AKK28" s="270"/>
      <c r="AKL28" s="270"/>
      <c r="AKM28" s="270"/>
      <c r="AKN28" s="270"/>
      <c r="AKO28" s="270"/>
      <c r="AKP28" s="270"/>
      <c r="AKQ28" s="270"/>
      <c r="AKR28" s="270"/>
      <c r="AKS28" s="270"/>
      <c r="AKT28" s="270"/>
      <c r="AKU28" s="270"/>
      <c r="AKV28" s="270"/>
      <c r="AKW28" s="270"/>
      <c r="AKX28" s="270"/>
      <c r="AKY28" s="270"/>
      <c r="AKZ28" s="270"/>
      <c r="ALA28" s="270"/>
      <c r="ALB28" s="270"/>
      <c r="ALC28" s="270"/>
      <c r="ALD28" s="270"/>
      <c r="ALE28" s="270"/>
      <c r="ALF28" s="270"/>
      <c r="ALG28" s="270"/>
      <c r="ALH28" s="270"/>
      <c r="ALI28" s="270"/>
      <c r="ALJ28" s="270"/>
      <c r="ALK28" s="270"/>
      <c r="ALL28" s="270"/>
      <c r="ALM28" s="270"/>
      <c r="ALN28" s="270"/>
      <c r="ALO28" s="270"/>
      <c r="ALP28" s="270"/>
      <c r="ALQ28" s="270"/>
      <c r="ALR28" s="270"/>
      <c r="ALS28" s="270"/>
      <c r="ALT28" s="270"/>
      <c r="ALU28" s="270"/>
      <c r="ALV28" s="270"/>
      <c r="ALW28" s="270"/>
      <c r="ALX28" s="270"/>
      <c r="ALY28" s="270"/>
      <c r="ALZ28" s="270"/>
      <c r="AMA28" s="270"/>
      <c r="AMB28" s="270"/>
      <c r="AMC28" s="270"/>
      <c r="AMD28" s="270"/>
    </row>
    <row r="29" customFormat="false" ht="13.8" hidden="false" customHeight="true" outlineLevel="0" collapsed="false">
      <c r="A29" s="273" t="s">
        <v>947</v>
      </c>
      <c r="B29" s="273"/>
      <c r="C29" s="273"/>
      <c r="D29" s="273"/>
      <c r="E29" s="273"/>
      <c r="F29" s="273"/>
      <c r="G29" s="273"/>
      <c r="H29" s="273"/>
      <c r="I29" s="274" t="n">
        <f aca="false">SUM(I23:I28)</f>
        <v>0</v>
      </c>
      <c r="J29" s="270"/>
      <c r="K29" s="270"/>
      <c r="L29" s="270"/>
      <c r="M29" s="270"/>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270"/>
      <c r="AL29" s="270"/>
      <c r="AM29" s="270"/>
      <c r="AN29" s="270"/>
      <c r="AO29" s="270"/>
      <c r="AP29" s="270"/>
      <c r="AQ29" s="270"/>
      <c r="AR29" s="270"/>
      <c r="AS29" s="270"/>
      <c r="AT29" s="270"/>
      <c r="AU29" s="270"/>
      <c r="AV29" s="270"/>
      <c r="AW29" s="270"/>
      <c r="AX29" s="270"/>
      <c r="AY29" s="270"/>
      <c r="AZ29" s="270"/>
      <c r="BA29" s="270"/>
      <c r="BB29" s="270"/>
      <c r="BC29" s="270"/>
      <c r="BD29" s="270"/>
      <c r="BE29" s="270"/>
      <c r="BF29" s="270"/>
      <c r="BG29" s="270"/>
      <c r="BH29" s="270"/>
      <c r="BI29" s="270"/>
      <c r="BJ29" s="270"/>
      <c r="BK29" s="270"/>
      <c r="BL29" s="270"/>
      <c r="BM29" s="270"/>
      <c r="BN29" s="270"/>
      <c r="BO29" s="270"/>
      <c r="BP29" s="270"/>
      <c r="BQ29" s="270"/>
      <c r="BR29" s="270"/>
      <c r="BS29" s="270"/>
      <c r="BT29" s="270"/>
      <c r="BU29" s="270"/>
      <c r="BV29" s="270"/>
      <c r="BW29" s="270"/>
      <c r="BX29" s="270"/>
      <c r="BY29" s="270"/>
      <c r="BZ29" s="270"/>
      <c r="CA29" s="270"/>
      <c r="CB29" s="270"/>
      <c r="CC29" s="270"/>
      <c r="CD29" s="270"/>
      <c r="CE29" s="270"/>
      <c r="CF29" s="270"/>
      <c r="CG29" s="270"/>
      <c r="CH29" s="270"/>
      <c r="CI29" s="270"/>
      <c r="CJ29" s="270"/>
      <c r="CK29" s="270"/>
      <c r="CL29" s="270"/>
      <c r="CM29" s="270"/>
      <c r="CN29" s="270"/>
      <c r="CO29" s="270"/>
      <c r="CP29" s="270"/>
      <c r="CQ29" s="270"/>
      <c r="CR29" s="270"/>
      <c r="CS29" s="270"/>
      <c r="CT29" s="270"/>
      <c r="CU29" s="270"/>
      <c r="CV29" s="270"/>
      <c r="CW29" s="270"/>
      <c r="CX29" s="270"/>
      <c r="CY29" s="270"/>
      <c r="CZ29" s="270"/>
      <c r="DA29" s="270"/>
      <c r="DB29" s="270"/>
      <c r="DC29" s="270"/>
      <c r="DD29" s="270"/>
      <c r="DE29" s="270"/>
      <c r="DF29" s="270"/>
      <c r="DG29" s="270"/>
      <c r="DH29" s="270"/>
      <c r="DI29" s="270"/>
      <c r="DJ29" s="270"/>
      <c r="DK29" s="270"/>
      <c r="DL29" s="270"/>
      <c r="DM29" s="270"/>
      <c r="DN29" s="270"/>
      <c r="DO29" s="270"/>
      <c r="DP29" s="270"/>
      <c r="DQ29" s="270"/>
      <c r="DR29" s="270"/>
      <c r="DS29" s="270"/>
      <c r="DT29" s="270"/>
      <c r="DU29" s="270"/>
      <c r="DV29" s="270"/>
      <c r="DW29" s="270"/>
      <c r="DX29" s="270"/>
      <c r="DY29" s="270"/>
      <c r="DZ29" s="270"/>
      <c r="EA29" s="270"/>
      <c r="EB29" s="270"/>
      <c r="EC29" s="270"/>
      <c r="ED29" s="270"/>
      <c r="EE29" s="270"/>
      <c r="EF29" s="270"/>
      <c r="EG29" s="270"/>
      <c r="EH29" s="270"/>
      <c r="EI29" s="270"/>
      <c r="EJ29" s="270"/>
      <c r="EK29" s="270"/>
      <c r="EL29" s="270"/>
      <c r="EM29" s="270"/>
      <c r="EN29" s="270"/>
      <c r="EO29" s="270"/>
      <c r="EP29" s="270"/>
      <c r="EQ29" s="270"/>
      <c r="ER29" s="270"/>
      <c r="ES29" s="270"/>
      <c r="ET29" s="270"/>
      <c r="EU29" s="270"/>
      <c r="EV29" s="270"/>
      <c r="EW29" s="270"/>
      <c r="EX29" s="270"/>
      <c r="EY29" s="270"/>
      <c r="EZ29" s="270"/>
      <c r="FA29" s="270"/>
      <c r="FB29" s="270"/>
      <c r="FC29" s="270"/>
      <c r="FD29" s="270"/>
      <c r="FE29" s="270"/>
      <c r="FF29" s="270"/>
      <c r="FG29" s="270"/>
      <c r="FH29" s="270"/>
      <c r="FI29" s="270"/>
      <c r="FJ29" s="270"/>
      <c r="FK29" s="270"/>
      <c r="FL29" s="270"/>
      <c r="FM29" s="270"/>
      <c r="FN29" s="270"/>
      <c r="FO29" s="270"/>
      <c r="FP29" s="270"/>
      <c r="FQ29" s="270"/>
      <c r="FR29" s="270"/>
      <c r="FS29" s="270"/>
      <c r="FT29" s="270"/>
      <c r="FU29" s="270"/>
      <c r="FV29" s="270"/>
      <c r="FW29" s="270"/>
      <c r="FX29" s="270"/>
      <c r="FY29" s="270"/>
      <c r="FZ29" s="270"/>
      <c r="GA29" s="270"/>
      <c r="GB29" s="270"/>
      <c r="GC29" s="270"/>
      <c r="GD29" s="270"/>
      <c r="GE29" s="270"/>
      <c r="GF29" s="270"/>
      <c r="GG29" s="270"/>
      <c r="GH29" s="270"/>
      <c r="GI29" s="270"/>
      <c r="GJ29" s="270"/>
      <c r="GK29" s="270"/>
      <c r="GL29" s="270"/>
      <c r="GM29" s="270"/>
      <c r="GN29" s="270"/>
      <c r="GO29" s="270"/>
      <c r="GP29" s="270"/>
      <c r="GQ29" s="270"/>
      <c r="GR29" s="270"/>
      <c r="GS29" s="270"/>
      <c r="GT29" s="270"/>
      <c r="GU29" s="270"/>
      <c r="GV29" s="270"/>
      <c r="GW29" s="270"/>
      <c r="GX29" s="270"/>
      <c r="GY29" s="270"/>
      <c r="GZ29" s="270"/>
      <c r="HA29" s="270"/>
      <c r="HB29" s="270"/>
      <c r="HC29" s="270"/>
      <c r="HD29" s="270"/>
      <c r="HE29" s="270"/>
      <c r="HF29" s="270"/>
      <c r="HG29" s="270"/>
      <c r="HH29" s="270"/>
      <c r="HI29" s="270"/>
      <c r="HJ29" s="270"/>
      <c r="HK29" s="270"/>
      <c r="HL29" s="270"/>
      <c r="HM29" s="270"/>
      <c r="HN29" s="270"/>
      <c r="HO29" s="270"/>
      <c r="HP29" s="270"/>
      <c r="HQ29" s="270"/>
      <c r="HR29" s="270"/>
      <c r="HS29" s="270"/>
      <c r="HT29" s="270"/>
      <c r="HU29" s="270"/>
      <c r="HV29" s="270"/>
      <c r="HW29" s="270"/>
      <c r="HX29" s="270"/>
      <c r="HY29" s="270"/>
      <c r="HZ29" s="270"/>
      <c r="IA29" s="270"/>
      <c r="IB29" s="270"/>
      <c r="IC29" s="270"/>
      <c r="ID29" s="270"/>
      <c r="IE29" s="270"/>
      <c r="IF29" s="270"/>
      <c r="IG29" s="270"/>
      <c r="IH29" s="270"/>
      <c r="II29" s="270"/>
      <c r="IJ29" s="270"/>
      <c r="IK29" s="270"/>
      <c r="IL29" s="270"/>
      <c r="IM29" s="270"/>
      <c r="IN29" s="270"/>
      <c r="IO29" s="270"/>
      <c r="IP29" s="270"/>
      <c r="IQ29" s="270"/>
      <c r="IR29" s="270"/>
      <c r="IS29" s="270"/>
      <c r="IT29" s="270"/>
      <c r="IU29" s="270"/>
      <c r="IV29" s="270"/>
      <c r="IW29" s="270"/>
      <c r="IX29" s="270"/>
      <c r="IY29" s="270"/>
      <c r="IZ29" s="270"/>
      <c r="JA29" s="270"/>
      <c r="JB29" s="270"/>
      <c r="JC29" s="270"/>
      <c r="JD29" s="270"/>
      <c r="JE29" s="270"/>
      <c r="JF29" s="270"/>
      <c r="JG29" s="270"/>
      <c r="JH29" s="270"/>
      <c r="JI29" s="270"/>
      <c r="JJ29" s="270"/>
      <c r="JK29" s="270"/>
      <c r="JL29" s="270"/>
      <c r="JM29" s="270"/>
      <c r="JN29" s="270"/>
      <c r="JO29" s="270"/>
      <c r="JP29" s="270"/>
      <c r="JQ29" s="270"/>
      <c r="JR29" s="270"/>
      <c r="JS29" s="270"/>
      <c r="JT29" s="270"/>
      <c r="JU29" s="270"/>
      <c r="JV29" s="270"/>
      <c r="JW29" s="270"/>
      <c r="JX29" s="270"/>
      <c r="JY29" s="270"/>
      <c r="JZ29" s="270"/>
      <c r="KA29" s="270"/>
      <c r="KB29" s="270"/>
      <c r="KC29" s="270"/>
      <c r="KD29" s="270"/>
      <c r="KE29" s="270"/>
      <c r="KF29" s="270"/>
      <c r="KG29" s="270"/>
      <c r="KH29" s="270"/>
      <c r="KI29" s="270"/>
      <c r="KJ29" s="270"/>
      <c r="KK29" s="270"/>
      <c r="KL29" s="270"/>
      <c r="KM29" s="270"/>
      <c r="KN29" s="270"/>
      <c r="KO29" s="270"/>
      <c r="KP29" s="270"/>
      <c r="KQ29" s="270"/>
      <c r="KR29" s="270"/>
      <c r="KS29" s="270"/>
      <c r="KT29" s="270"/>
      <c r="KU29" s="270"/>
      <c r="KV29" s="270"/>
      <c r="KW29" s="270"/>
      <c r="KX29" s="270"/>
      <c r="KY29" s="270"/>
      <c r="KZ29" s="270"/>
      <c r="LA29" s="270"/>
      <c r="LB29" s="270"/>
      <c r="LC29" s="270"/>
      <c r="LD29" s="270"/>
      <c r="LE29" s="270"/>
      <c r="LF29" s="270"/>
      <c r="LG29" s="270"/>
      <c r="LH29" s="270"/>
      <c r="LI29" s="270"/>
      <c r="LJ29" s="270"/>
      <c r="LK29" s="270"/>
      <c r="LL29" s="270"/>
      <c r="LM29" s="270"/>
      <c r="LN29" s="270"/>
      <c r="LO29" s="270"/>
      <c r="LP29" s="270"/>
      <c r="LQ29" s="270"/>
      <c r="LR29" s="270"/>
      <c r="LS29" s="270"/>
      <c r="LT29" s="270"/>
      <c r="LU29" s="270"/>
      <c r="LV29" s="270"/>
      <c r="LW29" s="270"/>
      <c r="LX29" s="270"/>
      <c r="LY29" s="270"/>
      <c r="LZ29" s="270"/>
      <c r="MA29" s="270"/>
      <c r="MB29" s="270"/>
      <c r="MC29" s="270"/>
      <c r="MD29" s="270"/>
      <c r="ME29" s="270"/>
      <c r="MF29" s="270"/>
      <c r="MG29" s="270"/>
      <c r="MH29" s="270"/>
      <c r="MI29" s="270"/>
      <c r="MJ29" s="270"/>
      <c r="MK29" s="270"/>
      <c r="ML29" s="270"/>
      <c r="MM29" s="270"/>
      <c r="MN29" s="270"/>
      <c r="MO29" s="270"/>
      <c r="MP29" s="270"/>
      <c r="MQ29" s="270"/>
      <c r="MR29" s="270"/>
      <c r="MS29" s="270"/>
      <c r="MT29" s="270"/>
      <c r="MU29" s="270"/>
      <c r="MV29" s="270"/>
      <c r="MW29" s="270"/>
      <c r="MX29" s="270"/>
      <c r="MY29" s="270"/>
      <c r="MZ29" s="270"/>
      <c r="NA29" s="270"/>
      <c r="NB29" s="270"/>
      <c r="NC29" s="270"/>
      <c r="ND29" s="270"/>
      <c r="NE29" s="270"/>
      <c r="NF29" s="270"/>
      <c r="NG29" s="270"/>
      <c r="NH29" s="270"/>
      <c r="NI29" s="270"/>
      <c r="NJ29" s="270"/>
      <c r="NK29" s="270"/>
      <c r="NL29" s="270"/>
      <c r="NM29" s="270"/>
      <c r="NN29" s="270"/>
      <c r="NO29" s="270"/>
      <c r="NP29" s="270"/>
      <c r="NQ29" s="270"/>
      <c r="NR29" s="270"/>
      <c r="NS29" s="270"/>
      <c r="NT29" s="270"/>
      <c r="NU29" s="270"/>
      <c r="NV29" s="270"/>
      <c r="NW29" s="270"/>
      <c r="NX29" s="270"/>
      <c r="NY29" s="270"/>
      <c r="NZ29" s="270"/>
      <c r="OA29" s="270"/>
      <c r="OB29" s="270"/>
      <c r="OC29" s="270"/>
      <c r="OD29" s="270"/>
      <c r="OE29" s="270"/>
      <c r="OF29" s="270"/>
      <c r="OG29" s="270"/>
      <c r="OH29" s="270"/>
      <c r="OI29" s="270"/>
      <c r="OJ29" s="270"/>
      <c r="OK29" s="270"/>
      <c r="OL29" s="270"/>
      <c r="OM29" s="270"/>
      <c r="ON29" s="270"/>
      <c r="OO29" s="270"/>
      <c r="OP29" s="270"/>
      <c r="OQ29" s="270"/>
      <c r="OR29" s="270"/>
      <c r="OS29" s="270"/>
      <c r="OT29" s="270"/>
      <c r="OU29" s="270"/>
      <c r="OV29" s="270"/>
      <c r="OW29" s="270"/>
      <c r="OX29" s="270"/>
      <c r="OY29" s="270"/>
      <c r="OZ29" s="270"/>
      <c r="PA29" s="270"/>
      <c r="PB29" s="270"/>
      <c r="PC29" s="270"/>
      <c r="PD29" s="270"/>
      <c r="PE29" s="270"/>
      <c r="PF29" s="270"/>
      <c r="PG29" s="270"/>
      <c r="PH29" s="270"/>
      <c r="PI29" s="270"/>
      <c r="PJ29" s="270"/>
      <c r="PK29" s="270"/>
      <c r="PL29" s="270"/>
      <c r="PM29" s="270"/>
      <c r="PN29" s="270"/>
      <c r="PO29" s="270"/>
      <c r="PP29" s="270"/>
      <c r="PQ29" s="270"/>
      <c r="PR29" s="270"/>
      <c r="PS29" s="270"/>
      <c r="PT29" s="270"/>
      <c r="PU29" s="270"/>
      <c r="PV29" s="270"/>
      <c r="PW29" s="270"/>
      <c r="PX29" s="270"/>
      <c r="PY29" s="270"/>
      <c r="PZ29" s="270"/>
      <c r="QA29" s="270"/>
      <c r="QB29" s="270"/>
      <c r="QC29" s="270"/>
      <c r="QD29" s="270"/>
      <c r="QE29" s="270"/>
      <c r="QF29" s="270"/>
      <c r="QG29" s="270"/>
      <c r="QH29" s="270"/>
      <c r="QI29" s="270"/>
      <c r="QJ29" s="270"/>
      <c r="QK29" s="270"/>
      <c r="QL29" s="270"/>
      <c r="QM29" s="270"/>
      <c r="QN29" s="270"/>
      <c r="QO29" s="270"/>
      <c r="QP29" s="270"/>
      <c r="QQ29" s="270"/>
      <c r="QR29" s="270"/>
      <c r="QS29" s="270"/>
      <c r="QT29" s="270"/>
      <c r="QU29" s="270"/>
      <c r="QV29" s="270"/>
      <c r="QW29" s="270"/>
      <c r="QX29" s="270"/>
      <c r="QY29" s="270"/>
      <c r="QZ29" s="270"/>
      <c r="RA29" s="270"/>
      <c r="RB29" s="270"/>
      <c r="RC29" s="270"/>
      <c r="RD29" s="270"/>
      <c r="RE29" s="270"/>
      <c r="RF29" s="270"/>
      <c r="RG29" s="270"/>
      <c r="RH29" s="270"/>
      <c r="RI29" s="270"/>
      <c r="RJ29" s="270"/>
      <c r="RK29" s="270"/>
      <c r="RL29" s="270"/>
      <c r="RM29" s="270"/>
      <c r="RN29" s="270"/>
      <c r="RO29" s="270"/>
      <c r="RP29" s="270"/>
      <c r="RQ29" s="270"/>
      <c r="RR29" s="270"/>
      <c r="RS29" s="270"/>
      <c r="RT29" s="270"/>
      <c r="RU29" s="270"/>
      <c r="RV29" s="270"/>
      <c r="RW29" s="270"/>
      <c r="RX29" s="270"/>
      <c r="RY29" s="270"/>
      <c r="RZ29" s="270"/>
      <c r="SA29" s="270"/>
      <c r="SB29" s="270"/>
      <c r="SC29" s="270"/>
      <c r="SD29" s="270"/>
      <c r="SE29" s="270"/>
      <c r="SF29" s="270"/>
      <c r="SG29" s="270"/>
      <c r="SH29" s="270"/>
      <c r="SI29" s="270"/>
      <c r="SJ29" s="270"/>
      <c r="SK29" s="270"/>
      <c r="SL29" s="270"/>
      <c r="SM29" s="270"/>
      <c r="SN29" s="270"/>
      <c r="SO29" s="270"/>
      <c r="SP29" s="270"/>
      <c r="SQ29" s="270"/>
      <c r="SR29" s="270"/>
      <c r="SS29" s="270"/>
      <c r="ST29" s="270"/>
      <c r="SU29" s="270"/>
      <c r="SV29" s="270"/>
      <c r="SW29" s="270"/>
      <c r="SX29" s="270"/>
      <c r="SY29" s="270"/>
      <c r="SZ29" s="270"/>
      <c r="TA29" s="270"/>
      <c r="TB29" s="270"/>
      <c r="TC29" s="270"/>
      <c r="TD29" s="270"/>
      <c r="TE29" s="270"/>
      <c r="TF29" s="270"/>
      <c r="TG29" s="270"/>
      <c r="TH29" s="270"/>
      <c r="TI29" s="270"/>
      <c r="TJ29" s="270"/>
      <c r="TK29" s="270"/>
      <c r="TL29" s="270"/>
      <c r="TM29" s="270"/>
      <c r="TN29" s="270"/>
      <c r="TO29" s="270"/>
      <c r="TP29" s="270"/>
      <c r="TQ29" s="270"/>
      <c r="TR29" s="270"/>
      <c r="TS29" s="270"/>
      <c r="TT29" s="270"/>
      <c r="TU29" s="270"/>
      <c r="TV29" s="270"/>
      <c r="TW29" s="270"/>
      <c r="TX29" s="270"/>
      <c r="TY29" s="270"/>
      <c r="TZ29" s="270"/>
      <c r="UA29" s="270"/>
      <c r="UB29" s="270"/>
      <c r="UC29" s="270"/>
      <c r="UD29" s="270"/>
      <c r="UE29" s="270"/>
      <c r="UF29" s="270"/>
      <c r="UG29" s="270"/>
      <c r="UH29" s="270"/>
      <c r="UI29" s="270"/>
      <c r="UJ29" s="270"/>
      <c r="UK29" s="270"/>
      <c r="UL29" s="270"/>
      <c r="UM29" s="270"/>
      <c r="UN29" s="270"/>
      <c r="UO29" s="270"/>
      <c r="UP29" s="270"/>
      <c r="UQ29" s="270"/>
      <c r="UR29" s="270"/>
      <c r="US29" s="270"/>
      <c r="UT29" s="270"/>
      <c r="UU29" s="270"/>
      <c r="UV29" s="270"/>
      <c r="UW29" s="270"/>
      <c r="UX29" s="270"/>
      <c r="UY29" s="270"/>
      <c r="UZ29" s="270"/>
      <c r="VA29" s="270"/>
      <c r="VB29" s="270"/>
      <c r="VC29" s="270"/>
      <c r="VD29" s="270"/>
      <c r="VE29" s="270"/>
      <c r="VF29" s="270"/>
      <c r="VG29" s="270"/>
      <c r="VH29" s="270"/>
      <c r="VI29" s="270"/>
      <c r="VJ29" s="270"/>
      <c r="VK29" s="270"/>
      <c r="VL29" s="270"/>
      <c r="VM29" s="270"/>
      <c r="VN29" s="270"/>
      <c r="VO29" s="270"/>
      <c r="VP29" s="270"/>
      <c r="VQ29" s="270"/>
      <c r="VR29" s="270"/>
      <c r="VS29" s="270"/>
      <c r="VT29" s="270"/>
      <c r="VU29" s="270"/>
      <c r="VV29" s="270"/>
      <c r="VW29" s="270"/>
      <c r="VX29" s="270"/>
      <c r="VY29" s="270"/>
      <c r="VZ29" s="270"/>
      <c r="WA29" s="270"/>
      <c r="WB29" s="270"/>
      <c r="WC29" s="270"/>
      <c r="WD29" s="270"/>
      <c r="WE29" s="270"/>
      <c r="WF29" s="270"/>
      <c r="WG29" s="270"/>
      <c r="WH29" s="270"/>
      <c r="WI29" s="270"/>
      <c r="WJ29" s="270"/>
      <c r="WK29" s="270"/>
      <c r="WL29" s="270"/>
      <c r="WM29" s="270"/>
      <c r="WN29" s="270"/>
      <c r="WO29" s="270"/>
      <c r="WP29" s="270"/>
      <c r="WQ29" s="270"/>
      <c r="WR29" s="270"/>
      <c r="WS29" s="270"/>
      <c r="WT29" s="270"/>
      <c r="WU29" s="270"/>
      <c r="WV29" s="270"/>
      <c r="WW29" s="270"/>
      <c r="WX29" s="270"/>
      <c r="WY29" s="270"/>
      <c r="WZ29" s="270"/>
      <c r="XA29" s="270"/>
      <c r="XB29" s="270"/>
      <c r="XC29" s="270"/>
      <c r="XD29" s="270"/>
      <c r="XE29" s="270"/>
      <c r="XF29" s="270"/>
      <c r="XG29" s="270"/>
      <c r="XH29" s="270"/>
      <c r="XI29" s="270"/>
      <c r="XJ29" s="270"/>
      <c r="XK29" s="270"/>
      <c r="XL29" s="270"/>
      <c r="XM29" s="270"/>
      <c r="XN29" s="270"/>
      <c r="XO29" s="270"/>
      <c r="XP29" s="270"/>
      <c r="XQ29" s="270"/>
      <c r="XR29" s="270"/>
      <c r="XS29" s="270"/>
      <c r="XT29" s="270"/>
      <c r="XU29" s="270"/>
      <c r="XV29" s="270"/>
      <c r="XW29" s="270"/>
      <c r="XX29" s="270"/>
      <c r="XY29" s="270"/>
      <c r="XZ29" s="270"/>
      <c r="YA29" s="270"/>
      <c r="YB29" s="270"/>
      <c r="YC29" s="270"/>
      <c r="YD29" s="270"/>
      <c r="YE29" s="270"/>
      <c r="YF29" s="270"/>
      <c r="YG29" s="270"/>
      <c r="YH29" s="270"/>
      <c r="YI29" s="270"/>
      <c r="YJ29" s="270"/>
      <c r="YK29" s="270"/>
      <c r="YL29" s="270"/>
      <c r="YM29" s="270"/>
      <c r="YN29" s="270"/>
      <c r="YO29" s="270"/>
      <c r="YP29" s="270"/>
      <c r="YQ29" s="270"/>
      <c r="YR29" s="270"/>
      <c r="YS29" s="270"/>
      <c r="YT29" s="270"/>
      <c r="YU29" s="270"/>
      <c r="YV29" s="270"/>
      <c r="YW29" s="270"/>
      <c r="YX29" s="270"/>
      <c r="YY29" s="270"/>
      <c r="YZ29" s="270"/>
      <c r="ZA29" s="270"/>
      <c r="ZB29" s="270"/>
      <c r="ZC29" s="270"/>
      <c r="ZD29" s="270"/>
      <c r="ZE29" s="270"/>
      <c r="ZF29" s="270"/>
      <c r="ZG29" s="270"/>
      <c r="ZH29" s="270"/>
      <c r="ZI29" s="270"/>
      <c r="ZJ29" s="270"/>
      <c r="ZK29" s="270"/>
      <c r="ZL29" s="270"/>
      <c r="ZM29" s="270"/>
      <c r="ZN29" s="270"/>
      <c r="ZO29" s="270"/>
      <c r="ZP29" s="270"/>
      <c r="ZQ29" s="270"/>
      <c r="ZR29" s="270"/>
      <c r="ZS29" s="270"/>
      <c r="ZT29" s="270"/>
      <c r="ZU29" s="270"/>
      <c r="ZV29" s="270"/>
      <c r="ZW29" s="270"/>
      <c r="ZX29" s="270"/>
      <c r="ZY29" s="270"/>
      <c r="ZZ29" s="270"/>
      <c r="AAA29" s="270"/>
      <c r="AAB29" s="270"/>
      <c r="AAC29" s="270"/>
      <c r="AAD29" s="270"/>
      <c r="AAE29" s="270"/>
      <c r="AAF29" s="270"/>
      <c r="AAG29" s="270"/>
      <c r="AAH29" s="270"/>
      <c r="AAI29" s="270"/>
      <c r="AAJ29" s="270"/>
      <c r="AAK29" s="270"/>
      <c r="AAL29" s="270"/>
      <c r="AAM29" s="270"/>
      <c r="AAN29" s="270"/>
      <c r="AAO29" s="270"/>
      <c r="AAP29" s="270"/>
      <c r="AAQ29" s="270"/>
      <c r="AAR29" s="270"/>
      <c r="AAS29" s="270"/>
      <c r="AAT29" s="270"/>
      <c r="AAU29" s="270"/>
      <c r="AAV29" s="270"/>
      <c r="AAW29" s="270"/>
      <c r="AAX29" s="270"/>
      <c r="AAY29" s="270"/>
      <c r="AAZ29" s="270"/>
      <c r="ABA29" s="270"/>
      <c r="ABB29" s="270"/>
      <c r="ABC29" s="270"/>
      <c r="ABD29" s="270"/>
      <c r="ABE29" s="270"/>
      <c r="ABF29" s="270"/>
      <c r="ABG29" s="270"/>
      <c r="ABH29" s="270"/>
      <c r="ABI29" s="270"/>
      <c r="ABJ29" s="270"/>
      <c r="ABK29" s="270"/>
      <c r="ABL29" s="270"/>
      <c r="ABM29" s="270"/>
      <c r="ABN29" s="270"/>
      <c r="ABO29" s="270"/>
      <c r="ABP29" s="270"/>
      <c r="ABQ29" s="270"/>
      <c r="ABR29" s="270"/>
      <c r="ABS29" s="270"/>
      <c r="ABT29" s="270"/>
      <c r="ABU29" s="270"/>
      <c r="ABV29" s="270"/>
      <c r="ABW29" s="270"/>
      <c r="ABX29" s="270"/>
      <c r="ABY29" s="270"/>
      <c r="ABZ29" s="270"/>
      <c r="ACA29" s="270"/>
      <c r="ACB29" s="270"/>
      <c r="ACC29" s="270"/>
      <c r="ACD29" s="270"/>
      <c r="ACE29" s="270"/>
      <c r="ACF29" s="270"/>
      <c r="ACG29" s="270"/>
      <c r="ACH29" s="270"/>
      <c r="ACI29" s="270"/>
      <c r="ACJ29" s="270"/>
      <c r="ACK29" s="270"/>
      <c r="ACL29" s="270"/>
      <c r="ACM29" s="270"/>
      <c r="ACN29" s="270"/>
      <c r="ACO29" s="270"/>
      <c r="ACP29" s="270"/>
      <c r="ACQ29" s="270"/>
      <c r="ACR29" s="270"/>
      <c r="ACS29" s="270"/>
      <c r="ACT29" s="270"/>
      <c r="ACU29" s="270"/>
      <c r="ACV29" s="270"/>
      <c r="ACW29" s="270"/>
      <c r="ACX29" s="270"/>
      <c r="ACY29" s="270"/>
      <c r="ACZ29" s="270"/>
      <c r="ADA29" s="270"/>
      <c r="ADB29" s="270"/>
      <c r="ADC29" s="270"/>
      <c r="ADD29" s="270"/>
      <c r="ADE29" s="270"/>
      <c r="ADF29" s="270"/>
      <c r="ADG29" s="270"/>
      <c r="ADH29" s="270"/>
      <c r="ADI29" s="270"/>
      <c r="ADJ29" s="270"/>
      <c r="ADK29" s="270"/>
      <c r="ADL29" s="270"/>
      <c r="ADM29" s="270"/>
      <c r="ADN29" s="270"/>
      <c r="ADO29" s="270"/>
      <c r="ADP29" s="270"/>
      <c r="ADQ29" s="270"/>
      <c r="ADR29" s="270"/>
      <c r="ADS29" s="270"/>
      <c r="ADT29" s="270"/>
      <c r="ADU29" s="270"/>
      <c r="ADV29" s="270"/>
      <c r="ADW29" s="270"/>
      <c r="ADX29" s="270"/>
      <c r="ADY29" s="270"/>
      <c r="ADZ29" s="270"/>
      <c r="AEA29" s="270"/>
      <c r="AEB29" s="270"/>
      <c r="AEC29" s="270"/>
      <c r="AED29" s="270"/>
      <c r="AEE29" s="270"/>
      <c r="AEF29" s="270"/>
      <c r="AEG29" s="270"/>
      <c r="AEH29" s="270"/>
      <c r="AEI29" s="270"/>
      <c r="AEJ29" s="270"/>
      <c r="AEK29" s="270"/>
      <c r="AEL29" s="270"/>
      <c r="AEM29" s="270"/>
      <c r="AEN29" s="270"/>
      <c r="AEO29" s="270"/>
      <c r="AEP29" s="270"/>
      <c r="AEQ29" s="270"/>
      <c r="AER29" s="270"/>
      <c r="AES29" s="270"/>
      <c r="AET29" s="270"/>
      <c r="AEU29" s="270"/>
      <c r="AEV29" s="270"/>
      <c r="AEW29" s="270"/>
      <c r="AEX29" s="270"/>
      <c r="AEY29" s="270"/>
      <c r="AEZ29" s="270"/>
      <c r="AFA29" s="270"/>
      <c r="AFB29" s="270"/>
      <c r="AFC29" s="270"/>
      <c r="AFD29" s="270"/>
      <c r="AFE29" s="270"/>
      <c r="AFF29" s="270"/>
      <c r="AFG29" s="270"/>
      <c r="AFH29" s="270"/>
      <c r="AFI29" s="270"/>
      <c r="AFJ29" s="270"/>
      <c r="AFK29" s="270"/>
      <c r="AFL29" s="270"/>
      <c r="AFM29" s="270"/>
      <c r="AFN29" s="270"/>
      <c r="AFO29" s="270"/>
      <c r="AFP29" s="270"/>
      <c r="AFQ29" s="270"/>
      <c r="AFR29" s="270"/>
      <c r="AFS29" s="270"/>
      <c r="AFT29" s="270"/>
      <c r="AFU29" s="270"/>
      <c r="AFV29" s="270"/>
      <c r="AFW29" s="270"/>
      <c r="AFX29" s="270"/>
      <c r="AFY29" s="270"/>
      <c r="AFZ29" s="270"/>
      <c r="AGA29" s="270"/>
      <c r="AGB29" s="270"/>
      <c r="AGC29" s="270"/>
      <c r="AGD29" s="270"/>
      <c r="AGE29" s="270"/>
      <c r="AGF29" s="270"/>
      <c r="AGG29" s="270"/>
      <c r="AGH29" s="270"/>
      <c r="AGI29" s="270"/>
      <c r="AGJ29" s="270"/>
      <c r="AGK29" s="270"/>
      <c r="AGL29" s="270"/>
      <c r="AGM29" s="270"/>
      <c r="AGN29" s="270"/>
      <c r="AGO29" s="270"/>
      <c r="AGP29" s="270"/>
      <c r="AGQ29" s="270"/>
      <c r="AGR29" s="270"/>
      <c r="AGS29" s="270"/>
      <c r="AGT29" s="270"/>
      <c r="AGU29" s="270"/>
      <c r="AGV29" s="270"/>
      <c r="AGW29" s="270"/>
      <c r="AGX29" s="270"/>
      <c r="AGY29" s="270"/>
      <c r="AGZ29" s="270"/>
      <c r="AHA29" s="270"/>
      <c r="AHB29" s="270"/>
      <c r="AHC29" s="270"/>
      <c r="AHD29" s="270"/>
      <c r="AHE29" s="270"/>
      <c r="AHF29" s="270"/>
      <c r="AHG29" s="270"/>
      <c r="AHH29" s="270"/>
      <c r="AHI29" s="270"/>
      <c r="AHJ29" s="270"/>
      <c r="AHK29" s="270"/>
      <c r="AHL29" s="270"/>
      <c r="AHM29" s="270"/>
      <c r="AHN29" s="270"/>
      <c r="AHO29" s="270"/>
      <c r="AHP29" s="270"/>
      <c r="AHQ29" s="270"/>
      <c r="AHR29" s="270"/>
      <c r="AHS29" s="270"/>
      <c r="AHT29" s="270"/>
      <c r="AHU29" s="270"/>
      <c r="AHV29" s="270"/>
      <c r="AHW29" s="270"/>
      <c r="AHX29" s="270"/>
      <c r="AHY29" s="270"/>
      <c r="AHZ29" s="270"/>
      <c r="AIA29" s="270"/>
      <c r="AIB29" s="270"/>
      <c r="AIC29" s="270"/>
      <c r="AID29" s="270"/>
      <c r="AIE29" s="270"/>
      <c r="AIF29" s="270"/>
      <c r="AIG29" s="270"/>
      <c r="AIH29" s="270"/>
      <c r="AII29" s="270"/>
      <c r="AIJ29" s="270"/>
      <c r="AIK29" s="270"/>
      <c r="AIL29" s="270"/>
      <c r="AIM29" s="270"/>
      <c r="AIN29" s="270"/>
      <c r="AIO29" s="270"/>
      <c r="AIP29" s="270"/>
      <c r="AIQ29" s="270"/>
      <c r="AIR29" s="270"/>
      <c r="AIS29" s="270"/>
      <c r="AIT29" s="270"/>
      <c r="AIU29" s="270"/>
      <c r="AIV29" s="270"/>
      <c r="AIW29" s="270"/>
      <c r="AIX29" s="270"/>
      <c r="AIY29" s="270"/>
      <c r="AIZ29" s="270"/>
      <c r="AJA29" s="270"/>
      <c r="AJB29" s="270"/>
      <c r="AJC29" s="270"/>
      <c r="AJD29" s="270"/>
      <c r="AJE29" s="270"/>
      <c r="AJF29" s="270"/>
      <c r="AJG29" s="270"/>
      <c r="AJH29" s="270"/>
      <c r="AJI29" s="270"/>
      <c r="AJJ29" s="270"/>
      <c r="AJK29" s="270"/>
      <c r="AJL29" s="270"/>
      <c r="AJM29" s="270"/>
      <c r="AJN29" s="270"/>
      <c r="AJO29" s="270"/>
      <c r="AJP29" s="270"/>
      <c r="AJQ29" s="270"/>
      <c r="AJR29" s="270"/>
      <c r="AJS29" s="270"/>
      <c r="AJT29" s="270"/>
      <c r="AJU29" s="270"/>
      <c r="AJV29" s="270"/>
      <c r="AJW29" s="270"/>
      <c r="AJX29" s="270"/>
      <c r="AJY29" s="270"/>
      <c r="AJZ29" s="270"/>
      <c r="AKA29" s="270"/>
      <c r="AKB29" s="270"/>
      <c r="AKC29" s="270"/>
      <c r="AKD29" s="270"/>
      <c r="AKE29" s="270"/>
      <c r="AKF29" s="270"/>
      <c r="AKG29" s="270"/>
      <c r="AKH29" s="270"/>
      <c r="AKI29" s="270"/>
      <c r="AKJ29" s="270"/>
      <c r="AKK29" s="270"/>
      <c r="AKL29" s="270"/>
      <c r="AKM29" s="270"/>
      <c r="AKN29" s="270"/>
      <c r="AKO29" s="270"/>
      <c r="AKP29" s="270"/>
      <c r="AKQ29" s="270"/>
      <c r="AKR29" s="270"/>
      <c r="AKS29" s="270"/>
      <c r="AKT29" s="270"/>
      <c r="AKU29" s="270"/>
      <c r="AKV29" s="270"/>
      <c r="AKW29" s="270"/>
      <c r="AKX29" s="270"/>
      <c r="AKY29" s="270"/>
      <c r="AKZ29" s="270"/>
      <c r="ALA29" s="270"/>
      <c r="ALB29" s="270"/>
      <c r="ALC29" s="270"/>
      <c r="ALD29" s="270"/>
      <c r="ALE29" s="270"/>
      <c r="ALF29" s="270"/>
      <c r="ALG29" s="270"/>
      <c r="ALH29" s="270"/>
      <c r="ALI29" s="270"/>
      <c r="ALJ29" s="270"/>
      <c r="ALK29" s="270"/>
      <c r="ALL29" s="270"/>
      <c r="ALM29" s="270"/>
      <c r="ALN29" s="270"/>
      <c r="ALO29" s="270"/>
      <c r="ALP29" s="270"/>
      <c r="ALQ29" s="270"/>
      <c r="ALR29" s="270"/>
      <c r="ALS29" s="270"/>
      <c r="ALT29" s="270"/>
      <c r="ALU29" s="270"/>
      <c r="ALV29" s="270"/>
      <c r="ALW29" s="270"/>
      <c r="ALX29" s="270"/>
      <c r="ALY29" s="270"/>
      <c r="ALZ29" s="270"/>
      <c r="AMA29" s="270"/>
      <c r="AMB29" s="270"/>
      <c r="AMC29" s="270"/>
      <c r="AMD29" s="270"/>
    </row>
    <row r="30" customFormat="false" ht="13.8" hidden="false" customHeight="true" outlineLevel="0" collapsed="false">
      <c r="A30" s="275" t="s">
        <v>1311</v>
      </c>
      <c r="B30" s="275"/>
      <c r="C30" s="275"/>
      <c r="D30" s="275"/>
      <c r="E30" s="275"/>
      <c r="F30" s="275"/>
      <c r="G30" s="275"/>
      <c r="H30" s="275"/>
      <c r="I30" s="275"/>
    </row>
    <row r="31" customFormat="false" ht="18.65" hidden="false" customHeight="true" outlineLevel="0" collapsed="false">
      <c r="A31" s="254" t="s">
        <v>949</v>
      </c>
      <c r="B31" s="254"/>
      <c r="C31" s="254"/>
      <c r="D31" s="254"/>
      <c r="E31" s="254"/>
      <c r="F31" s="254"/>
      <c r="G31" s="254"/>
      <c r="H31" s="254"/>
      <c r="I31" s="254"/>
    </row>
    <row r="32" customFormat="false" ht="27.05" hidden="false" customHeight="true" outlineLevel="0" collapsed="false">
      <c r="A32" s="254" t="s">
        <v>1312</v>
      </c>
      <c r="B32" s="254"/>
      <c r="C32" s="254"/>
      <c r="D32" s="254"/>
      <c r="E32" s="254"/>
      <c r="F32" s="254" t="s">
        <v>1313</v>
      </c>
      <c r="G32" s="276" t="n">
        <v>2026</v>
      </c>
      <c r="H32" s="254" t="s">
        <v>1314</v>
      </c>
      <c r="I32" s="277" t="n">
        <v>1621</v>
      </c>
    </row>
    <row r="33" customFormat="false" ht="13.8" hidden="false" customHeight="true" outlineLevel="0" collapsed="false">
      <c r="A33" s="255" t="s">
        <v>950</v>
      </c>
      <c r="B33" s="255"/>
      <c r="C33" s="255"/>
      <c r="D33" s="255"/>
      <c r="E33" s="255"/>
      <c r="F33" s="255"/>
      <c r="G33" s="255"/>
      <c r="H33" s="255"/>
      <c r="I33" s="255"/>
    </row>
    <row r="34" customFormat="false" ht="13.8" hidden="false" customHeight="true" outlineLevel="0" collapsed="false">
      <c r="A34" s="278" t="s">
        <v>951</v>
      </c>
      <c r="B34" s="278"/>
      <c r="C34" s="278"/>
      <c r="D34" s="278"/>
      <c r="E34" s="278"/>
      <c r="F34" s="278"/>
      <c r="G34" s="278"/>
      <c r="H34" s="278"/>
      <c r="I34" s="278"/>
    </row>
    <row r="35" customFormat="false" ht="13.8" hidden="false" customHeight="true" outlineLevel="0" collapsed="false">
      <c r="A35" s="279" t="s">
        <v>952</v>
      </c>
      <c r="B35" s="257" t="s">
        <v>953</v>
      </c>
      <c r="C35" s="257"/>
      <c r="D35" s="257"/>
      <c r="E35" s="257"/>
      <c r="F35" s="257"/>
      <c r="G35" s="257"/>
      <c r="H35" s="258" t="s">
        <v>884</v>
      </c>
      <c r="I35" s="280" t="s">
        <v>885</v>
      </c>
    </row>
    <row r="36" customFormat="false" ht="13.8" hidden="false" customHeight="true" outlineLevel="0" collapsed="false">
      <c r="A36" s="281" t="s">
        <v>887</v>
      </c>
      <c r="B36" s="242" t="s">
        <v>954</v>
      </c>
      <c r="C36" s="242"/>
      <c r="D36" s="242"/>
      <c r="E36" s="242"/>
      <c r="F36" s="242"/>
      <c r="G36" s="242"/>
      <c r="H36" s="282" t="n">
        <v>0.083333</v>
      </c>
      <c r="I36" s="283" t="n">
        <f aca="false">ROUND($I$29*H36,2)</f>
        <v>0</v>
      </c>
    </row>
    <row r="37" customFormat="false" ht="13.8" hidden="false" customHeight="true" outlineLevel="0" collapsed="false">
      <c r="A37" s="281" t="s">
        <v>890</v>
      </c>
      <c r="B37" s="242" t="s">
        <v>955</v>
      </c>
      <c r="C37" s="242"/>
      <c r="D37" s="242"/>
      <c r="E37" s="242"/>
      <c r="F37" s="242"/>
      <c r="G37" s="242"/>
      <c r="H37" s="282" t="n">
        <v>0.111111</v>
      </c>
      <c r="I37" s="283" t="n">
        <f aca="false">ROUND($I$29*H37,2)</f>
        <v>0</v>
      </c>
    </row>
    <row r="38" customFormat="false" ht="13.8" hidden="false" customHeight="false" outlineLevel="0" collapsed="false">
      <c r="A38" s="284" t="s">
        <v>956</v>
      </c>
      <c r="B38" s="284"/>
      <c r="C38" s="284"/>
      <c r="D38" s="284"/>
      <c r="E38" s="284"/>
      <c r="F38" s="284"/>
      <c r="G38" s="284"/>
      <c r="H38" s="285" t="n">
        <f aca="false">SUM(H36:H37)</f>
        <v>0.194444</v>
      </c>
      <c r="I38" s="274" t="n">
        <f aca="false">SUM(I36:I37)</f>
        <v>0</v>
      </c>
    </row>
    <row r="39" customFormat="false" ht="17.9" hidden="false" customHeight="true" outlineLevel="0" collapsed="false">
      <c r="A39" s="275" t="s">
        <v>957</v>
      </c>
      <c r="B39" s="275"/>
      <c r="C39" s="275"/>
      <c r="D39" s="275"/>
      <c r="E39" s="275"/>
      <c r="F39" s="275"/>
      <c r="G39" s="275"/>
      <c r="H39" s="275"/>
      <c r="I39" s="275"/>
    </row>
    <row r="40" customFormat="false" ht="13.8" hidden="false" customHeight="true" outlineLevel="0" collapsed="false">
      <c r="A40" s="254" t="s">
        <v>958</v>
      </c>
      <c r="B40" s="254"/>
      <c r="C40" s="254"/>
      <c r="D40" s="254"/>
      <c r="E40" s="254"/>
      <c r="F40" s="254"/>
      <c r="G40" s="254"/>
      <c r="H40" s="254"/>
      <c r="I40" s="254"/>
    </row>
    <row r="41" customFormat="false" ht="13.8" hidden="false" customHeight="true" outlineLevel="0" collapsed="false">
      <c r="A41" s="278" t="s">
        <v>959</v>
      </c>
      <c r="B41" s="278"/>
      <c r="C41" s="278"/>
      <c r="D41" s="278"/>
      <c r="E41" s="278"/>
      <c r="F41" s="278"/>
      <c r="G41" s="278"/>
      <c r="H41" s="278"/>
      <c r="I41" s="278"/>
    </row>
    <row r="42" customFormat="false" ht="13.8" hidden="false" customHeight="true" outlineLevel="0" collapsed="false">
      <c r="A42" s="279" t="s">
        <v>960</v>
      </c>
      <c r="B42" s="257" t="s">
        <v>961</v>
      </c>
      <c r="C42" s="257"/>
      <c r="D42" s="257"/>
      <c r="E42" s="257"/>
      <c r="F42" s="257"/>
      <c r="G42" s="257"/>
      <c r="H42" s="258" t="s">
        <v>884</v>
      </c>
      <c r="I42" s="280" t="s">
        <v>885</v>
      </c>
    </row>
    <row r="43" customFormat="false" ht="13.8" hidden="false" customHeight="true" outlineLevel="0" collapsed="false">
      <c r="A43" s="281" t="s">
        <v>887</v>
      </c>
      <c r="B43" s="242" t="s">
        <v>962</v>
      </c>
      <c r="C43" s="242"/>
      <c r="D43" s="242"/>
      <c r="E43" s="242"/>
      <c r="F43" s="242"/>
      <c r="G43" s="242"/>
      <c r="H43" s="286" t="n">
        <v>0.2</v>
      </c>
      <c r="I43" s="283" t="n">
        <f aca="false">ROUND(($I$29+$I$38)*H43,2)</f>
        <v>0</v>
      </c>
    </row>
    <row r="44" customFormat="false" ht="13.8" hidden="false" customHeight="true" outlineLevel="0" collapsed="false">
      <c r="A44" s="281" t="s">
        <v>890</v>
      </c>
      <c r="B44" s="242" t="s">
        <v>963</v>
      </c>
      <c r="C44" s="242"/>
      <c r="D44" s="242"/>
      <c r="E44" s="242"/>
      <c r="F44" s="242"/>
      <c r="G44" s="242"/>
      <c r="H44" s="286" t="n">
        <v>0.015</v>
      </c>
      <c r="I44" s="283" t="n">
        <f aca="false">ROUND(($I$29+$I$38)*H44,2)</f>
        <v>0</v>
      </c>
    </row>
    <row r="45" customFormat="false" ht="13.8" hidden="false" customHeight="true" outlineLevel="0" collapsed="false">
      <c r="A45" s="281" t="s">
        <v>893</v>
      </c>
      <c r="B45" s="242" t="s">
        <v>964</v>
      </c>
      <c r="C45" s="242"/>
      <c r="D45" s="242"/>
      <c r="E45" s="242"/>
      <c r="F45" s="242"/>
      <c r="G45" s="242"/>
      <c r="H45" s="286" t="n">
        <v>0.01</v>
      </c>
      <c r="I45" s="283" t="n">
        <f aca="false">ROUND(($I$29+$I$38)*H45,2)</f>
        <v>0</v>
      </c>
    </row>
    <row r="46" customFormat="false" ht="13.8" hidden="false" customHeight="true" outlineLevel="0" collapsed="false">
      <c r="A46" s="281" t="s">
        <v>926</v>
      </c>
      <c r="B46" s="242" t="s">
        <v>965</v>
      </c>
      <c r="C46" s="242"/>
      <c r="D46" s="242"/>
      <c r="E46" s="242"/>
      <c r="F46" s="242"/>
      <c r="G46" s="242"/>
      <c r="H46" s="286" t="n">
        <v>0.002</v>
      </c>
      <c r="I46" s="283" t="n">
        <f aca="false">ROUND(($I$29+$I$38)*H46,2)</f>
        <v>0</v>
      </c>
    </row>
    <row r="47" customFormat="false" ht="13.8" hidden="false" customHeight="true" outlineLevel="0" collapsed="false">
      <c r="A47" s="281" t="s">
        <v>966</v>
      </c>
      <c r="B47" s="242" t="s">
        <v>967</v>
      </c>
      <c r="C47" s="242"/>
      <c r="D47" s="242"/>
      <c r="E47" s="242"/>
      <c r="F47" s="242"/>
      <c r="G47" s="242"/>
      <c r="H47" s="286" t="n">
        <v>0.025</v>
      </c>
      <c r="I47" s="283" t="n">
        <f aca="false">ROUND(($I$29+$I$38)*H47,2)</f>
        <v>0</v>
      </c>
    </row>
    <row r="48" customFormat="false" ht="13.8" hidden="false" customHeight="true" outlineLevel="0" collapsed="false">
      <c r="A48" s="281" t="s">
        <v>968</v>
      </c>
      <c r="B48" s="242" t="s">
        <v>969</v>
      </c>
      <c r="C48" s="242"/>
      <c r="D48" s="242"/>
      <c r="E48" s="242"/>
      <c r="F48" s="242"/>
      <c r="G48" s="242"/>
      <c r="H48" s="286" t="n">
        <v>0.08</v>
      </c>
      <c r="I48" s="283" t="n">
        <f aca="false">ROUND(($I$29+$I$38)*H48,2)</f>
        <v>0</v>
      </c>
    </row>
    <row r="49" customFormat="false" ht="53.15" hidden="false" customHeight="true" outlineLevel="0" collapsed="false">
      <c r="A49" s="281" t="s">
        <v>970</v>
      </c>
      <c r="B49" s="242" t="s">
        <v>1315</v>
      </c>
      <c r="C49" s="242"/>
      <c r="D49" s="287" t="s">
        <v>972</v>
      </c>
      <c r="E49" s="288"/>
      <c r="F49" s="287" t="s">
        <v>973</v>
      </c>
      <c r="G49" s="289"/>
      <c r="H49" s="282" t="n">
        <f aca="false">ROUND((E49*G49),6)</f>
        <v>0</v>
      </c>
      <c r="I49" s="283" t="n">
        <f aca="false">ROUND(($I$29+$I$38)*H49,2)</f>
        <v>0</v>
      </c>
    </row>
    <row r="50" customFormat="false" ht="13.8" hidden="false" customHeight="true" outlineLevel="0" collapsed="false">
      <c r="A50" s="281" t="s">
        <v>974</v>
      </c>
      <c r="B50" s="242" t="s">
        <v>975</v>
      </c>
      <c r="C50" s="242"/>
      <c r="D50" s="242"/>
      <c r="E50" s="242"/>
      <c r="F50" s="242"/>
      <c r="G50" s="242"/>
      <c r="H50" s="286" t="n">
        <v>0.006</v>
      </c>
      <c r="I50" s="283" t="n">
        <f aca="false">ROUND(($I$29+$I$38)*H50,2)</f>
        <v>0</v>
      </c>
    </row>
    <row r="51" customFormat="false" ht="13.8" hidden="false" customHeight="false" outlineLevel="0" collapsed="false">
      <c r="A51" s="284" t="s">
        <v>956</v>
      </c>
      <c r="B51" s="284"/>
      <c r="C51" s="284"/>
      <c r="D51" s="284"/>
      <c r="E51" s="284"/>
      <c r="F51" s="284"/>
      <c r="G51" s="284"/>
      <c r="H51" s="285" t="n">
        <f aca="false">SUM(H43:H50)</f>
        <v>0.338</v>
      </c>
      <c r="I51" s="274" t="n">
        <f aca="false">SUM(I43:I50)</f>
        <v>0</v>
      </c>
    </row>
    <row r="52" customFormat="false" ht="13.8" hidden="false" customHeight="true" outlineLevel="0" collapsed="false">
      <c r="A52" s="275" t="s">
        <v>976</v>
      </c>
      <c r="B52" s="275"/>
      <c r="C52" s="275"/>
      <c r="D52" s="275"/>
      <c r="E52" s="275"/>
      <c r="F52" s="275"/>
      <c r="G52" s="275"/>
      <c r="H52" s="275"/>
      <c r="I52" s="275"/>
    </row>
    <row r="53" customFormat="false" ht="13.8" hidden="false" customHeight="true" outlineLevel="0" collapsed="false">
      <c r="A53" s="290" t="s">
        <v>977</v>
      </c>
      <c r="B53" s="290"/>
      <c r="C53" s="290"/>
      <c r="D53" s="290"/>
      <c r="E53" s="290"/>
      <c r="F53" s="290"/>
      <c r="G53" s="290"/>
      <c r="H53" s="290"/>
      <c r="I53" s="290"/>
    </row>
    <row r="54" customFormat="false" ht="13.8" hidden="false" customHeight="true" outlineLevel="0" collapsed="false">
      <c r="A54" s="290" t="s">
        <v>978</v>
      </c>
      <c r="B54" s="290"/>
      <c r="C54" s="290"/>
      <c r="D54" s="290"/>
      <c r="E54" s="290"/>
      <c r="F54" s="290"/>
      <c r="G54" s="290"/>
      <c r="H54" s="290"/>
      <c r="I54" s="290"/>
    </row>
    <row r="55" customFormat="false" ht="13.8" hidden="false" customHeight="true" outlineLevel="0" collapsed="false">
      <c r="A55" s="290" t="s">
        <v>1316</v>
      </c>
      <c r="B55" s="290"/>
      <c r="C55" s="290"/>
      <c r="D55" s="290"/>
      <c r="E55" s="290"/>
      <c r="F55" s="290"/>
      <c r="G55" s="290"/>
      <c r="H55" s="290"/>
      <c r="I55" s="290"/>
    </row>
    <row r="56" customFormat="false" ht="13.8" hidden="false" customHeight="true" outlineLevel="0" collapsed="false">
      <c r="A56" s="254" t="s">
        <v>1317</v>
      </c>
      <c r="B56" s="254"/>
      <c r="C56" s="254"/>
      <c r="D56" s="254"/>
      <c r="E56" s="254"/>
      <c r="F56" s="254"/>
      <c r="G56" s="254"/>
      <c r="H56" s="254"/>
      <c r="I56" s="254"/>
    </row>
    <row r="57" customFormat="false" ht="13.8" hidden="false" customHeight="true" outlineLevel="0" collapsed="false">
      <c r="A57" s="278" t="s">
        <v>979</v>
      </c>
      <c r="B57" s="278"/>
      <c r="C57" s="278"/>
      <c r="D57" s="278"/>
      <c r="E57" s="278"/>
      <c r="F57" s="278"/>
      <c r="G57" s="278"/>
      <c r="H57" s="278"/>
      <c r="I57" s="278"/>
    </row>
    <row r="58" customFormat="false" ht="13.8" hidden="false" customHeight="true" outlineLevel="0" collapsed="false">
      <c r="A58" s="279" t="s">
        <v>980</v>
      </c>
      <c r="B58" s="257" t="s">
        <v>981</v>
      </c>
      <c r="C58" s="257"/>
      <c r="D58" s="257"/>
      <c r="E58" s="257"/>
      <c r="F58" s="257"/>
      <c r="G58" s="257"/>
      <c r="H58" s="258" t="s">
        <v>982</v>
      </c>
      <c r="I58" s="280" t="s">
        <v>885</v>
      </c>
    </row>
    <row r="59" customFormat="false" ht="13.8" hidden="false" customHeight="true" outlineLevel="0" collapsed="false">
      <c r="A59" s="281" t="s">
        <v>887</v>
      </c>
      <c r="B59" s="242" t="s">
        <v>1318</v>
      </c>
      <c r="C59" s="242"/>
      <c r="D59" s="242"/>
      <c r="E59" s="242"/>
      <c r="F59" s="242"/>
      <c r="G59" s="242"/>
      <c r="H59" s="291"/>
      <c r="I59" s="283" t="n">
        <f aca="false">ROUND(((H61*H60*E23)-(I71*I23)),2)</f>
        <v>0</v>
      </c>
    </row>
    <row r="60" customFormat="false" ht="22.35" hidden="false" customHeight="true" outlineLevel="0" collapsed="false">
      <c r="A60" s="292" t="s">
        <v>1319</v>
      </c>
      <c r="B60" s="293" t="s">
        <v>1320</v>
      </c>
      <c r="C60" s="293"/>
      <c r="D60" s="293"/>
      <c r="E60" s="293"/>
      <c r="F60" s="293"/>
      <c r="G60" s="293"/>
      <c r="H60" s="294"/>
      <c r="I60" s="295"/>
    </row>
    <row r="61" customFormat="false" ht="13.8" hidden="false" customHeight="true" outlineLevel="0" collapsed="false">
      <c r="A61" s="292" t="s">
        <v>1321</v>
      </c>
      <c r="B61" s="262" t="s">
        <v>1322</v>
      </c>
      <c r="C61" s="262"/>
      <c r="D61" s="262"/>
      <c r="E61" s="262"/>
      <c r="F61" s="262"/>
      <c r="G61" s="262"/>
      <c r="H61" s="296"/>
      <c r="I61" s="295"/>
    </row>
    <row r="62" customFormat="false" ht="22.35" hidden="false" customHeight="true" outlineLevel="0" collapsed="false">
      <c r="A62" s="292" t="s">
        <v>890</v>
      </c>
      <c r="B62" s="297" t="s">
        <v>1323</v>
      </c>
      <c r="C62" s="297"/>
      <c r="D62" s="297"/>
      <c r="E62" s="297"/>
      <c r="F62" s="297"/>
      <c r="G62" s="297"/>
      <c r="H62" s="298"/>
      <c r="I62" s="283" t="n">
        <f aca="false">ROUND(((E23*H63*(1-I72))),2)</f>
        <v>0</v>
      </c>
    </row>
    <row r="63" customFormat="false" ht="13.8" hidden="false" customHeight="true" outlineLevel="0" collapsed="false">
      <c r="A63" s="292" t="s">
        <v>1324</v>
      </c>
      <c r="B63" s="293" t="s">
        <v>1325</v>
      </c>
      <c r="C63" s="293"/>
      <c r="D63" s="293"/>
      <c r="E63" s="293"/>
      <c r="F63" s="293"/>
      <c r="G63" s="293"/>
      <c r="H63" s="294"/>
      <c r="I63" s="295"/>
    </row>
    <row r="64" customFormat="false" ht="13.8" hidden="false" customHeight="true" outlineLevel="0" collapsed="false">
      <c r="A64" s="292" t="s">
        <v>893</v>
      </c>
      <c r="B64" s="293" t="s">
        <v>1326</v>
      </c>
      <c r="C64" s="293"/>
      <c r="D64" s="293"/>
      <c r="E64" s="293"/>
      <c r="F64" s="293"/>
      <c r="G64" s="293"/>
      <c r="H64" s="299"/>
      <c r="I64" s="283" t="n">
        <f aca="false">H64</f>
        <v>0</v>
      </c>
    </row>
    <row r="65" customFormat="false" ht="13.8" hidden="false" customHeight="true" outlineLevel="0" collapsed="false">
      <c r="A65" s="292" t="s">
        <v>926</v>
      </c>
      <c r="B65" s="293" t="s">
        <v>1327</v>
      </c>
      <c r="C65" s="293"/>
      <c r="D65" s="293"/>
      <c r="E65" s="293"/>
      <c r="F65" s="293"/>
      <c r="G65" s="293"/>
      <c r="H65" s="300"/>
      <c r="I65" s="301" t="n">
        <f aca="false">H65</f>
        <v>0</v>
      </c>
    </row>
    <row r="66" customFormat="false" ht="13.8" hidden="false" customHeight="true" outlineLevel="0" collapsed="false">
      <c r="A66" s="292" t="s">
        <v>966</v>
      </c>
      <c r="B66" s="293" t="s">
        <v>1328</v>
      </c>
      <c r="C66" s="293"/>
      <c r="D66" s="293"/>
      <c r="E66" s="293"/>
      <c r="F66" s="293"/>
      <c r="G66" s="293"/>
      <c r="H66" s="300"/>
      <c r="I66" s="283" t="n">
        <f aca="false">H66</f>
        <v>0</v>
      </c>
    </row>
    <row r="67" customFormat="false" ht="13.8" hidden="false" customHeight="true" outlineLevel="0" collapsed="false">
      <c r="A67" s="292" t="s">
        <v>968</v>
      </c>
      <c r="B67" s="293" t="s">
        <v>1388</v>
      </c>
      <c r="C67" s="293"/>
      <c r="D67" s="293"/>
      <c r="E67" s="293"/>
      <c r="F67" s="293"/>
      <c r="G67" s="293"/>
      <c r="H67" s="300"/>
      <c r="I67" s="283" t="n">
        <f aca="false">H67</f>
        <v>0</v>
      </c>
    </row>
    <row r="68" customFormat="false" ht="13.8" hidden="false" customHeight="false" outlineLevel="0" collapsed="false">
      <c r="A68" s="302" t="s">
        <v>956</v>
      </c>
      <c r="B68" s="302"/>
      <c r="C68" s="302"/>
      <c r="D68" s="302"/>
      <c r="E68" s="302"/>
      <c r="F68" s="302"/>
      <c r="G68" s="302"/>
      <c r="H68" s="303"/>
      <c r="I68" s="274" t="n">
        <f aca="false">SUM(I59:I67)</f>
        <v>0</v>
      </c>
    </row>
    <row r="69" customFormat="false" ht="13.8" hidden="false" customHeight="true" outlineLevel="0" collapsed="false">
      <c r="A69" s="304" t="s">
        <v>994</v>
      </c>
      <c r="B69" s="304"/>
      <c r="C69" s="304"/>
      <c r="D69" s="304"/>
      <c r="E69" s="304"/>
      <c r="F69" s="304"/>
      <c r="G69" s="304"/>
      <c r="H69" s="304"/>
      <c r="I69" s="304"/>
    </row>
    <row r="70" customFormat="false" ht="13.8" hidden="false" customHeight="true" outlineLevel="0" collapsed="false">
      <c r="A70" s="290" t="s">
        <v>1330</v>
      </c>
      <c r="B70" s="290"/>
      <c r="C70" s="290"/>
      <c r="D70" s="290"/>
      <c r="E70" s="290"/>
      <c r="F70" s="290"/>
      <c r="G70" s="290"/>
      <c r="H70" s="290"/>
      <c r="I70" s="290"/>
    </row>
    <row r="71" customFormat="false" ht="13.8" hidden="false" customHeight="false" outlineLevel="0" collapsed="false">
      <c r="A71" s="305" t="s">
        <v>1331</v>
      </c>
      <c r="B71" s="305"/>
      <c r="C71" s="305"/>
      <c r="D71" s="305"/>
      <c r="E71" s="305"/>
      <c r="F71" s="305"/>
      <c r="G71" s="305"/>
      <c r="H71" s="306" t="s">
        <v>997</v>
      </c>
      <c r="I71" s="307" t="n">
        <v>0.06</v>
      </c>
    </row>
    <row r="72" customFormat="false" ht="18.65" hidden="false" customHeight="true" outlineLevel="0" collapsed="false">
      <c r="A72" s="308" t="s">
        <v>1332</v>
      </c>
      <c r="B72" s="308"/>
      <c r="C72" s="308"/>
      <c r="D72" s="308"/>
      <c r="E72" s="308"/>
      <c r="F72" s="308"/>
      <c r="G72" s="308"/>
      <c r="H72" s="306" t="s">
        <v>997</v>
      </c>
      <c r="I72" s="307" t="n">
        <v>0.2</v>
      </c>
    </row>
    <row r="73" customFormat="false" ht="13.8" hidden="false" customHeight="true" outlineLevel="0" collapsed="false">
      <c r="A73" s="309" t="s">
        <v>1333</v>
      </c>
      <c r="B73" s="309"/>
      <c r="C73" s="309"/>
      <c r="D73" s="309"/>
      <c r="E73" s="309"/>
      <c r="F73" s="309"/>
      <c r="G73" s="309"/>
      <c r="H73" s="309"/>
      <c r="I73" s="309"/>
    </row>
    <row r="74" customFormat="false" ht="13.8" hidden="false" customHeight="true" outlineLevel="0" collapsed="false">
      <c r="A74" s="255" t="s">
        <v>999</v>
      </c>
      <c r="B74" s="255"/>
      <c r="C74" s="255"/>
      <c r="D74" s="255"/>
      <c r="E74" s="255"/>
      <c r="F74" s="255"/>
      <c r="G74" s="255"/>
      <c r="H74" s="255"/>
      <c r="I74" s="255"/>
    </row>
    <row r="75" customFormat="false" ht="13.8" hidden="false" customHeight="true" outlineLevel="0" collapsed="false">
      <c r="A75" s="279" t="n">
        <v>2</v>
      </c>
      <c r="B75" s="310" t="s">
        <v>1000</v>
      </c>
      <c r="C75" s="310"/>
      <c r="D75" s="310"/>
      <c r="E75" s="310"/>
      <c r="F75" s="310"/>
      <c r="G75" s="310"/>
      <c r="H75" s="311"/>
      <c r="I75" s="280" t="s">
        <v>885</v>
      </c>
    </row>
    <row r="76" customFormat="false" ht="13.8" hidden="false" customHeight="true" outlineLevel="0" collapsed="false">
      <c r="A76" s="292" t="s">
        <v>952</v>
      </c>
      <c r="B76" s="293" t="s">
        <v>953</v>
      </c>
      <c r="C76" s="293"/>
      <c r="D76" s="293"/>
      <c r="E76" s="293"/>
      <c r="F76" s="293"/>
      <c r="G76" s="293"/>
      <c r="H76" s="312"/>
      <c r="I76" s="283" t="n">
        <f aca="false">+I38</f>
        <v>0</v>
      </c>
    </row>
    <row r="77" customFormat="false" ht="13.8" hidden="false" customHeight="true" outlineLevel="0" collapsed="false">
      <c r="A77" s="292" t="s">
        <v>960</v>
      </c>
      <c r="B77" s="293" t="s">
        <v>1001</v>
      </c>
      <c r="C77" s="293"/>
      <c r="D77" s="293"/>
      <c r="E77" s="293"/>
      <c r="F77" s="293"/>
      <c r="G77" s="293"/>
      <c r="H77" s="312"/>
      <c r="I77" s="283" t="n">
        <f aca="false">+I51</f>
        <v>0</v>
      </c>
    </row>
    <row r="78" customFormat="false" ht="13.8" hidden="false" customHeight="true" outlineLevel="0" collapsed="false">
      <c r="A78" s="292" t="s">
        <v>980</v>
      </c>
      <c r="B78" s="293" t="s">
        <v>981</v>
      </c>
      <c r="C78" s="293"/>
      <c r="D78" s="293"/>
      <c r="E78" s="293"/>
      <c r="F78" s="293"/>
      <c r="G78" s="293"/>
      <c r="H78" s="312"/>
      <c r="I78" s="283" t="n">
        <f aca="false">+I68</f>
        <v>0</v>
      </c>
    </row>
    <row r="79" customFormat="false" ht="13.8" hidden="false" customHeight="false" outlineLevel="0" collapsed="false">
      <c r="A79" s="302" t="s">
        <v>956</v>
      </c>
      <c r="B79" s="302"/>
      <c r="C79" s="302"/>
      <c r="D79" s="302"/>
      <c r="E79" s="302"/>
      <c r="F79" s="302"/>
      <c r="G79" s="302"/>
      <c r="H79" s="303"/>
      <c r="I79" s="274" t="n">
        <f aca="false">SUM(I76:I78)</f>
        <v>0</v>
      </c>
    </row>
    <row r="80" customFormat="false" ht="13.8" hidden="false" customHeight="true" outlineLevel="0" collapsed="false">
      <c r="A80" s="255" t="s">
        <v>1334</v>
      </c>
      <c r="B80" s="255"/>
      <c r="C80" s="255"/>
      <c r="D80" s="255"/>
      <c r="E80" s="255"/>
      <c r="F80" s="255"/>
      <c r="G80" s="255"/>
      <c r="H80" s="255"/>
      <c r="I80" s="255"/>
    </row>
    <row r="81" customFormat="false" ht="13.8" hidden="false" customHeight="true" outlineLevel="0" collapsed="false">
      <c r="A81" s="279" t="n">
        <v>3</v>
      </c>
      <c r="B81" s="310" t="s">
        <v>1335</v>
      </c>
      <c r="C81" s="310"/>
      <c r="D81" s="310"/>
      <c r="E81" s="310"/>
      <c r="F81" s="310"/>
      <c r="G81" s="310"/>
      <c r="H81" s="311"/>
      <c r="I81" s="280" t="s">
        <v>885</v>
      </c>
    </row>
    <row r="82" customFormat="false" ht="22.35" hidden="false" customHeight="true" outlineLevel="0" collapsed="false">
      <c r="A82" s="292" t="s">
        <v>887</v>
      </c>
      <c r="B82" s="313" t="s">
        <v>1336</v>
      </c>
      <c r="C82" s="313"/>
      <c r="D82" s="313"/>
      <c r="E82" s="313"/>
      <c r="F82" s="313"/>
      <c r="G82" s="313"/>
      <c r="H82" s="312"/>
      <c r="I82" s="283" t="n">
        <f aca="false">ROUND(($I$29/12)*(33/30)*I89,2)</f>
        <v>0</v>
      </c>
    </row>
    <row r="83" customFormat="false" ht="13.8" hidden="false" customHeight="false" outlineLevel="0" collapsed="false">
      <c r="A83" s="292" t="s">
        <v>890</v>
      </c>
      <c r="B83" s="314" t="s">
        <v>1005</v>
      </c>
      <c r="C83" s="314"/>
      <c r="D83" s="314"/>
      <c r="E83" s="314"/>
      <c r="F83" s="314"/>
      <c r="G83" s="314"/>
      <c r="H83" s="314"/>
      <c r="I83" s="315" t="n">
        <f aca="false">ROUND($H$48*I82,2)</f>
        <v>0</v>
      </c>
    </row>
    <row r="84" customFormat="false" ht="22.35" hidden="false" customHeight="true" outlineLevel="0" collapsed="false">
      <c r="A84" s="292" t="s">
        <v>893</v>
      </c>
      <c r="B84" s="242" t="s">
        <v>1337</v>
      </c>
      <c r="C84" s="242"/>
      <c r="D84" s="242"/>
      <c r="E84" s="242"/>
      <c r="F84" s="242"/>
      <c r="G84" s="242"/>
      <c r="H84" s="242"/>
      <c r="I84" s="315" t="n">
        <f aca="false">ROUND(($I$29+$I$38)*(40%)*8%*I89,2)</f>
        <v>0</v>
      </c>
    </row>
    <row r="85" customFormat="false" ht="22.35" hidden="false" customHeight="true" outlineLevel="0" collapsed="false">
      <c r="A85" s="292" t="s">
        <v>926</v>
      </c>
      <c r="B85" s="242" t="s">
        <v>1338</v>
      </c>
      <c r="C85" s="242"/>
      <c r="D85" s="242"/>
      <c r="E85" s="242"/>
      <c r="F85" s="242"/>
      <c r="G85" s="242"/>
      <c r="H85" s="242"/>
      <c r="I85" s="315" t="n">
        <f aca="false">ROUND(((($I$29/30)*7)/$H$8),2)</f>
        <v>0</v>
      </c>
    </row>
    <row r="86" customFormat="false" ht="13.8" hidden="false" customHeight="false" outlineLevel="0" collapsed="false">
      <c r="A86" s="292" t="s">
        <v>966</v>
      </c>
      <c r="B86" s="316" t="s">
        <v>1008</v>
      </c>
      <c r="C86" s="316"/>
      <c r="D86" s="316"/>
      <c r="E86" s="316"/>
      <c r="F86" s="316"/>
      <c r="G86" s="316"/>
      <c r="H86" s="316"/>
      <c r="I86" s="315" t="n">
        <f aca="false">ROUND($H$51*I85,2)</f>
        <v>0</v>
      </c>
    </row>
    <row r="87" customFormat="false" ht="22.35" hidden="false" customHeight="true" outlineLevel="0" collapsed="false">
      <c r="A87" s="292" t="s">
        <v>968</v>
      </c>
      <c r="B87" s="242" t="s">
        <v>1339</v>
      </c>
      <c r="C87" s="242"/>
      <c r="D87" s="242"/>
      <c r="E87" s="242"/>
      <c r="F87" s="242"/>
      <c r="G87" s="242"/>
      <c r="H87" s="242"/>
      <c r="I87" s="315" t="n">
        <f aca="false">ROUND(($I$29+$I$38)*(40%)*8%*100%,2)</f>
        <v>0</v>
      </c>
    </row>
    <row r="88" customFormat="false" ht="13.8" hidden="false" customHeight="false" outlineLevel="0" collapsed="false">
      <c r="A88" s="302" t="s">
        <v>956</v>
      </c>
      <c r="B88" s="302"/>
      <c r="C88" s="302"/>
      <c r="D88" s="302"/>
      <c r="E88" s="302"/>
      <c r="F88" s="302"/>
      <c r="G88" s="302"/>
      <c r="H88" s="303"/>
      <c r="I88" s="274" t="n">
        <f aca="false">SUM(I82:I87)</f>
        <v>0</v>
      </c>
    </row>
    <row r="89" customFormat="false" ht="18.65" hidden="false" customHeight="true" outlineLevel="0" collapsed="false">
      <c r="A89" s="317" t="s">
        <v>1340</v>
      </c>
      <c r="B89" s="317"/>
      <c r="C89" s="317"/>
      <c r="D89" s="317"/>
      <c r="E89" s="317"/>
      <c r="F89" s="317"/>
      <c r="G89" s="317"/>
      <c r="H89" s="318" t="s">
        <v>1011</v>
      </c>
      <c r="I89" s="319" t="n">
        <v>0.025</v>
      </c>
    </row>
    <row r="90" customFormat="false" ht="13.8" hidden="false" customHeight="true" outlineLevel="0" collapsed="false">
      <c r="A90" s="255" t="s">
        <v>1341</v>
      </c>
      <c r="B90" s="255"/>
      <c r="C90" s="255"/>
      <c r="D90" s="255"/>
      <c r="E90" s="255"/>
      <c r="F90" s="255"/>
      <c r="G90" s="255"/>
      <c r="H90" s="255"/>
      <c r="I90" s="255"/>
    </row>
    <row r="91" customFormat="false" ht="13.8" hidden="false" customHeight="true" outlineLevel="0" collapsed="false">
      <c r="A91" s="278" t="s">
        <v>1013</v>
      </c>
      <c r="B91" s="278"/>
      <c r="C91" s="278"/>
      <c r="D91" s="278"/>
      <c r="E91" s="278"/>
      <c r="F91" s="278"/>
      <c r="G91" s="278"/>
      <c r="H91" s="278"/>
      <c r="I91" s="278"/>
    </row>
    <row r="92" customFormat="false" ht="13.8" hidden="false" customHeight="true" outlineLevel="0" collapsed="false">
      <c r="A92" s="279" t="s">
        <v>1014</v>
      </c>
      <c r="B92" s="310" t="s">
        <v>1015</v>
      </c>
      <c r="C92" s="310"/>
      <c r="D92" s="310"/>
      <c r="E92" s="310"/>
      <c r="F92" s="310"/>
      <c r="G92" s="310"/>
      <c r="H92" s="311"/>
      <c r="I92" s="280" t="s">
        <v>885</v>
      </c>
    </row>
    <row r="93" customFormat="false" ht="13.8" hidden="false" customHeight="true" outlineLevel="0" collapsed="false">
      <c r="A93" s="292" t="s">
        <v>887</v>
      </c>
      <c r="B93" s="242" t="s">
        <v>1342</v>
      </c>
      <c r="C93" s="242"/>
      <c r="D93" s="242"/>
      <c r="E93" s="242"/>
      <c r="F93" s="242"/>
      <c r="G93" s="242"/>
      <c r="H93" s="242"/>
      <c r="I93" s="320"/>
    </row>
    <row r="94" customFormat="false" ht="13.8" hidden="false" customHeight="true" outlineLevel="0" collapsed="false">
      <c r="A94" s="292" t="s">
        <v>890</v>
      </c>
      <c r="B94" s="242" t="s">
        <v>1343</v>
      </c>
      <c r="C94" s="242"/>
      <c r="D94" s="242"/>
      <c r="E94" s="242"/>
      <c r="F94" s="242"/>
      <c r="G94" s="242"/>
      <c r="H94" s="242"/>
      <c r="I94" s="315" t="n">
        <f aca="false">ROUND((($I$29/30)*I103)/12,2)</f>
        <v>0</v>
      </c>
    </row>
    <row r="95" customFormat="false" ht="13.8" hidden="false" customHeight="true" outlineLevel="0" collapsed="false">
      <c r="A95" s="292" t="s">
        <v>893</v>
      </c>
      <c r="B95" s="242" t="s">
        <v>1344</v>
      </c>
      <c r="C95" s="242"/>
      <c r="D95" s="242"/>
      <c r="E95" s="242"/>
      <c r="F95" s="242"/>
      <c r="G95" s="242"/>
      <c r="H95" s="242"/>
      <c r="I95" s="315" t="n">
        <f aca="false">ROUND((($I$29/30)*5)/12*I104,2)</f>
        <v>0</v>
      </c>
    </row>
    <row r="96" customFormat="false" ht="13.8" hidden="false" customHeight="true" outlineLevel="0" collapsed="false">
      <c r="A96" s="292" t="s">
        <v>926</v>
      </c>
      <c r="B96" s="242" t="s">
        <v>1345</v>
      </c>
      <c r="C96" s="242"/>
      <c r="D96" s="242"/>
      <c r="E96" s="242"/>
      <c r="F96" s="242"/>
      <c r="G96" s="242"/>
      <c r="H96" s="242"/>
      <c r="I96" s="315" t="n">
        <f aca="false">ROUND(((($I$29/30)*15)/12)*I105,2)</f>
        <v>0</v>
      </c>
    </row>
    <row r="97" customFormat="false" ht="13.8" hidden="false" customHeight="true" outlineLevel="0" collapsed="false">
      <c r="A97" s="292" t="s">
        <v>966</v>
      </c>
      <c r="B97" s="242" t="s">
        <v>1346</v>
      </c>
      <c r="C97" s="242"/>
      <c r="D97" s="242"/>
      <c r="E97" s="242"/>
      <c r="F97" s="242"/>
      <c r="G97" s="242"/>
      <c r="H97" s="242"/>
      <c r="I97" s="315" t="n">
        <f aca="false">ROUND(((($I$29/30)*I106)/12),2)</f>
        <v>0</v>
      </c>
    </row>
    <row r="98" customFormat="false" ht="13.8" hidden="false" customHeight="true" outlineLevel="0" collapsed="false">
      <c r="A98" s="292" t="s">
        <v>968</v>
      </c>
      <c r="B98" s="242" t="s">
        <v>1388</v>
      </c>
      <c r="C98" s="242"/>
      <c r="D98" s="242"/>
      <c r="E98" s="242"/>
      <c r="F98" s="242"/>
      <c r="G98" s="242"/>
      <c r="H98" s="242"/>
      <c r="I98" s="321"/>
    </row>
    <row r="99" customFormat="false" ht="13.8" hidden="false" customHeight="false" outlineLevel="0" collapsed="false">
      <c r="A99" s="302" t="s">
        <v>1022</v>
      </c>
      <c r="B99" s="302"/>
      <c r="C99" s="302"/>
      <c r="D99" s="302"/>
      <c r="E99" s="302"/>
      <c r="F99" s="302"/>
      <c r="G99" s="302"/>
      <c r="H99" s="303"/>
      <c r="I99" s="274" t="n">
        <f aca="false">SUM(I93:I98)</f>
        <v>0</v>
      </c>
    </row>
    <row r="100" customFormat="false" ht="13.8" hidden="false" customHeight="true" outlineLevel="0" collapsed="false">
      <c r="A100" s="292" t="s">
        <v>970</v>
      </c>
      <c r="B100" s="242" t="s">
        <v>1023</v>
      </c>
      <c r="C100" s="242"/>
      <c r="D100" s="242"/>
      <c r="E100" s="242"/>
      <c r="F100" s="242"/>
      <c r="G100" s="242"/>
      <c r="H100" s="242"/>
      <c r="I100" s="315" t="n">
        <f aca="false">ROUND(H51*I99,2)</f>
        <v>0</v>
      </c>
    </row>
    <row r="101" customFormat="false" ht="13.8" hidden="false" customHeight="false" outlineLevel="0" collapsed="false">
      <c r="A101" s="302" t="s">
        <v>956</v>
      </c>
      <c r="B101" s="302"/>
      <c r="C101" s="302"/>
      <c r="D101" s="302"/>
      <c r="E101" s="302"/>
      <c r="F101" s="302"/>
      <c r="G101" s="302"/>
      <c r="H101" s="303"/>
      <c r="I101" s="274" t="n">
        <f aca="false">SUM(I99:I100)</f>
        <v>0</v>
      </c>
    </row>
    <row r="102" customFormat="false" ht="27.05" hidden="false" customHeight="true" outlineLevel="0" collapsed="false">
      <c r="A102" s="275" t="s">
        <v>1347</v>
      </c>
      <c r="B102" s="275"/>
      <c r="C102" s="275"/>
      <c r="D102" s="275"/>
      <c r="E102" s="275"/>
      <c r="F102" s="275"/>
      <c r="G102" s="275"/>
      <c r="H102" s="275"/>
      <c r="I102" s="275"/>
    </row>
    <row r="103" customFormat="false" ht="18.65" hidden="false" customHeight="true" outlineLevel="0" collapsed="false">
      <c r="A103" s="322" t="s">
        <v>1025</v>
      </c>
      <c r="B103" s="322"/>
      <c r="C103" s="322"/>
      <c r="D103" s="322"/>
      <c r="E103" s="322"/>
      <c r="F103" s="322"/>
      <c r="G103" s="322"/>
      <c r="H103" s="318" t="s">
        <v>1011</v>
      </c>
      <c r="I103" s="323" t="n">
        <v>2.96</v>
      </c>
    </row>
    <row r="104" customFormat="false" ht="18.65" hidden="false" customHeight="true" outlineLevel="0" collapsed="false">
      <c r="A104" s="322" t="s">
        <v>1026</v>
      </c>
      <c r="B104" s="322"/>
      <c r="C104" s="322"/>
      <c r="D104" s="322"/>
      <c r="E104" s="322"/>
      <c r="F104" s="322"/>
      <c r="G104" s="322"/>
      <c r="H104" s="318" t="s">
        <v>1011</v>
      </c>
      <c r="I104" s="324" t="n">
        <v>0.015</v>
      </c>
    </row>
    <row r="105" customFormat="false" ht="27.05" hidden="false" customHeight="true" outlineLevel="0" collapsed="false">
      <c r="A105" s="322" t="s">
        <v>1027</v>
      </c>
      <c r="B105" s="322"/>
      <c r="C105" s="322"/>
      <c r="D105" s="322"/>
      <c r="E105" s="322"/>
      <c r="F105" s="322"/>
      <c r="G105" s="322"/>
      <c r="H105" s="318" t="s">
        <v>1011</v>
      </c>
      <c r="I105" s="324" t="n">
        <v>0.0078</v>
      </c>
    </row>
    <row r="106" customFormat="false" ht="18.65" hidden="false" customHeight="true" outlineLevel="0" collapsed="false">
      <c r="A106" s="322" t="s">
        <v>1028</v>
      </c>
      <c r="B106" s="322"/>
      <c r="C106" s="322"/>
      <c r="D106" s="322"/>
      <c r="E106" s="322"/>
      <c r="F106" s="322"/>
      <c r="G106" s="322"/>
      <c r="H106" s="318" t="s">
        <v>1011</v>
      </c>
      <c r="I106" s="323" t="n">
        <v>5</v>
      </c>
    </row>
    <row r="107" customFormat="false" ht="13.8" hidden="false" customHeight="true" outlineLevel="0" collapsed="false">
      <c r="A107" s="278" t="s">
        <v>1029</v>
      </c>
      <c r="B107" s="278"/>
      <c r="C107" s="278"/>
      <c r="D107" s="278"/>
      <c r="E107" s="278"/>
      <c r="F107" s="278"/>
      <c r="G107" s="278"/>
      <c r="H107" s="278"/>
      <c r="I107" s="278"/>
    </row>
    <row r="108" customFormat="false" ht="13.8" hidden="false" customHeight="true" outlineLevel="0" collapsed="false">
      <c r="A108" s="279" t="s">
        <v>1030</v>
      </c>
      <c r="B108" s="310" t="s">
        <v>1031</v>
      </c>
      <c r="C108" s="310"/>
      <c r="D108" s="310"/>
      <c r="E108" s="310"/>
      <c r="F108" s="310"/>
      <c r="G108" s="310"/>
      <c r="H108" s="311"/>
      <c r="I108" s="280" t="s">
        <v>885</v>
      </c>
    </row>
    <row r="109" customFormat="false" ht="22.35" hidden="false" customHeight="true" outlineLevel="0" collapsed="false">
      <c r="A109" s="292" t="s">
        <v>887</v>
      </c>
      <c r="B109" s="242" t="s">
        <v>1348</v>
      </c>
      <c r="C109" s="242"/>
      <c r="D109" s="242"/>
      <c r="E109" s="242"/>
      <c r="F109" s="242"/>
      <c r="G109" s="242"/>
      <c r="H109" s="242"/>
      <c r="I109" s="315" t="n">
        <f aca="false">ROUND(((($I$29+$I$29/3)*4/12)/12)*I114,2)</f>
        <v>0</v>
      </c>
    </row>
    <row r="110" customFormat="false" ht="13.8" hidden="false" customHeight="true" outlineLevel="0" collapsed="false">
      <c r="A110" s="292" t="s">
        <v>890</v>
      </c>
      <c r="B110" s="242" t="s">
        <v>1033</v>
      </c>
      <c r="C110" s="242"/>
      <c r="D110" s="242"/>
      <c r="E110" s="242"/>
      <c r="F110" s="242"/>
      <c r="G110" s="242"/>
      <c r="H110" s="242"/>
      <c r="I110" s="315" t="n">
        <f aca="false">ROUND(+I109*H51,2)</f>
        <v>0</v>
      </c>
    </row>
    <row r="111" customFormat="false" ht="22.35" hidden="false" customHeight="true" outlineLevel="0" collapsed="false">
      <c r="A111" s="292" t="s">
        <v>893</v>
      </c>
      <c r="B111" s="242" t="s">
        <v>1349</v>
      </c>
      <c r="C111" s="242"/>
      <c r="D111" s="242"/>
      <c r="E111" s="242"/>
      <c r="F111" s="242"/>
      <c r="G111" s="242"/>
      <c r="H111" s="242"/>
      <c r="I111" s="315" t="n">
        <f aca="false">ROUND(((($I$29+$I$36)*4/12)*I114)*H51,2)</f>
        <v>0</v>
      </c>
    </row>
    <row r="112" customFormat="false" ht="13.8" hidden="false" customHeight="true" outlineLevel="0" collapsed="false">
      <c r="A112" s="292" t="s">
        <v>926</v>
      </c>
      <c r="B112" s="242" t="s">
        <v>1389</v>
      </c>
      <c r="C112" s="242"/>
      <c r="D112" s="242"/>
      <c r="E112" s="242"/>
      <c r="F112" s="242"/>
      <c r="G112" s="242"/>
      <c r="H112" s="242"/>
      <c r="I112" s="321"/>
    </row>
    <row r="113" customFormat="false" ht="13.8" hidden="false" customHeight="false" outlineLevel="0" collapsed="false">
      <c r="A113" s="302" t="s">
        <v>956</v>
      </c>
      <c r="B113" s="302"/>
      <c r="C113" s="302"/>
      <c r="D113" s="302"/>
      <c r="E113" s="302"/>
      <c r="F113" s="302"/>
      <c r="G113" s="302"/>
      <c r="H113" s="303"/>
      <c r="I113" s="274" t="n">
        <f aca="false">SUM(I109:I112)</f>
        <v>0</v>
      </c>
    </row>
    <row r="114" customFormat="false" ht="27.05" hidden="false" customHeight="true" outlineLevel="0" collapsed="false">
      <c r="A114" s="322" t="s">
        <v>1035</v>
      </c>
      <c r="B114" s="322"/>
      <c r="C114" s="322"/>
      <c r="D114" s="322"/>
      <c r="E114" s="322"/>
      <c r="F114" s="322"/>
      <c r="G114" s="322"/>
      <c r="H114" s="318" t="s">
        <v>1011</v>
      </c>
      <c r="I114" s="324" t="n">
        <v>0.02</v>
      </c>
    </row>
    <row r="115" customFormat="false" ht="13.8" hidden="false" customHeight="true" outlineLevel="0" collapsed="false">
      <c r="A115" s="278" t="s">
        <v>1036</v>
      </c>
      <c r="B115" s="278"/>
      <c r="C115" s="278"/>
      <c r="D115" s="278"/>
      <c r="E115" s="278"/>
      <c r="F115" s="278"/>
      <c r="G115" s="278"/>
      <c r="H115" s="278"/>
      <c r="I115" s="278"/>
    </row>
    <row r="116" customFormat="false" ht="13.8" hidden="false" customHeight="true" outlineLevel="0" collapsed="false">
      <c r="A116" s="279" t="s">
        <v>1037</v>
      </c>
      <c r="B116" s="310" t="s">
        <v>1038</v>
      </c>
      <c r="C116" s="310"/>
      <c r="D116" s="310"/>
      <c r="E116" s="310"/>
      <c r="F116" s="310"/>
      <c r="G116" s="310"/>
      <c r="H116" s="311"/>
      <c r="I116" s="280" t="s">
        <v>885</v>
      </c>
    </row>
    <row r="117" customFormat="false" ht="13.8" hidden="false" customHeight="true" outlineLevel="0" collapsed="false">
      <c r="A117" s="292" t="s">
        <v>887</v>
      </c>
      <c r="B117" s="242" t="s">
        <v>1039</v>
      </c>
      <c r="C117" s="242"/>
      <c r="D117" s="242"/>
      <c r="E117" s="242"/>
      <c r="F117" s="242"/>
      <c r="G117" s="242"/>
      <c r="H117" s="242"/>
      <c r="I117" s="321"/>
    </row>
    <row r="118" customFormat="false" ht="13.8" hidden="false" customHeight="false" outlineLevel="0" collapsed="false">
      <c r="A118" s="302" t="s">
        <v>956</v>
      </c>
      <c r="B118" s="302"/>
      <c r="C118" s="302"/>
      <c r="D118" s="302"/>
      <c r="E118" s="302"/>
      <c r="F118" s="302"/>
      <c r="G118" s="302"/>
      <c r="H118" s="303"/>
      <c r="I118" s="274" t="n">
        <f aca="false">+I117</f>
        <v>0</v>
      </c>
    </row>
    <row r="119" customFormat="false" ht="18.65" hidden="false" customHeight="true" outlineLevel="0" collapsed="false">
      <c r="A119" s="275" t="s">
        <v>1351</v>
      </c>
      <c r="B119" s="275"/>
      <c r="C119" s="275"/>
      <c r="D119" s="275"/>
      <c r="E119" s="275"/>
      <c r="F119" s="275"/>
      <c r="G119" s="275"/>
      <c r="H119" s="275"/>
      <c r="I119" s="275"/>
    </row>
    <row r="120" customFormat="false" ht="13.8" hidden="false" customHeight="true" outlineLevel="0" collapsed="false">
      <c r="A120" s="255" t="s">
        <v>1041</v>
      </c>
      <c r="B120" s="255"/>
      <c r="C120" s="255"/>
      <c r="D120" s="255"/>
      <c r="E120" s="255"/>
      <c r="F120" s="255"/>
      <c r="G120" s="255"/>
      <c r="H120" s="255"/>
      <c r="I120" s="255"/>
    </row>
    <row r="121" customFormat="false" ht="13.8" hidden="false" customHeight="true" outlineLevel="0" collapsed="false">
      <c r="A121" s="279" t="n">
        <v>4</v>
      </c>
      <c r="B121" s="310" t="s">
        <v>1042</v>
      </c>
      <c r="C121" s="310"/>
      <c r="D121" s="310"/>
      <c r="E121" s="310"/>
      <c r="F121" s="310"/>
      <c r="G121" s="310"/>
      <c r="H121" s="311"/>
      <c r="I121" s="280" t="s">
        <v>885</v>
      </c>
    </row>
    <row r="122" customFormat="false" ht="13.8" hidden="false" customHeight="true" outlineLevel="0" collapsed="false">
      <c r="A122" s="292" t="s">
        <v>1014</v>
      </c>
      <c r="B122" s="242" t="s">
        <v>1015</v>
      </c>
      <c r="C122" s="242"/>
      <c r="D122" s="242"/>
      <c r="E122" s="242"/>
      <c r="F122" s="242"/>
      <c r="G122" s="242"/>
      <c r="H122" s="242"/>
      <c r="I122" s="315" t="n">
        <f aca="false">+I101</f>
        <v>0</v>
      </c>
    </row>
    <row r="123" customFormat="false" ht="13.8" hidden="false" customHeight="true" outlineLevel="0" collapsed="false">
      <c r="A123" s="292" t="s">
        <v>1030</v>
      </c>
      <c r="B123" s="242" t="s">
        <v>1043</v>
      </c>
      <c r="C123" s="242"/>
      <c r="D123" s="242"/>
      <c r="E123" s="242"/>
      <c r="F123" s="242"/>
      <c r="G123" s="242"/>
      <c r="H123" s="242"/>
      <c r="I123" s="315" t="n">
        <f aca="false">+I113</f>
        <v>0</v>
      </c>
    </row>
    <row r="124" customFormat="false" ht="13.8" hidden="false" customHeight="true" outlineLevel="0" collapsed="false">
      <c r="A124" s="292" t="s">
        <v>1037</v>
      </c>
      <c r="B124" s="242" t="s">
        <v>1038</v>
      </c>
      <c r="C124" s="242"/>
      <c r="D124" s="242"/>
      <c r="E124" s="242"/>
      <c r="F124" s="242"/>
      <c r="G124" s="242"/>
      <c r="H124" s="242"/>
      <c r="I124" s="315" t="n">
        <f aca="false">+I118</f>
        <v>0</v>
      </c>
    </row>
    <row r="125" customFormat="false" ht="13.8" hidden="false" customHeight="false" outlineLevel="0" collapsed="false">
      <c r="A125" s="302" t="s">
        <v>956</v>
      </c>
      <c r="B125" s="302"/>
      <c r="C125" s="302"/>
      <c r="D125" s="302"/>
      <c r="E125" s="302"/>
      <c r="F125" s="302"/>
      <c r="G125" s="302"/>
      <c r="H125" s="303"/>
      <c r="I125" s="274" t="n">
        <f aca="false">SUM(I122:I124)</f>
        <v>0</v>
      </c>
    </row>
    <row r="126" customFormat="false" ht="13.8" hidden="false" customHeight="false" outlineLevel="0" collapsed="false">
      <c r="A126" s="325" t="s">
        <v>926</v>
      </c>
      <c r="B126" s="326" t="s">
        <v>1396</v>
      </c>
      <c r="C126" s="326"/>
      <c r="D126" s="326"/>
      <c r="E126" s="326"/>
      <c r="F126" s="326"/>
      <c r="G126" s="326"/>
      <c r="H126" s="326"/>
      <c r="I126" s="321"/>
    </row>
    <row r="127" customFormat="false" ht="13.8" hidden="false" customHeight="false" outlineLevel="0" collapsed="false">
      <c r="A127" s="302" t="s">
        <v>956</v>
      </c>
      <c r="B127" s="302"/>
      <c r="C127" s="302"/>
      <c r="D127" s="302"/>
      <c r="E127" s="302"/>
      <c r="F127" s="302"/>
      <c r="G127" s="302"/>
      <c r="H127" s="303"/>
      <c r="I127" s="274" t="n">
        <f aca="false">SUM(I125:I126)</f>
        <v>0</v>
      </c>
    </row>
    <row r="128" customFormat="false" ht="13.8" hidden="false" customHeight="true" outlineLevel="0" collapsed="false">
      <c r="A128" s="255" t="s">
        <v>1353</v>
      </c>
      <c r="B128" s="255"/>
      <c r="C128" s="255"/>
      <c r="D128" s="255"/>
      <c r="E128" s="255"/>
      <c r="F128" s="255"/>
      <c r="G128" s="255"/>
      <c r="H128" s="255"/>
      <c r="I128" s="255"/>
    </row>
    <row r="129" customFormat="false" ht="13.8" hidden="false" customHeight="true" outlineLevel="0" collapsed="false">
      <c r="A129" s="279" t="n">
        <v>5</v>
      </c>
      <c r="B129" s="257" t="s">
        <v>1354</v>
      </c>
      <c r="C129" s="257"/>
      <c r="D129" s="257"/>
      <c r="E129" s="257"/>
      <c r="F129" s="257"/>
      <c r="G129" s="257"/>
      <c r="H129" s="258"/>
      <c r="I129" s="280" t="s">
        <v>885</v>
      </c>
    </row>
    <row r="130" customFormat="false" ht="13.8" hidden="false" customHeight="true" outlineLevel="0" collapsed="false">
      <c r="A130" s="281" t="s">
        <v>887</v>
      </c>
      <c r="B130" s="242" t="s">
        <v>1355</v>
      </c>
      <c r="C130" s="242"/>
      <c r="D130" s="242"/>
      <c r="E130" s="242"/>
      <c r="F130" s="242"/>
      <c r="G130" s="242"/>
      <c r="H130" s="327"/>
      <c r="I130" s="321" t="n">
        <f aca="false">'Anexo - M5. Materiais'!L30</f>
        <v>0</v>
      </c>
    </row>
    <row r="131" customFormat="false" ht="13.8" hidden="false" customHeight="true" outlineLevel="0" collapsed="false">
      <c r="A131" s="281" t="s">
        <v>890</v>
      </c>
      <c r="B131" s="242" t="s">
        <v>1048</v>
      </c>
      <c r="C131" s="242"/>
      <c r="D131" s="242"/>
      <c r="E131" s="242"/>
      <c r="F131" s="242"/>
      <c r="G131" s="242"/>
      <c r="H131" s="327"/>
      <c r="I131" s="321" t="n">
        <f aca="false">'Anexo - M5. Equipamentos'!F186</f>
        <v>0</v>
      </c>
    </row>
    <row r="132" customFormat="false" ht="13.8" hidden="false" customHeight="true" outlineLevel="0" collapsed="false">
      <c r="A132" s="281" t="s">
        <v>893</v>
      </c>
      <c r="B132" s="242" t="s">
        <v>1046</v>
      </c>
      <c r="C132" s="242"/>
      <c r="D132" s="242"/>
      <c r="E132" s="242"/>
      <c r="F132" s="242"/>
      <c r="G132" s="242"/>
      <c r="H132" s="327"/>
      <c r="I132" s="321" t="n">
        <f aca="false">'Anexo - M5. Uniformes'!F121</f>
        <v>0</v>
      </c>
    </row>
    <row r="133" customFormat="false" ht="13.8" hidden="false" customHeight="false" outlineLevel="0" collapsed="false">
      <c r="A133" s="328" t="s">
        <v>1356</v>
      </c>
      <c r="B133" s="328"/>
      <c r="C133" s="328"/>
      <c r="D133" s="328"/>
      <c r="E133" s="328"/>
      <c r="F133" s="328"/>
      <c r="G133" s="328"/>
      <c r="H133" s="328"/>
      <c r="I133" s="274" t="n">
        <f aca="false">SUM(I130:I132)</f>
        <v>0</v>
      </c>
    </row>
    <row r="134" customFormat="false" ht="13.8" hidden="true" customHeight="true" outlineLevel="0" collapsed="false">
      <c r="A134" s="329" t="s">
        <v>1051</v>
      </c>
      <c r="B134" s="329"/>
      <c r="C134" s="329"/>
      <c r="D134" s="329"/>
      <c r="E134" s="329"/>
      <c r="F134" s="329"/>
      <c r="G134" s="329"/>
      <c r="H134" s="329"/>
      <c r="I134" s="329"/>
    </row>
    <row r="135" customFormat="false" ht="13.8" hidden="true" customHeight="true" outlineLevel="0" collapsed="false">
      <c r="A135" s="330" t="n">
        <v>6</v>
      </c>
      <c r="B135" s="331" t="s">
        <v>1052</v>
      </c>
      <c r="C135" s="331"/>
      <c r="D135" s="331"/>
      <c r="E135" s="331"/>
      <c r="F135" s="331"/>
      <c r="G135" s="331"/>
      <c r="H135" s="332" t="s">
        <v>884</v>
      </c>
      <c r="I135" s="333" t="s">
        <v>885</v>
      </c>
      <c r="J135" s="269"/>
      <c r="K135" s="269"/>
      <c r="L135" s="269"/>
      <c r="M135" s="269"/>
      <c r="N135" s="269"/>
      <c r="O135" s="269"/>
      <c r="P135" s="269"/>
      <c r="Q135" s="269"/>
      <c r="R135" s="269"/>
      <c r="S135" s="269"/>
      <c r="T135" s="269"/>
      <c r="U135" s="269"/>
      <c r="V135" s="269"/>
      <c r="W135" s="269"/>
      <c r="X135" s="269"/>
      <c r="Y135" s="269"/>
      <c r="Z135" s="269"/>
      <c r="AA135" s="269"/>
      <c r="AB135" s="269"/>
      <c r="AC135" s="269"/>
      <c r="AD135" s="269"/>
      <c r="AE135" s="269"/>
      <c r="AF135" s="269"/>
      <c r="AG135" s="269"/>
      <c r="AH135" s="269"/>
      <c r="AI135" s="269"/>
      <c r="AJ135" s="269"/>
      <c r="AK135" s="269"/>
      <c r="AL135" s="269"/>
      <c r="AM135" s="269"/>
      <c r="AN135" s="269"/>
      <c r="AO135" s="269"/>
      <c r="AP135" s="269"/>
      <c r="AQ135" s="269"/>
      <c r="AR135" s="269"/>
      <c r="AS135" s="269"/>
      <c r="AT135" s="269"/>
      <c r="AU135" s="269"/>
      <c r="AV135" s="269"/>
      <c r="AW135" s="269"/>
      <c r="AX135" s="269"/>
      <c r="AY135" s="269"/>
      <c r="AZ135" s="269"/>
      <c r="BA135" s="269"/>
      <c r="BB135" s="269"/>
      <c r="BC135" s="269"/>
      <c r="BD135" s="269"/>
      <c r="BE135" s="269"/>
      <c r="BF135" s="269"/>
      <c r="BG135" s="269"/>
      <c r="BH135" s="269"/>
      <c r="BI135" s="269"/>
      <c r="BJ135" s="269"/>
      <c r="BK135" s="269"/>
      <c r="BL135" s="269"/>
      <c r="BM135" s="269"/>
      <c r="BN135" s="269"/>
      <c r="BO135" s="269"/>
      <c r="BP135" s="269"/>
      <c r="BQ135" s="269"/>
      <c r="BR135" s="269"/>
      <c r="BS135" s="269"/>
      <c r="BT135" s="269"/>
      <c r="BU135" s="269"/>
      <c r="BV135" s="269"/>
      <c r="BW135" s="269"/>
      <c r="BX135" s="269"/>
      <c r="BY135" s="269"/>
      <c r="BZ135" s="269"/>
      <c r="CA135" s="269"/>
      <c r="CB135" s="269"/>
      <c r="CC135" s="269"/>
      <c r="CD135" s="269"/>
      <c r="CE135" s="269"/>
      <c r="CF135" s="269"/>
      <c r="CG135" s="269"/>
      <c r="CH135" s="269"/>
      <c r="CI135" s="269"/>
      <c r="CJ135" s="269"/>
      <c r="CK135" s="269"/>
      <c r="CL135" s="269"/>
      <c r="CM135" s="269"/>
      <c r="CN135" s="269"/>
      <c r="CO135" s="269"/>
      <c r="CP135" s="269"/>
      <c r="CQ135" s="269"/>
      <c r="CR135" s="269"/>
      <c r="CS135" s="269"/>
      <c r="CT135" s="269"/>
      <c r="CU135" s="269"/>
      <c r="CV135" s="269"/>
      <c r="CW135" s="269"/>
      <c r="CX135" s="269"/>
      <c r="CY135" s="269"/>
      <c r="CZ135" s="269"/>
      <c r="DA135" s="269"/>
      <c r="DB135" s="269"/>
      <c r="DC135" s="269"/>
      <c r="DD135" s="269"/>
      <c r="DE135" s="269"/>
      <c r="DF135" s="269"/>
      <c r="DG135" s="269"/>
      <c r="DH135" s="269"/>
      <c r="DI135" s="269"/>
      <c r="DJ135" s="269"/>
      <c r="DK135" s="269"/>
      <c r="DL135" s="269"/>
      <c r="DM135" s="269"/>
      <c r="DN135" s="269"/>
      <c r="DO135" s="269"/>
      <c r="DP135" s="269"/>
      <c r="DQ135" s="269"/>
      <c r="DR135" s="269"/>
      <c r="DS135" s="269"/>
      <c r="DT135" s="269"/>
      <c r="DU135" s="269"/>
      <c r="DV135" s="269"/>
      <c r="DW135" s="269"/>
      <c r="DX135" s="269"/>
      <c r="DY135" s="269"/>
      <c r="DZ135" s="269"/>
      <c r="EA135" s="269"/>
      <c r="EB135" s="269"/>
      <c r="EC135" s="269"/>
      <c r="ED135" s="269"/>
      <c r="EE135" s="269"/>
      <c r="EF135" s="269"/>
      <c r="EG135" s="269"/>
      <c r="EH135" s="269"/>
      <c r="EI135" s="269"/>
      <c r="EJ135" s="269"/>
      <c r="EK135" s="269"/>
      <c r="EL135" s="269"/>
      <c r="EM135" s="269"/>
      <c r="EN135" s="269"/>
      <c r="EO135" s="269"/>
      <c r="EP135" s="269"/>
      <c r="EQ135" s="269"/>
      <c r="ER135" s="269"/>
      <c r="ES135" s="269"/>
      <c r="ET135" s="269"/>
      <c r="EU135" s="269"/>
      <c r="EV135" s="269"/>
      <c r="EW135" s="269"/>
      <c r="EX135" s="269"/>
      <c r="EY135" s="269"/>
      <c r="EZ135" s="269"/>
      <c r="FA135" s="269"/>
      <c r="FB135" s="269"/>
      <c r="FC135" s="269"/>
      <c r="FD135" s="269"/>
      <c r="FE135" s="269"/>
      <c r="FF135" s="269"/>
      <c r="FG135" s="269"/>
      <c r="FH135" s="269"/>
      <c r="FI135" s="269"/>
      <c r="FJ135" s="269"/>
      <c r="FK135" s="269"/>
      <c r="FL135" s="269"/>
      <c r="FM135" s="269"/>
      <c r="FN135" s="269"/>
      <c r="FO135" s="269"/>
      <c r="FP135" s="269"/>
      <c r="FQ135" s="269"/>
      <c r="FR135" s="269"/>
      <c r="FS135" s="269"/>
      <c r="FT135" s="269"/>
      <c r="FU135" s="269"/>
      <c r="FV135" s="269"/>
      <c r="FW135" s="269"/>
      <c r="FX135" s="269"/>
      <c r="FY135" s="269"/>
      <c r="FZ135" s="269"/>
      <c r="GA135" s="269"/>
      <c r="GB135" s="269"/>
      <c r="GC135" s="269"/>
      <c r="GD135" s="269"/>
      <c r="GE135" s="269"/>
      <c r="GF135" s="269"/>
      <c r="GG135" s="269"/>
      <c r="GH135" s="269"/>
      <c r="GI135" s="269"/>
      <c r="GJ135" s="269"/>
      <c r="GK135" s="269"/>
      <c r="GL135" s="269"/>
      <c r="GM135" s="269"/>
      <c r="GN135" s="269"/>
      <c r="GO135" s="269"/>
      <c r="GP135" s="269"/>
      <c r="GQ135" s="269"/>
      <c r="GR135" s="269"/>
      <c r="GS135" s="269"/>
      <c r="GT135" s="269"/>
      <c r="GU135" s="269"/>
      <c r="GV135" s="269"/>
      <c r="GW135" s="269"/>
      <c r="GX135" s="269"/>
      <c r="GY135" s="269"/>
      <c r="GZ135" s="269"/>
      <c r="HA135" s="269"/>
      <c r="HB135" s="269"/>
      <c r="HC135" s="269"/>
      <c r="HD135" s="269"/>
      <c r="HE135" s="269"/>
      <c r="HF135" s="269"/>
      <c r="HG135" s="269"/>
      <c r="HH135" s="269"/>
      <c r="HI135" s="269"/>
      <c r="HJ135" s="269"/>
      <c r="HK135" s="269"/>
      <c r="HL135" s="269"/>
      <c r="HM135" s="269"/>
      <c r="HN135" s="269"/>
      <c r="HO135" s="269"/>
      <c r="HP135" s="269"/>
      <c r="HQ135" s="269"/>
      <c r="HR135" s="269"/>
      <c r="HS135" s="269"/>
      <c r="HT135" s="269"/>
      <c r="HU135" s="269"/>
      <c r="HV135" s="269"/>
      <c r="HW135" s="269"/>
      <c r="HX135" s="269"/>
      <c r="HY135" s="269"/>
      <c r="HZ135" s="269"/>
      <c r="IA135" s="269"/>
      <c r="IB135" s="269"/>
      <c r="IC135" s="269"/>
      <c r="ID135" s="269"/>
      <c r="IE135" s="269"/>
      <c r="IF135" s="269"/>
      <c r="IG135" s="269"/>
      <c r="IH135" s="269"/>
      <c r="II135" s="269"/>
      <c r="IJ135" s="269"/>
      <c r="IK135" s="269"/>
      <c r="IL135" s="269"/>
      <c r="IM135" s="269"/>
      <c r="IN135" s="269"/>
      <c r="IO135" s="269"/>
      <c r="IP135" s="269"/>
      <c r="IQ135" s="269"/>
      <c r="IR135" s="269"/>
      <c r="IS135" s="269"/>
      <c r="IT135" s="269"/>
      <c r="IU135" s="269"/>
      <c r="IV135" s="269"/>
      <c r="IW135" s="269"/>
      <c r="IX135" s="269"/>
      <c r="IY135" s="269"/>
      <c r="IZ135" s="269"/>
      <c r="JA135" s="269"/>
      <c r="JB135" s="269"/>
      <c r="JC135" s="269"/>
      <c r="JD135" s="269"/>
      <c r="JE135" s="269"/>
      <c r="JF135" s="269"/>
      <c r="JG135" s="269"/>
      <c r="JH135" s="269"/>
      <c r="JI135" s="269"/>
      <c r="JJ135" s="269"/>
      <c r="JK135" s="269"/>
      <c r="JL135" s="269"/>
      <c r="JM135" s="269"/>
      <c r="JN135" s="269"/>
      <c r="JO135" s="269"/>
      <c r="JP135" s="269"/>
      <c r="JQ135" s="269"/>
      <c r="JR135" s="269"/>
      <c r="JS135" s="269"/>
      <c r="JT135" s="269"/>
      <c r="JU135" s="269"/>
      <c r="JV135" s="269"/>
      <c r="JW135" s="269"/>
      <c r="JX135" s="269"/>
      <c r="JY135" s="269"/>
      <c r="JZ135" s="269"/>
      <c r="KA135" s="269"/>
      <c r="KB135" s="269"/>
      <c r="KC135" s="269"/>
      <c r="KD135" s="269"/>
      <c r="KE135" s="269"/>
      <c r="KF135" s="269"/>
      <c r="KG135" s="269"/>
      <c r="KH135" s="269"/>
      <c r="KI135" s="269"/>
      <c r="KJ135" s="269"/>
      <c r="KK135" s="269"/>
      <c r="KL135" s="269"/>
      <c r="KM135" s="269"/>
      <c r="KN135" s="269"/>
      <c r="KO135" s="269"/>
      <c r="KP135" s="269"/>
      <c r="KQ135" s="269"/>
      <c r="KR135" s="269"/>
      <c r="KS135" s="269"/>
      <c r="KT135" s="269"/>
      <c r="KU135" s="269"/>
      <c r="KV135" s="269"/>
      <c r="KW135" s="269"/>
      <c r="KX135" s="269"/>
      <c r="KY135" s="269"/>
      <c r="KZ135" s="269"/>
      <c r="LA135" s="269"/>
      <c r="LB135" s="269"/>
      <c r="LC135" s="269"/>
      <c r="LD135" s="269"/>
      <c r="LE135" s="269"/>
      <c r="LF135" s="269"/>
      <c r="LG135" s="269"/>
      <c r="LH135" s="269"/>
      <c r="LI135" s="269"/>
      <c r="LJ135" s="269"/>
      <c r="LK135" s="269"/>
      <c r="LL135" s="269"/>
      <c r="LM135" s="269"/>
      <c r="LN135" s="269"/>
      <c r="LO135" s="269"/>
      <c r="LP135" s="269"/>
      <c r="LQ135" s="269"/>
      <c r="LR135" s="269"/>
      <c r="LS135" s="269"/>
      <c r="LT135" s="269"/>
      <c r="LU135" s="269"/>
      <c r="LV135" s="269"/>
      <c r="LW135" s="269"/>
      <c r="LX135" s="269"/>
      <c r="LY135" s="269"/>
      <c r="LZ135" s="269"/>
      <c r="MA135" s="269"/>
      <c r="MB135" s="269"/>
      <c r="MC135" s="269"/>
      <c r="MD135" s="269"/>
      <c r="ME135" s="269"/>
      <c r="MF135" s="269"/>
      <c r="MG135" s="269"/>
      <c r="MH135" s="269"/>
      <c r="MI135" s="269"/>
      <c r="MJ135" s="269"/>
      <c r="MK135" s="269"/>
      <c r="ML135" s="269"/>
      <c r="MM135" s="269"/>
      <c r="MN135" s="269"/>
      <c r="MO135" s="269"/>
      <c r="MP135" s="269"/>
      <c r="MQ135" s="269"/>
      <c r="MR135" s="269"/>
      <c r="MS135" s="269"/>
      <c r="MT135" s="269"/>
      <c r="MU135" s="269"/>
      <c r="MV135" s="269"/>
      <c r="MW135" s="269"/>
      <c r="MX135" s="269"/>
      <c r="MY135" s="269"/>
      <c r="MZ135" s="269"/>
      <c r="NA135" s="269"/>
      <c r="NB135" s="269"/>
      <c r="NC135" s="269"/>
      <c r="ND135" s="269"/>
      <c r="NE135" s="269"/>
      <c r="NF135" s="269"/>
      <c r="NG135" s="269"/>
      <c r="NH135" s="269"/>
      <c r="NI135" s="269"/>
      <c r="NJ135" s="269"/>
      <c r="NK135" s="269"/>
      <c r="NL135" s="269"/>
      <c r="NM135" s="269"/>
      <c r="NN135" s="269"/>
      <c r="NO135" s="269"/>
      <c r="NP135" s="269"/>
      <c r="NQ135" s="269"/>
      <c r="NR135" s="269"/>
      <c r="NS135" s="269"/>
      <c r="NT135" s="269"/>
      <c r="NU135" s="269"/>
      <c r="NV135" s="269"/>
      <c r="NW135" s="269"/>
      <c r="NX135" s="269"/>
      <c r="NY135" s="269"/>
      <c r="NZ135" s="269"/>
      <c r="OA135" s="269"/>
      <c r="OB135" s="269"/>
      <c r="OC135" s="269"/>
      <c r="OD135" s="269"/>
      <c r="OE135" s="269"/>
      <c r="OF135" s="269"/>
      <c r="OG135" s="269"/>
      <c r="OH135" s="269"/>
      <c r="OI135" s="269"/>
      <c r="OJ135" s="269"/>
      <c r="OK135" s="269"/>
      <c r="OL135" s="269"/>
      <c r="OM135" s="269"/>
      <c r="ON135" s="269"/>
      <c r="OO135" s="269"/>
      <c r="OP135" s="269"/>
      <c r="OQ135" s="269"/>
      <c r="OR135" s="269"/>
      <c r="OS135" s="269"/>
      <c r="OT135" s="269"/>
      <c r="OU135" s="269"/>
      <c r="OV135" s="269"/>
      <c r="OW135" s="269"/>
      <c r="OX135" s="269"/>
      <c r="OY135" s="269"/>
      <c r="OZ135" s="269"/>
      <c r="PA135" s="269"/>
      <c r="PB135" s="269"/>
      <c r="PC135" s="269"/>
      <c r="PD135" s="269"/>
      <c r="PE135" s="269"/>
      <c r="PF135" s="269"/>
      <c r="PG135" s="269"/>
      <c r="PH135" s="269"/>
      <c r="PI135" s="269"/>
      <c r="PJ135" s="269"/>
      <c r="PK135" s="269"/>
      <c r="PL135" s="269"/>
      <c r="PM135" s="269"/>
      <c r="PN135" s="269"/>
      <c r="PO135" s="269"/>
      <c r="PP135" s="269"/>
      <c r="PQ135" s="269"/>
      <c r="PR135" s="269"/>
      <c r="PS135" s="269"/>
      <c r="PT135" s="269"/>
      <c r="PU135" s="269"/>
      <c r="PV135" s="269"/>
      <c r="PW135" s="269"/>
      <c r="PX135" s="269"/>
      <c r="PY135" s="269"/>
      <c r="PZ135" s="269"/>
      <c r="QA135" s="269"/>
      <c r="QB135" s="269"/>
      <c r="QC135" s="269"/>
      <c r="QD135" s="269"/>
      <c r="QE135" s="269"/>
      <c r="QF135" s="269"/>
      <c r="QG135" s="269"/>
      <c r="QH135" s="269"/>
      <c r="QI135" s="269"/>
      <c r="QJ135" s="269"/>
      <c r="QK135" s="269"/>
      <c r="QL135" s="269"/>
      <c r="QM135" s="269"/>
      <c r="QN135" s="269"/>
      <c r="QO135" s="269"/>
      <c r="QP135" s="269"/>
      <c r="QQ135" s="269"/>
      <c r="QR135" s="269"/>
      <c r="QS135" s="269"/>
      <c r="QT135" s="269"/>
      <c r="QU135" s="269"/>
      <c r="QV135" s="269"/>
      <c r="QW135" s="269"/>
      <c r="QX135" s="269"/>
      <c r="QY135" s="269"/>
      <c r="QZ135" s="269"/>
      <c r="RA135" s="269"/>
      <c r="RB135" s="269"/>
      <c r="RC135" s="269"/>
      <c r="RD135" s="269"/>
      <c r="RE135" s="269"/>
      <c r="RF135" s="269"/>
      <c r="RG135" s="269"/>
      <c r="RH135" s="269"/>
      <c r="RI135" s="269"/>
      <c r="RJ135" s="269"/>
      <c r="RK135" s="269"/>
      <c r="RL135" s="269"/>
      <c r="RM135" s="269"/>
      <c r="RN135" s="269"/>
      <c r="RO135" s="269"/>
      <c r="RP135" s="269"/>
      <c r="RQ135" s="269"/>
      <c r="RR135" s="269"/>
      <c r="RS135" s="269"/>
      <c r="RT135" s="269"/>
      <c r="RU135" s="269"/>
      <c r="RV135" s="269"/>
      <c r="RW135" s="269"/>
      <c r="RX135" s="269"/>
      <c r="RY135" s="269"/>
      <c r="RZ135" s="269"/>
      <c r="SA135" s="269"/>
      <c r="SB135" s="269"/>
      <c r="SC135" s="269"/>
      <c r="SD135" s="269"/>
      <c r="SE135" s="269"/>
      <c r="SF135" s="269"/>
      <c r="SG135" s="269"/>
      <c r="SH135" s="269"/>
      <c r="SI135" s="269"/>
      <c r="SJ135" s="269"/>
      <c r="SK135" s="269"/>
      <c r="SL135" s="269"/>
      <c r="SM135" s="269"/>
      <c r="SN135" s="269"/>
      <c r="SO135" s="269"/>
      <c r="SP135" s="269"/>
      <c r="SQ135" s="269"/>
      <c r="SR135" s="269"/>
      <c r="SS135" s="269"/>
      <c r="ST135" s="269"/>
      <c r="SU135" s="269"/>
      <c r="SV135" s="269"/>
      <c r="SW135" s="269"/>
      <c r="SX135" s="269"/>
      <c r="SY135" s="269"/>
      <c r="SZ135" s="269"/>
      <c r="TA135" s="269"/>
      <c r="TB135" s="269"/>
      <c r="TC135" s="269"/>
      <c r="TD135" s="269"/>
      <c r="TE135" s="269"/>
      <c r="TF135" s="269"/>
      <c r="TG135" s="269"/>
      <c r="TH135" s="269"/>
      <c r="TI135" s="269"/>
      <c r="TJ135" s="269"/>
      <c r="TK135" s="269"/>
      <c r="TL135" s="269"/>
      <c r="TM135" s="269"/>
      <c r="TN135" s="269"/>
      <c r="TO135" s="269"/>
      <c r="TP135" s="269"/>
      <c r="TQ135" s="269"/>
      <c r="TR135" s="269"/>
      <c r="TS135" s="269"/>
      <c r="TT135" s="269"/>
      <c r="TU135" s="269"/>
      <c r="TV135" s="269"/>
      <c r="TW135" s="269"/>
      <c r="TX135" s="269"/>
      <c r="TY135" s="269"/>
      <c r="TZ135" s="269"/>
      <c r="UA135" s="269"/>
      <c r="UB135" s="269"/>
      <c r="UC135" s="269"/>
      <c r="UD135" s="269"/>
      <c r="UE135" s="269"/>
      <c r="UF135" s="269"/>
      <c r="UG135" s="269"/>
      <c r="UH135" s="269"/>
      <c r="UI135" s="269"/>
      <c r="UJ135" s="269"/>
      <c r="UK135" s="269"/>
      <c r="UL135" s="269"/>
      <c r="UM135" s="269"/>
      <c r="UN135" s="269"/>
      <c r="UO135" s="269"/>
      <c r="UP135" s="269"/>
      <c r="UQ135" s="269"/>
      <c r="UR135" s="269"/>
      <c r="US135" s="269"/>
      <c r="UT135" s="269"/>
      <c r="UU135" s="269"/>
      <c r="UV135" s="269"/>
      <c r="UW135" s="269"/>
      <c r="UX135" s="269"/>
      <c r="UY135" s="269"/>
      <c r="UZ135" s="269"/>
      <c r="VA135" s="269"/>
      <c r="VB135" s="269"/>
      <c r="VC135" s="269"/>
      <c r="VD135" s="269"/>
      <c r="VE135" s="269"/>
      <c r="VF135" s="269"/>
      <c r="VG135" s="269"/>
      <c r="VH135" s="269"/>
      <c r="VI135" s="269"/>
      <c r="VJ135" s="269"/>
      <c r="VK135" s="269"/>
      <c r="VL135" s="269"/>
      <c r="VM135" s="269"/>
      <c r="VN135" s="269"/>
      <c r="VO135" s="269"/>
      <c r="VP135" s="269"/>
      <c r="VQ135" s="269"/>
      <c r="VR135" s="269"/>
      <c r="VS135" s="269"/>
      <c r="VT135" s="269"/>
      <c r="VU135" s="269"/>
      <c r="VV135" s="269"/>
      <c r="VW135" s="269"/>
      <c r="VX135" s="269"/>
      <c r="VY135" s="269"/>
      <c r="VZ135" s="269"/>
      <c r="WA135" s="269"/>
      <c r="WB135" s="269"/>
      <c r="WC135" s="269"/>
      <c r="WD135" s="269"/>
      <c r="WE135" s="269"/>
      <c r="WF135" s="269"/>
      <c r="WG135" s="269"/>
      <c r="WH135" s="269"/>
      <c r="WI135" s="269"/>
      <c r="WJ135" s="269"/>
      <c r="WK135" s="269"/>
      <c r="WL135" s="269"/>
      <c r="WM135" s="269"/>
      <c r="WN135" s="269"/>
      <c r="WO135" s="269"/>
      <c r="WP135" s="269"/>
      <c r="WQ135" s="269"/>
      <c r="WR135" s="269"/>
      <c r="WS135" s="269"/>
      <c r="WT135" s="269"/>
      <c r="WU135" s="269"/>
      <c r="WV135" s="269"/>
      <c r="WW135" s="269"/>
      <c r="WX135" s="269"/>
      <c r="WY135" s="269"/>
      <c r="WZ135" s="269"/>
      <c r="XA135" s="269"/>
      <c r="XB135" s="269"/>
      <c r="XC135" s="269"/>
      <c r="XD135" s="269"/>
      <c r="XE135" s="269"/>
      <c r="XF135" s="269"/>
      <c r="XG135" s="269"/>
      <c r="XH135" s="269"/>
      <c r="XI135" s="269"/>
      <c r="XJ135" s="269"/>
      <c r="XK135" s="269"/>
      <c r="XL135" s="269"/>
      <c r="XM135" s="269"/>
      <c r="XN135" s="269"/>
      <c r="XO135" s="269"/>
      <c r="XP135" s="269"/>
      <c r="XQ135" s="269"/>
      <c r="XR135" s="269"/>
      <c r="XS135" s="269"/>
      <c r="XT135" s="269"/>
      <c r="XU135" s="269"/>
      <c r="XV135" s="269"/>
      <c r="XW135" s="269"/>
      <c r="XX135" s="269"/>
      <c r="XY135" s="269"/>
      <c r="XZ135" s="269"/>
      <c r="YA135" s="269"/>
      <c r="YB135" s="269"/>
      <c r="YC135" s="269"/>
      <c r="YD135" s="269"/>
      <c r="YE135" s="269"/>
      <c r="YF135" s="269"/>
      <c r="YG135" s="269"/>
      <c r="YH135" s="269"/>
      <c r="YI135" s="269"/>
      <c r="YJ135" s="269"/>
      <c r="YK135" s="269"/>
      <c r="YL135" s="269"/>
      <c r="YM135" s="269"/>
      <c r="YN135" s="269"/>
      <c r="YO135" s="269"/>
      <c r="YP135" s="269"/>
      <c r="YQ135" s="269"/>
      <c r="YR135" s="269"/>
      <c r="YS135" s="269"/>
      <c r="YT135" s="269"/>
      <c r="YU135" s="269"/>
      <c r="YV135" s="269"/>
      <c r="YW135" s="269"/>
      <c r="YX135" s="269"/>
      <c r="YY135" s="269"/>
      <c r="YZ135" s="269"/>
      <c r="ZA135" s="269"/>
      <c r="ZB135" s="269"/>
      <c r="ZC135" s="269"/>
      <c r="ZD135" s="269"/>
      <c r="ZE135" s="269"/>
      <c r="ZF135" s="269"/>
      <c r="ZG135" s="269"/>
      <c r="ZH135" s="269"/>
      <c r="ZI135" s="269"/>
      <c r="ZJ135" s="269"/>
      <c r="ZK135" s="269"/>
      <c r="ZL135" s="269"/>
      <c r="ZM135" s="269"/>
      <c r="ZN135" s="269"/>
      <c r="ZO135" s="269"/>
      <c r="ZP135" s="269"/>
      <c r="ZQ135" s="269"/>
      <c r="ZR135" s="269"/>
      <c r="ZS135" s="269"/>
      <c r="ZT135" s="269"/>
      <c r="ZU135" s="269"/>
      <c r="ZV135" s="269"/>
      <c r="ZW135" s="269"/>
      <c r="ZX135" s="269"/>
      <c r="ZY135" s="269"/>
      <c r="ZZ135" s="269"/>
      <c r="AAA135" s="269"/>
      <c r="AAB135" s="269"/>
      <c r="AAC135" s="269"/>
      <c r="AAD135" s="269"/>
      <c r="AAE135" s="269"/>
      <c r="AAF135" s="269"/>
      <c r="AAG135" s="269"/>
      <c r="AAH135" s="269"/>
      <c r="AAI135" s="269"/>
      <c r="AAJ135" s="269"/>
      <c r="AAK135" s="269"/>
      <c r="AAL135" s="269"/>
      <c r="AAM135" s="269"/>
      <c r="AAN135" s="269"/>
      <c r="AAO135" s="269"/>
      <c r="AAP135" s="269"/>
      <c r="AAQ135" s="269"/>
      <c r="AAR135" s="269"/>
      <c r="AAS135" s="269"/>
      <c r="AAT135" s="269"/>
      <c r="AAU135" s="269"/>
      <c r="AAV135" s="269"/>
      <c r="AAW135" s="269"/>
      <c r="AAX135" s="269"/>
      <c r="AAY135" s="269"/>
      <c r="AAZ135" s="269"/>
      <c r="ABA135" s="269"/>
      <c r="ABB135" s="269"/>
      <c r="ABC135" s="269"/>
      <c r="ABD135" s="269"/>
      <c r="ABE135" s="269"/>
      <c r="ABF135" s="269"/>
      <c r="ABG135" s="269"/>
      <c r="ABH135" s="269"/>
      <c r="ABI135" s="269"/>
      <c r="ABJ135" s="269"/>
      <c r="ABK135" s="269"/>
      <c r="ABL135" s="269"/>
      <c r="ABM135" s="269"/>
      <c r="ABN135" s="269"/>
      <c r="ABO135" s="269"/>
      <c r="ABP135" s="269"/>
      <c r="ABQ135" s="269"/>
      <c r="ABR135" s="269"/>
      <c r="ABS135" s="269"/>
      <c r="ABT135" s="269"/>
      <c r="ABU135" s="269"/>
      <c r="ABV135" s="269"/>
      <c r="ABW135" s="269"/>
      <c r="ABX135" s="269"/>
      <c r="ABY135" s="269"/>
      <c r="ABZ135" s="269"/>
      <c r="ACA135" s="269"/>
      <c r="ACB135" s="269"/>
      <c r="ACC135" s="269"/>
      <c r="ACD135" s="269"/>
      <c r="ACE135" s="269"/>
      <c r="ACF135" s="269"/>
      <c r="ACG135" s="269"/>
      <c r="ACH135" s="269"/>
      <c r="ACI135" s="269"/>
      <c r="ACJ135" s="269"/>
      <c r="ACK135" s="269"/>
      <c r="ACL135" s="269"/>
      <c r="ACM135" s="269"/>
      <c r="ACN135" s="269"/>
      <c r="ACO135" s="269"/>
      <c r="ACP135" s="269"/>
      <c r="ACQ135" s="269"/>
      <c r="ACR135" s="269"/>
      <c r="ACS135" s="269"/>
      <c r="ACT135" s="269"/>
      <c r="ACU135" s="269"/>
      <c r="ACV135" s="269"/>
      <c r="ACW135" s="269"/>
      <c r="ACX135" s="269"/>
      <c r="ACY135" s="269"/>
      <c r="ACZ135" s="269"/>
      <c r="ADA135" s="269"/>
      <c r="ADB135" s="269"/>
      <c r="ADC135" s="269"/>
      <c r="ADD135" s="269"/>
      <c r="ADE135" s="269"/>
      <c r="ADF135" s="269"/>
      <c r="ADG135" s="269"/>
      <c r="ADH135" s="269"/>
      <c r="ADI135" s="269"/>
      <c r="ADJ135" s="269"/>
      <c r="ADK135" s="269"/>
      <c r="ADL135" s="269"/>
      <c r="ADM135" s="269"/>
      <c r="ADN135" s="269"/>
      <c r="ADO135" s="269"/>
      <c r="ADP135" s="269"/>
      <c r="ADQ135" s="269"/>
      <c r="ADR135" s="269"/>
      <c r="ADS135" s="269"/>
      <c r="ADT135" s="269"/>
      <c r="ADU135" s="269"/>
      <c r="ADV135" s="269"/>
      <c r="ADW135" s="269"/>
      <c r="ADX135" s="269"/>
      <c r="ADY135" s="269"/>
      <c r="ADZ135" s="269"/>
      <c r="AEA135" s="269"/>
      <c r="AEB135" s="269"/>
      <c r="AEC135" s="269"/>
      <c r="AED135" s="269"/>
      <c r="AEE135" s="269"/>
      <c r="AEF135" s="269"/>
      <c r="AEG135" s="269"/>
      <c r="AEH135" s="269"/>
      <c r="AEI135" s="269"/>
      <c r="AEJ135" s="269"/>
      <c r="AEK135" s="269"/>
      <c r="AEL135" s="269"/>
      <c r="AEM135" s="269"/>
      <c r="AEN135" s="269"/>
      <c r="AEO135" s="269"/>
      <c r="AEP135" s="269"/>
      <c r="AEQ135" s="269"/>
      <c r="AER135" s="269"/>
      <c r="AES135" s="269"/>
      <c r="AET135" s="269"/>
      <c r="AEU135" s="269"/>
      <c r="AEV135" s="269"/>
      <c r="AEW135" s="269"/>
      <c r="AEX135" s="269"/>
      <c r="AEY135" s="269"/>
      <c r="AEZ135" s="269"/>
      <c r="AFA135" s="269"/>
      <c r="AFB135" s="269"/>
      <c r="AFC135" s="269"/>
      <c r="AFD135" s="269"/>
      <c r="AFE135" s="269"/>
      <c r="AFF135" s="269"/>
      <c r="AFG135" s="269"/>
      <c r="AFH135" s="269"/>
      <c r="AFI135" s="269"/>
      <c r="AFJ135" s="269"/>
      <c r="AFK135" s="269"/>
      <c r="AFL135" s="269"/>
      <c r="AFM135" s="269"/>
      <c r="AFN135" s="269"/>
      <c r="AFO135" s="269"/>
      <c r="AFP135" s="269"/>
      <c r="AFQ135" s="269"/>
      <c r="AFR135" s="269"/>
      <c r="AFS135" s="269"/>
      <c r="AFT135" s="269"/>
      <c r="AFU135" s="269"/>
      <c r="AFV135" s="269"/>
      <c r="AFW135" s="269"/>
      <c r="AFX135" s="269"/>
      <c r="AFY135" s="269"/>
      <c r="AFZ135" s="269"/>
      <c r="AGA135" s="269"/>
      <c r="AGB135" s="269"/>
      <c r="AGC135" s="269"/>
      <c r="AGD135" s="269"/>
      <c r="AGE135" s="269"/>
      <c r="AGF135" s="269"/>
      <c r="AGG135" s="269"/>
      <c r="AGH135" s="269"/>
      <c r="AGI135" s="269"/>
      <c r="AGJ135" s="269"/>
      <c r="AGK135" s="269"/>
      <c r="AGL135" s="269"/>
      <c r="AGM135" s="269"/>
      <c r="AGN135" s="269"/>
      <c r="AGO135" s="269"/>
      <c r="AGP135" s="269"/>
      <c r="AGQ135" s="269"/>
      <c r="AGR135" s="269"/>
      <c r="AGS135" s="269"/>
      <c r="AGT135" s="269"/>
      <c r="AGU135" s="269"/>
      <c r="AGV135" s="269"/>
      <c r="AGW135" s="269"/>
      <c r="AGX135" s="269"/>
      <c r="AGY135" s="269"/>
      <c r="AGZ135" s="269"/>
      <c r="AHA135" s="269"/>
      <c r="AHB135" s="269"/>
      <c r="AHC135" s="269"/>
      <c r="AHD135" s="269"/>
      <c r="AHE135" s="269"/>
      <c r="AHF135" s="269"/>
      <c r="AHG135" s="269"/>
      <c r="AHH135" s="269"/>
      <c r="AHI135" s="269"/>
      <c r="AHJ135" s="269"/>
      <c r="AHK135" s="269"/>
      <c r="AHL135" s="269"/>
      <c r="AHM135" s="269"/>
      <c r="AHN135" s="269"/>
      <c r="AHO135" s="269"/>
      <c r="AHP135" s="269"/>
      <c r="AHQ135" s="269"/>
      <c r="AHR135" s="269"/>
      <c r="AHS135" s="269"/>
      <c r="AHT135" s="269"/>
      <c r="AHU135" s="269"/>
      <c r="AHV135" s="269"/>
      <c r="AHW135" s="269"/>
      <c r="AHX135" s="269"/>
      <c r="AHY135" s="269"/>
      <c r="AHZ135" s="269"/>
      <c r="AIA135" s="269"/>
      <c r="AIB135" s="269"/>
      <c r="AIC135" s="269"/>
      <c r="AID135" s="269"/>
      <c r="AIE135" s="269"/>
      <c r="AIF135" s="269"/>
      <c r="AIG135" s="269"/>
      <c r="AIH135" s="269"/>
      <c r="AII135" s="269"/>
      <c r="AIJ135" s="269"/>
      <c r="AIK135" s="269"/>
      <c r="AIL135" s="269"/>
      <c r="AIM135" s="269"/>
      <c r="AIN135" s="269"/>
      <c r="AIO135" s="269"/>
      <c r="AIP135" s="269"/>
      <c r="AIQ135" s="269"/>
      <c r="AIR135" s="269"/>
      <c r="AIS135" s="269"/>
      <c r="AIT135" s="269"/>
      <c r="AIU135" s="269"/>
      <c r="AIV135" s="269"/>
      <c r="AIW135" s="269"/>
      <c r="AIX135" s="269"/>
      <c r="AIY135" s="269"/>
      <c r="AIZ135" s="269"/>
      <c r="AJA135" s="269"/>
      <c r="AJB135" s="269"/>
      <c r="AJC135" s="269"/>
      <c r="AJD135" s="269"/>
      <c r="AJE135" s="269"/>
      <c r="AJF135" s="269"/>
      <c r="AJG135" s="269"/>
      <c r="AJH135" s="269"/>
      <c r="AJI135" s="269"/>
      <c r="AJJ135" s="269"/>
      <c r="AJK135" s="269"/>
      <c r="AJL135" s="269"/>
      <c r="AJM135" s="269"/>
      <c r="AJN135" s="269"/>
      <c r="AJO135" s="269"/>
      <c r="AJP135" s="269"/>
      <c r="AJQ135" s="269"/>
      <c r="AJR135" s="269"/>
      <c r="AJS135" s="269"/>
      <c r="AJT135" s="269"/>
      <c r="AJU135" s="269"/>
      <c r="AJV135" s="269"/>
      <c r="AJW135" s="269"/>
      <c r="AJX135" s="269"/>
      <c r="AJY135" s="269"/>
      <c r="AJZ135" s="269"/>
      <c r="AKA135" s="269"/>
      <c r="AKB135" s="269"/>
      <c r="AKC135" s="269"/>
      <c r="AKD135" s="269"/>
      <c r="AKE135" s="269"/>
      <c r="AKF135" s="269"/>
      <c r="AKG135" s="269"/>
      <c r="AKH135" s="269"/>
      <c r="AKI135" s="269"/>
      <c r="AKJ135" s="269"/>
      <c r="AKK135" s="269"/>
      <c r="AKL135" s="269"/>
      <c r="AKM135" s="269"/>
      <c r="AKN135" s="269"/>
      <c r="AKO135" s="269"/>
      <c r="AKP135" s="269"/>
      <c r="AKQ135" s="269"/>
      <c r="AKR135" s="269"/>
      <c r="AKS135" s="269"/>
      <c r="AKT135" s="269"/>
      <c r="AKU135" s="269"/>
      <c r="AKV135" s="269"/>
      <c r="AKW135" s="269"/>
      <c r="AKX135" s="269"/>
      <c r="AKY135" s="269"/>
      <c r="AKZ135" s="269"/>
      <c r="ALA135" s="269"/>
      <c r="ALB135" s="269"/>
      <c r="ALC135" s="269"/>
      <c r="ALD135" s="269"/>
      <c r="ALE135" s="269"/>
      <c r="ALF135" s="269"/>
      <c r="ALG135" s="269"/>
      <c r="ALH135" s="269"/>
      <c r="ALI135" s="269"/>
      <c r="ALJ135" s="269"/>
      <c r="ALK135" s="269"/>
      <c r="ALL135" s="269"/>
      <c r="ALM135" s="269"/>
      <c r="ALN135" s="269"/>
      <c r="ALO135" s="269"/>
      <c r="ALP135" s="269"/>
      <c r="ALQ135" s="269"/>
      <c r="ALR135" s="269"/>
      <c r="ALS135" s="269"/>
      <c r="ALT135" s="269"/>
      <c r="ALU135" s="269"/>
      <c r="ALV135" s="269"/>
      <c r="ALW135" s="269"/>
      <c r="ALX135" s="269"/>
      <c r="ALY135" s="269"/>
      <c r="ALZ135" s="269"/>
      <c r="AMA135" s="269"/>
      <c r="AMB135" s="269"/>
      <c r="AMC135" s="269"/>
      <c r="AMD135" s="269"/>
    </row>
    <row r="136" customFormat="false" ht="42.9" hidden="true" customHeight="true" outlineLevel="0" collapsed="false">
      <c r="A136" s="334" t="s">
        <v>1357</v>
      </c>
      <c r="B136" s="334"/>
      <c r="C136" s="334"/>
      <c r="D136" s="334"/>
      <c r="E136" s="334"/>
      <c r="F136" s="334"/>
      <c r="G136" s="334"/>
      <c r="H136" s="335"/>
      <c r="I136" s="336" t="n">
        <f aca="false">+I29+I79+I88+I127+I133</f>
        <v>0</v>
      </c>
    </row>
    <row r="137" customFormat="false" ht="13.8" hidden="true" customHeight="true" outlineLevel="0" collapsed="false">
      <c r="A137" s="337" t="s">
        <v>887</v>
      </c>
      <c r="B137" s="338" t="s">
        <v>1054</v>
      </c>
      <c r="C137" s="338"/>
      <c r="D137" s="338"/>
      <c r="E137" s="338"/>
      <c r="F137" s="338"/>
      <c r="G137" s="338"/>
      <c r="H137" s="339"/>
      <c r="I137" s="336" t="n">
        <f aca="false">ROUND(H137*I136,2)</f>
        <v>0</v>
      </c>
      <c r="J137" s="269"/>
      <c r="K137" s="269"/>
      <c r="L137" s="269"/>
      <c r="M137" s="269"/>
      <c r="N137" s="269"/>
      <c r="O137" s="269"/>
      <c r="P137" s="269"/>
      <c r="Q137" s="269"/>
      <c r="R137" s="269"/>
      <c r="S137" s="269"/>
      <c r="T137" s="269"/>
      <c r="U137" s="269"/>
      <c r="V137" s="269"/>
      <c r="W137" s="269"/>
      <c r="X137" s="269"/>
      <c r="Y137" s="269"/>
      <c r="Z137" s="269"/>
      <c r="AA137" s="269"/>
      <c r="AB137" s="269"/>
      <c r="AC137" s="269"/>
      <c r="AD137" s="269"/>
      <c r="AE137" s="269"/>
      <c r="AF137" s="269"/>
      <c r="AG137" s="269"/>
      <c r="AH137" s="269"/>
      <c r="AI137" s="269"/>
      <c r="AJ137" s="269"/>
      <c r="AK137" s="269"/>
      <c r="AL137" s="269"/>
      <c r="AM137" s="269"/>
      <c r="AN137" s="269"/>
      <c r="AO137" s="269"/>
      <c r="AP137" s="269"/>
      <c r="AQ137" s="269"/>
      <c r="AR137" s="269"/>
      <c r="AS137" s="269"/>
      <c r="AT137" s="269"/>
      <c r="AU137" s="269"/>
      <c r="AV137" s="269"/>
      <c r="AW137" s="269"/>
      <c r="AX137" s="269"/>
      <c r="AY137" s="269"/>
      <c r="AZ137" s="269"/>
      <c r="BA137" s="269"/>
      <c r="BB137" s="269"/>
      <c r="BC137" s="269"/>
      <c r="BD137" s="269"/>
      <c r="BE137" s="269"/>
      <c r="BF137" s="269"/>
      <c r="BG137" s="269"/>
      <c r="BH137" s="269"/>
      <c r="BI137" s="269"/>
      <c r="BJ137" s="269"/>
      <c r="BK137" s="269"/>
      <c r="BL137" s="269"/>
      <c r="BM137" s="269"/>
      <c r="BN137" s="269"/>
      <c r="BO137" s="269"/>
      <c r="BP137" s="269"/>
      <c r="BQ137" s="269"/>
      <c r="BR137" s="269"/>
      <c r="BS137" s="269"/>
      <c r="BT137" s="269"/>
      <c r="BU137" s="269"/>
      <c r="BV137" s="269"/>
      <c r="BW137" s="269"/>
      <c r="BX137" s="269"/>
      <c r="BY137" s="269"/>
      <c r="BZ137" s="269"/>
      <c r="CA137" s="269"/>
      <c r="CB137" s="269"/>
      <c r="CC137" s="269"/>
      <c r="CD137" s="269"/>
      <c r="CE137" s="269"/>
      <c r="CF137" s="269"/>
      <c r="CG137" s="269"/>
      <c r="CH137" s="269"/>
      <c r="CI137" s="269"/>
      <c r="CJ137" s="269"/>
      <c r="CK137" s="269"/>
      <c r="CL137" s="269"/>
      <c r="CM137" s="269"/>
      <c r="CN137" s="269"/>
      <c r="CO137" s="269"/>
      <c r="CP137" s="269"/>
      <c r="CQ137" s="269"/>
      <c r="CR137" s="269"/>
      <c r="CS137" s="269"/>
      <c r="CT137" s="269"/>
      <c r="CU137" s="269"/>
      <c r="CV137" s="269"/>
      <c r="CW137" s="269"/>
      <c r="CX137" s="269"/>
      <c r="CY137" s="269"/>
      <c r="CZ137" s="269"/>
      <c r="DA137" s="269"/>
      <c r="DB137" s="269"/>
      <c r="DC137" s="269"/>
      <c r="DD137" s="269"/>
      <c r="DE137" s="269"/>
      <c r="DF137" s="269"/>
      <c r="DG137" s="269"/>
      <c r="DH137" s="269"/>
      <c r="DI137" s="269"/>
      <c r="DJ137" s="269"/>
      <c r="DK137" s="269"/>
      <c r="DL137" s="269"/>
      <c r="DM137" s="269"/>
      <c r="DN137" s="269"/>
      <c r="DO137" s="269"/>
      <c r="DP137" s="269"/>
      <c r="DQ137" s="269"/>
      <c r="DR137" s="269"/>
      <c r="DS137" s="269"/>
      <c r="DT137" s="269"/>
      <c r="DU137" s="269"/>
      <c r="DV137" s="269"/>
      <c r="DW137" s="269"/>
      <c r="DX137" s="269"/>
      <c r="DY137" s="269"/>
      <c r="DZ137" s="269"/>
      <c r="EA137" s="269"/>
      <c r="EB137" s="269"/>
      <c r="EC137" s="269"/>
      <c r="ED137" s="269"/>
      <c r="EE137" s="269"/>
      <c r="EF137" s="269"/>
      <c r="EG137" s="269"/>
      <c r="EH137" s="269"/>
      <c r="EI137" s="269"/>
      <c r="EJ137" s="269"/>
      <c r="EK137" s="269"/>
      <c r="EL137" s="269"/>
      <c r="EM137" s="269"/>
      <c r="EN137" s="269"/>
      <c r="EO137" s="269"/>
      <c r="EP137" s="269"/>
      <c r="EQ137" s="269"/>
      <c r="ER137" s="269"/>
      <c r="ES137" s="269"/>
      <c r="ET137" s="269"/>
      <c r="EU137" s="269"/>
      <c r="EV137" s="269"/>
      <c r="EW137" s="269"/>
      <c r="EX137" s="269"/>
      <c r="EY137" s="269"/>
      <c r="EZ137" s="269"/>
      <c r="FA137" s="269"/>
      <c r="FB137" s="269"/>
      <c r="FC137" s="269"/>
      <c r="FD137" s="269"/>
      <c r="FE137" s="269"/>
      <c r="FF137" s="269"/>
      <c r="FG137" s="269"/>
      <c r="FH137" s="269"/>
      <c r="FI137" s="269"/>
      <c r="FJ137" s="269"/>
      <c r="FK137" s="269"/>
      <c r="FL137" s="269"/>
      <c r="FM137" s="269"/>
      <c r="FN137" s="269"/>
      <c r="FO137" s="269"/>
      <c r="FP137" s="269"/>
      <c r="FQ137" s="269"/>
      <c r="FR137" s="269"/>
      <c r="FS137" s="269"/>
      <c r="FT137" s="269"/>
      <c r="FU137" s="269"/>
      <c r="FV137" s="269"/>
      <c r="FW137" s="269"/>
      <c r="FX137" s="269"/>
      <c r="FY137" s="269"/>
      <c r="FZ137" s="269"/>
      <c r="GA137" s="269"/>
      <c r="GB137" s="269"/>
      <c r="GC137" s="269"/>
      <c r="GD137" s="269"/>
      <c r="GE137" s="269"/>
      <c r="GF137" s="269"/>
      <c r="GG137" s="269"/>
      <c r="GH137" s="269"/>
      <c r="GI137" s="269"/>
      <c r="GJ137" s="269"/>
      <c r="GK137" s="269"/>
      <c r="GL137" s="269"/>
      <c r="GM137" s="269"/>
      <c r="GN137" s="269"/>
      <c r="GO137" s="269"/>
      <c r="GP137" s="269"/>
      <c r="GQ137" s="269"/>
      <c r="GR137" s="269"/>
      <c r="GS137" s="269"/>
      <c r="GT137" s="269"/>
      <c r="GU137" s="269"/>
      <c r="GV137" s="269"/>
      <c r="GW137" s="269"/>
      <c r="GX137" s="269"/>
      <c r="GY137" s="269"/>
      <c r="GZ137" s="269"/>
      <c r="HA137" s="269"/>
      <c r="HB137" s="269"/>
      <c r="HC137" s="269"/>
      <c r="HD137" s="269"/>
      <c r="HE137" s="269"/>
      <c r="HF137" s="269"/>
      <c r="HG137" s="269"/>
      <c r="HH137" s="269"/>
      <c r="HI137" s="269"/>
      <c r="HJ137" s="269"/>
      <c r="HK137" s="269"/>
      <c r="HL137" s="269"/>
      <c r="HM137" s="269"/>
      <c r="HN137" s="269"/>
      <c r="HO137" s="269"/>
      <c r="HP137" s="269"/>
      <c r="HQ137" s="269"/>
      <c r="HR137" s="269"/>
      <c r="HS137" s="269"/>
      <c r="HT137" s="269"/>
      <c r="HU137" s="269"/>
      <c r="HV137" s="269"/>
      <c r="HW137" s="269"/>
      <c r="HX137" s="269"/>
      <c r="HY137" s="269"/>
      <c r="HZ137" s="269"/>
      <c r="IA137" s="269"/>
      <c r="IB137" s="269"/>
      <c r="IC137" s="269"/>
      <c r="ID137" s="269"/>
      <c r="IE137" s="269"/>
      <c r="IF137" s="269"/>
      <c r="IG137" s="269"/>
      <c r="IH137" s="269"/>
      <c r="II137" s="269"/>
      <c r="IJ137" s="269"/>
      <c r="IK137" s="269"/>
      <c r="IL137" s="269"/>
      <c r="IM137" s="269"/>
      <c r="IN137" s="269"/>
      <c r="IO137" s="269"/>
      <c r="IP137" s="269"/>
      <c r="IQ137" s="269"/>
      <c r="IR137" s="269"/>
      <c r="IS137" s="269"/>
      <c r="IT137" s="269"/>
      <c r="IU137" s="269"/>
      <c r="IV137" s="269"/>
      <c r="IW137" s="269"/>
      <c r="IX137" s="269"/>
      <c r="IY137" s="269"/>
      <c r="IZ137" s="269"/>
      <c r="JA137" s="269"/>
      <c r="JB137" s="269"/>
      <c r="JC137" s="269"/>
      <c r="JD137" s="269"/>
      <c r="JE137" s="269"/>
      <c r="JF137" s="269"/>
      <c r="JG137" s="269"/>
      <c r="JH137" s="269"/>
      <c r="JI137" s="269"/>
      <c r="JJ137" s="269"/>
      <c r="JK137" s="269"/>
      <c r="JL137" s="269"/>
      <c r="JM137" s="269"/>
      <c r="JN137" s="269"/>
      <c r="JO137" s="269"/>
      <c r="JP137" s="269"/>
      <c r="JQ137" s="269"/>
      <c r="JR137" s="269"/>
      <c r="JS137" s="269"/>
      <c r="JT137" s="269"/>
      <c r="JU137" s="269"/>
      <c r="JV137" s="269"/>
      <c r="JW137" s="269"/>
      <c r="JX137" s="269"/>
      <c r="JY137" s="269"/>
      <c r="JZ137" s="269"/>
      <c r="KA137" s="269"/>
      <c r="KB137" s="269"/>
      <c r="KC137" s="269"/>
      <c r="KD137" s="269"/>
      <c r="KE137" s="269"/>
      <c r="KF137" s="269"/>
      <c r="KG137" s="269"/>
      <c r="KH137" s="269"/>
      <c r="KI137" s="269"/>
      <c r="KJ137" s="269"/>
      <c r="KK137" s="269"/>
      <c r="KL137" s="269"/>
      <c r="KM137" s="269"/>
      <c r="KN137" s="269"/>
      <c r="KO137" s="269"/>
      <c r="KP137" s="269"/>
      <c r="KQ137" s="269"/>
      <c r="KR137" s="269"/>
      <c r="KS137" s="269"/>
      <c r="KT137" s="269"/>
      <c r="KU137" s="269"/>
      <c r="KV137" s="269"/>
      <c r="KW137" s="269"/>
      <c r="KX137" s="269"/>
      <c r="KY137" s="269"/>
      <c r="KZ137" s="269"/>
      <c r="LA137" s="269"/>
      <c r="LB137" s="269"/>
      <c r="LC137" s="269"/>
      <c r="LD137" s="269"/>
      <c r="LE137" s="269"/>
      <c r="LF137" s="269"/>
      <c r="LG137" s="269"/>
      <c r="LH137" s="269"/>
      <c r="LI137" s="269"/>
      <c r="LJ137" s="269"/>
      <c r="LK137" s="269"/>
      <c r="LL137" s="269"/>
      <c r="LM137" s="269"/>
      <c r="LN137" s="269"/>
      <c r="LO137" s="269"/>
      <c r="LP137" s="269"/>
      <c r="LQ137" s="269"/>
      <c r="LR137" s="269"/>
      <c r="LS137" s="269"/>
      <c r="LT137" s="269"/>
      <c r="LU137" s="269"/>
      <c r="LV137" s="269"/>
      <c r="LW137" s="269"/>
      <c r="LX137" s="269"/>
      <c r="LY137" s="269"/>
      <c r="LZ137" s="269"/>
      <c r="MA137" s="269"/>
      <c r="MB137" s="269"/>
      <c r="MC137" s="269"/>
      <c r="MD137" s="269"/>
      <c r="ME137" s="269"/>
      <c r="MF137" s="269"/>
      <c r="MG137" s="269"/>
      <c r="MH137" s="269"/>
      <c r="MI137" s="269"/>
      <c r="MJ137" s="269"/>
      <c r="MK137" s="269"/>
      <c r="ML137" s="269"/>
      <c r="MM137" s="269"/>
      <c r="MN137" s="269"/>
      <c r="MO137" s="269"/>
      <c r="MP137" s="269"/>
      <c r="MQ137" s="269"/>
      <c r="MR137" s="269"/>
      <c r="MS137" s="269"/>
      <c r="MT137" s="269"/>
      <c r="MU137" s="269"/>
      <c r="MV137" s="269"/>
      <c r="MW137" s="269"/>
      <c r="MX137" s="269"/>
      <c r="MY137" s="269"/>
      <c r="MZ137" s="269"/>
      <c r="NA137" s="269"/>
      <c r="NB137" s="269"/>
      <c r="NC137" s="269"/>
      <c r="ND137" s="269"/>
      <c r="NE137" s="269"/>
      <c r="NF137" s="269"/>
      <c r="NG137" s="269"/>
      <c r="NH137" s="269"/>
      <c r="NI137" s="269"/>
      <c r="NJ137" s="269"/>
      <c r="NK137" s="269"/>
      <c r="NL137" s="269"/>
      <c r="NM137" s="269"/>
      <c r="NN137" s="269"/>
      <c r="NO137" s="269"/>
      <c r="NP137" s="269"/>
      <c r="NQ137" s="269"/>
      <c r="NR137" s="269"/>
      <c r="NS137" s="269"/>
      <c r="NT137" s="269"/>
      <c r="NU137" s="269"/>
      <c r="NV137" s="269"/>
      <c r="NW137" s="269"/>
      <c r="NX137" s="269"/>
      <c r="NY137" s="269"/>
      <c r="NZ137" s="269"/>
      <c r="OA137" s="269"/>
      <c r="OB137" s="269"/>
      <c r="OC137" s="269"/>
      <c r="OD137" s="269"/>
      <c r="OE137" s="269"/>
      <c r="OF137" s="269"/>
      <c r="OG137" s="269"/>
      <c r="OH137" s="269"/>
      <c r="OI137" s="269"/>
      <c r="OJ137" s="269"/>
      <c r="OK137" s="269"/>
      <c r="OL137" s="269"/>
      <c r="OM137" s="269"/>
      <c r="ON137" s="269"/>
      <c r="OO137" s="269"/>
      <c r="OP137" s="269"/>
      <c r="OQ137" s="269"/>
      <c r="OR137" s="269"/>
      <c r="OS137" s="269"/>
      <c r="OT137" s="269"/>
      <c r="OU137" s="269"/>
      <c r="OV137" s="269"/>
      <c r="OW137" s="269"/>
      <c r="OX137" s="269"/>
      <c r="OY137" s="269"/>
      <c r="OZ137" s="269"/>
      <c r="PA137" s="269"/>
      <c r="PB137" s="269"/>
      <c r="PC137" s="269"/>
      <c r="PD137" s="269"/>
      <c r="PE137" s="269"/>
      <c r="PF137" s="269"/>
      <c r="PG137" s="269"/>
      <c r="PH137" s="269"/>
      <c r="PI137" s="269"/>
      <c r="PJ137" s="269"/>
      <c r="PK137" s="269"/>
      <c r="PL137" s="269"/>
      <c r="PM137" s="269"/>
      <c r="PN137" s="269"/>
      <c r="PO137" s="269"/>
      <c r="PP137" s="269"/>
      <c r="PQ137" s="269"/>
      <c r="PR137" s="269"/>
      <c r="PS137" s="269"/>
      <c r="PT137" s="269"/>
      <c r="PU137" s="269"/>
      <c r="PV137" s="269"/>
      <c r="PW137" s="269"/>
      <c r="PX137" s="269"/>
      <c r="PY137" s="269"/>
      <c r="PZ137" s="269"/>
      <c r="QA137" s="269"/>
      <c r="QB137" s="269"/>
      <c r="QC137" s="269"/>
      <c r="QD137" s="269"/>
      <c r="QE137" s="269"/>
      <c r="QF137" s="269"/>
      <c r="QG137" s="269"/>
      <c r="QH137" s="269"/>
      <c r="QI137" s="269"/>
      <c r="QJ137" s="269"/>
      <c r="QK137" s="269"/>
      <c r="QL137" s="269"/>
      <c r="QM137" s="269"/>
      <c r="QN137" s="269"/>
      <c r="QO137" s="269"/>
      <c r="QP137" s="269"/>
      <c r="QQ137" s="269"/>
      <c r="QR137" s="269"/>
      <c r="QS137" s="269"/>
      <c r="QT137" s="269"/>
      <c r="QU137" s="269"/>
      <c r="QV137" s="269"/>
      <c r="QW137" s="269"/>
      <c r="QX137" s="269"/>
      <c r="QY137" s="269"/>
      <c r="QZ137" s="269"/>
      <c r="RA137" s="269"/>
      <c r="RB137" s="269"/>
      <c r="RC137" s="269"/>
      <c r="RD137" s="269"/>
      <c r="RE137" s="269"/>
      <c r="RF137" s="269"/>
      <c r="RG137" s="269"/>
      <c r="RH137" s="269"/>
      <c r="RI137" s="269"/>
      <c r="RJ137" s="269"/>
      <c r="RK137" s="269"/>
      <c r="RL137" s="269"/>
      <c r="RM137" s="269"/>
      <c r="RN137" s="269"/>
      <c r="RO137" s="269"/>
      <c r="RP137" s="269"/>
      <c r="RQ137" s="269"/>
      <c r="RR137" s="269"/>
      <c r="RS137" s="269"/>
      <c r="RT137" s="269"/>
      <c r="RU137" s="269"/>
      <c r="RV137" s="269"/>
      <c r="RW137" s="269"/>
      <c r="RX137" s="269"/>
      <c r="RY137" s="269"/>
      <c r="RZ137" s="269"/>
      <c r="SA137" s="269"/>
      <c r="SB137" s="269"/>
      <c r="SC137" s="269"/>
      <c r="SD137" s="269"/>
      <c r="SE137" s="269"/>
      <c r="SF137" s="269"/>
      <c r="SG137" s="269"/>
      <c r="SH137" s="269"/>
      <c r="SI137" s="269"/>
      <c r="SJ137" s="269"/>
      <c r="SK137" s="269"/>
      <c r="SL137" s="269"/>
      <c r="SM137" s="269"/>
      <c r="SN137" s="269"/>
      <c r="SO137" s="269"/>
      <c r="SP137" s="269"/>
      <c r="SQ137" s="269"/>
      <c r="SR137" s="269"/>
      <c r="SS137" s="269"/>
      <c r="ST137" s="269"/>
      <c r="SU137" s="269"/>
      <c r="SV137" s="269"/>
      <c r="SW137" s="269"/>
      <c r="SX137" s="269"/>
      <c r="SY137" s="269"/>
      <c r="SZ137" s="269"/>
      <c r="TA137" s="269"/>
      <c r="TB137" s="269"/>
      <c r="TC137" s="269"/>
      <c r="TD137" s="269"/>
      <c r="TE137" s="269"/>
      <c r="TF137" s="269"/>
      <c r="TG137" s="269"/>
      <c r="TH137" s="269"/>
      <c r="TI137" s="269"/>
      <c r="TJ137" s="269"/>
      <c r="TK137" s="269"/>
      <c r="TL137" s="269"/>
      <c r="TM137" s="269"/>
      <c r="TN137" s="269"/>
      <c r="TO137" s="269"/>
      <c r="TP137" s="269"/>
      <c r="TQ137" s="269"/>
      <c r="TR137" s="269"/>
      <c r="TS137" s="269"/>
      <c r="TT137" s="269"/>
      <c r="TU137" s="269"/>
      <c r="TV137" s="269"/>
      <c r="TW137" s="269"/>
      <c r="TX137" s="269"/>
      <c r="TY137" s="269"/>
      <c r="TZ137" s="269"/>
      <c r="UA137" s="269"/>
      <c r="UB137" s="269"/>
      <c r="UC137" s="269"/>
      <c r="UD137" s="269"/>
      <c r="UE137" s="269"/>
      <c r="UF137" s="269"/>
      <c r="UG137" s="269"/>
      <c r="UH137" s="269"/>
      <c r="UI137" s="269"/>
      <c r="UJ137" s="269"/>
      <c r="UK137" s="269"/>
      <c r="UL137" s="269"/>
      <c r="UM137" s="269"/>
      <c r="UN137" s="269"/>
      <c r="UO137" s="269"/>
      <c r="UP137" s="269"/>
      <c r="UQ137" s="269"/>
      <c r="UR137" s="269"/>
      <c r="US137" s="269"/>
      <c r="UT137" s="269"/>
      <c r="UU137" s="269"/>
      <c r="UV137" s="269"/>
      <c r="UW137" s="269"/>
      <c r="UX137" s="269"/>
      <c r="UY137" s="269"/>
      <c r="UZ137" s="269"/>
      <c r="VA137" s="269"/>
      <c r="VB137" s="269"/>
      <c r="VC137" s="269"/>
      <c r="VD137" s="269"/>
      <c r="VE137" s="269"/>
      <c r="VF137" s="269"/>
      <c r="VG137" s="269"/>
      <c r="VH137" s="269"/>
      <c r="VI137" s="269"/>
      <c r="VJ137" s="269"/>
      <c r="VK137" s="269"/>
      <c r="VL137" s="269"/>
      <c r="VM137" s="269"/>
      <c r="VN137" s="269"/>
      <c r="VO137" s="269"/>
      <c r="VP137" s="269"/>
      <c r="VQ137" s="269"/>
      <c r="VR137" s="269"/>
      <c r="VS137" s="269"/>
      <c r="VT137" s="269"/>
      <c r="VU137" s="269"/>
      <c r="VV137" s="269"/>
      <c r="VW137" s="269"/>
      <c r="VX137" s="269"/>
      <c r="VY137" s="269"/>
      <c r="VZ137" s="269"/>
      <c r="WA137" s="269"/>
      <c r="WB137" s="269"/>
      <c r="WC137" s="269"/>
      <c r="WD137" s="269"/>
      <c r="WE137" s="269"/>
      <c r="WF137" s="269"/>
      <c r="WG137" s="269"/>
      <c r="WH137" s="269"/>
      <c r="WI137" s="269"/>
      <c r="WJ137" s="269"/>
      <c r="WK137" s="269"/>
      <c r="WL137" s="269"/>
      <c r="WM137" s="269"/>
      <c r="WN137" s="269"/>
      <c r="WO137" s="269"/>
      <c r="WP137" s="269"/>
      <c r="WQ137" s="269"/>
      <c r="WR137" s="269"/>
      <c r="WS137" s="269"/>
      <c r="WT137" s="269"/>
      <c r="WU137" s="269"/>
      <c r="WV137" s="269"/>
      <c r="WW137" s="269"/>
      <c r="WX137" s="269"/>
      <c r="WY137" s="269"/>
      <c r="WZ137" s="269"/>
      <c r="XA137" s="269"/>
      <c r="XB137" s="269"/>
      <c r="XC137" s="269"/>
      <c r="XD137" s="269"/>
      <c r="XE137" s="269"/>
      <c r="XF137" s="269"/>
      <c r="XG137" s="269"/>
      <c r="XH137" s="269"/>
      <c r="XI137" s="269"/>
      <c r="XJ137" s="269"/>
      <c r="XK137" s="269"/>
      <c r="XL137" s="269"/>
      <c r="XM137" s="269"/>
      <c r="XN137" s="269"/>
      <c r="XO137" s="269"/>
      <c r="XP137" s="269"/>
      <c r="XQ137" s="269"/>
      <c r="XR137" s="269"/>
      <c r="XS137" s="269"/>
      <c r="XT137" s="269"/>
      <c r="XU137" s="269"/>
      <c r="XV137" s="269"/>
      <c r="XW137" s="269"/>
      <c r="XX137" s="269"/>
      <c r="XY137" s="269"/>
      <c r="XZ137" s="269"/>
      <c r="YA137" s="269"/>
      <c r="YB137" s="269"/>
      <c r="YC137" s="269"/>
      <c r="YD137" s="269"/>
      <c r="YE137" s="269"/>
      <c r="YF137" s="269"/>
      <c r="YG137" s="269"/>
      <c r="YH137" s="269"/>
      <c r="YI137" s="269"/>
      <c r="YJ137" s="269"/>
      <c r="YK137" s="269"/>
      <c r="YL137" s="269"/>
      <c r="YM137" s="269"/>
      <c r="YN137" s="269"/>
      <c r="YO137" s="269"/>
      <c r="YP137" s="269"/>
      <c r="YQ137" s="269"/>
      <c r="YR137" s="269"/>
      <c r="YS137" s="269"/>
      <c r="YT137" s="269"/>
      <c r="YU137" s="269"/>
      <c r="YV137" s="269"/>
      <c r="YW137" s="269"/>
      <c r="YX137" s="269"/>
      <c r="YY137" s="269"/>
      <c r="YZ137" s="269"/>
      <c r="ZA137" s="269"/>
      <c r="ZB137" s="269"/>
      <c r="ZC137" s="269"/>
      <c r="ZD137" s="269"/>
      <c r="ZE137" s="269"/>
      <c r="ZF137" s="269"/>
      <c r="ZG137" s="269"/>
      <c r="ZH137" s="269"/>
      <c r="ZI137" s="269"/>
      <c r="ZJ137" s="269"/>
      <c r="ZK137" s="269"/>
      <c r="ZL137" s="269"/>
      <c r="ZM137" s="269"/>
      <c r="ZN137" s="269"/>
      <c r="ZO137" s="269"/>
      <c r="ZP137" s="269"/>
      <c r="ZQ137" s="269"/>
      <c r="ZR137" s="269"/>
      <c r="ZS137" s="269"/>
      <c r="ZT137" s="269"/>
      <c r="ZU137" s="269"/>
      <c r="ZV137" s="269"/>
      <c r="ZW137" s="269"/>
      <c r="ZX137" s="269"/>
      <c r="ZY137" s="269"/>
      <c r="ZZ137" s="269"/>
      <c r="AAA137" s="269"/>
      <c r="AAB137" s="269"/>
      <c r="AAC137" s="269"/>
      <c r="AAD137" s="269"/>
      <c r="AAE137" s="269"/>
      <c r="AAF137" s="269"/>
      <c r="AAG137" s="269"/>
      <c r="AAH137" s="269"/>
      <c r="AAI137" s="269"/>
      <c r="AAJ137" s="269"/>
      <c r="AAK137" s="269"/>
      <c r="AAL137" s="269"/>
      <c r="AAM137" s="269"/>
      <c r="AAN137" s="269"/>
      <c r="AAO137" s="269"/>
      <c r="AAP137" s="269"/>
      <c r="AAQ137" s="269"/>
      <c r="AAR137" s="269"/>
      <c r="AAS137" s="269"/>
      <c r="AAT137" s="269"/>
      <c r="AAU137" s="269"/>
      <c r="AAV137" s="269"/>
      <c r="AAW137" s="269"/>
      <c r="AAX137" s="269"/>
      <c r="AAY137" s="269"/>
      <c r="AAZ137" s="269"/>
      <c r="ABA137" s="269"/>
      <c r="ABB137" s="269"/>
      <c r="ABC137" s="269"/>
      <c r="ABD137" s="269"/>
      <c r="ABE137" s="269"/>
      <c r="ABF137" s="269"/>
      <c r="ABG137" s="269"/>
      <c r="ABH137" s="269"/>
      <c r="ABI137" s="269"/>
      <c r="ABJ137" s="269"/>
      <c r="ABK137" s="269"/>
      <c r="ABL137" s="269"/>
      <c r="ABM137" s="269"/>
      <c r="ABN137" s="269"/>
      <c r="ABO137" s="269"/>
      <c r="ABP137" s="269"/>
      <c r="ABQ137" s="269"/>
      <c r="ABR137" s="269"/>
      <c r="ABS137" s="269"/>
      <c r="ABT137" s="269"/>
      <c r="ABU137" s="269"/>
      <c r="ABV137" s="269"/>
      <c r="ABW137" s="269"/>
      <c r="ABX137" s="269"/>
      <c r="ABY137" s="269"/>
      <c r="ABZ137" s="269"/>
      <c r="ACA137" s="269"/>
      <c r="ACB137" s="269"/>
      <c r="ACC137" s="269"/>
      <c r="ACD137" s="269"/>
      <c r="ACE137" s="269"/>
      <c r="ACF137" s="269"/>
      <c r="ACG137" s="269"/>
      <c r="ACH137" s="269"/>
      <c r="ACI137" s="269"/>
      <c r="ACJ137" s="269"/>
      <c r="ACK137" s="269"/>
      <c r="ACL137" s="269"/>
      <c r="ACM137" s="269"/>
      <c r="ACN137" s="269"/>
      <c r="ACO137" s="269"/>
      <c r="ACP137" s="269"/>
      <c r="ACQ137" s="269"/>
      <c r="ACR137" s="269"/>
      <c r="ACS137" s="269"/>
      <c r="ACT137" s="269"/>
      <c r="ACU137" s="269"/>
      <c r="ACV137" s="269"/>
      <c r="ACW137" s="269"/>
      <c r="ACX137" s="269"/>
      <c r="ACY137" s="269"/>
      <c r="ACZ137" s="269"/>
      <c r="ADA137" s="269"/>
      <c r="ADB137" s="269"/>
      <c r="ADC137" s="269"/>
      <c r="ADD137" s="269"/>
      <c r="ADE137" s="269"/>
      <c r="ADF137" s="269"/>
      <c r="ADG137" s="269"/>
      <c r="ADH137" s="269"/>
      <c r="ADI137" s="269"/>
      <c r="ADJ137" s="269"/>
      <c r="ADK137" s="269"/>
      <c r="ADL137" s="269"/>
      <c r="ADM137" s="269"/>
      <c r="ADN137" s="269"/>
      <c r="ADO137" s="269"/>
      <c r="ADP137" s="269"/>
      <c r="ADQ137" s="269"/>
      <c r="ADR137" s="269"/>
      <c r="ADS137" s="269"/>
      <c r="ADT137" s="269"/>
      <c r="ADU137" s="269"/>
      <c r="ADV137" s="269"/>
      <c r="ADW137" s="269"/>
      <c r="ADX137" s="269"/>
      <c r="ADY137" s="269"/>
      <c r="ADZ137" s="269"/>
      <c r="AEA137" s="269"/>
      <c r="AEB137" s="269"/>
      <c r="AEC137" s="269"/>
      <c r="AED137" s="269"/>
      <c r="AEE137" s="269"/>
      <c r="AEF137" s="269"/>
      <c r="AEG137" s="269"/>
      <c r="AEH137" s="269"/>
      <c r="AEI137" s="269"/>
      <c r="AEJ137" s="269"/>
      <c r="AEK137" s="269"/>
      <c r="AEL137" s="269"/>
      <c r="AEM137" s="269"/>
      <c r="AEN137" s="269"/>
      <c r="AEO137" s="269"/>
      <c r="AEP137" s="269"/>
      <c r="AEQ137" s="269"/>
      <c r="AER137" s="269"/>
      <c r="AES137" s="269"/>
      <c r="AET137" s="269"/>
      <c r="AEU137" s="269"/>
      <c r="AEV137" s="269"/>
      <c r="AEW137" s="269"/>
      <c r="AEX137" s="269"/>
      <c r="AEY137" s="269"/>
      <c r="AEZ137" s="269"/>
      <c r="AFA137" s="269"/>
      <c r="AFB137" s="269"/>
      <c r="AFC137" s="269"/>
      <c r="AFD137" s="269"/>
      <c r="AFE137" s="269"/>
      <c r="AFF137" s="269"/>
      <c r="AFG137" s="269"/>
      <c r="AFH137" s="269"/>
      <c r="AFI137" s="269"/>
      <c r="AFJ137" s="269"/>
      <c r="AFK137" s="269"/>
      <c r="AFL137" s="269"/>
      <c r="AFM137" s="269"/>
      <c r="AFN137" s="269"/>
      <c r="AFO137" s="269"/>
      <c r="AFP137" s="269"/>
      <c r="AFQ137" s="269"/>
      <c r="AFR137" s="269"/>
      <c r="AFS137" s="269"/>
      <c r="AFT137" s="269"/>
      <c r="AFU137" s="269"/>
      <c r="AFV137" s="269"/>
      <c r="AFW137" s="269"/>
      <c r="AFX137" s="269"/>
      <c r="AFY137" s="269"/>
      <c r="AFZ137" s="269"/>
      <c r="AGA137" s="269"/>
      <c r="AGB137" s="269"/>
      <c r="AGC137" s="269"/>
      <c r="AGD137" s="269"/>
      <c r="AGE137" s="269"/>
      <c r="AGF137" s="269"/>
      <c r="AGG137" s="269"/>
      <c r="AGH137" s="269"/>
      <c r="AGI137" s="269"/>
      <c r="AGJ137" s="269"/>
      <c r="AGK137" s="269"/>
      <c r="AGL137" s="269"/>
      <c r="AGM137" s="269"/>
      <c r="AGN137" s="269"/>
      <c r="AGO137" s="269"/>
      <c r="AGP137" s="269"/>
      <c r="AGQ137" s="269"/>
      <c r="AGR137" s="269"/>
      <c r="AGS137" s="269"/>
      <c r="AGT137" s="269"/>
      <c r="AGU137" s="269"/>
      <c r="AGV137" s="269"/>
      <c r="AGW137" s="269"/>
      <c r="AGX137" s="269"/>
      <c r="AGY137" s="269"/>
      <c r="AGZ137" s="269"/>
      <c r="AHA137" s="269"/>
      <c r="AHB137" s="269"/>
      <c r="AHC137" s="269"/>
      <c r="AHD137" s="269"/>
      <c r="AHE137" s="269"/>
      <c r="AHF137" s="269"/>
      <c r="AHG137" s="269"/>
      <c r="AHH137" s="269"/>
      <c r="AHI137" s="269"/>
      <c r="AHJ137" s="269"/>
      <c r="AHK137" s="269"/>
      <c r="AHL137" s="269"/>
      <c r="AHM137" s="269"/>
      <c r="AHN137" s="269"/>
      <c r="AHO137" s="269"/>
      <c r="AHP137" s="269"/>
      <c r="AHQ137" s="269"/>
      <c r="AHR137" s="269"/>
      <c r="AHS137" s="269"/>
      <c r="AHT137" s="269"/>
      <c r="AHU137" s="269"/>
      <c r="AHV137" s="269"/>
      <c r="AHW137" s="269"/>
      <c r="AHX137" s="269"/>
      <c r="AHY137" s="269"/>
      <c r="AHZ137" s="269"/>
      <c r="AIA137" s="269"/>
      <c r="AIB137" s="269"/>
      <c r="AIC137" s="269"/>
      <c r="AID137" s="269"/>
      <c r="AIE137" s="269"/>
      <c r="AIF137" s="269"/>
      <c r="AIG137" s="269"/>
      <c r="AIH137" s="269"/>
      <c r="AII137" s="269"/>
      <c r="AIJ137" s="269"/>
      <c r="AIK137" s="269"/>
      <c r="AIL137" s="269"/>
      <c r="AIM137" s="269"/>
      <c r="AIN137" s="269"/>
      <c r="AIO137" s="269"/>
      <c r="AIP137" s="269"/>
      <c r="AIQ137" s="269"/>
      <c r="AIR137" s="269"/>
      <c r="AIS137" s="269"/>
      <c r="AIT137" s="269"/>
      <c r="AIU137" s="269"/>
      <c r="AIV137" s="269"/>
      <c r="AIW137" s="269"/>
      <c r="AIX137" s="269"/>
      <c r="AIY137" s="269"/>
      <c r="AIZ137" s="269"/>
      <c r="AJA137" s="269"/>
      <c r="AJB137" s="269"/>
      <c r="AJC137" s="269"/>
      <c r="AJD137" s="269"/>
      <c r="AJE137" s="269"/>
      <c r="AJF137" s="269"/>
      <c r="AJG137" s="269"/>
      <c r="AJH137" s="269"/>
      <c r="AJI137" s="269"/>
      <c r="AJJ137" s="269"/>
      <c r="AJK137" s="269"/>
      <c r="AJL137" s="269"/>
      <c r="AJM137" s="269"/>
      <c r="AJN137" s="269"/>
      <c r="AJO137" s="269"/>
      <c r="AJP137" s="269"/>
      <c r="AJQ137" s="269"/>
      <c r="AJR137" s="269"/>
      <c r="AJS137" s="269"/>
      <c r="AJT137" s="269"/>
      <c r="AJU137" s="269"/>
      <c r="AJV137" s="269"/>
      <c r="AJW137" s="269"/>
      <c r="AJX137" s="269"/>
      <c r="AJY137" s="269"/>
      <c r="AJZ137" s="269"/>
      <c r="AKA137" s="269"/>
      <c r="AKB137" s="269"/>
      <c r="AKC137" s="269"/>
      <c r="AKD137" s="269"/>
      <c r="AKE137" s="269"/>
      <c r="AKF137" s="269"/>
      <c r="AKG137" s="269"/>
      <c r="AKH137" s="269"/>
      <c r="AKI137" s="269"/>
      <c r="AKJ137" s="269"/>
      <c r="AKK137" s="269"/>
      <c r="AKL137" s="269"/>
      <c r="AKM137" s="269"/>
      <c r="AKN137" s="269"/>
      <c r="AKO137" s="269"/>
      <c r="AKP137" s="269"/>
      <c r="AKQ137" s="269"/>
      <c r="AKR137" s="269"/>
      <c r="AKS137" s="269"/>
      <c r="AKT137" s="269"/>
      <c r="AKU137" s="269"/>
      <c r="AKV137" s="269"/>
      <c r="AKW137" s="269"/>
      <c r="AKX137" s="269"/>
      <c r="AKY137" s="269"/>
      <c r="AKZ137" s="269"/>
      <c r="ALA137" s="269"/>
      <c r="ALB137" s="269"/>
      <c r="ALC137" s="269"/>
      <c r="ALD137" s="269"/>
      <c r="ALE137" s="269"/>
      <c r="ALF137" s="269"/>
      <c r="ALG137" s="269"/>
      <c r="ALH137" s="269"/>
      <c r="ALI137" s="269"/>
      <c r="ALJ137" s="269"/>
      <c r="ALK137" s="269"/>
      <c r="ALL137" s="269"/>
      <c r="ALM137" s="269"/>
      <c r="ALN137" s="269"/>
      <c r="ALO137" s="269"/>
      <c r="ALP137" s="269"/>
      <c r="ALQ137" s="269"/>
      <c r="ALR137" s="269"/>
      <c r="ALS137" s="269"/>
      <c r="ALT137" s="269"/>
      <c r="ALU137" s="269"/>
      <c r="ALV137" s="269"/>
      <c r="ALW137" s="269"/>
      <c r="ALX137" s="269"/>
      <c r="ALY137" s="269"/>
      <c r="ALZ137" s="269"/>
      <c r="AMA137" s="269"/>
      <c r="AMB137" s="269"/>
      <c r="AMC137" s="269"/>
      <c r="AMD137" s="269"/>
    </row>
    <row r="138" customFormat="false" ht="42.9" hidden="true" customHeight="true" outlineLevel="0" collapsed="false">
      <c r="A138" s="334" t="s">
        <v>1358</v>
      </c>
      <c r="B138" s="334"/>
      <c r="C138" s="334"/>
      <c r="D138" s="334"/>
      <c r="E138" s="334"/>
      <c r="F138" s="334"/>
      <c r="G138" s="334"/>
      <c r="H138" s="335"/>
      <c r="I138" s="336" t="n">
        <f aca="false">+I136+I137</f>
        <v>0</v>
      </c>
    </row>
    <row r="139" customFormat="false" ht="13.8" hidden="true" customHeight="true" outlineLevel="0" collapsed="false">
      <c r="A139" s="337" t="s">
        <v>890</v>
      </c>
      <c r="B139" s="338" t="s">
        <v>1056</v>
      </c>
      <c r="C139" s="338"/>
      <c r="D139" s="338"/>
      <c r="E139" s="338"/>
      <c r="F139" s="338"/>
      <c r="G139" s="338"/>
      <c r="H139" s="339"/>
      <c r="I139" s="336" t="n">
        <f aca="false">ROUND(H139*I138,2)</f>
        <v>0</v>
      </c>
      <c r="J139" s="269"/>
      <c r="K139" s="269"/>
      <c r="L139" s="269"/>
      <c r="M139" s="269"/>
      <c r="N139" s="269"/>
      <c r="O139" s="269"/>
      <c r="P139" s="269"/>
      <c r="Q139" s="269"/>
      <c r="R139" s="269"/>
      <c r="S139" s="269"/>
      <c r="T139" s="269"/>
      <c r="U139" s="269"/>
      <c r="V139" s="269"/>
      <c r="W139" s="269"/>
      <c r="X139" s="269"/>
      <c r="Y139" s="269"/>
      <c r="Z139" s="269"/>
      <c r="AA139" s="269"/>
      <c r="AB139" s="269"/>
      <c r="AC139" s="269"/>
      <c r="AD139" s="269"/>
      <c r="AE139" s="269"/>
      <c r="AF139" s="269"/>
      <c r="AG139" s="269"/>
      <c r="AH139" s="269"/>
      <c r="AI139" s="269"/>
      <c r="AJ139" s="269"/>
      <c r="AK139" s="269"/>
      <c r="AL139" s="269"/>
      <c r="AM139" s="269"/>
      <c r="AN139" s="269"/>
      <c r="AO139" s="269"/>
      <c r="AP139" s="269"/>
      <c r="AQ139" s="269"/>
      <c r="AR139" s="269"/>
      <c r="AS139" s="269"/>
      <c r="AT139" s="269"/>
      <c r="AU139" s="269"/>
      <c r="AV139" s="269"/>
      <c r="AW139" s="269"/>
      <c r="AX139" s="269"/>
      <c r="AY139" s="269"/>
      <c r="AZ139" s="269"/>
      <c r="BA139" s="269"/>
      <c r="BB139" s="269"/>
      <c r="BC139" s="269"/>
      <c r="BD139" s="269"/>
      <c r="BE139" s="269"/>
      <c r="BF139" s="269"/>
      <c r="BG139" s="269"/>
      <c r="BH139" s="269"/>
      <c r="BI139" s="269"/>
      <c r="BJ139" s="269"/>
      <c r="BK139" s="269"/>
      <c r="BL139" s="269"/>
      <c r="BM139" s="269"/>
      <c r="BN139" s="269"/>
      <c r="BO139" s="269"/>
      <c r="BP139" s="269"/>
      <c r="BQ139" s="269"/>
      <c r="BR139" s="269"/>
      <c r="BS139" s="269"/>
      <c r="BT139" s="269"/>
      <c r="BU139" s="269"/>
      <c r="BV139" s="269"/>
      <c r="BW139" s="269"/>
      <c r="BX139" s="269"/>
      <c r="BY139" s="269"/>
      <c r="BZ139" s="269"/>
      <c r="CA139" s="269"/>
      <c r="CB139" s="269"/>
      <c r="CC139" s="269"/>
      <c r="CD139" s="269"/>
      <c r="CE139" s="269"/>
      <c r="CF139" s="269"/>
      <c r="CG139" s="269"/>
      <c r="CH139" s="269"/>
      <c r="CI139" s="269"/>
      <c r="CJ139" s="269"/>
      <c r="CK139" s="269"/>
      <c r="CL139" s="269"/>
      <c r="CM139" s="269"/>
      <c r="CN139" s="269"/>
      <c r="CO139" s="269"/>
      <c r="CP139" s="269"/>
      <c r="CQ139" s="269"/>
      <c r="CR139" s="269"/>
      <c r="CS139" s="269"/>
      <c r="CT139" s="269"/>
      <c r="CU139" s="269"/>
      <c r="CV139" s="269"/>
      <c r="CW139" s="269"/>
      <c r="CX139" s="269"/>
      <c r="CY139" s="269"/>
      <c r="CZ139" s="269"/>
      <c r="DA139" s="269"/>
      <c r="DB139" s="269"/>
      <c r="DC139" s="269"/>
      <c r="DD139" s="269"/>
      <c r="DE139" s="269"/>
      <c r="DF139" s="269"/>
      <c r="DG139" s="269"/>
      <c r="DH139" s="269"/>
      <c r="DI139" s="269"/>
      <c r="DJ139" s="269"/>
      <c r="DK139" s="269"/>
      <c r="DL139" s="269"/>
      <c r="DM139" s="269"/>
      <c r="DN139" s="269"/>
      <c r="DO139" s="269"/>
      <c r="DP139" s="269"/>
      <c r="DQ139" s="269"/>
      <c r="DR139" s="269"/>
      <c r="DS139" s="269"/>
      <c r="DT139" s="269"/>
      <c r="DU139" s="269"/>
      <c r="DV139" s="269"/>
      <c r="DW139" s="269"/>
      <c r="DX139" s="269"/>
      <c r="DY139" s="269"/>
      <c r="DZ139" s="269"/>
      <c r="EA139" s="269"/>
      <c r="EB139" s="269"/>
      <c r="EC139" s="269"/>
      <c r="ED139" s="269"/>
      <c r="EE139" s="269"/>
      <c r="EF139" s="269"/>
      <c r="EG139" s="269"/>
      <c r="EH139" s="269"/>
      <c r="EI139" s="269"/>
      <c r="EJ139" s="269"/>
      <c r="EK139" s="269"/>
      <c r="EL139" s="269"/>
      <c r="EM139" s="269"/>
      <c r="EN139" s="269"/>
      <c r="EO139" s="269"/>
      <c r="EP139" s="269"/>
      <c r="EQ139" s="269"/>
      <c r="ER139" s="269"/>
      <c r="ES139" s="269"/>
      <c r="ET139" s="269"/>
      <c r="EU139" s="269"/>
      <c r="EV139" s="269"/>
      <c r="EW139" s="269"/>
      <c r="EX139" s="269"/>
      <c r="EY139" s="269"/>
      <c r="EZ139" s="269"/>
      <c r="FA139" s="269"/>
      <c r="FB139" s="269"/>
      <c r="FC139" s="269"/>
      <c r="FD139" s="269"/>
      <c r="FE139" s="269"/>
      <c r="FF139" s="269"/>
      <c r="FG139" s="269"/>
      <c r="FH139" s="269"/>
      <c r="FI139" s="269"/>
      <c r="FJ139" s="269"/>
      <c r="FK139" s="269"/>
      <c r="FL139" s="269"/>
      <c r="FM139" s="269"/>
      <c r="FN139" s="269"/>
      <c r="FO139" s="269"/>
      <c r="FP139" s="269"/>
      <c r="FQ139" s="269"/>
      <c r="FR139" s="269"/>
      <c r="FS139" s="269"/>
      <c r="FT139" s="269"/>
      <c r="FU139" s="269"/>
      <c r="FV139" s="269"/>
      <c r="FW139" s="269"/>
      <c r="FX139" s="269"/>
      <c r="FY139" s="269"/>
      <c r="FZ139" s="269"/>
      <c r="GA139" s="269"/>
      <c r="GB139" s="269"/>
      <c r="GC139" s="269"/>
      <c r="GD139" s="269"/>
      <c r="GE139" s="269"/>
      <c r="GF139" s="269"/>
      <c r="GG139" s="269"/>
      <c r="GH139" s="269"/>
      <c r="GI139" s="269"/>
      <c r="GJ139" s="269"/>
      <c r="GK139" s="269"/>
      <c r="GL139" s="269"/>
      <c r="GM139" s="269"/>
      <c r="GN139" s="269"/>
      <c r="GO139" s="269"/>
      <c r="GP139" s="269"/>
      <c r="GQ139" s="269"/>
      <c r="GR139" s="269"/>
      <c r="GS139" s="269"/>
      <c r="GT139" s="269"/>
      <c r="GU139" s="269"/>
      <c r="GV139" s="269"/>
      <c r="GW139" s="269"/>
      <c r="GX139" s="269"/>
      <c r="GY139" s="269"/>
      <c r="GZ139" s="269"/>
      <c r="HA139" s="269"/>
      <c r="HB139" s="269"/>
      <c r="HC139" s="269"/>
      <c r="HD139" s="269"/>
      <c r="HE139" s="269"/>
      <c r="HF139" s="269"/>
      <c r="HG139" s="269"/>
      <c r="HH139" s="269"/>
      <c r="HI139" s="269"/>
      <c r="HJ139" s="269"/>
      <c r="HK139" s="269"/>
      <c r="HL139" s="269"/>
      <c r="HM139" s="269"/>
      <c r="HN139" s="269"/>
      <c r="HO139" s="269"/>
      <c r="HP139" s="269"/>
      <c r="HQ139" s="269"/>
      <c r="HR139" s="269"/>
      <c r="HS139" s="269"/>
      <c r="HT139" s="269"/>
      <c r="HU139" s="269"/>
      <c r="HV139" s="269"/>
      <c r="HW139" s="269"/>
      <c r="HX139" s="269"/>
      <c r="HY139" s="269"/>
      <c r="HZ139" s="269"/>
      <c r="IA139" s="269"/>
      <c r="IB139" s="269"/>
      <c r="IC139" s="269"/>
      <c r="ID139" s="269"/>
      <c r="IE139" s="269"/>
      <c r="IF139" s="269"/>
      <c r="IG139" s="269"/>
      <c r="IH139" s="269"/>
      <c r="II139" s="269"/>
      <c r="IJ139" s="269"/>
      <c r="IK139" s="269"/>
      <c r="IL139" s="269"/>
      <c r="IM139" s="269"/>
      <c r="IN139" s="269"/>
      <c r="IO139" s="269"/>
      <c r="IP139" s="269"/>
      <c r="IQ139" s="269"/>
      <c r="IR139" s="269"/>
      <c r="IS139" s="269"/>
      <c r="IT139" s="269"/>
      <c r="IU139" s="269"/>
      <c r="IV139" s="269"/>
      <c r="IW139" s="269"/>
      <c r="IX139" s="269"/>
      <c r="IY139" s="269"/>
      <c r="IZ139" s="269"/>
      <c r="JA139" s="269"/>
      <c r="JB139" s="269"/>
      <c r="JC139" s="269"/>
      <c r="JD139" s="269"/>
      <c r="JE139" s="269"/>
      <c r="JF139" s="269"/>
      <c r="JG139" s="269"/>
      <c r="JH139" s="269"/>
      <c r="JI139" s="269"/>
      <c r="JJ139" s="269"/>
      <c r="JK139" s="269"/>
      <c r="JL139" s="269"/>
      <c r="JM139" s="269"/>
      <c r="JN139" s="269"/>
      <c r="JO139" s="269"/>
      <c r="JP139" s="269"/>
      <c r="JQ139" s="269"/>
      <c r="JR139" s="269"/>
      <c r="JS139" s="269"/>
      <c r="JT139" s="269"/>
      <c r="JU139" s="269"/>
      <c r="JV139" s="269"/>
      <c r="JW139" s="269"/>
      <c r="JX139" s="269"/>
      <c r="JY139" s="269"/>
      <c r="JZ139" s="269"/>
      <c r="KA139" s="269"/>
      <c r="KB139" s="269"/>
      <c r="KC139" s="269"/>
      <c r="KD139" s="269"/>
      <c r="KE139" s="269"/>
      <c r="KF139" s="269"/>
      <c r="KG139" s="269"/>
      <c r="KH139" s="269"/>
      <c r="KI139" s="269"/>
      <c r="KJ139" s="269"/>
      <c r="KK139" s="269"/>
      <c r="KL139" s="269"/>
      <c r="KM139" s="269"/>
      <c r="KN139" s="269"/>
      <c r="KO139" s="269"/>
      <c r="KP139" s="269"/>
      <c r="KQ139" s="269"/>
      <c r="KR139" s="269"/>
      <c r="KS139" s="269"/>
      <c r="KT139" s="269"/>
      <c r="KU139" s="269"/>
      <c r="KV139" s="269"/>
      <c r="KW139" s="269"/>
      <c r="KX139" s="269"/>
      <c r="KY139" s="269"/>
      <c r="KZ139" s="269"/>
      <c r="LA139" s="269"/>
      <c r="LB139" s="269"/>
      <c r="LC139" s="269"/>
      <c r="LD139" s="269"/>
      <c r="LE139" s="269"/>
      <c r="LF139" s="269"/>
      <c r="LG139" s="269"/>
      <c r="LH139" s="269"/>
      <c r="LI139" s="269"/>
      <c r="LJ139" s="269"/>
      <c r="LK139" s="269"/>
      <c r="LL139" s="269"/>
      <c r="LM139" s="269"/>
      <c r="LN139" s="269"/>
      <c r="LO139" s="269"/>
      <c r="LP139" s="269"/>
      <c r="LQ139" s="269"/>
      <c r="LR139" s="269"/>
      <c r="LS139" s="269"/>
      <c r="LT139" s="269"/>
      <c r="LU139" s="269"/>
      <c r="LV139" s="269"/>
      <c r="LW139" s="269"/>
      <c r="LX139" s="269"/>
      <c r="LY139" s="269"/>
      <c r="LZ139" s="269"/>
      <c r="MA139" s="269"/>
      <c r="MB139" s="269"/>
      <c r="MC139" s="269"/>
      <c r="MD139" s="269"/>
      <c r="ME139" s="269"/>
      <c r="MF139" s="269"/>
      <c r="MG139" s="269"/>
      <c r="MH139" s="269"/>
      <c r="MI139" s="269"/>
      <c r="MJ139" s="269"/>
      <c r="MK139" s="269"/>
      <c r="ML139" s="269"/>
      <c r="MM139" s="269"/>
      <c r="MN139" s="269"/>
      <c r="MO139" s="269"/>
      <c r="MP139" s="269"/>
      <c r="MQ139" s="269"/>
      <c r="MR139" s="269"/>
      <c r="MS139" s="269"/>
      <c r="MT139" s="269"/>
      <c r="MU139" s="269"/>
      <c r="MV139" s="269"/>
      <c r="MW139" s="269"/>
      <c r="MX139" s="269"/>
      <c r="MY139" s="269"/>
      <c r="MZ139" s="269"/>
      <c r="NA139" s="269"/>
      <c r="NB139" s="269"/>
      <c r="NC139" s="269"/>
      <c r="ND139" s="269"/>
      <c r="NE139" s="269"/>
      <c r="NF139" s="269"/>
      <c r="NG139" s="269"/>
      <c r="NH139" s="269"/>
      <c r="NI139" s="269"/>
      <c r="NJ139" s="269"/>
      <c r="NK139" s="269"/>
      <c r="NL139" s="269"/>
      <c r="NM139" s="269"/>
      <c r="NN139" s="269"/>
      <c r="NO139" s="269"/>
      <c r="NP139" s="269"/>
      <c r="NQ139" s="269"/>
      <c r="NR139" s="269"/>
      <c r="NS139" s="269"/>
      <c r="NT139" s="269"/>
      <c r="NU139" s="269"/>
      <c r="NV139" s="269"/>
      <c r="NW139" s="269"/>
      <c r="NX139" s="269"/>
      <c r="NY139" s="269"/>
      <c r="NZ139" s="269"/>
      <c r="OA139" s="269"/>
      <c r="OB139" s="269"/>
      <c r="OC139" s="269"/>
      <c r="OD139" s="269"/>
      <c r="OE139" s="269"/>
      <c r="OF139" s="269"/>
      <c r="OG139" s="269"/>
      <c r="OH139" s="269"/>
      <c r="OI139" s="269"/>
      <c r="OJ139" s="269"/>
      <c r="OK139" s="269"/>
      <c r="OL139" s="269"/>
      <c r="OM139" s="269"/>
      <c r="ON139" s="269"/>
      <c r="OO139" s="269"/>
      <c r="OP139" s="269"/>
      <c r="OQ139" s="269"/>
      <c r="OR139" s="269"/>
      <c r="OS139" s="269"/>
      <c r="OT139" s="269"/>
      <c r="OU139" s="269"/>
      <c r="OV139" s="269"/>
      <c r="OW139" s="269"/>
      <c r="OX139" s="269"/>
      <c r="OY139" s="269"/>
      <c r="OZ139" s="269"/>
      <c r="PA139" s="269"/>
      <c r="PB139" s="269"/>
      <c r="PC139" s="269"/>
      <c r="PD139" s="269"/>
      <c r="PE139" s="269"/>
      <c r="PF139" s="269"/>
      <c r="PG139" s="269"/>
      <c r="PH139" s="269"/>
      <c r="PI139" s="269"/>
      <c r="PJ139" s="269"/>
      <c r="PK139" s="269"/>
      <c r="PL139" s="269"/>
      <c r="PM139" s="269"/>
      <c r="PN139" s="269"/>
      <c r="PO139" s="269"/>
      <c r="PP139" s="269"/>
      <c r="PQ139" s="269"/>
      <c r="PR139" s="269"/>
      <c r="PS139" s="269"/>
      <c r="PT139" s="269"/>
      <c r="PU139" s="269"/>
      <c r="PV139" s="269"/>
      <c r="PW139" s="269"/>
      <c r="PX139" s="269"/>
      <c r="PY139" s="269"/>
      <c r="PZ139" s="269"/>
      <c r="QA139" s="269"/>
      <c r="QB139" s="269"/>
      <c r="QC139" s="269"/>
      <c r="QD139" s="269"/>
      <c r="QE139" s="269"/>
      <c r="QF139" s="269"/>
      <c r="QG139" s="269"/>
      <c r="QH139" s="269"/>
      <c r="QI139" s="269"/>
      <c r="QJ139" s="269"/>
      <c r="QK139" s="269"/>
      <c r="QL139" s="269"/>
      <c r="QM139" s="269"/>
      <c r="QN139" s="269"/>
      <c r="QO139" s="269"/>
      <c r="QP139" s="269"/>
      <c r="QQ139" s="269"/>
      <c r="QR139" s="269"/>
      <c r="QS139" s="269"/>
      <c r="QT139" s="269"/>
      <c r="QU139" s="269"/>
      <c r="QV139" s="269"/>
      <c r="QW139" s="269"/>
      <c r="QX139" s="269"/>
      <c r="QY139" s="269"/>
      <c r="QZ139" s="269"/>
      <c r="RA139" s="269"/>
      <c r="RB139" s="269"/>
      <c r="RC139" s="269"/>
      <c r="RD139" s="269"/>
      <c r="RE139" s="269"/>
      <c r="RF139" s="269"/>
      <c r="RG139" s="269"/>
      <c r="RH139" s="269"/>
      <c r="RI139" s="269"/>
      <c r="RJ139" s="269"/>
      <c r="RK139" s="269"/>
      <c r="RL139" s="269"/>
      <c r="RM139" s="269"/>
      <c r="RN139" s="269"/>
      <c r="RO139" s="269"/>
      <c r="RP139" s="269"/>
      <c r="RQ139" s="269"/>
      <c r="RR139" s="269"/>
      <c r="RS139" s="269"/>
      <c r="RT139" s="269"/>
      <c r="RU139" s="269"/>
      <c r="RV139" s="269"/>
      <c r="RW139" s="269"/>
      <c r="RX139" s="269"/>
      <c r="RY139" s="269"/>
      <c r="RZ139" s="269"/>
      <c r="SA139" s="269"/>
      <c r="SB139" s="269"/>
      <c r="SC139" s="269"/>
      <c r="SD139" s="269"/>
      <c r="SE139" s="269"/>
      <c r="SF139" s="269"/>
      <c r="SG139" s="269"/>
      <c r="SH139" s="269"/>
      <c r="SI139" s="269"/>
      <c r="SJ139" s="269"/>
      <c r="SK139" s="269"/>
      <c r="SL139" s="269"/>
      <c r="SM139" s="269"/>
      <c r="SN139" s="269"/>
      <c r="SO139" s="269"/>
      <c r="SP139" s="269"/>
      <c r="SQ139" s="269"/>
      <c r="SR139" s="269"/>
      <c r="SS139" s="269"/>
      <c r="ST139" s="269"/>
      <c r="SU139" s="269"/>
      <c r="SV139" s="269"/>
      <c r="SW139" s="269"/>
      <c r="SX139" s="269"/>
      <c r="SY139" s="269"/>
      <c r="SZ139" s="269"/>
      <c r="TA139" s="269"/>
      <c r="TB139" s="269"/>
      <c r="TC139" s="269"/>
      <c r="TD139" s="269"/>
      <c r="TE139" s="269"/>
      <c r="TF139" s="269"/>
      <c r="TG139" s="269"/>
      <c r="TH139" s="269"/>
      <c r="TI139" s="269"/>
      <c r="TJ139" s="269"/>
      <c r="TK139" s="269"/>
      <c r="TL139" s="269"/>
      <c r="TM139" s="269"/>
      <c r="TN139" s="269"/>
      <c r="TO139" s="269"/>
      <c r="TP139" s="269"/>
      <c r="TQ139" s="269"/>
      <c r="TR139" s="269"/>
      <c r="TS139" s="269"/>
      <c r="TT139" s="269"/>
      <c r="TU139" s="269"/>
      <c r="TV139" s="269"/>
      <c r="TW139" s="269"/>
      <c r="TX139" s="269"/>
      <c r="TY139" s="269"/>
      <c r="TZ139" s="269"/>
      <c r="UA139" s="269"/>
      <c r="UB139" s="269"/>
      <c r="UC139" s="269"/>
      <c r="UD139" s="269"/>
      <c r="UE139" s="269"/>
      <c r="UF139" s="269"/>
      <c r="UG139" s="269"/>
      <c r="UH139" s="269"/>
      <c r="UI139" s="269"/>
      <c r="UJ139" s="269"/>
      <c r="UK139" s="269"/>
      <c r="UL139" s="269"/>
      <c r="UM139" s="269"/>
      <c r="UN139" s="269"/>
      <c r="UO139" s="269"/>
      <c r="UP139" s="269"/>
      <c r="UQ139" s="269"/>
      <c r="UR139" s="269"/>
      <c r="US139" s="269"/>
      <c r="UT139" s="269"/>
      <c r="UU139" s="269"/>
      <c r="UV139" s="269"/>
      <c r="UW139" s="269"/>
      <c r="UX139" s="269"/>
      <c r="UY139" s="269"/>
      <c r="UZ139" s="269"/>
      <c r="VA139" s="269"/>
      <c r="VB139" s="269"/>
      <c r="VC139" s="269"/>
      <c r="VD139" s="269"/>
      <c r="VE139" s="269"/>
      <c r="VF139" s="269"/>
      <c r="VG139" s="269"/>
      <c r="VH139" s="269"/>
      <c r="VI139" s="269"/>
      <c r="VJ139" s="269"/>
      <c r="VK139" s="269"/>
      <c r="VL139" s="269"/>
      <c r="VM139" s="269"/>
      <c r="VN139" s="269"/>
      <c r="VO139" s="269"/>
      <c r="VP139" s="269"/>
      <c r="VQ139" s="269"/>
      <c r="VR139" s="269"/>
      <c r="VS139" s="269"/>
      <c r="VT139" s="269"/>
      <c r="VU139" s="269"/>
      <c r="VV139" s="269"/>
      <c r="VW139" s="269"/>
      <c r="VX139" s="269"/>
      <c r="VY139" s="269"/>
      <c r="VZ139" s="269"/>
      <c r="WA139" s="269"/>
      <c r="WB139" s="269"/>
      <c r="WC139" s="269"/>
      <c r="WD139" s="269"/>
      <c r="WE139" s="269"/>
      <c r="WF139" s="269"/>
      <c r="WG139" s="269"/>
      <c r="WH139" s="269"/>
      <c r="WI139" s="269"/>
      <c r="WJ139" s="269"/>
      <c r="WK139" s="269"/>
      <c r="WL139" s="269"/>
      <c r="WM139" s="269"/>
      <c r="WN139" s="269"/>
      <c r="WO139" s="269"/>
      <c r="WP139" s="269"/>
      <c r="WQ139" s="269"/>
      <c r="WR139" s="269"/>
      <c r="WS139" s="269"/>
      <c r="WT139" s="269"/>
      <c r="WU139" s="269"/>
      <c r="WV139" s="269"/>
      <c r="WW139" s="269"/>
      <c r="WX139" s="269"/>
      <c r="WY139" s="269"/>
      <c r="WZ139" s="269"/>
      <c r="XA139" s="269"/>
      <c r="XB139" s="269"/>
      <c r="XC139" s="269"/>
      <c r="XD139" s="269"/>
      <c r="XE139" s="269"/>
      <c r="XF139" s="269"/>
      <c r="XG139" s="269"/>
      <c r="XH139" s="269"/>
      <c r="XI139" s="269"/>
      <c r="XJ139" s="269"/>
      <c r="XK139" s="269"/>
      <c r="XL139" s="269"/>
      <c r="XM139" s="269"/>
      <c r="XN139" s="269"/>
      <c r="XO139" s="269"/>
      <c r="XP139" s="269"/>
      <c r="XQ139" s="269"/>
      <c r="XR139" s="269"/>
      <c r="XS139" s="269"/>
      <c r="XT139" s="269"/>
      <c r="XU139" s="269"/>
      <c r="XV139" s="269"/>
      <c r="XW139" s="269"/>
      <c r="XX139" s="269"/>
      <c r="XY139" s="269"/>
      <c r="XZ139" s="269"/>
      <c r="YA139" s="269"/>
      <c r="YB139" s="269"/>
      <c r="YC139" s="269"/>
      <c r="YD139" s="269"/>
      <c r="YE139" s="269"/>
      <c r="YF139" s="269"/>
      <c r="YG139" s="269"/>
      <c r="YH139" s="269"/>
      <c r="YI139" s="269"/>
      <c r="YJ139" s="269"/>
      <c r="YK139" s="269"/>
      <c r="YL139" s="269"/>
      <c r="YM139" s="269"/>
      <c r="YN139" s="269"/>
      <c r="YO139" s="269"/>
      <c r="YP139" s="269"/>
      <c r="YQ139" s="269"/>
      <c r="YR139" s="269"/>
      <c r="YS139" s="269"/>
      <c r="YT139" s="269"/>
      <c r="YU139" s="269"/>
      <c r="YV139" s="269"/>
      <c r="YW139" s="269"/>
      <c r="YX139" s="269"/>
      <c r="YY139" s="269"/>
      <c r="YZ139" s="269"/>
      <c r="ZA139" s="269"/>
      <c r="ZB139" s="269"/>
      <c r="ZC139" s="269"/>
      <c r="ZD139" s="269"/>
      <c r="ZE139" s="269"/>
      <c r="ZF139" s="269"/>
      <c r="ZG139" s="269"/>
      <c r="ZH139" s="269"/>
      <c r="ZI139" s="269"/>
      <c r="ZJ139" s="269"/>
      <c r="ZK139" s="269"/>
      <c r="ZL139" s="269"/>
      <c r="ZM139" s="269"/>
      <c r="ZN139" s="269"/>
      <c r="ZO139" s="269"/>
      <c r="ZP139" s="269"/>
      <c r="ZQ139" s="269"/>
      <c r="ZR139" s="269"/>
      <c r="ZS139" s="269"/>
      <c r="ZT139" s="269"/>
      <c r="ZU139" s="269"/>
      <c r="ZV139" s="269"/>
      <c r="ZW139" s="269"/>
      <c r="ZX139" s="269"/>
      <c r="ZY139" s="269"/>
      <c r="ZZ139" s="269"/>
      <c r="AAA139" s="269"/>
      <c r="AAB139" s="269"/>
      <c r="AAC139" s="269"/>
      <c r="AAD139" s="269"/>
      <c r="AAE139" s="269"/>
      <c r="AAF139" s="269"/>
      <c r="AAG139" s="269"/>
      <c r="AAH139" s="269"/>
      <c r="AAI139" s="269"/>
      <c r="AAJ139" s="269"/>
      <c r="AAK139" s="269"/>
      <c r="AAL139" s="269"/>
      <c r="AAM139" s="269"/>
      <c r="AAN139" s="269"/>
      <c r="AAO139" s="269"/>
      <c r="AAP139" s="269"/>
      <c r="AAQ139" s="269"/>
      <c r="AAR139" s="269"/>
      <c r="AAS139" s="269"/>
      <c r="AAT139" s="269"/>
      <c r="AAU139" s="269"/>
      <c r="AAV139" s="269"/>
      <c r="AAW139" s="269"/>
      <c r="AAX139" s="269"/>
      <c r="AAY139" s="269"/>
      <c r="AAZ139" s="269"/>
      <c r="ABA139" s="269"/>
      <c r="ABB139" s="269"/>
      <c r="ABC139" s="269"/>
      <c r="ABD139" s="269"/>
      <c r="ABE139" s="269"/>
      <c r="ABF139" s="269"/>
      <c r="ABG139" s="269"/>
      <c r="ABH139" s="269"/>
      <c r="ABI139" s="269"/>
      <c r="ABJ139" s="269"/>
      <c r="ABK139" s="269"/>
      <c r="ABL139" s="269"/>
      <c r="ABM139" s="269"/>
      <c r="ABN139" s="269"/>
      <c r="ABO139" s="269"/>
      <c r="ABP139" s="269"/>
      <c r="ABQ139" s="269"/>
      <c r="ABR139" s="269"/>
      <c r="ABS139" s="269"/>
      <c r="ABT139" s="269"/>
      <c r="ABU139" s="269"/>
      <c r="ABV139" s="269"/>
      <c r="ABW139" s="269"/>
      <c r="ABX139" s="269"/>
      <c r="ABY139" s="269"/>
      <c r="ABZ139" s="269"/>
      <c r="ACA139" s="269"/>
      <c r="ACB139" s="269"/>
      <c r="ACC139" s="269"/>
      <c r="ACD139" s="269"/>
      <c r="ACE139" s="269"/>
      <c r="ACF139" s="269"/>
      <c r="ACG139" s="269"/>
      <c r="ACH139" s="269"/>
      <c r="ACI139" s="269"/>
      <c r="ACJ139" s="269"/>
      <c r="ACK139" s="269"/>
      <c r="ACL139" s="269"/>
      <c r="ACM139" s="269"/>
      <c r="ACN139" s="269"/>
      <c r="ACO139" s="269"/>
      <c r="ACP139" s="269"/>
      <c r="ACQ139" s="269"/>
      <c r="ACR139" s="269"/>
      <c r="ACS139" s="269"/>
      <c r="ACT139" s="269"/>
      <c r="ACU139" s="269"/>
      <c r="ACV139" s="269"/>
      <c r="ACW139" s="269"/>
      <c r="ACX139" s="269"/>
      <c r="ACY139" s="269"/>
      <c r="ACZ139" s="269"/>
      <c r="ADA139" s="269"/>
      <c r="ADB139" s="269"/>
      <c r="ADC139" s="269"/>
      <c r="ADD139" s="269"/>
      <c r="ADE139" s="269"/>
      <c r="ADF139" s="269"/>
      <c r="ADG139" s="269"/>
      <c r="ADH139" s="269"/>
      <c r="ADI139" s="269"/>
      <c r="ADJ139" s="269"/>
      <c r="ADK139" s="269"/>
      <c r="ADL139" s="269"/>
      <c r="ADM139" s="269"/>
      <c r="ADN139" s="269"/>
      <c r="ADO139" s="269"/>
      <c r="ADP139" s="269"/>
      <c r="ADQ139" s="269"/>
      <c r="ADR139" s="269"/>
      <c r="ADS139" s="269"/>
      <c r="ADT139" s="269"/>
      <c r="ADU139" s="269"/>
      <c r="ADV139" s="269"/>
      <c r="ADW139" s="269"/>
      <c r="ADX139" s="269"/>
      <c r="ADY139" s="269"/>
      <c r="ADZ139" s="269"/>
      <c r="AEA139" s="269"/>
      <c r="AEB139" s="269"/>
      <c r="AEC139" s="269"/>
      <c r="AED139" s="269"/>
      <c r="AEE139" s="269"/>
      <c r="AEF139" s="269"/>
      <c r="AEG139" s="269"/>
      <c r="AEH139" s="269"/>
      <c r="AEI139" s="269"/>
      <c r="AEJ139" s="269"/>
      <c r="AEK139" s="269"/>
      <c r="AEL139" s="269"/>
      <c r="AEM139" s="269"/>
      <c r="AEN139" s="269"/>
      <c r="AEO139" s="269"/>
      <c r="AEP139" s="269"/>
      <c r="AEQ139" s="269"/>
      <c r="AER139" s="269"/>
      <c r="AES139" s="269"/>
      <c r="AET139" s="269"/>
      <c r="AEU139" s="269"/>
      <c r="AEV139" s="269"/>
      <c r="AEW139" s="269"/>
      <c r="AEX139" s="269"/>
      <c r="AEY139" s="269"/>
      <c r="AEZ139" s="269"/>
      <c r="AFA139" s="269"/>
      <c r="AFB139" s="269"/>
      <c r="AFC139" s="269"/>
      <c r="AFD139" s="269"/>
      <c r="AFE139" s="269"/>
      <c r="AFF139" s="269"/>
      <c r="AFG139" s="269"/>
      <c r="AFH139" s="269"/>
      <c r="AFI139" s="269"/>
      <c r="AFJ139" s="269"/>
      <c r="AFK139" s="269"/>
      <c r="AFL139" s="269"/>
      <c r="AFM139" s="269"/>
      <c r="AFN139" s="269"/>
      <c r="AFO139" s="269"/>
      <c r="AFP139" s="269"/>
      <c r="AFQ139" s="269"/>
      <c r="AFR139" s="269"/>
      <c r="AFS139" s="269"/>
      <c r="AFT139" s="269"/>
      <c r="AFU139" s="269"/>
      <c r="AFV139" s="269"/>
      <c r="AFW139" s="269"/>
      <c r="AFX139" s="269"/>
      <c r="AFY139" s="269"/>
      <c r="AFZ139" s="269"/>
      <c r="AGA139" s="269"/>
      <c r="AGB139" s="269"/>
      <c r="AGC139" s="269"/>
      <c r="AGD139" s="269"/>
      <c r="AGE139" s="269"/>
      <c r="AGF139" s="269"/>
      <c r="AGG139" s="269"/>
      <c r="AGH139" s="269"/>
      <c r="AGI139" s="269"/>
      <c r="AGJ139" s="269"/>
      <c r="AGK139" s="269"/>
      <c r="AGL139" s="269"/>
      <c r="AGM139" s="269"/>
      <c r="AGN139" s="269"/>
      <c r="AGO139" s="269"/>
      <c r="AGP139" s="269"/>
      <c r="AGQ139" s="269"/>
      <c r="AGR139" s="269"/>
      <c r="AGS139" s="269"/>
      <c r="AGT139" s="269"/>
      <c r="AGU139" s="269"/>
      <c r="AGV139" s="269"/>
      <c r="AGW139" s="269"/>
      <c r="AGX139" s="269"/>
      <c r="AGY139" s="269"/>
      <c r="AGZ139" s="269"/>
      <c r="AHA139" s="269"/>
      <c r="AHB139" s="269"/>
      <c r="AHC139" s="269"/>
      <c r="AHD139" s="269"/>
      <c r="AHE139" s="269"/>
      <c r="AHF139" s="269"/>
      <c r="AHG139" s="269"/>
      <c r="AHH139" s="269"/>
      <c r="AHI139" s="269"/>
      <c r="AHJ139" s="269"/>
      <c r="AHK139" s="269"/>
      <c r="AHL139" s="269"/>
      <c r="AHM139" s="269"/>
      <c r="AHN139" s="269"/>
      <c r="AHO139" s="269"/>
      <c r="AHP139" s="269"/>
      <c r="AHQ139" s="269"/>
      <c r="AHR139" s="269"/>
      <c r="AHS139" s="269"/>
      <c r="AHT139" s="269"/>
      <c r="AHU139" s="269"/>
      <c r="AHV139" s="269"/>
      <c r="AHW139" s="269"/>
      <c r="AHX139" s="269"/>
      <c r="AHY139" s="269"/>
      <c r="AHZ139" s="269"/>
      <c r="AIA139" s="269"/>
      <c r="AIB139" s="269"/>
      <c r="AIC139" s="269"/>
      <c r="AID139" s="269"/>
      <c r="AIE139" s="269"/>
      <c r="AIF139" s="269"/>
      <c r="AIG139" s="269"/>
      <c r="AIH139" s="269"/>
      <c r="AII139" s="269"/>
      <c r="AIJ139" s="269"/>
      <c r="AIK139" s="269"/>
      <c r="AIL139" s="269"/>
      <c r="AIM139" s="269"/>
      <c r="AIN139" s="269"/>
      <c r="AIO139" s="269"/>
      <c r="AIP139" s="269"/>
      <c r="AIQ139" s="269"/>
      <c r="AIR139" s="269"/>
      <c r="AIS139" s="269"/>
      <c r="AIT139" s="269"/>
      <c r="AIU139" s="269"/>
      <c r="AIV139" s="269"/>
      <c r="AIW139" s="269"/>
      <c r="AIX139" s="269"/>
      <c r="AIY139" s="269"/>
      <c r="AIZ139" s="269"/>
      <c r="AJA139" s="269"/>
      <c r="AJB139" s="269"/>
      <c r="AJC139" s="269"/>
      <c r="AJD139" s="269"/>
      <c r="AJE139" s="269"/>
      <c r="AJF139" s="269"/>
      <c r="AJG139" s="269"/>
      <c r="AJH139" s="269"/>
      <c r="AJI139" s="269"/>
      <c r="AJJ139" s="269"/>
      <c r="AJK139" s="269"/>
      <c r="AJL139" s="269"/>
      <c r="AJM139" s="269"/>
      <c r="AJN139" s="269"/>
      <c r="AJO139" s="269"/>
      <c r="AJP139" s="269"/>
      <c r="AJQ139" s="269"/>
      <c r="AJR139" s="269"/>
      <c r="AJS139" s="269"/>
      <c r="AJT139" s="269"/>
      <c r="AJU139" s="269"/>
      <c r="AJV139" s="269"/>
      <c r="AJW139" s="269"/>
      <c r="AJX139" s="269"/>
      <c r="AJY139" s="269"/>
      <c r="AJZ139" s="269"/>
      <c r="AKA139" s="269"/>
      <c r="AKB139" s="269"/>
      <c r="AKC139" s="269"/>
      <c r="AKD139" s="269"/>
      <c r="AKE139" s="269"/>
      <c r="AKF139" s="269"/>
      <c r="AKG139" s="269"/>
      <c r="AKH139" s="269"/>
      <c r="AKI139" s="269"/>
      <c r="AKJ139" s="269"/>
      <c r="AKK139" s="269"/>
      <c r="AKL139" s="269"/>
      <c r="AKM139" s="269"/>
      <c r="AKN139" s="269"/>
      <c r="AKO139" s="269"/>
      <c r="AKP139" s="269"/>
      <c r="AKQ139" s="269"/>
      <c r="AKR139" s="269"/>
      <c r="AKS139" s="269"/>
      <c r="AKT139" s="269"/>
      <c r="AKU139" s="269"/>
      <c r="AKV139" s="269"/>
      <c r="AKW139" s="269"/>
      <c r="AKX139" s="269"/>
      <c r="AKY139" s="269"/>
      <c r="AKZ139" s="269"/>
      <c r="ALA139" s="269"/>
      <c r="ALB139" s="269"/>
      <c r="ALC139" s="269"/>
      <c r="ALD139" s="269"/>
      <c r="ALE139" s="269"/>
      <c r="ALF139" s="269"/>
      <c r="ALG139" s="269"/>
      <c r="ALH139" s="269"/>
      <c r="ALI139" s="269"/>
      <c r="ALJ139" s="269"/>
      <c r="ALK139" s="269"/>
      <c r="ALL139" s="269"/>
      <c r="ALM139" s="269"/>
      <c r="ALN139" s="269"/>
      <c r="ALO139" s="269"/>
      <c r="ALP139" s="269"/>
      <c r="ALQ139" s="269"/>
      <c r="ALR139" s="269"/>
      <c r="ALS139" s="269"/>
      <c r="ALT139" s="269"/>
      <c r="ALU139" s="269"/>
      <c r="ALV139" s="269"/>
      <c r="ALW139" s="269"/>
      <c r="ALX139" s="269"/>
      <c r="ALY139" s="269"/>
      <c r="ALZ139" s="269"/>
      <c r="AMA139" s="269"/>
      <c r="AMB139" s="269"/>
      <c r="AMC139" s="269"/>
      <c r="AMD139" s="269"/>
    </row>
    <row r="140" customFormat="false" ht="42.9" hidden="true" customHeight="true" outlineLevel="0" collapsed="false">
      <c r="A140" s="334" t="s">
        <v>1359</v>
      </c>
      <c r="B140" s="334"/>
      <c r="C140" s="334"/>
      <c r="D140" s="334"/>
      <c r="E140" s="334"/>
      <c r="F140" s="334"/>
      <c r="G140" s="334"/>
      <c r="H140" s="335"/>
      <c r="I140" s="336" t="n">
        <f aca="false">+I136+I137+I139</f>
        <v>0</v>
      </c>
    </row>
    <row r="141" customFormat="false" ht="13.8" hidden="true" customHeight="true" outlineLevel="0" collapsed="false">
      <c r="A141" s="337" t="s">
        <v>893</v>
      </c>
      <c r="B141" s="338" t="s">
        <v>1058</v>
      </c>
      <c r="C141" s="338"/>
      <c r="D141" s="338"/>
      <c r="E141" s="338"/>
      <c r="F141" s="338"/>
      <c r="G141" s="338"/>
      <c r="H141" s="340"/>
      <c r="I141" s="341"/>
    </row>
    <row r="142" customFormat="false" ht="13.8" hidden="true" customHeight="false" outlineLevel="0" collapsed="false">
      <c r="A142" s="342" t="s">
        <v>895</v>
      </c>
      <c r="B142" s="343" t="s">
        <v>896</v>
      </c>
      <c r="C142" s="343"/>
      <c r="D142" s="343"/>
      <c r="E142" s="343"/>
      <c r="F142" s="343"/>
      <c r="G142" s="343"/>
      <c r="H142" s="344"/>
      <c r="I142" s="345"/>
    </row>
    <row r="143" customFormat="false" ht="13.8" hidden="true" customHeight="true" outlineLevel="0" collapsed="false">
      <c r="A143" s="342"/>
      <c r="B143" s="346" t="s">
        <v>897</v>
      </c>
      <c r="C143" s="346"/>
      <c r="D143" s="346"/>
      <c r="E143" s="346"/>
      <c r="F143" s="346"/>
      <c r="G143" s="346"/>
      <c r="H143" s="339"/>
      <c r="I143" s="347" t="n">
        <f aca="false">ROUND(($I$140/(1-$H$150))*H143,2)</f>
        <v>0</v>
      </c>
    </row>
    <row r="144" customFormat="false" ht="13.8" hidden="true" customHeight="true" outlineLevel="0" collapsed="false">
      <c r="A144" s="342"/>
      <c r="B144" s="346" t="s">
        <v>898</v>
      </c>
      <c r="C144" s="346"/>
      <c r="D144" s="346"/>
      <c r="E144" s="346"/>
      <c r="F144" s="346"/>
      <c r="G144" s="346"/>
      <c r="H144" s="339"/>
      <c r="I144" s="347" t="n">
        <f aca="false">ROUND(($I$140/(1-$H$150))*H144,2)</f>
        <v>0</v>
      </c>
    </row>
    <row r="145" customFormat="false" ht="13.8" hidden="true" customHeight="false" outlineLevel="0" collapsed="false">
      <c r="A145" s="342"/>
      <c r="B145" s="348"/>
      <c r="C145" s="349" t="s">
        <v>1360</v>
      </c>
      <c r="D145" s="350"/>
      <c r="E145" s="348"/>
      <c r="F145" s="348"/>
      <c r="G145" s="348"/>
      <c r="H145" s="339"/>
      <c r="I145" s="347" t="n">
        <f aca="false">ROUND(($I$140/(1-$H$150))*H145,2)</f>
        <v>0</v>
      </c>
    </row>
    <row r="146" customFormat="false" ht="13.8" hidden="true" customHeight="false" outlineLevel="0" collapsed="false">
      <c r="A146" s="342"/>
      <c r="B146" s="348"/>
      <c r="C146" s="349" t="s">
        <v>1361</v>
      </c>
      <c r="D146" s="348"/>
      <c r="E146" s="348"/>
      <c r="F146" s="348"/>
      <c r="G146" s="348"/>
      <c r="H146" s="339"/>
      <c r="I146" s="347" t="n">
        <f aca="false">ROUND(($I$140/(1-$H$150))*H146,2)</f>
        <v>0</v>
      </c>
    </row>
    <row r="147" customFormat="false" ht="13.8" hidden="true" customHeight="true" outlineLevel="0" collapsed="false">
      <c r="A147" s="342" t="s">
        <v>900</v>
      </c>
      <c r="B147" s="351" t="s">
        <v>1362</v>
      </c>
      <c r="C147" s="351"/>
      <c r="D147" s="351"/>
      <c r="E147" s="351"/>
      <c r="F147" s="351"/>
      <c r="G147" s="351"/>
      <c r="H147" s="352"/>
      <c r="I147" s="347" t="n">
        <f aca="false">ROUND(($I$140/(1-$H$150))*H10,2)</f>
        <v>0</v>
      </c>
    </row>
    <row r="148" customFormat="false" ht="13.8" hidden="true" customHeight="true" outlineLevel="0" collapsed="false">
      <c r="A148" s="342" t="s">
        <v>903</v>
      </c>
      <c r="B148" s="351" t="s">
        <v>904</v>
      </c>
      <c r="C148" s="351"/>
      <c r="D148" s="351"/>
      <c r="E148" s="351"/>
      <c r="F148" s="351"/>
      <c r="G148" s="351"/>
      <c r="H148" s="353"/>
      <c r="I148" s="345"/>
    </row>
    <row r="149" customFormat="false" ht="13.8" hidden="true" customHeight="true" outlineLevel="0" collapsed="false">
      <c r="A149" s="342"/>
      <c r="B149" s="346" t="s">
        <v>1363</v>
      </c>
      <c r="C149" s="346"/>
      <c r="D149" s="346"/>
      <c r="E149" s="346"/>
      <c r="F149" s="346"/>
      <c r="G149" s="346"/>
      <c r="H149" s="339"/>
      <c r="I149" s="347" t="n">
        <f aca="false">ROUND(($I$140/(1-$H$150))*H149,2)</f>
        <v>0</v>
      </c>
    </row>
    <row r="150" customFormat="false" ht="13.8" hidden="true" customHeight="false" outlineLevel="0" collapsed="false">
      <c r="A150" s="354" t="s">
        <v>907</v>
      </c>
      <c r="B150" s="354"/>
      <c r="C150" s="354"/>
      <c r="D150" s="354"/>
      <c r="E150" s="354"/>
      <c r="F150" s="354"/>
      <c r="G150" s="354"/>
      <c r="H150" s="355" t="n">
        <f aca="false">SUM(H143:H149)</f>
        <v>0</v>
      </c>
      <c r="I150" s="356" t="n">
        <f aca="false">SUM(I143:I149)</f>
        <v>0</v>
      </c>
    </row>
    <row r="151" customFormat="false" ht="13.8" hidden="true" customHeight="false" outlineLevel="0" collapsed="false">
      <c r="A151" s="357" t="s">
        <v>908</v>
      </c>
      <c r="B151" s="358"/>
      <c r="C151" s="358"/>
      <c r="D151" s="358"/>
      <c r="E151" s="358"/>
      <c r="F151" s="358"/>
      <c r="G151" s="358"/>
      <c r="H151" s="358"/>
      <c r="I151" s="359"/>
    </row>
    <row r="152" customFormat="false" ht="13.8" hidden="true" customHeight="false" outlineLevel="0" collapsed="false">
      <c r="A152" s="360" t="s">
        <v>1069</v>
      </c>
      <c r="B152" s="360"/>
      <c r="C152" s="360"/>
      <c r="D152" s="360"/>
      <c r="E152" s="360"/>
      <c r="F152" s="360"/>
      <c r="G152" s="360"/>
      <c r="H152" s="361"/>
      <c r="I152" s="356" t="n">
        <f aca="false">+I137+I139+I150</f>
        <v>0</v>
      </c>
    </row>
    <row r="153" customFormat="false" ht="13.8" hidden="false" customHeight="true" outlineLevel="0" collapsed="false">
      <c r="A153" s="362" t="s">
        <v>1364</v>
      </c>
      <c r="B153" s="362"/>
      <c r="C153" s="362"/>
      <c r="D153" s="362"/>
      <c r="E153" s="362"/>
      <c r="F153" s="362"/>
      <c r="G153" s="362"/>
      <c r="H153" s="362"/>
      <c r="I153" s="362"/>
    </row>
    <row r="154" customFormat="false" ht="13.8" hidden="false" customHeight="true" outlineLevel="0" collapsed="false">
      <c r="A154" s="363" t="s">
        <v>1365</v>
      </c>
      <c r="B154" s="363"/>
      <c r="C154" s="363"/>
      <c r="D154" s="363"/>
      <c r="E154" s="363"/>
      <c r="F154" s="363"/>
      <c r="G154" s="363"/>
      <c r="H154" s="363"/>
      <c r="I154" s="280" t="s">
        <v>885</v>
      </c>
    </row>
    <row r="155" customFormat="false" ht="13.8" hidden="false" customHeight="true" outlineLevel="0" collapsed="false">
      <c r="A155" s="364" t="s">
        <v>887</v>
      </c>
      <c r="B155" s="365" t="s">
        <v>1072</v>
      </c>
      <c r="C155" s="365"/>
      <c r="D155" s="365"/>
      <c r="E155" s="365"/>
      <c r="F155" s="365"/>
      <c r="G155" s="365"/>
      <c r="H155" s="365"/>
      <c r="I155" s="366" t="n">
        <f aca="false">+I29</f>
        <v>0</v>
      </c>
    </row>
    <row r="156" customFormat="false" ht="13.8" hidden="false" customHeight="true" outlineLevel="0" collapsed="false">
      <c r="A156" s="364" t="s">
        <v>890</v>
      </c>
      <c r="B156" s="365" t="s">
        <v>1073</v>
      </c>
      <c r="C156" s="365"/>
      <c r="D156" s="365"/>
      <c r="E156" s="365"/>
      <c r="F156" s="365"/>
      <c r="G156" s="365"/>
      <c r="H156" s="365"/>
      <c r="I156" s="366" t="n">
        <f aca="false">+I79</f>
        <v>0</v>
      </c>
    </row>
    <row r="157" customFormat="false" ht="13.8" hidden="false" customHeight="true" outlineLevel="0" collapsed="false">
      <c r="A157" s="364" t="s">
        <v>893</v>
      </c>
      <c r="B157" s="365" t="s">
        <v>1074</v>
      </c>
      <c r="C157" s="365"/>
      <c r="D157" s="365"/>
      <c r="E157" s="365"/>
      <c r="F157" s="365"/>
      <c r="G157" s="365"/>
      <c r="H157" s="365"/>
      <c r="I157" s="366" t="n">
        <f aca="false">+I88</f>
        <v>0</v>
      </c>
    </row>
    <row r="158" customFormat="false" ht="13.8" hidden="false" customHeight="true" outlineLevel="0" collapsed="false">
      <c r="A158" s="364" t="s">
        <v>926</v>
      </c>
      <c r="B158" s="365" t="s">
        <v>1075</v>
      </c>
      <c r="C158" s="365"/>
      <c r="D158" s="365"/>
      <c r="E158" s="365"/>
      <c r="F158" s="365"/>
      <c r="G158" s="365"/>
      <c r="H158" s="365"/>
      <c r="I158" s="366" t="n">
        <f aca="false">+I127</f>
        <v>0</v>
      </c>
    </row>
    <row r="159" customFormat="false" ht="13.8" hidden="false" customHeight="true" outlineLevel="0" collapsed="false">
      <c r="A159" s="364" t="s">
        <v>966</v>
      </c>
      <c r="B159" s="365" t="s">
        <v>1366</v>
      </c>
      <c r="C159" s="365"/>
      <c r="D159" s="365"/>
      <c r="E159" s="365"/>
      <c r="F159" s="365"/>
      <c r="G159" s="365"/>
      <c r="H159" s="365"/>
      <c r="I159" s="366" t="n">
        <f aca="false">+I133</f>
        <v>0</v>
      </c>
    </row>
    <row r="160" customFormat="false" ht="13.8" hidden="false" customHeight="false" outlineLevel="0" collapsed="false">
      <c r="A160" s="302" t="s">
        <v>1077</v>
      </c>
      <c r="B160" s="302"/>
      <c r="C160" s="302"/>
      <c r="D160" s="302"/>
      <c r="E160" s="302"/>
      <c r="F160" s="302"/>
      <c r="G160" s="302"/>
      <c r="H160" s="303"/>
      <c r="I160" s="274" t="n">
        <f aca="false">SUM(I155:I159)</f>
        <v>0</v>
      </c>
    </row>
    <row r="161" customFormat="false" ht="13.8" hidden="false" customHeight="true" outlineLevel="0" collapsed="false">
      <c r="A161" s="364" t="s">
        <v>968</v>
      </c>
      <c r="B161" s="367" t="s">
        <v>1367</v>
      </c>
      <c r="C161" s="367"/>
      <c r="D161" s="367"/>
      <c r="E161" s="367"/>
      <c r="F161" s="367"/>
      <c r="G161" s="367"/>
      <c r="H161" s="367"/>
      <c r="I161" s="368" t="n">
        <f aca="false">+I152</f>
        <v>0</v>
      </c>
    </row>
    <row r="162" customFormat="false" ht="13.8" hidden="false" customHeight="false" outlineLevel="0" collapsed="false">
      <c r="A162" s="369" t="s">
        <v>1368</v>
      </c>
      <c r="B162" s="369"/>
      <c r="C162" s="369"/>
      <c r="D162" s="369"/>
      <c r="E162" s="369"/>
      <c r="F162" s="369"/>
      <c r="G162" s="369"/>
      <c r="H162" s="370"/>
      <c r="I162" s="371" t="n">
        <f aca="false">SUM(I160:I161)</f>
        <v>0</v>
      </c>
    </row>
    <row r="163" customFormat="false" ht="22.35" hidden="false" customHeight="true" outlineLevel="0" collapsed="false">
      <c r="A163" s="372" t="s">
        <v>1369</v>
      </c>
      <c r="B163" s="372"/>
      <c r="C163" s="372"/>
      <c r="D163" s="372"/>
      <c r="E163" s="372"/>
      <c r="F163" s="372"/>
      <c r="G163" s="372"/>
      <c r="H163" s="372"/>
      <c r="I163" s="372"/>
    </row>
    <row r="164" customFormat="false" ht="13.8" hidden="false" customHeight="true" outlineLevel="0" collapsed="false">
      <c r="A164" s="362" t="s">
        <v>1370</v>
      </c>
      <c r="B164" s="362"/>
      <c r="C164" s="362"/>
      <c r="D164" s="362"/>
      <c r="E164" s="362"/>
      <c r="F164" s="362"/>
      <c r="G164" s="362"/>
      <c r="H164" s="362"/>
      <c r="I164" s="362"/>
    </row>
    <row r="165" customFormat="false" ht="42.9" hidden="false" customHeight="true" outlineLevel="0" collapsed="false">
      <c r="A165" s="373" t="s">
        <v>1371</v>
      </c>
      <c r="B165" s="373"/>
      <c r="C165" s="318" t="s">
        <v>1372</v>
      </c>
      <c r="D165" s="318" t="s">
        <v>1373</v>
      </c>
      <c r="E165" s="318" t="s">
        <v>1374</v>
      </c>
      <c r="F165" s="318"/>
      <c r="G165" s="318" t="s">
        <v>1375</v>
      </c>
      <c r="H165" s="374" t="s">
        <v>1376</v>
      </c>
      <c r="I165" s="374"/>
    </row>
    <row r="166" customFormat="false" ht="13.8" hidden="false" customHeight="false" outlineLevel="0" collapsed="false">
      <c r="A166" s="292" t="s">
        <v>1377</v>
      </c>
      <c r="B166" s="292"/>
      <c r="C166" s="375" t="s">
        <v>1378</v>
      </c>
      <c r="D166" s="375" t="s">
        <v>1379</v>
      </c>
      <c r="E166" s="375" t="s">
        <v>1380</v>
      </c>
      <c r="F166" s="375"/>
      <c r="G166" s="375" t="s">
        <v>1381</v>
      </c>
      <c r="H166" s="376" t="s">
        <v>1382</v>
      </c>
      <c r="I166" s="376"/>
    </row>
    <row r="167" customFormat="false" ht="20.85" hidden="false" customHeight="false" outlineLevel="0" collapsed="false">
      <c r="A167" s="377" t="str">
        <f aca="false">H11</f>
        <v>Item 10 - Auxiliar de Limpeza</v>
      </c>
      <c r="B167" s="377"/>
      <c r="C167" s="378" t="n">
        <f aca="false">I162</f>
        <v>0</v>
      </c>
      <c r="D167" s="379" t="n">
        <v>4</v>
      </c>
      <c r="E167" s="378" t="n">
        <f aca="false">ROUND(C167*D167,2)</f>
        <v>0</v>
      </c>
      <c r="F167" s="378"/>
      <c r="G167" s="379" t="n">
        <f aca="false">H8</f>
        <v>12</v>
      </c>
      <c r="H167" s="380" t="n">
        <f aca="false">ROUND(E167*G167,2)</f>
        <v>0</v>
      </c>
      <c r="I167" s="380"/>
    </row>
    <row r="168" customFormat="false" ht="13.8" hidden="false" customHeight="false" outlineLevel="0" collapsed="false">
      <c r="A168" s="381"/>
      <c r="B168" s="381"/>
      <c r="C168" s="381"/>
      <c r="D168" s="381"/>
      <c r="E168" s="381"/>
      <c r="F168" s="381"/>
      <c r="G168" s="381"/>
      <c r="H168" s="382"/>
      <c r="I168" s="381"/>
    </row>
    <row r="169" customFormat="false" ht="13.8" hidden="false" customHeight="false" outlineLevel="0" collapsed="false">
      <c r="A169" s="381"/>
      <c r="B169" s="381"/>
      <c r="C169" s="381"/>
      <c r="D169" s="381"/>
      <c r="E169" s="381"/>
      <c r="F169" s="381"/>
      <c r="G169" s="381"/>
      <c r="H169" s="381"/>
      <c r="I169" s="381"/>
    </row>
    <row r="170" customFormat="false" ht="13.8" hidden="false" customHeight="false" outlineLevel="0" collapsed="false">
      <c r="A170" s="381"/>
      <c r="B170" s="381"/>
      <c r="C170" s="381"/>
      <c r="D170" s="381"/>
      <c r="E170" s="381"/>
      <c r="F170" s="381"/>
      <c r="G170" s="381"/>
      <c r="H170" s="381"/>
      <c r="I170" s="381"/>
    </row>
    <row r="171" customFormat="false" ht="13.8" hidden="false" customHeight="false" outlineLevel="0" collapsed="false">
      <c r="A171" s="381"/>
      <c r="B171" s="381"/>
      <c r="C171" s="381"/>
      <c r="D171" s="381"/>
      <c r="E171" s="381"/>
      <c r="F171" s="381"/>
      <c r="G171" s="381"/>
      <c r="H171" s="381"/>
      <c r="I171" s="381"/>
    </row>
    <row r="172" customFormat="false" ht="13.8" hidden="false" customHeight="false" outlineLevel="0" collapsed="false">
      <c r="A172" s="381"/>
      <c r="B172" s="381"/>
      <c r="C172" s="381"/>
      <c r="D172" s="381"/>
      <c r="E172" s="381"/>
      <c r="F172" s="381"/>
      <c r="G172" s="381"/>
      <c r="H172" s="381"/>
      <c r="I172" s="381"/>
    </row>
    <row r="173" customFormat="false" ht="13.8" hidden="false" customHeight="false" outlineLevel="0" collapsed="false">
      <c r="A173" s="381"/>
      <c r="B173" s="381"/>
      <c r="C173" s="381"/>
      <c r="D173" s="381"/>
      <c r="E173" s="381"/>
      <c r="F173" s="381"/>
      <c r="G173" s="381"/>
      <c r="H173" s="381"/>
      <c r="I173" s="381"/>
    </row>
    <row r="174" customFormat="false" ht="13.8" hidden="false" customHeight="false" outlineLevel="0" collapsed="false">
      <c r="A174" s="381"/>
      <c r="B174" s="381"/>
      <c r="C174" s="381"/>
      <c r="D174" s="381"/>
      <c r="E174" s="381"/>
      <c r="F174" s="381"/>
      <c r="G174" s="381"/>
      <c r="H174" s="381"/>
      <c r="I174" s="381"/>
    </row>
    <row r="175" customFormat="false" ht="13.8" hidden="false" customHeight="false" outlineLevel="0" collapsed="false">
      <c r="A175" s="381"/>
      <c r="B175" s="381"/>
      <c r="C175" s="381"/>
      <c r="D175" s="381"/>
      <c r="E175" s="381"/>
      <c r="F175" s="381"/>
      <c r="G175" s="381"/>
      <c r="H175" s="381"/>
      <c r="I175" s="381"/>
    </row>
    <row r="176" customFormat="false" ht="13.8" hidden="false" customHeight="false" outlineLevel="0" collapsed="false">
      <c r="A176" s="381"/>
      <c r="B176" s="381"/>
      <c r="C176" s="381"/>
      <c r="D176" s="381"/>
      <c r="E176" s="381"/>
      <c r="F176" s="381"/>
      <c r="G176" s="381"/>
      <c r="H176" s="381"/>
      <c r="I176" s="381"/>
    </row>
    <row r="177" customFormat="false" ht="13.8" hidden="false" customHeight="false" outlineLevel="0" collapsed="false">
      <c r="A177" s="381"/>
      <c r="B177" s="381"/>
      <c r="C177" s="381"/>
      <c r="D177" s="381"/>
      <c r="E177" s="381"/>
      <c r="F177" s="381"/>
      <c r="G177" s="381"/>
      <c r="H177" s="381"/>
      <c r="I177" s="381"/>
    </row>
    <row r="178" customFormat="false" ht="13.8" hidden="false" customHeight="false" outlineLevel="0" collapsed="false">
      <c r="A178" s="381"/>
      <c r="B178" s="381"/>
      <c r="C178" s="381"/>
      <c r="D178" s="381"/>
      <c r="E178" s="381"/>
      <c r="F178" s="381"/>
      <c r="G178" s="381"/>
      <c r="H178" s="381"/>
      <c r="I178" s="381"/>
    </row>
    <row r="179" customFormat="false" ht="13.8" hidden="false" customHeight="false" outlineLevel="0" collapsed="false">
      <c r="A179" s="381"/>
      <c r="B179" s="381"/>
      <c r="C179" s="381"/>
      <c r="D179" s="381"/>
      <c r="E179" s="381"/>
      <c r="F179" s="381"/>
      <c r="G179" s="381"/>
      <c r="H179" s="381"/>
      <c r="I179" s="381"/>
    </row>
    <row r="180" customFormat="false" ht="13.8" hidden="false" customHeight="false" outlineLevel="0" collapsed="false">
      <c r="A180" s="381"/>
      <c r="B180" s="381"/>
      <c r="C180" s="381"/>
      <c r="D180" s="381"/>
      <c r="E180" s="381"/>
      <c r="F180" s="381"/>
      <c r="G180" s="381"/>
      <c r="H180" s="381"/>
      <c r="I180" s="381"/>
    </row>
    <row r="181" customFormat="false" ht="13.8" hidden="false" customHeight="false" outlineLevel="0" collapsed="false">
      <c r="A181" s="381"/>
      <c r="B181" s="381"/>
      <c r="C181" s="381"/>
      <c r="D181" s="381"/>
      <c r="E181" s="381"/>
      <c r="F181" s="381"/>
      <c r="G181" s="381"/>
      <c r="H181" s="381"/>
      <c r="I181" s="381"/>
    </row>
    <row r="182" customFormat="false" ht="13.8" hidden="false" customHeight="false" outlineLevel="0" collapsed="false">
      <c r="A182" s="381"/>
      <c r="B182" s="381"/>
      <c r="C182" s="381"/>
      <c r="D182" s="381"/>
      <c r="E182" s="381"/>
      <c r="F182" s="381"/>
      <c r="G182" s="381"/>
      <c r="H182" s="381"/>
      <c r="I182" s="381"/>
    </row>
    <row r="183" customFormat="false" ht="13.8" hidden="false" customHeight="false" outlineLevel="0" collapsed="false">
      <c r="A183" s="381"/>
      <c r="B183" s="381"/>
      <c r="C183" s="381"/>
      <c r="D183" s="381"/>
      <c r="E183" s="381"/>
      <c r="F183" s="381"/>
      <c r="G183" s="381"/>
      <c r="H183" s="381"/>
      <c r="I183" s="381"/>
    </row>
    <row r="184" customFormat="false" ht="13.8" hidden="false" customHeight="false" outlineLevel="0" collapsed="false">
      <c r="A184" s="381"/>
      <c r="B184" s="381"/>
      <c r="C184" s="381"/>
      <c r="D184" s="381"/>
      <c r="E184" s="381"/>
      <c r="F184" s="381"/>
      <c r="G184" s="381"/>
      <c r="H184" s="381"/>
      <c r="I184" s="381"/>
    </row>
    <row r="185" customFormat="false" ht="13.8" hidden="false" customHeight="false" outlineLevel="0" collapsed="false">
      <c r="A185" s="381"/>
      <c r="B185" s="381"/>
      <c r="C185" s="381"/>
      <c r="D185" s="381"/>
      <c r="E185" s="381"/>
      <c r="F185" s="381"/>
      <c r="G185" s="381"/>
      <c r="H185" s="381"/>
      <c r="I185" s="381"/>
    </row>
    <row r="186" customFormat="false" ht="13.8" hidden="false" customHeight="false" outlineLevel="0" collapsed="false">
      <c r="A186" s="381"/>
      <c r="B186" s="381"/>
      <c r="C186" s="381"/>
      <c r="D186" s="381"/>
      <c r="E186" s="381"/>
      <c r="F186" s="381"/>
      <c r="G186" s="381"/>
      <c r="H186" s="381"/>
      <c r="I186" s="381"/>
    </row>
    <row r="187" customFormat="false" ht="13.8" hidden="false" customHeight="false" outlineLevel="0" collapsed="false">
      <c r="A187" s="381"/>
      <c r="B187" s="381"/>
      <c r="C187" s="381"/>
      <c r="D187" s="381"/>
      <c r="E187" s="381"/>
      <c r="F187" s="381"/>
      <c r="G187" s="381"/>
      <c r="H187" s="381"/>
      <c r="I187" s="381"/>
    </row>
    <row r="188" customFormat="false" ht="13.8" hidden="false" customHeight="false" outlineLevel="0" collapsed="false">
      <c r="A188" s="381"/>
      <c r="B188" s="381"/>
      <c r="C188" s="381"/>
      <c r="D188" s="381"/>
      <c r="E188" s="381"/>
      <c r="F188" s="381"/>
      <c r="G188" s="381"/>
      <c r="H188" s="381"/>
      <c r="I188" s="381"/>
    </row>
    <row r="189" customFormat="false" ht="13.8" hidden="false" customHeight="false" outlineLevel="0" collapsed="false">
      <c r="A189" s="381"/>
      <c r="B189" s="381"/>
      <c r="C189" s="381"/>
      <c r="D189" s="381"/>
      <c r="E189" s="381"/>
      <c r="F189" s="381"/>
      <c r="G189" s="381"/>
      <c r="H189" s="381"/>
      <c r="I189" s="381"/>
    </row>
    <row r="190" customFormat="false" ht="13.8" hidden="false" customHeight="false" outlineLevel="0" collapsed="false">
      <c r="A190" s="381"/>
      <c r="B190" s="381"/>
      <c r="C190" s="381"/>
      <c r="D190" s="381"/>
      <c r="E190" s="381"/>
      <c r="F190" s="381"/>
      <c r="G190" s="381"/>
      <c r="H190" s="381"/>
      <c r="I190" s="381"/>
    </row>
    <row r="191" customFormat="false" ht="13.8" hidden="false" customHeight="false" outlineLevel="0" collapsed="false">
      <c r="A191" s="381"/>
      <c r="B191" s="381"/>
      <c r="C191" s="381"/>
      <c r="D191" s="381"/>
      <c r="E191" s="381"/>
      <c r="F191" s="381"/>
      <c r="G191" s="381"/>
      <c r="H191" s="381"/>
      <c r="I191" s="381"/>
    </row>
    <row r="192" customFormat="false" ht="13.8" hidden="false" customHeight="false" outlineLevel="0" collapsed="false">
      <c r="A192" s="381"/>
      <c r="B192" s="381"/>
      <c r="C192" s="381"/>
      <c r="D192" s="381"/>
      <c r="E192" s="381"/>
      <c r="F192" s="381"/>
      <c r="G192" s="381"/>
      <c r="H192" s="381"/>
      <c r="I192" s="381"/>
    </row>
    <row r="193" customFormat="false" ht="13.8" hidden="false" customHeight="false" outlineLevel="0" collapsed="false">
      <c r="A193" s="381"/>
      <c r="B193" s="381"/>
      <c r="C193" s="381"/>
      <c r="D193" s="381"/>
      <c r="E193" s="381"/>
      <c r="F193" s="381"/>
      <c r="G193" s="381"/>
      <c r="H193" s="381"/>
      <c r="I193" s="381"/>
    </row>
    <row r="194" customFormat="false" ht="13.8" hidden="false" customHeight="false" outlineLevel="0" collapsed="false">
      <c r="A194" s="381"/>
      <c r="B194" s="381"/>
      <c r="C194" s="381"/>
      <c r="D194" s="381"/>
      <c r="E194" s="381"/>
      <c r="F194" s="381"/>
      <c r="G194" s="381"/>
      <c r="H194" s="381"/>
      <c r="I194" s="381"/>
    </row>
    <row r="195" customFormat="false" ht="13.8" hidden="false" customHeight="false" outlineLevel="0" collapsed="false">
      <c r="A195" s="381"/>
      <c r="B195" s="381"/>
      <c r="C195" s="381"/>
      <c r="D195" s="381"/>
      <c r="E195" s="381"/>
      <c r="F195" s="381"/>
      <c r="G195" s="381"/>
      <c r="H195" s="381"/>
      <c r="I195" s="381"/>
    </row>
    <row r="196" customFormat="false" ht="13.8" hidden="false" customHeight="false" outlineLevel="0" collapsed="false">
      <c r="A196" s="381"/>
      <c r="B196" s="381"/>
      <c r="C196" s="381"/>
      <c r="D196" s="381"/>
      <c r="E196" s="381"/>
      <c r="F196" s="381"/>
      <c r="G196" s="381"/>
      <c r="H196" s="381"/>
      <c r="I196" s="381"/>
    </row>
    <row r="197" customFormat="false" ht="13.8" hidden="false" customHeight="false" outlineLevel="0" collapsed="false">
      <c r="A197" s="381"/>
      <c r="B197" s="381"/>
      <c r="C197" s="381"/>
      <c r="D197" s="381"/>
      <c r="E197" s="381"/>
      <c r="F197" s="381"/>
      <c r="G197" s="381"/>
      <c r="H197" s="381"/>
      <c r="I197" s="381"/>
    </row>
    <row r="198" customFormat="false" ht="13.8" hidden="false" customHeight="false" outlineLevel="0" collapsed="false">
      <c r="A198" s="381"/>
      <c r="B198" s="381"/>
      <c r="C198" s="381"/>
      <c r="D198" s="381"/>
      <c r="E198" s="381"/>
      <c r="F198" s="381"/>
      <c r="G198" s="381"/>
      <c r="H198" s="381"/>
      <c r="I198" s="381"/>
    </row>
    <row r="199" customFormat="false" ht="13.8" hidden="false" customHeight="false" outlineLevel="0" collapsed="false">
      <c r="A199" s="381"/>
      <c r="B199" s="381"/>
      <c r="C199" s="381"/>
      <c r="D199" s="381"/>
      <c r="E199" s="381"/>
      <c r="F199" s="381"/>
      <c r="G199" s="381"/>
      <c r="H199" s="381"/>
      <c r="I199" s="381"/>
    </row>
    <row r="200" customFormat="false" ht="13.8" hidden="false" customHeight="false" outlineLevel="0" collapsed="false">
      <c r="A200" s="381"/>
      <c r="B200" s="381"/>
      <c r="C200" s="381"/>
      <c r="D200" s="381"/>
      <c r="E200" s="381"/>
      <c r="F200" s="381"/>
      <c r="G200" s="381"/>
      <c r="H200" s="381"/>
      <c r="I200" s="381"/>
    </row>
    <row r="201" customFormat="false" ht="13.8" hidden="false" customHeight="false" outlineLevel="0" collapsed="false">
      <c r="A201" s="381"/>
      <c r="B201" s="381"/>
      <c r="C201" s="381"/>
      <c r="D201" s="381"/>
      <c r="E201" s="381"/>
      <c r="F201" s="381"/>
      <c r="G201" s="381"/>
      <c r="H201" s="381"/>
      <c r="I201" s="381"/>
    </row>
    <row r="202" customFormat="false" ht="13.8" hidden="false" customHeight="false" outlineLevel="0" collapsed="false">
      <c r="A202" s="381"/>
      <c r="B202" s="381"/>
      <c r="C202" s="381"/>
      <c r="D202" s="381"/>
      <c r="E202" s="381"/>
      <c r="F202" s="381"/>
      <c r="G202" s="381"/>
      <c r="H202" s="381"/>
      <c r="I202" s="381"/>
    </row>
    <row r="203" customFormat="false" ht="13.8" hidden="false" customHeight="false" outlineLevel="0" collapsed="false">
      <c r="A203" s="381"/>
      <c r="B203" s="381"/>
      <c r="C203" s="381"/>
      <c r="D203" s="381"/>
      <c r="E203" s="381"/>
      <c r="F203" s="381"/>
      <c r="G203" s="381"/>
      <c r="H203" s="381"/>
      <c r="I203" s="381"/>
    </row>
    <row r="204" customFormat="false" ht="13.8" hidden="false" customHeight="false" outlineLevel="0" collapsed="false">
      <c r="A204" s="381"/>
      <c r="B204" s="381"/>
      <c r="C204" s="381"/>
      <c r="D204" s="381"/>
      <c r="E204" s="381"/>
      <c r="F204" s="381"/>
      <c r="G204" s="381"/>
      <c r="H204" s="381"/>
      <c r="I204" s="381"/>
    </row>
    <row r="205" customFormat="false" ht="13.8" hidden="false" customHeight="false" outlineLevel="0" collapsed="false">
      <c r="A205" s="381"/>
      <c r="B205" s="381"/>
      <c r="C205" s="381"/>
      <c r="D205" s="381"/>
      <c r="E205" s="381"/>
      <c r="F205" s="381"/>
      <c r="G205" s="381"/>
      <c r="H205" s="381"/>
      <c r="I205" s="381"/>
    </row>
    <row r="206" customFormat="false" ht="13.8" hidden="false" customHeight="false" outlineLevel="0" collapsed="false">
      <c r="A206" s="381"/>
      <c r="B206" s="381"/>
      <c r="C206" s="381"/>
      <c r="D206" s="381"/>
      <c r="E206" s="381"/>
      <c r="F206" s="381"/>
      <c r="G206" s="381"/>
      <c r="H206" s="381"/>
      <c r="I206" s="381"/>
    </row>
    <row r="207" customFormat="false" ht="13.8" hidden="false" customHeight="false" outlineLevel="0" collapsed="false">
      <c r="A207" s="381"/>
      <c r="B207" s="381"/>
      <c r="C207" s="381"/>
      <c r="D207" s="381"/>
      <c r="E207" s="381"/>
      <c r="F207" s="381"/>
      <c r="G207" s="381"/>
      <c r="H207" s="381"/>
      <c r="I207" s="381"/>
    </row>
    <row r="208" customFormat="false" ht="13.8" hidden="false" customHeight="false" outlineLevel="0" collapsed="false">
      <c r="A208" s="381"/>
      <c r="B208" s="381"/>
      <c r="C208" s="381"/>
      <c r="D208" s="381"/>
      <c r="E208" s="381"/>
      <c r="F208" s="381"/>
      <c r="G208" s="381"/>
      <c r="H208" s="381"/>
      <c r="I208" s="381"/>
    </row>
    <row r="209" customFormat="false" ht="13.8" hidden="false" customHeight="false" outlineLevel="0" collapsed="false">
      <c r="A209" s="381"/>
      <c r="B209" s="381"/>
      <c r="C209" s="381"/>
      <c r="D209" s="381"/>
      <c r="E209" s="381"/>
      <c r="F209" s="381"/>
      <c r="G209" s="381"/>
      <c r="H209" s="381"/>
      <c r="I209" s="381"/>
    </row>
    <row r="210" customFormat="false" ht="13.8" hidden="false" customHeight="false" outlineLevel="0" collapsed="false">
      <c r="A210" s="381"/>
      <c r="B210" s="381"/>
      <c r="C210" s="381"/>
      <c r="D210" s="381"/>
      <c r="E210" s="381"/>
      <c r="F210" s="381"/>
      <c r="G210" s="381"/>
      <c r="H210" s="381"/>
      <c r="I210" s="381"/>
    </row>
    <row r="211" customFormat="false" ht="13.8" hidden="false" customHeight="false" outlineLevel="0" collapsed="false">
      <c r="A211" s="381"/>
      <c r="B211" s="381"/>
      <c r="C211" s="381"/>
      <c r="D211" s="381"/>
      <c r="E211" s="381"/>
      <c r="F211" s="381"/>
      <c r="G211" s="381"/>
      <c r="H211" s="381"/>
      <c r="I211" s="381"/>
    </row>
    <row r="212" customFormat="false" ht="13.8" hidden="false" customHeight="false" outlineLevel="0" collapsed="false">
      <c r="A212" s="381"/>
      <c r="B212" s="381"/>
      <c r="C212" s="381"/>
      <c r="D212" s="381"/>
      <c r="E212" s="381"/>
      <c r="F212" s="381"/>
      <c r="G212" s="381"/>
      <c r="H212" s="381"/>
      <c r="I212" s="381"/>
    </row>
    <row r="213" customFormat="false" ht="13.8" hidden="false" customHeight="false" outlineLevel="0" collapsed="false">
      <c r="A213" s="381"/>
      <c r="B213" s="381"/>
      <c r="C213" s="381"/>
      <c r="D213" s="381"/>
      <c r="E213" s="381"/>
      <c r="F213" s="381"/>
      <c r="G213" s="381"/>
      <c r="H213" s="381"/>
      <c r="I213" s="381"/>
    </row>
    <row r="214" customFormat="false" ht="13.8" hidden="false" customHeight="false" outlineLevel="0" collapsed="false">
      <c r="A214" s="381"/>
      <c r="B214" s="381"/>
      <c r="C214" s="381"/>
      <c r="D214" s="381"/>
      <c r="E214" s="381"/>
      <c r="F214" s="381"/>
      <c r="G214" s="381"/>
      <c r="H214" s="381"/>
      <c r="I214" s="381"/>
    </row>
    <row r="215" customFormat="false" ht="13.8" hidden="false" customHeight="false" outlineLevel="0" collapsed="false">
      <c r="A215" s="381"/>
      <c r="B215" s="381"/>
      <c r="C215" s="381"/>
      <c r="D215" s="381"/>
      <c r="E215" s="381"/>
      <c r="F215" s="381"/>
      <c r="G215" s="381"/>
      <c r="H215" s="381"/>
      <c r="I215" s="381"/>
    </row>
    <row r="216" customFormat="false" ht="13.8" hidden="false" customHeight="false" outlineLevel="0" collapsed="false">
      <c r="A216" s="381"/>
      <c r="B216" s="381"/>
      <c r="C216" s="381"/>
      <c r="D216" s="381"/>
      <c r="E216" s="381"/>
      <c r="F216" s="381"/>
      <c r="G216" s="381"/>
      <c r="H216" s="381"/>
      <c r="I216" s="381"/>
    </row>
    <row r="217" customFormat="false" ht="13.8" hidden="false" customHeight="false" outlineLevel="0" collapsed="false">
      <c r="A217" s="381"/>
      <c r="B217" s="381"/>
      <c r="C217" s="381"/>
      <c r="D217" s="381"/>
      <c r="E217" s="381"/>
      <c r="F217" s="381"/>
      <c r="G217" s="381"/>
      <c r="H217" s="381"/>
      <c r="I217" s="381"/>
    </row>
    <row r="218" customFormat="false" ht="13.8" hidden="false" customHeight="false" outlineLevel="0" collapsed="false">
      <c r="A218" s="381"/>
      <c r="B218" s="381"/>
      <c r="C218" s="381"/>
      <c r="D218" s="381"/>
      <c r="E218" s="381"/>
      <c r="F218" s="381"/>
      <c r="G218" s="381"/>
      <c r="H218" s="381"/>
      <c r="I218" s="381"/>
    </row>
    <row r="219" customFormat="false" ht="13.8" hidden="false" customHeight="false" outlineLevel="0" collapsed="false">
      <c r="A219" s="381"/>
      <c r="B219" s="381"/>
      <c r="C219" s="381"/>
      <c r="D219" s="381"/>
      <c r="E219" s="381"/>
      <c r="F219" s="381"/>
      <c r="G219" s="381"/>
      <c r="H219" s="381"/>
      <c r="I219" s="381"/>
    </row>
    <row r="220" customFormat="false" ht="13.8" hidden="false" customHeight="false" outlineLevel="0" collapsed="false">
      <c r="A220" s="381"/>
      <c r="B220" s="381"/>
      <c r="C220" s="381"/>
      <c r="D220" s="381"/>
      <c r="E220" s="381"/>
      <c r="F220" s="381"/>
      <c r="G220" s="381"/>
      <c r="H220" s="381"/>
      <c r="I220" s="381"/>
    </row>
    <row r="221" customFormat="false" ht="13.8" hidden="false" customHeight="false" outlineLevel="0" collapsed="false">
      <c r="A221" s="381"/>
      <c r="B221" s="381"/>
      <c r="C221" s="381"/>
      <c r="D221" s="381"/>
      <c r="E221" s="381"/>
      <c r="F221" s="381"/>
      <c r="G221" s="381"/>
      <c r="H221" s="381"/>
      <c r="I221" s="381"/>
    </row>
    <row r="222" customFormat="false" ht="13.8" hidden="false" customHeight="false" outlineLevel="0" collapsed="false">
      <c r="A222" s="381"/>
      <c r="B222" s="381"/>
      <c r="C222" s="381"/>
      <c r="D222" s="381"/>
      <c r="E222" s="381"/>
      <c r="F222" s="381"/>
      <c r="G222" s="381"/>
      <c r="H222" s="381"/>
      <c r="I222" s="381"/>
    </row>
    <row r="223" customFormat="false" ht="13.8" hidden="false" customHeight="false" outlineLevel="0" collapsed="false">
      <c r="A223" s="381"/>
      <c r="B223" s="381"/>
      <c r="C223" s="381"/>
      <c r="D223" s="381"/>
      <c r="E223" s="381"/>
      <c r="F223" s="381"/>
      <c r="G223" s="381"/>
      <c r="H223" s="381"/>
      <c r="I223" s="381"/>
    </row>
    <row r="224" customFormat="false" ht="13.8" hidden="false" customHeight="false" outlineLevel="0" collapsed="false">
      <c r="A224" s="381"/>
      <c r="B224" s="381"/>
      <c r="C224" s="381"/>
      <c r="D224" s="381"/>
      <c r="E224" s="381"/>
      <c r="F224" s="381"/>
      <c r="G224" s="381"/>
      <c r="H224" s="381"/>
      <c r="I224" s="381"/>
    </row>
    <row r="225" customFormat="false" ht="13.8" hidden="false" customHeight="false" outlineLevel="0" collapsed="false">
      <c r="A225" s="381"/>
      <c r="B225" s="381"/>
      <c r="C225" s="381"/>
      <c r="D225" s="381"/>
      <c r="E225" s="381"/>
      <c r="F225" s="381"/>
      <c r="G225" s="381"/>
      <c r="H225" s="381"/>
      <c r="I225" s="381"/>
    </row>
    <row r="226" customFormat="false" ht="13.8" hidden="false" customHeight="false" outlineLevel="0" collapsed="false">
      <c r="A226" s="381"/>
      <c r="B226" s="381"/>
      <c r="C226" s="381"/>
      <c r="D226" s="381"/>
      <c r="E226" s="381"/>
      <c r="F226" s="381"/>
      <c r="G226" s="381"/>
      <c r="H226" s="381"/>
      <c r="I226" s="381"/>
    </row>
    <row r="227" customFormat="false" ht="13.8" hidden="false" customHeight="false" outlineLevel="0" collapsed="false">
      <c r="A227" s="381"/>
      <c r="B227" s="381"/>
      <c r="C227" s="381"/>
      <c r="D227" s="381"/>
      <c r="E227" s="381"/>
      <c r="F227" s="381"/>
      <c r="G227" s="381"/>
      <c r="H227" s="381"/>
      <c r="I227" s="381"/>
    </row>
    <row r="228" customFormat="false" ht="13.8" hidden="false" customHeight="false" outlineLevel="0" collapsed="false">
      <c r="A228" s="381"/>
      <c r="B228" s="381"/>
      <c r="C228" s="381"/>
      <c r="D228" s="381"/>
      <c r="E228" s="381"/>
      <c r="F228" s="381"/>
      <c r="G228" s="381"/>
      <c r="H228" s="381"/>
      <c r="I228" s="381"/>
    </row>
    <row r="229" customFormat="false" ht="13.8" hidden="false" customHeight="false" outlineLevel="0" collapsed="false">
      <c r="A229" s="381"/>
      <c r="B229" s="381"/>
      <c r="C229" s="381"/>
      <c r="D229" s="381"/>
      <c r="E229" s="381"/>
      <c r="F229" s="381"/>
      <c r="G229" s="381"/>
      <c r="H229" s="381"/>
      <c r="I229" s="381"/>
    </row>
    <row r="230" customFormat="false" ht="13.8" hidden="false" customHeight="false" outlineLevel="0" collapsed="false">
      <c r="A230" s="381"/>
      <c r="B230" s="381"/>
      <c r="C230" s="381"/>
      <c r="D230" s="381"/>
      <c r="E230" s="381"/>
      <c r="F230" s="381"/>
      <c r="G230" s="381"/>
      <c r="H230" s="381"/>
      <c r="I230" s="381"/>
    </row>
    <row r="231" customFormat="false" ht="13.8" hidden="false" customHeight="false" outlineLevel="0" collapsed="false">
      <c r="A231" s="381"/>
      <c r="B231" s="381"/>
      <c r="C231" s="381"/>
      <c r="D231" s="381"/>
      <c r="E231" s="381"/>
      <c r="F231" s="381"/>
      <c r="G231" s="381"/>
      <c r="H231" s="381"/>
      <c r="I231" s="381"/>
    </row>
    <row r="232" customFormat="false" ht="13.8" hidden="false" customHeight="false" outlineLevel="0" collapsed="false">
      <c r="A232" s="381"/>
      <c r="B232" s="381"/>
      <c r="C232" s="381"/>
      <c r="D232" s="381"/>
      <c r="E232" s="381"/>
      <c r="F232" s="381"/>
      <c r="G232" s="381"/>
      <c r="H232" s="381"/>
      <c r="I232" s="381"/>
    </row>
    <row r="233" customFormat="false" ht="13.8" hidden="false" customHeight="false" outlineLevel="0" collapsed="false">
      <c r="A233" s="381"/>
      <c r="B233" s="381"/>
      <c r="C233" s="381"/>
      <c r="D233" s="381"/>
      <c r="E233" s="381"/>
      <c r="F233" s="381"/>
      <c r="G233" s="381"/>
      <c r="H233" s="381"/>
      <c r="I233" s="381"/>
    </row>
    <row r="234" customFormat="false" ht="13.8" hidden="false" customHeight="false" outlineLevel="0" collapsed="false">
      <c r="A234" s="381"/>
      <c r="B234" s="381"/>
      <c r="C234" s="381"/>
      <c r="D234" s="381"/>
      <c r="E234" s="381"/>
      <c r="F234" s="381"/>
      <c r="G234" s="381"/>
      <c r="H234" s="381"/>
      <c r="I234" s="381"/>
    </row>
    <row r="235" customFormat="false" ht="13.8" hidden="false" customHeight="false" outlineLevel="0" collapsed="false">
      <c r="A235" s="381"/>
      <c r="B235" s="381"/>
      <c r="C235" s="381"/>
      <c r="D235" s="381"/>
      <c r="E235" s="381"/>
      <c r="F235" s="381"/>
      <c r="G235" s="381"/>
      <c r="H235" s="381"/>
      <c r="I235" s="381"/>
    </row>
    <row r="236" customFormat="false" ht="13.8" hidden="false" customHeight="false" outlineLevel="0" collapsed="false">
      <c r="A236" s="381"/>
      <c r="B236" s="381"/>
      <c r="C236" s="381"/>
      <c r="D236" s="381"/>
      <c r="E236" s="381"/>
      <c r="F236" s="381"/>
      <c r="G236" s="381"/>
      <c r="H236" s="381"/>
      <c r="I236" s="381"/>
    </row>
    <row r="237" customFormat="false" ht="13.8" hidden="false" customHeight="false" outlineLevel="0" collapsed="false">
      <c r="A237" s="381"/>
      <c r="B237" s="381"/>
      <c r="C237" s="381"/>
      <c r="D237" s="381"/>
      <c r="E237" s="381"/>
      <c r="F237" s="381"/>
      <c r="G237" s="381"/>
      <c r="H237" s="381"/>
      <c r="I237" s="381"/>
    </row>
    <row r="238" customFormat="false" ht="13.8" hidden="false" customHeight="false" outlineLevel="0" collapsed="false">
      <c r="A238" s="381"/>
      <c r="B238" s="381"/>
      <c r="C238" s="381"/>
      <c r="D238" s="381"/>
      <c r="E238" s="381"/>
      <c r="F238" s="381"/>
      <c r="G238" s="381"/>
      <c r="H238" s="381"/>
      <c r="I238" s="381"/>
    </row>
    <row r="239" customFormat="false" ht="13.8" hidden="false" customHeight="false" outlineLevel="0" collapsed="false">
      <c r="A239" s="381"/>
      <c r="B239" s="381"/>
      <c r="C239" s="381"/>
      <c r="D239" s="381"/>
      <c r="E239" s="381"/>
      <c r="F239" s="381"/>
      <c r="G239" s="381"/>
      <c r="H239" s="381"/>
      <c r="I239" s="381"/>
    </row>
    <row r="240" customFormat="false" ht="13.8" hidden="false" customHeight="false" outlineLevel="0" collapsed="false">
      <c r="A240" s="381"/>
      <c r="B240" s="381"/>
      <c r="C240" s="381"/>
      <c r="D240" s="381"/>
      <c r="E240" s="381"/>
      <c r="F240" s="381"/>
      <c r="G240" s="381"/>
      <c r="H240" s="381"/>
      <c r="I240" s="381"/>
    </row>
    <row r="241" customFormat="false" ht="13.8" hidden="false" customHeight="false" outlineLevel="0" collapsed="false">
      <c r="A241" s="381"/>
      <c r="B241" s="381"/>
      <c r="C241" s="381"/>
      <c r="D241" s="381"/>
      <c r="E241" s="381"/>
      <c r="F241" s="381"/>
      <c r="G241" s="381"/>
      <c r="H241" s="381"/>
      <c r="I241" s="381"/>
    </row>
    <row r="242" customFormat="false" ht="13.8" hidden="false" customHeight="false" outlineLevel="0" collapsed="false">
      <c r="A242" s="381"/>
      <c r="B242" s="381"/>
      <c r="C242" s="381"/>
      <c r="D242" s="381"/>
      <c r="E242" s="381"/>
      <c r="F242" s="381"/>
      <c r="G242" s="381"/>
      <c r="H242" s="381"/>
      <c r="I242" s="381"/>
    </row>
    <row r="243" customFormat="false" ht="13.8" hidden="false" customHeight="false" outlineLevel="0" collapsed="false">
      <c r="A243" s="381"/>
      <c r="B243" s="381"/>
      <c r="C243" s="381"/>
      <c r="D243" s="381"/>
      <c r="E243" s="381"/>
      <c r="F243" s="381"/>
      <c r="G243" s="381"/>
      <c r="H243" s="381"/>
      <c r="I243" s="381"/>
    </row>
    <row r="244" customFormat="false" ht="13.8" hidden="false" customHeight="false" outlineLevel="0" collapsed="false">
      <c r="A244" s="381"/>
      <c r="B244" s="381"/>
      <c r="C244" s="381"/>
      <c r="D244" s="381"/>
      <c r="E244" s="381"/>
      <c r="F244" s="381"/>
      <c r="G244" s="381"/>
      <c r="H244" s="381"/>
      <c r="I244" s="381"/>
    </row>
    <row r="245" customFormat="false" ht="13.8" hidden="false" customHeight="false" outlineLevel="0" collapsed="false">
      <c r="A245" s="381"/>
      <c r="B245" s="381"/>
      <c r="C245" s="381"/>
      <c r="D245" s="381"/>
      <c r="E245" s="381"/>
      <c r="F245" s="381"/>
      <c r="G245" s="381"/>
      <c r="H245" s="381"/>
      <c r="I245" s="381"/>
    </row>
    <row r="246" customFormat="false" ht="13.8" hidden="false" customHeight="false" outlineLevel="0" collapsed="false">
      <c r="A246" s="381"/>
      <c r="B246" s="381"/>
      <c r="C246" s="381"/>
      <c r="D246" s="381"/>
      <c r="E246" s="381"/>
      <c r="F246" s="381"/>
      <c r="G246" s="381"/>
      <c r="H246" s="381"/>
      <c r="I246" s="381"/>
    </row>
    <row r="247" customFormat="false" ht="13.8" hidden="false" customHeight="false" outlineLevel="0" collapsed="false">
      <c r="A247" s="381"/>
      <c r="B247" s="381"/>
      <c r="C247" s="381"/>
      <c r="D247" s="381"/>
      <c r="E247" s="381"/>
      <c r="F247" s="381"/>
      <c r="G247" s="381"/>
      <c r="H247" s="381"/>
      <c r="I247" s="381"/>
    </row>
    <row r="248" customFormat="false" ht="13.8" hidden="false" customHeight="false" outlineLevel="0" collapsed="false">
      <c r="A248" s="381"/>
      <c r="B248" s="381"/>
      <c r="C248" s="381"/>
      <c r="D248" s="381"/>
      <c r="E248" s="381"/>
      <c r="F248" s="381"/>
      <c r="G248" s="381"/>
      <c r="H248" s="381"/>
      <c r="I248" s="381"/>
    </row>
    <row r="249" customFormat="false" ht="13.8" hidden="false" customHeight="false" outlineLevel="0" collapsed="false">
      <c r="A249" s="381"/>
      <c r="B249" s="381"/>
      <c r="C249" s="381"/>
      <c r="D249" s="381"/>
      <c r="E249" s="381"/>
      <c r="F249" s="381"/>
      <c r="G249" s="381"/>
      <c r="H249" s="381"/>
      <c r="I249" s="381"/>
    </row>
    <row r="250" customFormat="false" ht="13.8" hidden="false" customHeight="false" outlineLevel="0" collapsed="false">
      <c r="A250" s="381"/>
      <c r="B250" s="381"/>
      <c r="C250" s="381"/>
      <c r="D250" s="381"/>
      <c r="E250" s="381"/>
      <c r="F250" s="381"/>
      <c r="G250" s="381"/>
      <c r="H250" s="381"/>
      <c r="I250" s="381"/>
    </row>
    <row r="251" customFormat="false" ht="13.8" hidden="false" customHeight="false" outlineLevel="0" collapsed="false">
      <c r="A251" s="381"/>
      <c r="B251" s="381"/>
      <c r="C251" s="381"/>
      <c r="D251" s="381"/>
      <c r="E251" s="381"/>
      <c r="F251" s="381"/>
      <c r="G251" s="381"/>
      <c r="H251" s="381"/>
      <c r="I251" s="381"/>
    </row>
    <row r="252" customFormat="false" ht="13.8" hidden="false" customHeight="false" outlineLevel="0" collapsed="false">
      <c r="A252" s="381"/>
      <c r="B252" s="381"/>
      <c r="C252" s="381"/>
      <c r="D252" s="381"/>
      <c r="E252" s="381"/>
      <c r="F252" s="381"/>
      <c r="G252" s="381"/>
      <c r="H252" s="381"/>
      <c r="I252" s="381"/>
    </row>
    <row r="253" customFormat="false" ht="13.8" hidden="false" customHeight="false" outlineLevel="0" collapsed="false">
      <c r="A253" s="381"/>
      <c r="B253" s="381"/>
      <c r="C253" s="381"/>
      <c r="D253" s="381"/>
      <c r="E253" s="381"/>
      <c r="F253" s="381"/>
      <c r="G253" s="381"/>
      <c r="H253" s="381"/>
      <c r="I253" s="381"/>
    </row>
    <row r="254" customFormat="false" ht="13.8" hidden="false" customHeight="false" outlineLevel="0" collapsed="false">
      <c r="A254" s="381"/>
      <c r="B254" s="381"/>
      <c r="C254" s="381"/>
      <c r="D254" s="381"/>
      <c r="E254" s="381"/>
      <c r="F254" s="381"/>
      <c r="G254" s="381"/>
      <c r="H254" s="381"/>
      <c r="I254" s="381"/>
    </row>
    <row r="255" customFormat="false" ht="13.8" hidden="false" customHeight="false" outlineLevel="0" collapsed="false">
      <c r="A255" s="381"/>
      <c r="B255" s="381"/>
      <c r="C255" s="381"/>
      <c r="D255" s="381"/>
      <c r="E255" s="381"/>
      <c r="F255" s="381"/>
      <c r="G255" s="381"/>
      <c r="H255" s="381"/>
      <c r="I255" s="381"/>
    </row>
    <row r="256" customFormat="false" ht="13.8" hidden="false" customHeight="false" outlineLevel="0" collapsed="false">
      <c r="A256" s="381"/>
      <c r="B256" s="381"/>
      <c r="C256" s="381"/>
      <c r="D256" s="381"/>
      <c r="E256" s="381"/>
      <c r="F256" s="381"/>
      <c r="G256" s="381"/>
      <c r="H256" s="381"/>
      <c r="I256" s="381"/>
    </row>
    <row r="257" customFormat="false" ht="13.8" hidden="false" customHeight="false" outlineLevel="0" collapsed="false">
      <c r="A257" s="381"/>
      <c r="B257" s="381"/>
      <c r="C257" s="381"/>
      <c r="D257" s="381"/>
      <c r="E257" s="381"/>
      <c r="F257" s="381"/>
      <c r="G257" s="381"/>
      <c r="H257" s="381"/>
      <c r="I257" s="381"/>
    </row>
    <row r="258" customFormat="false" ht="13.8" hidden="false" customHeight="false" outlineLevel="0" collapsed="false">
      <c r="A258" s="381"/>
      <c r="B258" s="381"/>
      <c r="C258" s="381"/>
      <c r="D258" s="381"/>
      <c r="E258" s="381"/>
      <c r="F258" s="381"/>
      <c r="G258" s="381"/>
      <c r="H258" s="381"/>
      <c r="I258" s="381"/>
    </row>
    <row r="259" customFormat="false" ht="13.8" hidden="false" customHeight="false" outlineLevel="0" collapsed="false">
      <c r="A259" s="381"/>
      <c r="B259" s="381"/>
      <c r="C259" s="381"/>
      <c r="D259" s="381"/>
      <c r="E259" s="381"/>
      <c r="F259" s="381"/>
      <c r="G259" s="381"/>
      <c r="H259" s="381"/>
      <c r="I259" s="381"/>
    </row>
    <row r="260" customFormat="false" ht="13.8" hidden="false" customHeight="false" outlineLevel="0" collapsed="false">
      <c r="A260" s="381"/>
      <c r="B260" s="381"/>
      <c r="C260" s="381"/>
      <c r="D260" s="381"/>
      <c r="E260" s="381"/>
      <c r="F260" s="381"/>
      <c r="G260" s="381"/>
      <c r="H260" s="381"/>
      <c r="I260" s="381"/>
    </row>
    <row r="261" customFormat="false" ht="13.8" hidden="false" customHeight="false" outlineLevel="0" collapsed="false">
      <c r="A261" s="381"/>
      <c r="B261" s="381"/>
      <c r="C261" s="381"/>
      <c r="D261" s="381"/>
      <c r="E261" s="381"/>
      <c r="F261" s="381"/>
      <c r="G261" s="381"/>
      <c r="H261" s="381"/>
      <c r="I261" s="381"/>
    </row>
    <row r="262" customFormat="false" ht="13.8" hidden="false" customHeight="false" outlineLevel="0" collapsed="false">
      <c r="A262" s="381"/>
      <c r="B262" s="381"/>
      <c r="C262" s="381"/>
      <c r="D262" s="381"/>
      <c r="E262" s="381"/>
      <c r="F262" s="381"/>
      <c r="G262" s="381"/>
      <c r="H262" s="381"/>
      <c r="I262" s="381"/>
    </row>
    <row r="263" customFormat="false" ht="13.8" hidden="false" customHeight="false" outlineLevel="0" collapsed="false">
      <c r="A263" s="381"/>
      <c r="B263" s="381"/>
      <c r="C263" s="381"/>
      <c r="D263" s="381"/>
      <c r="E263" s="381"/>
      <c r="F263" s="381"/>
      <c r="G263" s="381"/>
      <c r="H263" s="381"/>
      <c r="I263" s="381"/>
    </row>
    <row r="264" customFormat="false" ht="13.8" hidden="false" customHeight="false" outlineLevel="0" collapsed="false">
      <c r="A264" s="381"/>
      <c r="B264" s="381"/>
      <c r="C264" s="381"/>
      <c r="D264" s="381"/>
      <c r="E264" s="381"/>
      <c r="F264" s="381"/>
      <c r="G264" s="381"/>
      <c r="H264" s="381"/>
      <c r="I264" s="381"/>
    </row>
    <row r="265" customFormat="false" ht="13.8" hidden="false" customHeight="false" outlineLevel="0" collapsed="false">
      <c r="A265" s="381"/>
      <c r="B265" s="381"/>
      <c r="C265" s="381"/>
      <c r="D265" s="381"/>
      <c r="E265" s="381"/>
      <c r="F265" s="381"/>
      <c r="G265" s="381"/>
      <c r="H265" s="381"/>
      <c r="I265" s="381"/>
    </row>
    <row r="266" customFormat="false" ht="13.8" hidden="false" customHeight="false" outlineLevel="0" collapsed="false">
      <c r="A266" s="381"/>
      <c r="B266" s="381"/>
      <c r="C266" s="381"/>
      <c r="D266" s="381"/>
      <c r="E266" s="381"/>
      <c r="F266" s="381"/>
      <c r="G266" s="381"/>
      <c r="H266" s="381"/>
      <c r="I266" s="381"/>
    </row>
    <row r="267" customFormat="false" ht="13.8" hidden="false" customHeight="false" outlineLevel="0" collapsed="false">
      <c r="A267" s="381"/>
      <c r="B267" s="381"/>
      <c r="C267" s="381"/>
      <c r="D267" s="381"/>
      <c r="E267" s="381"/>
      <c r="F267" s="381"/>
      <c r="G267" s="381"/>
      <c r="H267" s="381"/>
      <c r="I267" s="381"/>
    </row>
    <row r="268" customFormat="false" ht="13.8" hidden="false" customHeight="false" outlineLevel="0" collapsed="false">
      <c r="A268" s="381"/>
      <c r="B268" s="381"/>
      <c r="C268" s="381"/>
      <c r="D268" s="381"/>
      <c r="E268" s="381"/>
      <c r="F268" s="381"/>
      <c r="G268" s="381"/>
      <c r="H268" s="381"/>
      <c r="I268" s="381"/>
    </row>
    <row r="269" customFormat="false" ht="13.8" hidden="false" customHeight="false" outlineLevel="0" collapsed="false">
      <c r="A269" s="381"/>
      <c r="B269" s="381"/>
      <c r="C269" s="381"/>
      <c r="D269" s="381"/>
      <c r="E269" s="381"/>
      <c r="F269" s="381"/>
      <c r="G269" s="381"/>
      <c r="H269" s="381"/>
      <c r="I269" s="381"/>
    </row>
    <row r="270" customFormat="false" ht="13.8" hidden="false" customHeight="false" outlineLevel="0" collapsed="false">
      <c r="A270" s="381"/>
      <c r="B270" s="381"/>
      <c r="C270" s="381"/>
      <c r="D270" s="381"/>
      <c r="E270" s="381"/>
      <c r="F270" s="381"/>
      <c r="G270" s="381"/>
      <c r="H270" s="381"/>
      <c r="I270" s="381"/>
    </row>
    <row r="271" customFormat="false" ht="13.8" hidden="false" customHeight="false" outlineLevel="0" collapsed="false">
      <c r="A271" s="381"/>
      <c r="B271" s="381"/>
      <c r="C271" s="381"/>
      <c r="D271" s="381"/>
      <c r="E271" s="381"/>
      <c r="F271" s="381"/>
      <c r="G271" s="381"/>
      <c r="H271" s="381"/>
      <c r="I271" s="381"/>
    </row>
    <row r="272" customFormat="false" ht="13.8" hidden="false" customHeight="false" outlineLevel="0" collapsed="false">
      <c r="A272" s="381"/>
      <c r="B272" s="381"/>
      <c r="C272" s="381"/>
      <c r="D272" s="381"/>
      <c r="E272" s="381"/>
      <c r="F272" s="381"/>
      <c r="G272" s="381"/>
      <c r="H272" s="381"/>
      <c r="I272" s="381"/>
    </row>
    <row r="273" customFormat="false" ht="13.8" hidden="false" customHeight="false" outlineLevel="0" collapsed="false">
      <c r="A273" s="381"/>
      <c r="B273" s="381"/>
      <c r="C273" s="381"/>
      <c r="D273" s="381"/>
      <c r="E273" s="381"/>
      <c r="F273" s="381"/>
      <c r="G273" s="381"/>
      <c r="H273" s="381"/>
      <c r="I273" s="381"/>
    </row>
    <row r="274" customFormat="false" ht="13.8" hidden="false" customHeight="false" outlineLevel="0" collapsed="false">
      <c r="A274" s="381"/>
      <c r="B274" s="381"/>
      <c r="C274" s="381"/>
      <c r="D274" s="381"/>
      <c r="E274" s="381"/>
      <c r="F274" s="381"/>
      <c r="G274" s="381"/>
      <c r="H274" s="381"/>
      <c r="I274" s="381"/>
    </row>
    <row r="275" customFormat="false" ht="13.8" hidden="false" customHeight="false" outlineLevel="0" collapsed="false">
      <c r="A275" s="381"/>
      <c r="B275" s="381"/>
      <c r="C275" s="381"/>
      <c r="D275" s="381"/>
      <c r="E275" s="381"/>
      <c r="F275" s="381"/>
      <c r="G275" s="381"/>
      <c r="H275" s="381"/>
      <c r="I275" s="381"/>
    </row>
    <row r="276" customFormat="false" ht="13.8" hidden="false" customHeight="false" outlineLevel="0" collapsed="false">
      <c r="A276" s="381"/>
      <c r="B276" s="381"/>
      <c r="C276" s="381"/>
      <c r="D276" s="381"/>
      <c r="E276" s="381"/>
      <c r="F276" s="381"/>
      <c r="G276" s="381"/>
      <c r="H276" s="381"/>
      <c r="I276" s="381"/>
    </row>
    <row r="277" customFormat="false" ht="13.8" hidden="false" customHeight="false" outlineLevel="0" collapsed="false">
      <c r="A277" s="381"/>
      <c r="B277" s="381"/>
      <c r="C277" s="381"/>
      <c r="D277" s="381"/>
      <c r="E277" s="381"/>
      <c r="F277" s="381"/>
      <c r="G277" s="381"/>
      <c r="H277" s="381"/>
      <c r="I277" s="381"/>
    </row>
    <row r="278" customFormat="false" ht="13.8" hidden="false" customHeight="false" outlineLevel="0" collapsed="false">
      <c r="A278" s="381"/>
      <c r="B278" s="381"/>
      <c r="C278" s="381"/>
      <c r="D278" s="381"/>
      <c r="E278" s="381"/>
      <c r="F278" s="381"/>
      <c r="G278" s="381"/>
      <c r="H278" s="381"/>
      <c r="I278" s="381"/>
    </row>
    <row r="279" customFormat="false" ht="13.8" hidden="false" customHeight="false" outlineLevel="0" collapsed="false">
      <c r="A279" s="381"/>
      <c r="B279" s="381"/>
      <c r="C279" s="381"/>
      <c r="D279" s="381"/>
      <c r="E279" s="381"/>
      <c r="F279" s="381"/>
      <c r="G279" s="381"/>
      <c r="H279" s="381"/>
      <c r="I279" s="381"/>
    </row>
    <row r="280" customFormat="false" ht="13.8" hidden="false" customHeight="false" outlineLevel="0" collapsed="false">
      <c r="A280" s="381"/>
      <c r="B280" s="381"/>
      <c r="C280" s="381"/>
      <c r="D280" s="381"/>
      <c r="E280" s="381"/>
      <c r="F280" s="381"/>
      <c r="G280" s="381"/>
      <c r="H280" s="381"/>
      <c r="I280" s="381"/>
    </row>
    <row r="281" customFormat="false" ht="13.8" hidden="false" customHeight="false" outlineLevel="0" collapsed="false">
      <c r="A281" s="381"/>
      <c r="B281" s="381"/>
      <c r="C281" s="381"/>
      <c r="D281" s="381"/>
      <c r="E281" s="381"/>
      <c r="F281" s="381"/>
      <c r="G281" s="381"/>
      <c r="H281" s="381"/>
      <c r="I281" s="381"/>
    </row>
    <row r="282" customFormat="false" ht="13.8" hidden="false" customHeight="false" outlineLevel="0" collapsed="false">
      <c r="A282" s="381"/>
      <c r="B282" s="381"/>
      <c r="C282" s="381"/>
      <c r="D282" s="381"/>
      <c r="E282" s="381"/>
      <c r="F282" s="381"/>
      <c r="G282" s="381"/>
      <c r="H282" s="381"/>
      <c r="I282" s="381"/>
    </row>
    <row r="283" customFormat="false" ht="13.8" hidden="false" customHeight="false" outlineLevel="0" collapsed="false">
      <c r="A283" s="381"/>
      <c r="B283" s="381"/>
      <c r="C283" s="381"/>
      <c r="D283" s="381"/>
      <c r="E283" s="381"/>
      <c r="F283" s="381"/>
      <c r="G283" s="381"/>
      <c r="H283" s="381"/>
      <c r="I283" s="381"/>
    </row>
    <row r="284" customFormat="false" ht="13.8" hidden="false" customHeight="false" outlineLevel="0" collapsed="false">
      <c r="A284" s="381"/>
      <c r="B284" s="381"/>
      <c r="C284" s="381"/>
      <c r="D284" s="381"/>
      <c r="E284" s="381"/>
      <c r="F284" s="381"/>
      <c r="G284" s="381"/>
      <c r="H284" s="381"/>
      <c r="I284" s="381"/>
    </row>
    <row r="285" customFormat="false" ht="13.8" hidden="false" customHeight="false" outlineLevel="0" collapsed="false">
      <c r="A285" s="381"/>
      <c r="B285" s="381"/>
      <c r="C285" s="381"/>
      <c r="D285" s="381"/>
      <c r="E285" s="381"/>
      <c r="F285" s="381"/>
      <c r="G285" s="381"/>
      <c r="H285" s="381"/>
      <c r="I285" s="381"/>
    </row>
    <row r="286" customFormat="false" ht="13.8" hidden="false" customHeight="false" outlineLevel="0" collapsed="false">
      <c r="A286" s="381"/>
      <c r="B286" s="381"/>
      <c r="C286" s="381"/>
      <c r="D286" s="381"/>
      <c r="E286" s="381"/>
      <c r="F286" s="381"/>
      <c r="G286" s="381"/>
      <c r="H286" s="381"/>
      <c r="I286" s="381"/>
    </row>
    <row r="287" customFormat="false" ht="13.8" hidden="false" customHeight="false" outlineLevel="0" collapsed="false">
      <c r="A287" s="381"/>
      <c r="B287" s="381"/>
      <c r="C287" s="381"/>
      <c r="D287" s="381"/>
      <c r="E287" s="381"/>
      <c r="F287" s="381"/>
      <c r="G287" s="381"/>
      <c r="H287" s="381"/>
      <c r="I287" s="381"/>
    </row>
    <row r="288" customFormat="false" ht="13.8" hidden="false" customHeight="false" outlineLevel="0" collapsed="false">
      <c r="A288" s="381"/>
      <c r="B288" s="381"/>
      <c r="C288" s="381"/>
      <c r="D288" s="381"/>
      <c r="E288" s="381"/>
      <c r="F288" s="381"/>
      <c r="G288" s="381"/>
      <c r="H288" s="381"/>
      <c r="I288" s="381"/>
    </row>
    <row r="289" customFormat="false" ht="13.8" hidden="false" customHeight="false" outlineLevel="0" collapsed="false">
      <c r="A289" s="381"/>
      <c r="B289" s="381"/>
      <c r="C289" s="381"/>
      <c r="D289" s="381"/>
      <c r="E289" s="381"/>
      <c r="F289" s="381"/>
      <c r="G289" s="381"/>
      <c r="H289" s="381"/>
      <c r="I289" s="381"/>
    </row>
    <row r="290" customFormat="false" ht="13.8" hidden="false" customHeight="false" outlineLevel="0" collapsed="false">
      <c r="A290" s="381"/>
      <c r="B290" s="381"/>
      <c r="C290" s="381"/>
      <c r="D290" s="381"/>
      <c r="E290" s="381"/>
      <c r="F290" s="381"/>
      <c r="G290" s="381"/>
      <c r="H290" s="381"/>
      <c r="I290" s="381"/>
    </row>
    <row r="291" customFormat="false" ht="13.8" hidden="false" customHeight="false" outlineLevel="0" collapsed="false">
      <c r="A291" s="381"/>
      <c r="B291" s="381"/>
      <c r="C291" s="381"/>
      <c r="D291" s="381"/>
      <c r="E291" s="381"/>
      <c r="F291" s="381"/>
      <c r="G291" s="381"/>
      <c r="H291" s="381"/>
      <c r="I291" s="381"/>
    </row>
    <row r="292" customFormat="false" ht="13.8" hidden="false" customHeight="false" outlineLevel="0" collapsed="false">
      <c r="A292" s="381"/>
      <c r="B292" s="381"/>
      <c r="C292" s="381"/>
      <c r="D292" s="381"/>
      <c r="E292" s="381"/>
      <c r="F292" s="381"/>
      <c r="G292" s="381"/>
      <c r="H292" s="381"/>
      <c r="I292" s="381"/>
    </row>
    <row r="293" customFormat="false" ht="13.8" hidden="false" customHeight="false" outlineLevel="0" collapsed="false">
      <c r="A293" s="381"/>
      <c r="B293" s="381"/>
      <c r="C293" s="381"/>
      <c r="D293" s="381"/>
      <c r="E293" s="381"/>
      <c r="F293" s="381"/>
      <c r="G293" s="381"/>
      <c r="H293" s="381"/>
      <c r="I293" s="381"/>
    </row>
    <row r="294" customFormat="false" ht="13.8" hidden="false" customHeight="false" outlineLevel="0" collapsed="false">
      <c r="A294" s="381"/>
      <c r="B294" s="381"/>
      <c r="C294" s="381"/>
      <c r="D294" s="381"/>
      <c r="E294" s="381"/>
      <c r="F294" s="381"/>
      <c r="G294" s="381"/>
      <c r="H294" s="381"/>
      <c r="I294" s="381"/>
    </row>
    <row r="295" customFormat="false" ht="13.8" hidden="false" customHeight="false" outlineLevel="0" collapsed="false">
      <c r="A295" s="381"/>
      <c r="B295" s="381"/>
      <c r="C295" s="381"/>
      <c r="D295" s="381"/>
      <c r="E295" s="381"/>
      <c r="F295" s="381"/>
      <c r="G295" s="381"/>
      <c r="H295" s="381"/>
      <c r="I295" s="381"/>
    </row>
    <row r="296" customFormat="false" ht="13.8" hidden="false" customHeight="false" outlineLevel="0" collapsed="false">
      <c r="A296" s="381"/>
      <c r="B296" s="381"/>
      <c r="C296" s="381"/>
      <c r="D296" s="381"/>
      <c r="E296" s="381"/>
      <c r="F296" s="381"/>
      <c r="G296" s="381"/>
      <c r="H296" s="381"/>
      <c r="I296" s="381"/>
    </row>
    <row r="297" customFormat="false" ht="13.8" hidden="false" customHeight="false" outlineLevel="0" collapsed="false">
      <c r="A297" s="381"/>
      <c r="B297" s="381"/>
      <c r="C297" s="381"/>
      <c r="D297" s="381"/>
      <c r="E297" s="381"/>
      <c r="F297" s="381"/>
      <c r="G297" s="381"/>
      <c r="H297" s="381"/>
      <c r="I297" s="381"/>
    </row>
    <row r="298" customFormat="false" ht="13.8" hidden="false" customHeight="false" outlineLevel="0" collapsed="false">
      <c r="A298" s="381"/>
      <c r="B298" s="381"/>
      <c r="C298" s="381"/>
      <c r="D298" s="381"/>
      <c r="E298" s="381"/>
      <c r="F298" s="381"/>
      <c r="G298" s="381"/>
      <c r="H298" s="381"/>
      <c r="I298" s="381"/>
    </row>
    <row r="299" customFormat="false" ht="13.8" hidden="false" customHeight="false" outlineLevel="0" collapsed="false">
      <c r="A299" s="381"/>
      <c r="B299" s="381"/>
      <c r="C299" s="381"/>
      <c r="D299" s="381"/>
      <c r="E299" s="381"/>
      <c r="F299" s="381"/>
      <c r="G299" s="381"/>
      <c r="H299" s="381"/>
      <c r="I299" s="381"/>
    </row>
    <row r="300" customFormat="false" ht="13.8" hidden="false" customHeight="false" outlineLevel="0" collapsed="false">
      <c r="A300" s="381"/>
      <c r="B300" s="381"/>
      <c r="C300" s="381"/>
      <c r="D300" s="381"/>
      <c r="E300" s="381"/>
      <c r="F300" s="381"/>
      <c r="G300" s="381"/>
      <c r="H300" s="381"/>
      <c r="I300" s="381"/>
    </row>
    <row r="301" customFormat="false" ht="13.8" hidden="false" customHeight="false" outlineLevel="0" collapsed="false">
      <c r="A301" s="381"/>
      <c r="B301" s="381"/>
      <c r="C301" s="381"/>
      <c r="D301" s="381"/>
      <c r="E301" s="381"/>
      <c r="F301" s="381"/>
      <c r="G301" s="381"/>
      <c r="H301" s="381"/>
      <c r="I301" s="381"/>
    </row>
    <row r="302" customFormat="false" ht="13.8" hidden="false" customHeight="false" outlineLevel="0" collapsed="false">
      <c r="A302" s="381"/>
      <c r="B302" s="381"/>
      <c r="C302" s="381"/>
      <c r="D302" s="381"/>
      <c r="E302" s="381"/>
      <c r="F302" s="381"/>
      <c r="G302" s="381"/>
      <c r="H302" s="381"/>
      <c r="I302" s="381"/>
    </row>
    <row r="303" customFormat="false" ht="13.8" hidden="false" customHeight="false" outlineLevel="0" collapsed="false">
      <c r="A303" s="381"/>
      <c r="B303" s="381"/>
      <c r="C303" s="381"/>
      <c r="D303" s="381"/>
      <c r="E303" s="381"/>
      <c r="F303" s="381"/>
      <c r="G303" s="381"/>
      <c r="H303" s="381"/>
      <c r="I303" s="381"/>
    </row>
    <row r="304" customFormat="false" ht="13.8" hidden="false" customHeight="false" outlineLevel="0" collapsed="false">
      <c r="A304" s="381"/>
      <c r="B304" s="381"/>
      <c r="C304" s="381"/>
      <c r="D304" s="381"/>
      <c r="E304" s="381"/>
      <c r="F304" s="381"/>
      <c r="G304" s="381"/>
      <c r="H304" s="381"/>
      <c r="I304" s="381"/>
    </row>
    <row r="305" customFormat="false" ht="13.8" hidden="false" customHeight="false" outlineLevel="0" collapsed="false">
      <c r="A305" s="381"/>
      <c r="B305" s="381"/>
      <c r="C305" s="381"/>
      <c r="D305" s="381"/>
      <c r="E305" s="381"/>
      <c r="F305" s="381"/>
      <c r="G305" s="381"/>
      <c r="H305" s="381"/>
      <c r="I305" s="381"/>
    </row>
    <row r="306" customFormat="false" ht="13.8" hidden="false" customHeight="false" outlineLevel="0" collapsed="false">
      <c r="A306" s="381"/>
      <c r="B306" s="381"/>
      <c r="C306" s="381"/>
      <c r="D306" s="381"/>
      <c r="E306" s="381"/>
      <c r="F306" s="381"/>
      <c r="G306" s="381"/>
      <c r="H306" s="381"/>
      <c r="I306" s="381"/>
    </row>
    <row r="307" customFormat="false" ht="13.8" hidden="false" customHeight="false" outlineLevel="0" collapsed="false">
      <c r="I307" s="234"/>
    </row>
    <row r="308" customFormat="false" ht="13.8" hidden="false" customHeight="false" outlineLevel="0" collapsed="false">
      <c r="I308" s="234"/>
    </row>
    <row r="309" customFormat="false" ht="13.8" hidden="false" customHeight="false" outlineLevel="0" collapsed="false">
      <c r="I309" s="234"/>
    </row>
    <row r="310" customFormat="false" ht="13.8" hidden="false" customHeight="false" outlineLevel="0" collapsed="false">
      <c r="I310" s="234"/>
    </row>
    <row r="311" customFormat="false" ht="13.8" hidden="false" customHeight="false" outlineLevel="0" collapsed="false">
      <c r="I311" s="234"/>
    </row>
    <row r="312" customFormat="false" ht="13.8" hidden="false" customHeight="false" outlineLevel="0" collapsed="false">
      <c r="I312" s="234"/>
    </row>
    <row r="313" customFormat="false" ht="13.8" hidden="false" customHeight="false" outlineLevel="0" collapsed="false">
      <c r="I313" s="234"/>
    </row>
    <row r="314" customFormat="false" ht="13.8" hidden="false" customHeight="false" outlineLevel="0" collapsed="false">
      <c r="I314" s="234"/>
    </row>
    <row r="315" customFormat="false" ht="13.8" hidden="false" customHeight="false" outlineLevel="0" collapsed="false">
      <c r="I315" s="234"/>
    </row>
    <row r="316" customFormat="false" ht="13.8" hidden="false" customHeight="false" outlineLevel="0" collapsed="false">
      <c r="A316" s="208"/>
      <c r="B316" s="208"/>
      <c r="C316" s="208"/>
      <c r="D316" s="208"/>
      <c r="E316" s="208"/>
      <c r="F316" s="208"/>
      <c r="G316" s="208"/>
      <c r="H316" s="208"/>
      <c r="I316" s="234"/>
    </row>
    <row r="317" customFormat="false" ht="13.8" hidden="false" customHeight="false" outlineLevel="0" collapsed="false">
      <c r="A317" s="208"/>
      <c r="B317" s="208"/>
      <c r="C317" s="208"/>
      <c r="D317" s="208"/>
      <c r="E317" s="208"/>
      <c r="F317" s="208"/>
      <c r="G317" s="208"/>
      <c r="H317" s="208"/>
      <c r="I317" s="234"/>
    </row>
    <row r="318" customFormat="false" ht="13.8" hidden="false" customHeight="false" outlineLevel="0" collapsed="false">
      <c r="A318" s="208"/>
      <c r="B318" s="208"/>
      <c r="C318" s="208"/>
      <c r="D318" s="208"/>
      <c r="E318" s="208"/>
      <c r="F318" s="208"/>
      <c r="G318" s="208"/>
      <c r="H318" s="208"/>
      <c r="I318" s="234"/>
    </row>
    <row r="319" customFormat="false" ht="13.8" hidden="false" customHeight="false" outlineLevel="0" collapsed="false">
      <c r="A319" s="208"/>
      <c r="B319" s="208"/>
      <c r="C319" s="208"/>
      <c r="D319" s="208"/>
      <c r="E319" s="208"/>
      <c r="F319" s="208"/>
      <c r="G319" s="208"/>
      <c r="H319" s="208"/>
      <c r="I319" s="234"/>
    </row>
    <row r="320" customFormat="false" ht="13.8" hidden="false" customHeight="false" outlineLevel="0" collapsed="false">
      <c r="A320" s="208"/>
      <c r="B320" s="208"/>
      <c r="C320" s="208"/>
      <c r="D320" s="208"/>
      <c r="E320" s="208"/>
      <c r="F320" s="208"/>
      <c r="G320" s="208"/>
      <c r="H320" s="208"/>
      <c r="I320" s="234"/>
    </row>
    <row r="321" customFormat="false" ht="13.8" hidden="false" customHeight="false" outlineLevel="0" collapsed="false">
      <c r="A321" s="208"/>
      <c r="B321" s="208"/>
      <c r="C321" s="208"/>
      <c r="D321" s="208"/>
      <c r="E321" s="208"/>
      <c r="F321" s="208"/>
      <c r="G321" s="208"/>
      <c r="H321" s="208"/>
      <c r="I321" s="234"/>
    </row>
    <row r="322" customFormat="false" ht="13.8" hidden="false" customHeight="false" outlineLevel="0" collapsed="false">
      <c r="A322" s="208"/>
      <c r="B322" s="208"/>
      <c r="C322" s="208"/>
      <c r="D322" s="208"/>
      <c r="E322" s="208"/>
      <c r="F322" s="208"/>
      <c r="G322" s="208"/>
      <c r="H322" s="208"/>
      <c r="I322" s="234"/>
    </row>
    <row r="323" customFormat="false" ht="13.8" hidden="false" customHeight="false" outlineLevel="0" collapsed="false">
      <c r="A323" s="208"/>
      <c r="B323" s="208"/>
      <c r="C323" s="208"/>
      <c r="D323" s="208"/>
      <c r="E323" s="208"/>
      <c r="F323" s="208"/>
      <c r="G323" s="208"/>
      <c r="H323" s="208"/>
      <c r="I323" s="234"/>
    </row>
    <row r="324" customFormat="false" ht="13.8" hidden="false" customHeight="false" outlineLevel="0" collapsed="false">
      <c r="A324" s="208"/>
      <c r="B324" s="208"/>
      <c r="C324" s="208"/>
      <c r="D324" s="208"/>
      <c r="E324" s="208"/>
      <c r="F324" s="208"/>
      <c r="G324" s="208"/>
      <c r="H324" s="208"/>
      <c r="I324" s="234"/>
    </row>
    <row r="325" customFormat="false" ht="13.8" hidden="false" customHeight="false" outlineLevel="0" collapsed="false">
      <c r="A325" s="208"/>
      <c r="B325" s="208"/>
      <c r="C325" s="208"/>
      <c r="D325" s="208"/>
      <c r="E325" s="208"/>
      <c r="F325" s="208"/>
      <c r="G325" s="208"/>
      <c r="H325" s="208"/>
      <c r="I325" s="234"/>
    </row>
    <row r="326" customFormat="false" ht="13.8" hidden="false" customHeight="false" outlineLevel="0" collapsed="false">
      <c r="A326" s="208"/>
      <c r="B326" s="208"/>
      <c r="C326" s="208"/>
      <c r="D326" s="208"/>
      <c r="E326" s="208"/>
      <c r="F326" s="208"/>
      <c r="G326" s="208"/>
      <c r="H326" s="208"/>
      <c r="I326" s="234"/>
    </row>
    <row r="327" customFormat="false" ht="13.8" hidden="false" customHeight="false" outlineLevel="0" collapsed="false">
      <c r="A327" s="208"/>
      <c r="B327" s="208"/>
      <c r="C327" s="208"/>
      <c r="D327" s="208"/>
      <c r="E327" s="208"/>
      <c r="F327" s="208"/>
      <c r="G327" s="208"/>
      <c r="H327" s="208"/>
      <c r="I327" s="234"/>
    </row>
    <row r="328" customFormat="false" ht="13.8" hidden="false" customHeight="false" outlineLevel="0" collapsed="false">
      <c r="A328" s="208"/>
      <c r="B328" s="208"/>
      <c r="C328" s="208"/>
      <c r="D328" s="208"/>
      <c r="E328" s="208"/>
      <c r="F328" s="208"/>
      <c r="G328" s="208"/>
      <c r="H328" s="208"/>
      <c r="I328" s="234"/>
    </row>
    <row r="329" customFormat="false" ht="13.8" hidden="false" customHeight="false" outlineLevel="0" collapsed="false">
      <c r="A329" s="208"/>
      <c r="B329" s="208"/>
      <c r="C329" s="208"/>
      <c r="D329" s="208"/>
      <c r="E329" s="208"/>
      <c r="F329" s="208"/>
      <c r="G329" s="208"/>
      <c r="H329" s="208"/>
      <c r="I329" s="234"/>
    </row>
    <row r="330" customFormat="false" ht="13.8" hidden="false" customHeight="false" outlineLevel="0" collapsed="false">
      <c r="A330" s="208"/>
      <c r="B330" s="208"/>
      <c r="C330" s="208"/>
      <c r="D330" s="208"/>
      <c r="E330" s="208"/>
      <c r="F330" s="208"/>
      <c r="G330" s="208"/>
      <c r="H330" s="208"/>
      <c r="I330" s="234"/>
    </row>
    <row r="331" customFormat="false" ht="13.8" hidden="false" customHeight="false" outlineLevel="0" collapsed="false">
      <c r="A331" s="208"/>
      <c r="B331" s="208"/>
      <c r="C331" s="208"/>
      <c r="D331" s="208"/>
      <c r="E331" s="208"/>
      <c r="F331" s="208"/>
      <c r="G331" s="208"/>
      <c r="H331" s="208"/>
      <c r="I331" s="234"/>
    </row>
    <row r="332" customFormat="false" ht="13.8" hidden="false" customHeight="false" outlineLevel="0" collapsed="false">
      <c r="A332" s="208"/>
      <c r="B332" s="208"/>
      <c r="C332" s="208"/>
      <c r="D332" s="208"/>
      <c r="E332" s="208"/>
      <c r="F332" s="208"/>
      <c r="G332" s="208"/>
      <c r="H332" s="208"/>
      <c r="I332" s="234"/>
    </row>
    <row r="333" customFormat="false" ht="13.8" hidden="false" customHeight="false" outlineLevel="0" collapsed="false">
      <c r="A333" s="208"/>
      <c r="B333" s="208"/>
      <c r="C333" s="208"/>
      <c r="D333" s="208"/>
      <c r="E333" s="208"/>
      <c r="F333" s="208"/>
      <c r="G333" s="208"/>
      <c r="H333" s="208"/>
      <c r="I333" s="234"/>
    </row>
    <row r="334" customFormat="false" ht="13.8" hidden="false" customHeight="false" outlineLevel="0" collapsed="false">
      <c r="A334" s="208"/>
      <c r="B334" s="208"/>
      <c r="C334" s="208"/>
      <c r="D334" s="208"/>
      <c r="E334" s="208"/>
      <c r="F334" s="208"/>
      <c r="G334" s="208"/>
      <c r="H334" s="208"/>
      <c r="I334" s="234"/>
    </row>
    <row r="335" customFormat="false" ht="13.8" hidden="false" customHeight="false" outlineLevel="0" collapsed="false">
      <c r="A335" s="208"/>
      <c r="B335" s="208"/>
      <c r="C335" s="208"/>
      <c r="D335" s="208"/>
      <c r="E335" s="208"/>
      <c r="F335" s="208"/>
      <c r="G335" s="208"/>
      <c r="H335" s="208"/>
      <c r="I335" s="234"/>
    </row>
    <row r="336" customFormat="false" ht="13.8" hidden="false" customHeight="false" outlineLevel="0" collapsed="false">
      <c r="A336" s="208"/>
      <c r="B336" s="208"/>
      <c r="C336" s="208"/>
      <c r="D336" s="208"/>
      <c r="E336" s="208"/>
      <c r="F336" s="208"/>
      <c r="G336" s="208"/>
      <c r="H336" s="208"/>
      <c r="I336" s="234"/>
    </row>
    <row r="337" customFormat="false" ht="13.8" hidden="false" customHeight="false" outlineLevel="0" collapsed="false">
      <c r="A337" s="208"/>
      <c r="B337" s="208"/>
      <c r="C337" s="208"/>
      <c r="D337" s="208"/>
      <c r="E337" s="208"/>
      <c r="F337" s="208"/>
      <c r="G337" s="208"/>
      <c r="H337" s="208"/>
      <c r="I337" s="234"/>
    </row>
    <row r="338" customFormat="false" ht="13.8" hidden="false" customHeight="false" outlineLevel="0" collapsed="false">
      <c r="A338" s="208"/>
      <c r="B338" s="208"/>
      <c r="C338" s="208"/>
      <c r="D338" s="208"/>
      <c r="E338" s="208"/>
      <c r="F338" s="208"/>
      <c r="G338" s="208"/>
      <c r="H338" s="208"/>
      <c r="I338" s="234"/>
    </row>
    <row r="339" customFormat="false" ht="13.8" hidden="false" customHeight="false" outlineLevel="0" collapsed="false">
      <c r="A339" s="208"/>
      <c r="B339" s="208"/>
      <c r="C339" s="208"/>
      <c r="D339" s="208"/>
      <c r="E339" s="208"/>
      <c r="F339" s="208"/>
      <c r="G339" s="208"/>
      <c r="H339" s="208"/>
      <c r="I339" s="234"/>
    </row>
    <row r="340" customFormat="false" ht="13.8" hidden="false" customHeight="false" outlineLevel="0" collapsed="false">
      <c r="A340" s="208"/>
      <c r="B340" s="208"/>
      <c r="C340" s="208"/>
      <c r="D340" s="208"/>
      <c r="E340" s="208"/>
      <c r="F340" s="208"/>
      <c r="G340" s="208"/>
      <c r="H340" s="208"/>
      <c r="I340" s="234"/>
    </row>
    <row r="341" customFormat="false" ht="13.8" hidden="false" customHeight="false" outlineLevel="0" collapsed="false">
      <c r="A341" s="208"/>
      <c r="B341" s="208"/>
      <c r="C341" s="208"/>
      <c r="D341" s="208"/>
      <c r="E341" s="208"/>
      <c r="F341" s="208"/>
      <c r="G341" s="208"/>
      <c r="H341" s="208"/>
      <c r="I341" s="234"/>
    </row>
    <row r="342" customFormat="false" ht="13.8" hidden="false" customHeight="false" outlineLevel="0" collapsed="false">
      <c r="A342" s="208"/>
      <c r="B342" s="208"/>
      <c r="C342" s="208"/>
      <c r="D342" s="208"/>
      <c r="E342" s="208"/>
      <c r="F342" s="208"/>
      <c r="G342" s="208"/>
      <c r="H342" s="208"/>
      <c r="I342" s="234"/>
    </row>
    <row r="343" customFormat="false" ht="13.8" hidden="false" customHeight="false" outlineLevel="0" collapsed="false">
      <c r="A343" s="208"/>
      <c r="B343" s="208"/>
      <c r="C343" s="208"/>
      <c r="D343" s="208"/>
      <c r="E343" s="208"/>
      <c r="F343" s="208"/>
      <c r="G343" s="208"/>
      <c r="H343" s="208"/>
      <c r="I343" s="234"/>
    </row>
    <row r="344" customFormat="false" ht="13.8" hidden="false" customHeight="false" outlineLevel="0" collapsed="false">
      <c r="A344" s="208"/>
      <c r="B344" s="208"/>
      <c r="C344" s="208"/>
      <c r="D344" s="208"/>
      <c r="E344" s="208"/>
      <c r="F344" s="208"/>
      <c r="G344" s="208"/>
      <c r="H344" s="208"/>
      <c r="I344" s="234"/>
    </row>
    <row r="345" customFormat="false" ht="13.8" hidden="false" customHeight="false" outlineLevel="0" collapsed="false">
      <c r="A345" s="208"/>
      <c r="B345" s="208"/>
      <c r="C345" s="208"/>
      <c r="D345" s="208"/>
      <c r="E345" s="208"/>
      <c r="F345" s="208"/>
      <c r="G345" s="208"/>
      <c r="H345" s="208"/>
      <c r="I345" s="234"/>
    </row>
    <row r="346" customFormat="false" ht="13.8" hidden="false" customHeight="false" outlineLevel="0" collapsed="false">
      <c r="A346" s="208"/>
      <c r="B346" s="208"/>
      <c r="C346" s="208"/>
      <c r="D346" s="208"/>
      <c r="E346" s="208"/>
      <c r="F346" s="208"/>
      <c r="G346" s="208"/>
      <c r="H346" s="208"/>
      <c r="I346" s="234"/>
    </row>
    <row r="347" customFormat="false" ht="13.8" hidden="false" customHeight="false" outlineLevel="0" collapsed="false">
      <c r="A347" s="208"/>
      <c r="B347" s="208"/>
      <c r="C347" s="208"/>
      <c r="D347" s="208"/>
      <c r="E347" s="208"/>
      <c r="F347" s="208"/>
      <c r="G347" s="208"/>
      <c r="H347" s="208"/>
      <c r="I347" s="234"/>
    </row>
    <row r="348" customFormat="false" ht="13.8" hidden="false" customHeight="false" outlineLevel="0" collapsed="false">
      <c r="A348" s="208"/>
      <c r="B348" s="208"/>
      <c r="C348" s="208"/>
      <c r="D348" s="208"/>
      <c r="E348" s="208"/>
      <c r="F348" s="208"/>
      <c r="G348" s="208"/>
      <c r="H348" s="208"/>
      <c r="I348" s="234"/>
    </row>
    <row r="349" customFormat="false" ht="13.8" hidden="false" customHeight="false" outlineLevel="0" collapsed="false">
      <c r="A349" s="208"/>
      <c r="B349" s="208"/>
      <c r="C349" s="208"/>
      <c r="D349" s="208"/>
      <c r="E349" s="208"/>
      <c r="F349" s="208"/>
      <c r="G349" s="208"/>
      <c r="H349" s="208"/>
      <c r="I349" s="234"/>
    </row>
    <row r="350" customFormat="false" ht="13.8" hidden="false" customHeight="false" outlineLevel="0" collapsed="false">
      <c r="A350" s="208"/>
      <c r="B350" s="208"/>
      <c r="C350" s="208"/>
      <c r="D350" s="208"/>
      <c r="E350" s="208"/>
      <c r="F350" s="208"/>
      <c r="G350" s="208"/>
      <c r="H350" s="208"/>
      <c r="I350" s="234"/>
    </row>
    <row r="351" customFormat="false" ht="13.8" hidden="false" customHeight="false" outlineLevel="0" collapsed="false">
      <c r="A351" s="208"/>
      <c r="B351" s="208"/>
      <c r="C351" s="208"/>
      <c r="D351" s="208"/>
      <c r="E351" s="208"/>
      <c r="F351" s="208"/>
      <c r="G351" s="208"/>
      <c r="H351" s="208"/>
      <c r="I351" s="234"/>
    </row>
    <row r="352" customFormat="false" ht="13.8" hidden="false" customHeight="false" outlineLevel="0" collapsed="false">
      <c r="A352" s="208"/>
      <c r="B352" s="208"/>
      <c r="C352" s="208"/>
      <c r="D352" s="208"/>
      <c r="E352" s="208"/>
      <c r="F352" s="208"/>
      <c r="G352" s="208"/>
      <c r="H352" s="208"/>
      <c r="I352" s="234"/>
    </row>
    <row r="353" customFormat="false" ht="13.8" hidden="false" customHeight="false" outlineLevel="0" collapsed="false">
      <c r="A353" s="208"/>
      <c r="B353" s="208"/>
      <c r="C353" s="208"/>
      <c r="D353" s="208"/>
      <c r="E353" s="208"/>
      <c r="F353" s="208"/>
      <c r="G353" s="208"/>
      <c r="H353" s="208"/>
      <c r="I353" s="234"/>
    </row>
    <row r="354" customFormat="false" ht="13.8" hidden="false" customHeight="false" outlineLevel="0" collapsed="false">
      <c r="A354" s="208"/>
      <c r="B354" s="208"/>
      <c r="C354" s="208"/>
      <c r="D354" s="208"/>
      <c r="E354" s="208"/>
      <c r="F354" s="208"/>
      <c r="G354" s="208"/>
      <c r="H354" s="208"/>
      <c r="I354" s="234"/>
    </row>
    <row r="355" customFormat="false" ht="13.8" hidden="false" customHeight="false" outlineLevel="0" collapsed="false">
      <c r="A355" s="208"/>
      <c r="B355" s="208"/>
      <c r="C355" s="208"/>
      <c r="D355" s="208"/>
      <c r="E355" s="208"/>
      <c r="F355" s="208"/>
      <c r="G355" s="208"/>
      <c r="H355" s="208"/>
      <c r="I355" s="234"/>
    </row>
    <row r="356" customFormat="false" ht="13.8" hidden="false" customHeight="false" outlineLevel="0" collapsed="false">
      <c r="A356" s="208"/>
      <c r="B356" s="208"/>
      <c r="C356" s="208"/>
      <c r="D356" s="208"/>
      <c r="E356" s="208"/>
      <c r="F356" s="208"/>
      <c r="G356" s="208"/>
      <c r="H356" s="208"/>
      <c r="I356" s="234"/>
    </row>
    <row r="357" customFormat="false" ht="13.8" hidden="false" customHeight="false" outlineLevel="0" collapsed="false">
      <c r="A357" s="208"/>
      <c r="B357" s="208"/>
      <c r="C357" s="208"/>
      <c r="D357" s="208"/>
      <c r="E357" s="208"/>
      <c r="F357" s="208"/>
      <c r="G357" s="208"/>
      <c r="H357" s="208"/>
      <c r="I357" s="234"/>
    </row>
    <row r="358" customFormat="false" ht="13.8" hidden="false" customHeight="false" outlineLevel="0" collapsed="false">
      <c r="A358" s="208"/>
      <c r="B358" s="208"/>
      <c r="C358" s="208"/>
      <c r="D358" s="208"/>
      <c r="E358" s="208"/>
      <c r="F358" s="208"/>
      <c r="G358" s="208"/>
      <c r="H358" s="208"/>
      <c r="I358" s="234"/>
    </row>
    <row r="359" customFormat="false" ht="13.8" hidden="false" customHeight="false" outlineLevel="0" collapsed="false">
      <c r="A359" s="208"/>
      <c r="B359" s="208"/>
      <c r="C359" s="208"/>
      <c r="D359" s="208"/>
      <c r="E359" s="208"/>
      <c r="F359" s="208"/>
      <c r="G359" s="208"/>
      <c r="H359" s="208"/>
      <c r="I359" s="234"/>
    </row>
    <row r="360" customFormat="false" ht="13.8" hidden="false" customHeight="false" outlineLevel="0" collapsed="false">
      <c r="A360" s="208"/>
      <c r="B360" s="208"/>
      <c r="C360" s="208"/>
      <c r="D360" s="208"/>
      <c r="E360" s="208"/>
      <c r="F360" s="208"/>
      <c r="G360" s="208"/>
      <c r="H360" s="208"/>
      <c r="I360" s="234"/>
    </row>
    <row r="361" customFormat="false" ht="13.8" hidden="false" customHeight="false" outlineLevel="0" collapsed="false">
      <c r="A361" s="208"/>
      <c r="B361" s="208"/>
      <c r="C361" s="208"/>
      <c r="D361" s="208"/>
      <c r="E361" s="208"/>
      <c r="F361" s="208"/>
      <c r="G361" s="208"/>
      <c r="H361" s="208"/>
      <c r="I361" s="234"/>
    </row>
    <row r="362" customFormat="false" ht="13.8" hidden="false" customHeight="false" outlineLevel="0" collapsed="false">
      <c r="A362" s="208"/>
      <c r="B362" s="208"/>
      <c r="C362" s="208"/>
      <c r="D362" s="208"/>
      <c r="E362" s="208"/>
      <c r="F362" s="208"/>
      <c r="G362" s="208"/>
      <c r="H362" s="208"/>
      <c r="I362" s="234"/>
    </row>
    <row r="363" customFormat="false" ht="13.8" hidden="false" customHeight="false" outlineLevel="0" collapsed="false">
      <c r="A363" s="208"/>
      <c r="B363" s="208"/>
      <c r="C363" s="208"/>
      <c r="D363" s="208"/>
      <c r="E363" s="208"/>
      <c r="F363" s="208"/>
      <c r="G363" s="208"/>
      <c r="H363" s="208"/>
      <c r="I363" s="234"/>
    </row>
    <row r="364" customFormat="false" ht="13.8" hidden="false" customHeight="false" outlineLevel="0" collapsed="false">
      <c r="A364" s="208"/>
      <c r="B364" s="208"/>
      <c r="C364" s="208"/>
      <c r="D364" s="208"/>
      <c r="E364" s="208"/>
      <c r="F364" s="208"/>
      <c r="G364" s="208"/>
      <c r="H364" s="208"/>
      <c r="I364" s="234"/>
    </row>
    <row r="365" customFormat="false" ht="13.8" hidden="false" customHeight="false" outlineLevel="0" collapsed="false">
      <c r="A365" s="208"/>
      <c r="B365" s="208"/>
      <c r="C365" s="208"/>
      <c r="D365" s="208"/>
      <c r="E365" s="208"/>
      <c r="F365" s="208"/>
      <c r="G365" s="208"/>
      <c r="H365" s="208"/>
      <c r="I365" s="234"/>
    </row>
    <row r="366" customFormat="false" ht="13.8" hidden="false" customHeight="false" outlineLevel="0" collapsed="false">
      <c r="A366" s="208"/>
      <c r="B366" s="208"/>
      <c r="C366" s="208"/>
      <c r="D366" s="208"/>
      <c r="E366" s="208"/>
      <c r="F366" s="208"/>
      <c r="G366" s="208"/>
      <c r="H366" s="208"/>
      <c r="I366" s="234"/>
    </row>
    <row r="367" customFormat="false" ht="13.8" hidden="false" customHeight="false" outlineLevel="0" collapsed="false">
      <c r="A367" s="208"/>
      <c r="B367" s="208"/>
      <c r="C367" s="208"/>
      <c r="D367" s="208"/>
      <c r="E367" s="208"/>
      <c r="F367" s="208"/>
      <c r="G367" s="208"/>
      <c r="H367" s="208"/>
      <c r="I367" s="234"/>
    </row>
    <row r="368" customFormat="false" ht="13.8" hidden="false" customHeight="false" outlineLevel="0" collapsed="false">
      <c r="A368" s="208"/>
      <c r="B368" s="208"/>
      <c r="C368" s="208"/>
      <c r="D368" s="208"/>
      <c r="E368" s="208"/>
      <c r="F368" s="208"/>
      <c r="G368" s="208"/>
      <c r="H368" s="208"/>
      <c r="I368" s="234"/>
    </row>
    <row r="369" customFormat="false" ht="13.8" hidden="false" customHeight="false" outlineLevel="0" collapsed="false">
      <c r="A369" s="208"/>
      <c r="B369" s="208"/>
      <c r="C369" s="208"/>
      <c r="D369" s="208"/>
      <c r="E369" s="208"/>
      <c r="F369" s="208"/>
      <c r="G369" s="208"/>
      <c r="H369" s="208"/>
      <c r="I369" s="234"/>
    </row>
    <row r="370" customFormat="false" ht="13.8" hidden="false" customHeight="false" outlineLevel="0" collapsed="false">
      <c r="A370" s="208"/>
      <c r="B370" s="208"/>
      <c r="C370" s="208"/>
      <c r="D370" s="208"/>
      <c r="E370" s="208"/>
      <c r="F370" s="208"/>
      <c r="G370" s="208"/>
      <c r="H370" s="208"/>
      <c r="I370" s="234"/>
    </row>
    <row r="371" customFormat="false" ht="13.8" hidden="false" customHeight="false" outlineLevel="0" collapsed="false">
      <c r="A371" s="208"/>
      <c r="B371" s="208"/>
      <c r="C371" s="208"/>
      <c r="D371" s="208"/>
      <c r="E371" s="208"/>
      <c r="F371" s="208"/>
      <c r="G371" s="208"/>
      <c r="H371" s="208"/>
      <c r="I371" s="234"/>
    </row>
    <row r="372" customFormat="false" ht="13.8" hidden="false" customHeight="false" outlineLevel="0" collapsed="false">
      <c r="A372" s="208"/>
      <c r="B372" s="208"/>
      <c r="C372" s="208"/>
      <c r="D372" s="208"/>
      <c r="E372" s="208"/>
      <c r="F372" s="208"/>
      <c r="G372" s="208"/>
      <c r="H372" s="208"/>
      <c r="I372" s="234"/>
    </row>
    <row r="373" customFormat="false" ht="13.8" hidden="false" customHeight="false" outlineLevel="0" collapsed="false">
      <c r="A373" s="208"/>
      <c r="B373" s="208"/>
      <c r="C373" s="208"/>
      <c r="D373" s="208"/>
      <c r="E373" s="208"/>
      <c r="F373" s="208"/>
      <c r="G373" s="208"/>
      <c r="H373" s="208"/>
      <c r="I373" s="234"/>
    </row>
    <row r="374" customFormat="false" ht="13.8" hidden="false" customHeight="false" outlineLevel="0" collapsed="false">
      <c r="A374" s="208"/>
      <c r="B374" s="208"/>
      <c r="C374" s="208"/>
      <c r="D374" s="208"/>
      <c r="E374" s="208"/>
      <c r="F374" s="208"/>
      <c r="G374" s="208"/>
      <c r="H374" s="208"/>
      <c r="I374" s="234"/>
    </row>
    <row r="375" customFormat="false" ht="13.8" hidden="false" customHeight="false" outlineLevel="0" collapsed="false">
      <c r="A375" s="208"/>
      <c r="B375" s="208"/>
      <c r="C375" s="208"/>
      <c r="D375" s="208"/>
      <c r="E375" s="208"/>
      <c r="F375" s="208"/>
      <c r="G375" s="208"/>
      <c r="H375" s="208"/>
      <c r="I375" s="234"/>
    </row>
    <row r="376" customFormat="false" ht="13.8" hidden="false" customHeight="false" outlineLevel="0" collapsed="false">
      <c r="A376" s="208"/>
      <c r="B376" s="208"/>
      <c r="C376" s="208"/>
      <c r="D376" s="208"/>
      <c r="E376" s="208"/>
      <c r="F376" s="208"/>
      <c r="G376" s="208"/>
      <c r="H376" s="208"/>
      <c r="I376" s="234"/>
    </row>
    <row r="377" customFormat="false" ht="13.8" hidden="false" customHeight="false" outlineLevel="0" collapsed="false">
      <c r="A377" s="208"/>
      <c r="B377" s="208"/>
      <c r="C377" s="208"/>
      <c r="D377" s="208"/>
      <c r="E377" s="208"/>
      <c r="F377" s="208"/>
      <c r="G377" s="208"/>
      <c r="H377" s="208"/>
      <c r="I377" s="234"/>
    </row>
    <row r="378" customFormat="false" ht="13.8" hidden="false" customHeight="false" outlineLevel="0" collapsed="false">
      <c r="A378" s="208"/>
      <c r="B378" s="208"/>
      <c r="C378" s="208"/>
      <c r="D378" s="208"/>
      <c r="E378" s="208"/>
      <c r="F378" s="208"/>
      <c r="G378" s="208"/>
      <c r="H378" s="208"/>
      <c r="I378" s="234"/>
    </row>
    <row r="379" customFormat="false" ht="13.8" hidden="false" customHeight="false" outlineLevel="0" collapsed="false">
      <c r="A379" s="208"/>
      <c r="B379" s="208"/>
      <c r="C379" s="208"/>
      <c r="D379" s="208"/>
      <c r="E379" s="208"/>
      <c r="F379" s="208"/>
      <c r="G379" s="208"/>
      <c r="H379" s="208"/>
      <c r="I379" s="234"/>
    </row>
    <row r="380" customFormat="false" ht="13.8" hidden="false" customHeight="false" outlineLevel="0" collapsed="false">
      <c r="A380" s="208"/>
      <c r="B380" s="208"/>
      <c r="C380" s="208"/>
      <c r="D380" s="208"/>
      <c r="E380" s="208"/>
      <c r="F380" s="208"/>
      <c r="G380" s="208"/>
      <c r="H380" s="208"/>
      <c r="I380" s="234"/>
    </row>
    <row r="381" customFormat="false" ht="13.8" hidden="false" customHeight="false" outlineLevel="0" collapsed="false">
      <c r="A381" s="208"/>
      <c r="B381" s="208"/>
      <c r="C381" s="208"/>
      <c r="D381" s="208"/>
      <c r="E381" s="208"/>
      <c r="F381" s="208"/>
      <c r="G381" s="208"/>
      <c r="H381" s="208"/>
      <c r="I381" s="234"/>
    </row>
    <row r="382" customFormat="false" ht="13.8" hidden="false" customHeight="false" outlineLevel="0" collapsed="false">
      <c r="A382" s="208"/>
      <c r="B382" s="208"/>
      <c r="C382" s="208"/>
      <c r="D382" s="208"/>
      <c r="E382" s="208"/>
      <c r="F382" s="208"/>
      <c r="G382" s="208"/>
      <c r="H382" s="208"/>
      <c r="I382" s="234"/>
    </row>
    <row r="383" customFormat="false" ht="13.8" hidden="false" customHeight="false" outlineLevel="0" collapsed="false">
      <c r="A383" s="208"/>
      <c r="B383" s="208"/>
      <c r="C383" s="208"/>
      <c r="D383" s="208"/>
      <c r="E383" s="208"/>
      <c r="F383" s="208"/>
      <c r="G383" s="208"/>
      <c r="H383" s="208"/>
      <c r="I383" s="234"/>
    </row>
    <row r="384" customFormat="false" ht="13.8" hidden="false" customHeight="false" outlineLevel="0" collapsed="false">
      <c r="A384" s="208"/>
      <c r="B384" s="208"/>
      <c r="C384" s="208"/>
      <c r="D384" s="208"/>
      <c r="E384" s="208"/>
      <c r="F384" s="208"/>
      <c r="G384" s="208"/>
      <c r="H384" s="208"/>
      <c r="I384" s="234"/>
    </row>
    <row r="385" customFormat="false" ht="13.8" hidden="false" customHeight="false" outlineLevel="0" collapsed="false">
      <c r="A385" s="208"/>
      <c r="B385" s="208"/>
      <c r="C385" s="208"/>
      <c r="D385" s="208"/>
      <c r="E385" s="208"/>
      <c r="F385" s="208"/>
      <c r="G385" s="208"/>
      <c r="H385" s="208"/>
      <c r="I385" s="234"/>
    </row>
    <row r="386" customFormat="false" ht="13.8" hidden="false" customHeight="false" outlineLevel="0" collapsed="false">
      <c r="A386" s="208"/>
      <c r="B386" s="208"/>
      <c r="C386" s="208"/>
      <c r="D386" s="208"/>
      <c r="E386" s="208"/>
      <c r="F386" s="208"/>
      <c r="G386" s="208"/>
      <c r="H386" s="208"/>
      <c r="I386" s="234"/>
    </row>
    <row r="387" customFormat="false" ht="13.8" hidden="false" customHeight="false" outlineLevel="0" collapsed="false">
      <c r="A387" s="208"/>
      <c r="B387" s="208"/>
      <c r="C387" s="208"/>
      <c r="D387" s="208"/>
      <c r="E387" s="208"/>
      <c r="F387" s="208"/>
      <c r="G387" s="208"/>
      <c r="H387" s="208"/>
      <c r="I387" s="234"/>
    </row>
    <row r="388" customFormat="false" ht="13.8" hidden="false" customHeight="false" outlineLevel="0" collapsed="false">
      <c r="A388" s="208"/>
      <c r="B388" s="208"/>
      <c r="C388" s="208"/>
      <c r="D388" s="208"/>
      <c r="E388" s="208"/>
      <c r="F388" s="208"/>
      <c r="G388" s="208"/>
      <c r="H388" s="208"/>
      <c r="I388" s="234"/>
    </row>
    <row r="389" customFormat="false" ht="13.8" hidden="false" customHeight="false" outlineLevel="0" collapsed="false">
      <c r="A389" s="208"/>
      <c r="B389" s="208"/>
      <c r="C389" s="208"/>
      <c r="D389" s="208"/>
      <c r="E389" s="208"/>
      <c r="F389" s="208"/>
      <c r="G389" s="208"/>
      <c r="H389" s="208"/>
      <c r="I389" s="234"/>
    </row>
    <row r="390" customFormat="false" ht="13.8" hidden="false" customHeight="false" outlineLevel="0" collapsed="false">
      <c r="A390" s="208"/>
      <c r="B390" s="208"/>
      <c r="C390" s="208"/>
      <c r="D390" s="208"/>
      <c r="E390" s="208"/>
      <c r="F390" s="208"/>
      <c r="G390" s="208"/>
      <c r="H390" s="208"/>
      <c r="I390" s="234"/>
    </row>
    <row r="391" customFormat="false" ht="13.8" hidden="false" customHeight="false" outlineLevel="0" collapsed="false">
      <c r="A391" s="208"/>
      <c r="B391" s="208"/>
      <c r="C391" s="208"/>
      <c r="D391" s="208"/>
      <c r="E391" s="208"/>
      <c r="F391" s="208"/>
      <c r="G391" s="208"/>
      <c r="H391" s="208"/>
      <c r="I391" s="234"/>
    </row>
    <row r="392" customFormat="false" ht="13.8" hidden="false" customHeight="false" outlineLevel="0" collapsed="false">
      <c r="A392" s="208"/>
      <c r="B392" s="208"/>
      <c r="C392" s="208"/>
      <c r="D392" s="208"/>
      <c r="E392" s="208"/>
      <c r="F392" s="208"/>
      <c r="G392" s="208"/>
      <c r="H392" s="208"/>
      <c r="I392" s="234"/>
    </row>
    <row r="393" customFormat="false" ht="13.8" hidden="false" customHeight="false" outlineLevel="0" collapsed="false">
      <c r="A393" s="208"/>
      <c r="B393" s="208"/>
      <c r="C393" s="208"/>
      <c r="D393" s="208"/>
      <c r="E393" s="208"/>
      <c r="F393" s="208"/>
      <c r="G393" s="208"/>
      <c r="H393" s="208"/>
      <c r="I393" s="234"/>
    </row>
    <row r="394" customFormat="false" ht="13.8" hidden="false" customHeight="false" outlineLevel="0" collapsed="false">
      <c r="A394" s="208"/>
      <c r="B394" s="208"/>
      <c r="C394" s="208"/>
      <c r="D394" s="208"/>
      <c r="E394" s="208"/>
      <c r="F394" s="208"/>
      <c r="G394" s="208"/>
      <c r="H394" s="208"/>
      <c r="I394" s="234"/>
    </row>
    <row r="395" customFormat="false" ht="13.8" hidden="false" customHeight="false" outlineLevel="0" collapsed="false">
      <c r="A395" s="208"/>
      <c r="B395" s="208"/>
      <c r="C395" s="208"/>
      <c r="D395" s="208"/>
      <c r="E395" s="208"/>
      <c r="F395" s="208"/>
      <c r="G395" s="208"/>
      <c r="H395" s="208"/>
      <c r="I395" s="234"/>
    </row>
    <row r="396" customFormat="false" ht="13.8" hidden="false" customHeight="false" outlineLevel="0" collapsed="false">
      <c r="A396" s="208"/>
      <c r="B396" s="208"/>
      <c r="C396" s="208"/>
      <c r="D396" s="208"/>
      <c r="E396" s="208"/>
      <c r="F396" s="208"/>
      <c r="G396" s="208"/>
      <c r="H396" s="208"/>
      <c r="I396" s="234"/>
    </row>
    <row r="397" customFormat="false" ht="13.8" hidden="false" customHeight="false" outlineLevel="0" collapsed="false">
      <c r="A397" s="208"/>
      <c r="B397" s="208"/>
      <c r="C397" s="208"/>
      <c r="D397" s="208"/>
      <c r="E397" s="208"/>
      <c r="F397" s="208"/>
      <c r="G397" s="208"/>
      <c r="H397" s="208"/>
      <c r="I397" s="234"/>
    </row>
    <row r="398" customFormat="false" ht="13.8" hidden="false" customHeight="false" outlineLevel="0" collapsed="false">
      <c r="A398" s="208"/>
      <c r="B398" s="208"/>
      <c r="C398" s="208"/>
      <c r="D398" s="208"/>
      <c r="E398" s="208"/>
      <c r="F398" s="208"/>
      <c r="G398" s="208"/>
      <c r="H398" s="208"/>
      <c r="I398" s="234"/>
    </row>
    <row r="399" customFormat="false" ht="13.8" hidden="false" customHeight="false" outlineLevel="0" collapsed="false">
      <c r="A399" s="208"/>
      <c r="B399" s="208"/>
      <c r="C399" s="208"/>
      <c r="D399" s="208"/>
      <c r="E399" s="208"/>
      <c r="F399" s="208"/>
      <c r="G399" s="208"/>
      <c r="H399" s="208"/>
      <c r="I399" s="234"/>
    </row>
    <row r="400" customFormat="false" ht="13.8" hidden="false" customHeight="false" outlineLevel="0" collapsed="false">
      <c r="A400" s="208"/>
      <c r="B400" s="208"/>
      <c r="C400" s="208"/>
      <c r="D400" s="208"/>
      <c r="E400" s="208"/>
      <c r="F400" s="208"/>
      <c r="G400" s="208"/>
      <c r="H400" s="208"/>
      <c r="I400" s="234"/>
    </row>
    <row r="401" customFormat="false" ht="13.8" hidden="false" customHeight="false" outlineLevel="0" collapsed="false">
      <c r="A401" s="208"/>
      <c r="B401" s="208"/>
      <c r="C401" s="208"/>
      <c r="D401" s="208"/>
      <c r="E401" s="208"/>
      <c r="F401" s="208"/>
      <c r="G401" s="208"/>
      <c r="H401" s="208"/>
      <c r="I401" s="234"/>
    </row>
    <row r="402" customFormat="false" ht="13.8" hidden="false" customHeight="false" outlineLevel="0" collapsed="false">
      <c r="A402" s="208"/>
      <c r="B402" s="208"/>
      <c r="C402" s="208"/>
      <c r="D402" s="208"/>
      <c r="E402" s="208"/>
      <c r="F402" s="208"/>
      <c r="G402" s="208"/>
      <c r="H402" s="208"/>
      <c r="I402" s="234"/>
    </row>
    <row r="403" customFormat="false" ht="13.8" hidden="false" customHeight="false" outlineLevel="0" collapsed="false">
      <c r="A403" s="208"/>
      <c r="B403" s="208"/>
      <c r="C403" s="208"/>
      <c r="D403" s="208"/>
      <c r="E403" s="208"/>
      <c r="F403" s="208"/>
      <c r="G403" s="208"/>
      <c r="H403" s="208"/>
      <c r="I403" s="234"/>
    </row>
    <row r="404" customFormat="false" ht="13.8" hidden="false" customHeight="false" outlineLevel="0" collapsed="false">
      <c r="A404" s="208"/>
      <c r="B404" s="208"/>
      <c r="C404" s="208"/>
      <c r="D404" s="208"/>
      <c r="E404" s="208"/>
      <c r="F404" s="208"/>
      <c r="G404" s="208"/>
      <c r="H404" s="208"/>
      <c r="I404" s="234"/>
    </row>
    <row r="405" customFormat="false" ht="13.8" hidden="false" customHeight="false" outlineLevel="0" collapsed="false">
      <c r="A405" s="208"/>
      <c r="B405" s="208"/>
      <c r="C405" s="208"/>
      <c r="D405" s="208"/>
      <c r="E405" s="208"/>
      <c r="F405" s="208"/>
      <c r="G405" s="208"/>
      <c r="H405" s="208"/>
      <c r="I405" s="234"/>
    </row>
    <row r="406" customFormat="false" ht="13.8" hidden="false" customHeight="false" outlineLevel="0" collapsed="false">
      <c r="A406" s="208"/>
      <c r="B406" s="208"/>
      <c r="C406" s="208"/>
      <c r="D406" s="208"/>
      <c r="E406" s="208"/>
      <c r="F406" s="208"/>
      <c r="G406" s="208"/>
      <c r="H406" s="208"/>
      <c r="I406" s="234"/>
    </row>
    <row r="407" customFormat="false" ht="13.8" hidden="false" customHeight="false" outlineLevel="0" collapsed="false">
      <c r="A407" s="208"/>
      <c r="B407" s="208"/>
      <c r="C407" s="208"/>
      <c r="D407" s="208"/>
      <c r="E407" s="208"/>
      <c r="F407" s="208"/>
      <c r="G407" s="208"/>
      <c r="H407" s="208"/>
      <c r="I407" s="234"/>
    </row>
    <row r="408" customFormat="false" ht="13.8" hidden="false" customHeight="false" outlineLevel="0" collapsed="false">
      <c r="A408" s="208"/>
      <c r="B408" s="208"/>
      <c r="C408" s="208"/>
      <c r="D408" s="208"/>
      <c r="E408" s="208"/>
      <c r="F408" s="208"/>
      <c r="G408" s="208"/>
      <c r="H408" s="208"/>
      <c r="I408" s="234"/>
    </row>
    <row r="409" customFormat="false" ht="13.8" hidden="false" customHeight="false" outlineLevel="0" collapsed="false">
      <c r="A409" s="208"/>
      <c r="B409" s="208"/>
      <c r="C409" s="208"/>
      <c r="D409" s="208"/>
      <c r="E409" s="208"/>
      <c r="F409" s="208"/>
      <c r="G409" s="208"/>
      <c r="H409" s="208"/>
      <c r="I409" s="234"/>
    </row>
    <row r="410" customFormat="false" ht="13.8" hidden="false" customHeight="false" outlineLevel="0" collapsed="false">
      <c r="A410" s="208"/>
      <c r="B410" s="208"/>
      <c r="C410" s="208"/>
      <c r="D410" s="208"/>
      <c r="E410" s="208"/>
      <c r="F410" s="208"/>
      <c r="G410" s="208"/>
      <c r="H410" s="208"/>
      <c r="I410" s="234"/>
    </row>
    <row r="411" customFormat="false" ht="13.8" hidden="false" customHeight="false" outlineLevel="0" collapsed="false">
      <c r="A411" s="208"/>
      <c r="B411" s="208"/>
      <c r="C411" s="208"/>
      <c r="D411" s="208"/>
      <c r="E411" s="208"/>
      <c r="F411" s="208"/>
      <c r="G411" s="208"/>
      <c r="H411" s="208"/>
      <c r="I411" s="234"/>
    </row>
    <row r="412" customFormat="false" ht="13.8" hidden="false" customHeight="false" outlineLevel="0" collapsed="false">
      <c r="A412" s="208"/>
      <c r="B412" s="208"/>
      <c r="C412" s="208"/>
      <c r="D412" s="208"/>
      <c r="E412" s="208"/>
      <c r="F412" s="208"/>
      <c r="G412" s="208"/>
      <c r="H412" s="208"/>
      <c r="I412" s="234"/>
    </row>
    <row r="413" customFormat="false" ht="13.8" hidden="false" customHeight="false" outlineLevel="0" collapsed="false">
      <c r="A413" s="208"/>
      <c r="B413" s="208"/>
      <c r="C413" s="208"/>
      <c r="D413" s="208"/>
      <c r="E413" s="208"/>
      <c r="F413" s="208"/>
      <c r="G413" s="208"/>
      <c r="H413" s="208"/>
      <c r="I413" s="234"/>
    </row>
    <row r="414" customFormat="false" ht="13.8" hidden="false" customHeight="false" outlineLevel="0" collapsed="false">
      <c r="A414" s="208"/>
      <c r="B414" s="208"/>
      <c r="C414" s="208"/>
      <c r="D414" s="208"/>
      <c r="E414" s="208"/>
      <c r="F414" s="208"/>
      <c r="G414" s="208"/>
      <c r="H414" s="208"/>
      <c r="I414" s="234"/>
    </row>
    <row r="415" customFormat="false" ht="13.8" hidden="false" customHeight="false" outlineLevel="0" collapsed="false">
      <c r="A415" s="208"/>
      <c r="B415" s="208"/>
      <c r="C415" s="208"/>
      <c r="D415" s="208"/>
      <c r="E415" s="208"/>
      <c r="F415" s="208"/>
      <c r="G415" s="208"/>
      <c r="H415" s="208"/>
      <c r="I415" s="234"/>
    </row>
    <row r="416" customFormat="false" ht="13.8" hidden="false" customHeight="false" outlineLevel="0" collapsed="false">
      <c r="A416" s="208"/>
      <c r="B416" s="208"/>
      <c r="C416" s="208"/>
      <c r="D416" s="208"/>
      <c r="E416" s="208"/>
      <c r="F416" s="208"/>
      <c r="G416" s="208"/>
      <c r="H416" s="208"/>
      <c r="I416" s="234"/>
    </row>
    <row r="417" customFormat="false" ht="13.8" hidden="false" customHeight="false" outlineLevel="0" collapsed="false">
      <c r="A417" s="208"/>
      <c r="B417" s="208"/>
      <c r="C417" s="208"/>
      <c r="D417" s="208"/>
      <c r="E417" s="208"/>
      <c r="F417" s="208"/>
      <c r="G417" s="208"/>
      <c r="H417" s="208"/>
      <c r="I417" s="234"/>
    </row>
    <row r="418" customFormat="false" ht="13.8" hidden="false" customHeight="false" outlineLevel="0" collapsed="false">
      <c r="A418" s="208"/>
      <c r="B418" s="208"/>
      <c r="C418" s="208"/>
      <c r="D418" s="208"/>
      <c r="E418" s="208"/>
      <c r="F418" s="208"/>
      <c r="G418" s="208"/>
      <c r="H418" s="208"/>
      <c r="I418" s="234"/>
    </row>
    <row r="419" customFormat="false" ht="13.8" hidden="false" customHeight="false" outlineLevel="0" collapsed="false">
      <c r="A419" s="208"/>
      <c r="B419" s="208"/>
      <c r="C419" s="208"/>
      <c r="D419" s="208"/>
      <c r="E419" s="208"/>
      <c r="F419" s="208"/>
      <c r="G419" s="208"/>
      <c r="H419" s="208"/>
      <c r="I419" s="234"/>
    </row>
    <row r="420" customFormat="false" ht="13.8" hidden="false" customHeight="false" outlineLevel="0" collapsed="false">
      <c r="A420" s="208"/>
      <c r="B420" s="208"/>
      <c r="C420" s="208"/>
      <c r="D420" s="208"/>
      <c r="E420" s="208"/>
      <c r="F420" s="208"/>
      <c r="G420" s="208"/>
      <c r="H420" s="208"/>
      <c r="I420" s="234"/>
    </row>
    <row r="421" customFormat="false" ht="13.8" hidden="false" customHeight="false" outlineLevel="0" collapsed="false">
      <c r="A421" s="208"/>
      <c r="B421" s="208"/>
      <c r="C421" s="208"/>
      <c r="D421" s="208"/>
      <c r="E421" s="208"/>
      <c r="F421" s="208"/>
      <c r="G421" s="208"/>
      <c r="H421" s="208"/>
      <c r="I421" s="234"/>
    </row>
    <row r="422" customFormat="false" ht="13.8" hidden="false" customHeight="false" outlineLevel="0" collapsed="false">
      <c r="A422" s="208"/>
      <c r="B422" s="208"/>
      <c r="C422" s="208"/>
      <c r="D422" s="208"/>
      <c r="E422" s="208"/>
      <c r="F422" s="208"/>
      <c r="G422" s="208"/>
      <c r="H422" s="208"/>
      <c r="I422" s="234"/>
    </row>
    <row r="423" customFormat="false" ht="13.8" hidden="false" customHeight="false" outlineLevel="0" collapsed="false">
      <c r="A423" s="208"/>
      <c r="B423" s="208"/>
      <c r="C423" s="208"/>
      <c r="D423" s="208"/>
      <c r="E423" s="208"/>
      <c r="F423" s="208"/>
      <c r="G423" s="208"/>
      <c r="H423" s="208"/>
      <c r="I423" s="234"/>
    </row>
    <row r="424" customFormat="false" ht="13.8" hidden="false" customHeight="false" outlineLevel="0" collapsed="false">
      <c r="A424" s="208"/>
      <c r="B424" s="208"/>
      <c r="C424" s="208"/>
      <c r="D424" s="208"/>
      <c r="E424" s="208"/>
      <c r="F424" s="208"/>
      <c r="G424" s="208"/>
      <c r="H424" s="208"/>
      <c r="I424" s="234"/>
    </row>
    <row r="425" customFormat="false" ht="13.8" hidden="false" customHeight="false" outlineLevel="0" collapsed="false">
      <c r="A425" s="208"/>
      <c r="B425" s="208"/>
      <c r="C425" s="208"/>
      <c r="D425" s="208"/>
      <c r="E425" s="208"/>
      <c r="F425" s="208"/>
      <c r="G425" s="208"/>
      <c r="H425" s="208"/>
      <c r="I425" s="234"/>
    </row>
    <row r="426" customFormat="false" ht="13.8" hidden="false" customHeight="false" outlineLevel="0" collapsed="false">
      <c r="A426" s="208"/>
      <c r="B426" s="208"/>
      <c r="C426" s="208"/>
      <c r="D426" s="208"/>
      <c r="E426" s="208"/>
      <c r="F426" s="208"/>
      <c r="G426" s="208"/>
      <c r="H426" s="208"/>
      <c r="I426" s="234"/>
    </row>
    <row r="427" customFormat="false" ht="13.8" hidden="false" customHeight="false" outlineLevel="0" collapsed="false">
      <c r="A427" s="208"/>
      <c r="B427" s="208"/>
      <c r="C427" s="208"/>
      <c r="D427" s="208"/>
      <c r="E427" s="208"/>
      <c r="F427" s="208"/>
      <c r="G427" s="208"/>
      <c r="H427" s="208"/>
      <c r="I427" s="234"/>
    </row>
    <row r="428" customFormat="false" ht="13.8" hidden="false" customHeight="false" outlineLevel="0" collapsed="false">
      <c r="A428" s="208"/>
      <c r="B428" s="208"/>
      <c r="C428" s="208"/>
      <c r="D428" s="208"/>
      <c r="E428" s="208"/>
      <c r="F428" s="208"/>
      <c r="G428" s="208"/>
      <c r="H428" s="208"/>
      <c r="I428" s="234"/>
    </row>
    <row r="429" customFormat="false" ht="13.8" hidden="false" customHeight="false" outlineLevel="0" collapsed="false">
      <c r="A429" s="208"/>
      <c r="B429" s="208"/>
      <c r="C429" s="208"/>
      <c r="D429" s="208"/>
      <c r="E429" s="208"/>
      <c r="F429" s="208"/>
      <c r="G429" s="208"/>
      <c r="H429" s="208"/>
      <c r="I429" s="234"/>
    </row>
    <row r="430" customFormat="false" ht="13.8" hidden="false" customHeight="false" outlineLevel="0" collapsed="false">
      <c r="A430" s="208"/>
      <c r="B430" s="208"/>
      <c r="C430" s="208"/>
      <c r="D430" s="208"/>
      <c r="E430" s="208"/>
      <c r="F430" s="208"/>
      <c r="G430" s="208"/>
      <c r="H430" s="208"/>
      <c r="I430" s="234"/>
    </row>
    <row r="431" customFormat="false" ht="13.8" hidden="false" customHeight="false" outlineLevel="0" collapsed="false">
      <c r="A431" s="208"/>
      <c r="B431" s="208"/>
      <c r="C431" s="208"/>
      <c r="D431" s="208"/>
      <c r="E431" s="208"/>
      <c r="F431" s="208"/>
      <c r="G431" s="208"/>
      <c r="H431" s="208"/>
      <c r="I431" s="234"/>
    </row>
    <row r="432" customFormat="false" ht="13.8" hidden="false" customHeight="false" outlineLevel="0" collapsed="false">
      <c r="A432" s="208"/>
      <c r="B432" s="208"/>
      <c r="C432" s="208"/>
      <c r="D432" s="208"/>
      <c r="E432" s="208"/>
      <c r="F432" s="208"/>
      <c r="G432" s="208"/>
      <c r="H432" s="208"/>
      <c r="I432" s="234"/>
    </row>
    <row r="433" customFormat="false" ht="13.8" hidden="false" customHeight="false" outlineLevel="0" collapsed="false">
      <c r="A433" s="208"/>
      <c r="B433" s="208"/>
      <c r="C433" s="208"/>
      <c r="D433" s="208"/>
      <c r="E433" s="208"/>
      <c r="F433" s="208"/>
      <c r="G433" s="208"/>
      <c r="H433" s="208"/>
      <c r="I433" s="234"/>
    </row>
    <row r="434" customFormat="false" ht="13.8" hidden="false" customHeight="false" outlineLevel="0" collapsed="false">
      <c r="A434" s="208"/>
      <c r="B434" s="208"/>
      <c r="C434" s="208"/>
      <c r="D434" s="208"/>
      <c r="E434" s="208"/>
      <c r="F434" s="208"/>
      <c r="G434" s="208"/>
      <c r="H434" s="208"/>
      <c r="I434" s="234"/>
    </row>
    <row r="435" customFormat="false" ht="13.8" hidden="false" customHeight="false" outlineLevel="0" collapsed="false">
      <c r="A435" s="208"/>
      <c r="B435" s="208"/>
      <c r="C435" s="208"/>
      <c r="D435" s="208"/>
      <c r="E435" s="208"/>
      <c r="F435" s="208"/>
      <c r="G435" s="208"/>
      <c r="H435" s="208"/>
      <c r="I435" s="234"/>
    </row>
    <row r="436" customFormat="false" ht="13.8" hidden="false" customHeight="false" outlineLevel="0" collapsed="false">
      <c r="A436" s="208"/>
      <c r="B436" s="208"/>
      <c r="C436" s="208"/>
      <c r="D436" s="208"/>
      <c r="E436" s="208"/>
      <c r="F436" s="208"/>
      <c r="G436" s="208"/>
      <c r="H436" s="208"/>
      <c r="I436" s="234"/>
    </row>
    <row r="437" customFormat="false" ht="13.8" hidden="false" customHeight="false" outlineLevel="0" collapsed="false">
      <c r="A437" s="208"/>
      <c r="B437" s="208"/>
      <c r="C437" s="208"/>
      <c r="D437" s="208"/>
      <c r="E437" s="208"/>
      <c r="F437" s="208"/>
      <c r="G437" s="208"/>
      <c r="H437" s="208"/>
      <c r="I437" s="234"/>
    </row>
    <row r="438" customFormat="false" ht="13.8" hidden="false" customHeight="false" outlineLevel="0" collapsed="false">
      <c r="A438" s="208"/>
      <c r="B438" s="208"/>
      <c r="C438" s="208"/>
      <c r="D438" s="208"/>
      <c r="E438" s="208"/>
      <c r="F438" s="208"/>
      <c r="G438" s="208"/>
      <c r="H438" s="208"/>
      <c r="I438" s="234"/>
    </row>
    <row r="439" customFormat="false" ht="13.8" hidden="false" customHeight="false" outlineLevel="0" collapsed="false">
      <c r="A439" s="208"/>
      <c r="B439" s="208"/>
      <c r="C439" s="208"/>
      <c r="D439" s="208"/>
      <c r="E439" s="208"/>
      <c r="F439" s="208"/>
      <c r="G439" s="208"/>
      <c r="H439" s="208"/>
      <c r="I439" s="234"/>
    </row>
    <row r="440" customFormat="false" ht="13.8" hidden="false" customHeight="false" outlineLevel="0" collapsed="false">
      <c r="A440" s="208"/>
      <c r="B440" s="208"/>
      <c r="C440" s="208"/>
      <c r="D440" s="208"/>
      <c r="E440" s="208"/>
      <c r="F440" s="208"/>
      <c r="G440" s="208"/>
      <c r="H440" s="208"/>
      <c r="I440" s="234"/>
    </row>
    <row r="441" customFormat="false" ht="13.8" hidden="false" customHeight="false" outlineLevel="0" collapsed="false">
      <c r="A441" s="208"/>
      <c r="B441" s="208"/>
      <c r="C441" s="208"/>
      <c r="D441" s="208"/>
      <c r="E441" s="208"/>
      <c r="F441" s="208"/>
      <c r="G441" s="208"/>
      <c r="H441" s="208"/>
      <c r="I441" s="234"/>
    </row>
    <row r="442" customFormat="false" ht="13.8" hidden="false" customHeight="false" outlineLevel="0" collapsed="false">
      <c r="A442" s="208"/>
      <c r="B442" s="208"/>
      <c r="C442" s="208"/>
      <c r="D442" s="208"/>
      <c r="E442" s="208"/>
      <c r="F442" s="208"/>
      <c r="G442" s="208"/>
      <c r="H442" s="208"/>
      <c r="I442" s="234"/>
    </row>
    <row r="443" customFormat="false" ht="13.8" hidden="false" customHeight="false" outlineLevel="0" collapsed="false">
      <c r="A443" s="208"/>
      <c r="B443" s="208"/>
      <c r="C443" s="208"/>
      <c r="D443" s="208"/>
      <c r="E443" s="208"/>
      <c r="F443" s="208"/>
      <c r="G443" s="208"/>
      <c r="H443" s="208"/>
      <c r="I443" s="234"/>
    </row>
    <row r="444" customFormat="false" ht="13.8" hidden="false" customHeight="false" outlineLevel="0" collapsed="false">
      <c r="A444" s="208"/>
      <c r="B444" s="208"/>
      <c r="C444" s="208"/>
      <c r="D444" s="208"/>
      <c r="E444" s="208"/>
      <c r="F444" s="208"/>
      <c r="G444" s="208"/>
      <c r="H444" s="208"/>
      <c r="I444" s="234"/>
    </row>
    <row r="445" customFormat="false" ht="13.8" hidden="false" customHeight="false" outlineLevel="0" collapsed="false">
      <c r="A445" s="208"/>
      <c r="B445" s="208"/>
      <c r="C445" s="208"/>
      <c r="D445" s="208"/>
      <c r="E445" s="208"/>
      <c r="F445" s="208"/>
      <c r="G445" s="208"/>
      <c r="H445" s="208"/>
      <c r="I445" s="234"/>
    </row>
    <row r="446" customFormat="false" ht="13.8" hidden="false" customHeight="false" outlineLevel="0" collapsed="false">
      <c r="A446" s="208"/>
      <c r="B446" s="208"/>
      <c r="C446" s="208"/>
      <c r="D446" s="208"/>
      <c r="E446" s="208"/>
      <c r="F446" s="208"/>
      <c r="G446" s="208"/>
      <c r="H446" s="208"/>
      <c r="I446" s="234"/>
    </row>
    <row r="447" customFormat="false" ht="13.8" hidden="false" customHeight="false" outlineLevel="0" collapsed="false">
      <c r="A447" s="208"/>
      <c r="B447" s="208"/>
      <c r="C447" s="208"/>
      <c r="D447" s="208"/>
      <c r="E447" s="208"/>
      <c r="F447" s="208"/>
      <c r="G447" s="208"/>
      <c r="H447" s="208"/>
      <c r="I447" s="234"/>
    </row>
    <row r="448" customFormat="false" ht="13.8" hidden="false" customHeight="false" outlineLevel="0" collapsed="false">
      <c r="A448" s="208"/>
      <c r="B448" s="208"/>
      <c r="C448" s="208"/>
      <c r="D448" s="208"/>
      <c r="E448" s="208"/>
      <c r="F448" s="208"/>
      <c r="G448" s="208"/>
      <c r="H448" s="208"/>
      <c r="I448" s="234"/>
    </row>
    <row r="449" customFormat="false" ht="13.8" hidden="false" customHeight="false" outlineLevel="0" collapsed="false">
      <c r="A449" s="208"/>
      <c r="B449" s="208"/>
      <c r="C449" s="208"/>
      <c r="D449" s="208"/>
      <c r="E449" s="208"/>
      <c r="F449" s="208"/>
      <c r="G449" s="208"/>
      <c r="H449" s="208"/>
      <c r="I449" s="234"/>
    </row>
    <row r="450" customFormat="false" ht="13.8" hidden="false" customHeight="false" outlineLevel="0" collapsed="false">
      <c r="A450" s="208"/>
      <c r="B450" s="208"/>
      <c r="C450" s="208"/>
      <c r="D450" s="208"/>
      <c r="E450" s="208"/>
      <c r="F450" s="208"/>
      <c r="G450" s="208"/>
      <c r="H450" s="208"/>
      <c r="I450" s="234"/>
    </row>
    <row r="451" customFormat="false" ht="13.8" hidden="false" customHeight="false" outlineLevel="0" collapsed="false">
      <c r="A451" s="208"/>
      <c r="B451" s="208"/>
      <c r="C451" s="208"/>
      <c r="D451" s="208"/>
      <c r="E451" s="208"/>
      <c r="F451" s="208"/>
      <c r="G451" s="208"/>
      <c r="H451" s="208"/>
      <c r="I451" s="234"/>
    </row>
    <row r="452" customFormat="false" ht="13.8" hidden="false" customHeight="false" outlineLevel="0" collapsed="false">
      <c r="A452" s="208"/>
      <c r="B452" s="208"/>
      <c r="C452" s="208"/>
      <c r="D452" s="208"/>
      <c r="E452" s="208"/>
      <c r="F452" s="208"/>
      <c r="G452" s="208"/>
      <c r="H452" s="208"/>
      <c r="I452" s="234"/>
    </row>
    <row r="453" customFormat="false" ht="13.8" hidden="false" customHeight="false" outlineLevel="0" collapsed="false">
      <c r="A453" s="208"/>
      <c r="B453" s="208"/>
      <c r="C453" s="208"/>
      <c r="D453" s="208"/>
      <c r="E453" s="208"/>
      <c r="F453" s="208"/>
      <c r="G453" s="208"/>
      <c r="H453" s="208"/>
      <c r="I453" s="234"/>
    </row>
    <row r="454" customFormat="false" ht="13.8" hidden="false" customHeight="false" outlineLevel="0" collapsed="false">
      <c r="A454" s="208"/>
      <c r="B454" s="208"/>
      <c r="C454" s="208"/>
      <c r="D454" s="208"/>
      <c r="E454" s="208"/>
      <c r="F454" s="208"/>
      <c r="G454" s="208"/>
      <c r="H454" s="208"/>
      <c r="I454" s="234"/>
    </row>
    <row r="455" customFormat="false" ht="13.8" hidden="false" customHeight="false" outlineLevel="0" collapsed="false">
      <c r="A455" s="208"/>
      <c r="B455" s="208"/>
      <c r="C455" s="208"/>
      <c r="D455" s="208"/>
      <c r="E455" s="208"/>
      <c r="F455" s="208"/>
      <c r="G455" s="208"/>
      <c r="H455" s="208"/>
      <c r="I455" s="234"/>
    </row>
    <row r="456" customFormat="false" ht="13.8" hidden="false" customHeight="false" outlineLevel="0" collapsed="false">
      <c r="A456" s="208"/>
      <c r="B456" s="208"/>
      <c r="C456" s="208"/>
      <c r="D456" s="208"/>
      <c r="E456" s="208"/>
      <c r="F456" s="208"/>
      <c r="G456" s="208"/>
      <c r="H456" s="208"/>
      <c r="I456" s="234"/>
    </row>
    <row r="457" customFormat="false" ht="13.8" hidden="false" customHeight="false" outlineLevel="0" collapsed="false">
      <c r="A457" s="208"/>
      <c r="B457" s="208"/>
      <c r="C457" s="208"/>
      <c r="D457" s="208"/>
      <c r="E457" s="208"/>
      <c r="F457" s="208"/>
      <c r="G457" s="208"/>
      <c r="H457" s="208"/>
      <c r="I457" s="234"/>
    </row>
    <row r="458" customFormat="false" ht="13.8" hidden="false" customHeight="false" outlineLevel="0" collapsed="false">
      <c r="A458" s="208"/>
      <c r="B458" s="208"/>
      <c r="C458" s="208"/>
      <c r="D458" s="208"/>
      <c r="E458" s="208"/>
      <c r="F458" s="208"/>
      <c r="G458" s="208"/>
      <c r="H458" s="208"/>
      <c r="I458" s="234"/>
    </row>
    <row r="459" customFormat="false" ht="13.8" hidden="false" customHeight="false" outlineLevel="0" collapsed="false">
      <c r="A459" s="208"/>
      <c r="B459" s="208"/>
      <c r="C459" s="208"/>
      <c r="D459" s="208"/>
      <c r="E459" s="208"/>
      <c r="F459" s="208"/>
      <c r="G459" s="208"/>
      <c r="H459" s="208"/>
      <c r="I459" s="234"/>
    </row>
    <row r="460" customFormat="false" ht="13.8" hidden="false" customHeight="false" outlineLevel="0" collapsed="false">
      <c r="A460" s="208"/>
      <c r="B460" s="208"/>
      <c r="C460" s="208"/>
      <c r="D460" s="208"/>
      <c r="E460" s="208"/>
      <c r="F460" s="208"/>
      <c r="G460" s="208"/>
      <c r="H460" s="208"/>
      <c r="I460" s="234"/>
    </row>
    <row r="461" customFormat="false" ht="13.8" hidden="false" customHeight="false" outlineLevel="0" collapsed="false">
      <c r="A461" s="208"/>
      <c r="B461" s="208"/>
      <c r="C461" s="208"/>
      <c r="D461" s="208"/>
      <c r="E461" s="208"/>
      <c r="F461" s="208"/>
      <c r="G461" s="208"/>
      <c r="H461" s="208"/>
      <c r="I461" s="234"/>
    </row>
    <row r="462" customFormat="false" ht="13.8" hidden="false" customHeight="false" outlineLevel="0" collapsed="false">
      <c r="A462" s="208"/>
      <c r="B462" s="208"/>
      <c r="C462" s="208"/>
      <c r="D462" s="208"/>
      <c r="E462" s="208"/>
      <c r="F462" s="208"/>
      <c r="G462" s="208"/>
      <c r="H462" s="208"/>
      <c r="I462" s="234"/>
    </row>
    <row r="463" customFormat="false" ht="13.8" hidden="false" customHeight="false" outlineLevel="0" collapsed="false">
      <c r="A463" s="208"/>
      <c r="B463" s="208"/>
      <c r="C463" s="208"/>
      <c r="D463" s="208"/>
      <c r="E463" s="208"/>
      <c r="F463" s="208"/>
      <c r="G463" s="208"/>
      <c r="H463" s="208"/>
      <c r="I463" s="234"/>
    </row>
    <row r="464" customFormat="false" ht="13.8" hidden="false" customHeight="false" outlineLevel="0" collapsed="false">
      <c r="A464" s="208"/>
      <c r="B464" s="208"/>
      <c r="C464" s="208"/>
      <c r="D464" s="208"/>
      <c r="E464" s="208"/>
      <c r="F464" s="208"/>
      <c r="G464" s="208"/>
      <c r="H464" s="208"/>
      <c r="I464" s="234"/>
    </row>
    <row r="465" customFormat="false" ht="13.8" hidden="false" customHeight="false" outlineLevel="0" collapsed="false">
      <c r="A465" s="208"/>
      <c r="B465" s="208"/>
      <c r="C465" s="208"/>
      <c r="D465" s="208"/>
      <c r="E465" s="208"/>
      <c r="F465" s="208"/>
      <c r="G465" s="208"/>
      <c r="H465" s="208"/>
      <c r="I465" s="234"/>
    </row>
    <row r="466" customFormat="false" ht="13.8" hidden="false" customHeight="false" outlineLevel="0" collapsed="false">
      <c r="A466" s="208"/>
      <c r="B466" s="208"/>
      <c r="C466" s="208"/>
      <c r="D466" s="208"/>
      <c r="E466" s="208"/>
      <c r="F466" s="208"/>
      <c r="G466" s="208"/>
      <c r="H466" s="208"/>
      <c r="I466" s="234"/>
    </row>
    <row r="467" customFormat="false" ht="13.8" hidden="false" customHeight="false" outlineLevel="0" collapsed="false">
      <c r="A467" s="208"/>
      <c r="B467" s="208"/>
      <c r="C467" s="208"/>
      <c r="D467" s="208"/>
      <c r="E467" s="208"/>
      <c r="F467" s="208"/>
      <c r="G467" s="208"/>
      <c r="H467" s="208"/>
      <c r="I467" s="234"/>
    </row>
    <row r="468" customFormat="false" ht="13.8" hidden="false" customHeight="false" outlineLevel="0" collapsed="false">
      <c r="A468" s="208"/>
      <c r="B468" s="208"/>
      <c r="C468" s="208"/>
      <c r="D468" s="208"/>
      <c r="E468" s="208"/>
      <c r="F468" s="208"/>
      <c r="G468" s="208"/>
      <c r="H468" s="208"/>
      <c r="I468" s="234"/>
    </row>
    <row r="469" customFormat="false" ht="13.8" hidden="false" customHeight="false" outlineLevel="0" collapsed="false">
      <c r="A469" s="208"/>
      <c r="B469" s="208"/>
      <c r="C469" s="208"/>
      <c r="D469" s="208"/>
      <c r="E469" s="208"/>
      <c r="F469" s="208"/>
      <c r="G469" s="208"/>
      <c r="H469" s="208"/>
      <c r="I469" s="234"/>
    </row>
    <row r="470" customFormat="false" ht="13.8" hidden="false" customHeight="false" outlineLevel="0" collapsed="false">
      <c r="A470" s="208"/>
      <c r="B470" s="208"/>
      <c r="C470" s="208"/>
      <c r="D470" s="208"/>
      <c r="E470" s="208"/>
      <c r="F470" s="208"/>
      <c r="G470" s="208"/>
      <c r="H470" s="208"/>
      <c r="I470" s="234"/>
    </row>
    <row r="471" customFormat="false" ht="13.8" hidden="false" customHeight="false" outlineLevel="0" collapsed="false">
      <c r="A471" s="208"/>
      <c r="B471" s="208"/>
      <c r="C471" s="208"/>
      <c r="D471" s="208"/>
      <c r="E471" s="208"/>
      <c r="F471" s="208"/>
      <c r="G471" s="208"/>
      <c r="H471" s="208"/>
      <c r="I471" s="234"/>
    </row>
    <row r="472" customFormat="false" ht="13.8" hidden="false" customHeight="false" outlineLevel="0" collapsed="false">
      <c r="A472" s="208"/>
      <c r="B472" s="208"/>
      <c r="C472" s="208"/>
      <c r="D472" s="208"/>
      <c r="E472" s="208"/>
      <c r="F472" s="208"/>
      <c r="G472" s="208"/>
      <c r="H472" s="208"/>
      <c r="I472" s="234"/>
    </row>
    <row r="473" customFormat="false" ht="13.8" hidden="false" customHeight="false" outlineLevel="0" collapsed="false">
      <c r="A473" s="208"/>
      <c r="B473" s="208"/>
      <c r="C473" s="208"/>
      <c r="D473" s="208"/>
      <c r="E473" s="208"/>
      <c r="F473" s="208"/>
      <c r="G473" s="208"/>
      <c r="H473" s="208"/>
      <c r="I473" s="234"/>
    </row>
    <row r="474" customFormat="false" ht="13.8" hidden="false" customHeight="false" outlineLevel="0" collapsed="false">
      <c r="A474" s="208"/>
      <c r="B474" s="208"/>
      <c r="C474" s="208"/>
      <c r="D474" s="208"/>
      <c r="E474" s="208"/>
      <c r="F474" s="208"/>
      <c r="G474" s="208"/>
      <c r="H474" s="208"/>
      <c r="I474" s="234"/>
    </row>
    <row r="475" customFormat="false" ht="13.8" hidden="false" customHeight="false" outlineLevel="0" collapsed="false">
      <c r="A475" s="208"/>
      <c r="B475" s="208"/>
      <c r="C475" s="208"/>
      <c r="D475" s="208"/>
      <c r="E475" s="208"/>
      <c r="F475" s="208"/>
      <c r="G475" s="208"/>
      <c r="H475" s="208"/>
      <c r="I475" s="234"/>
    </row>
    <row r="476" customFormat="false" ht="13.8" hidden="false" customHeight="false" outlineLevel="0" collapsed="false">
      <c r="A476" s="208"/>
      <c r="B476" s="208"/>
      <c r="C476" s="208"/>
      <c r="D476" s="208"/>
      <c r="E476" s="208"/>
      <c r="F476" s="208"/>
      <c r="G476" s="208"/>
      <c r="H476" s="208"/>
      <c r="I476" s="234"/>
    </row>
    <row r="477" customFormat="false" ht="13.8" hidden="false" customHeight="false" outlineLevel="0" collapsed="false">
      <c r="A477" s="208"/>
      <c r="B477" s="208"/>
      <c r="C477" s="208"/>
      <c r="D477" s="208"/>
      <c r="E477" s="208"/>
      <c r="F477" s="208"/>
      <c r="G477" s="208"/>
      <c r="H477" s="208"/>
      <c r="I477" s="234"/>
    </row>
    <row r="478" customFormat="false" ht="13.8" hidden="false" customHeight="false" outlineLevel="0" collapsed="false">
      <c r="A478" s="208"/>
      <c r="B478" s="208"/>
      <c r="C478" s="208"/>
      <c r="D478" s="208"/>
      <c r="E478" s="208"/>
      <c r="F478" s="208"/>
      <c r="G478" s="208"/>
      <c r="H478" s="208"/>
      <c r="I478" s="234"/>
    </row>
    <row r="479" customFormat="false" ht="13.8" hidden="false" customHeight="false" outlineLevel="0" collapsed="false">
      <c r="A479" s="208"/>
      <c r="B479" s="208"/>
      <c r="C479" s="208"/>
      <c r="D479" s="208"/>
      <c r="E479" s="208"/>
      <c r="F479" s="208"/>
      <c r="G479" s="208"/>
      <c r="H479" s="208"/>
      <c r="I479" s="234"/>
    </row>
    <row r="480" customFormat="false" ht="13.8" hidden="false" customHeight="false" outlineLevel="0" collapsed="false">
      <c r="A480" s="208"/>
      <c r="B480" s="208"/>
      <c r="C480" s="208"/>
      <c r="D480" s="208"/>
      <c r="E480" s="208"/>
      <c r="F480" s="208"/>
      <c r="G480" s="208"/>
      <c r="H480" s="208"/>
      <c r="I480" s="234"/>
    </row>
    <row r="481" customFormat="false" ht="13.8" hidden="false" customHeight="false" outlineLevel="0" collapsed="false">
      <c r="A481" s="208"/>
      <c r="B481" s="208"/>
      <c r="C481" s="208"/>
      <c r="D481" s="208"/>
      <c r="E481" s="208"/>
      <c r="F481" s="208"/>
      <c r="G481" s="208"/>
      <c r="H481" s="208"/>
      <c r="I481" s="234"/>
    </row>
    <row r="482" customFormat="false" ht="13.8" hidden="false" customHeight="false" outlineLevel="0" collapsed="false">
      <c r="A482" s="208"/>
      <c r="B482" s="208"/>
      <c r="C482" s="208"/>
      <c r="D482" s="208"/>
      <c r="E482" s="208"/>
      <c r="F482" s="208"/>
      <c r="G482" s="208"/>
      <c r="H482" s="208"/>
      <c r="I482" s="234"/>
    </row>
    <row r="483" customFormat="false" ht="13.8" hidden="false" customHeight="false" outlineLevel="0" collapsed="false">
      <c r="A483" s="208"/>
      <c r="B483" s="208"/>
      <c r="C483" s="208"/>
      <c r="D483" s="208"/>
      <c r="E483" s="208"/>
      <c r="F483" s="208"/>
      <c r="G483" s="208"/>
      <c r="H483" s="208"/>
      <c r="I483" s="234"/>
    </row>
    <row r="484" customFormat="false" ht="13.8" hidden="false" customHeight="false" outlineLevel="0" collapsed="false">
      <c r="A484" s="208"/>
      <c r="B484" s="208"/>
      <c r="C484" s="208"/>
      <c r="D484" s="208"/>
      <c r="E484" s="208"/>
      <c r="F484" s="208"/>
      <c r="G484" s="208"/>
      <c r="H484" s="208"/>
      <c r="I484" s="234"/>
    </row>
    <row r="485" customFormat="false" ht="13.8" hidden="false" customHeight="false" outlineLevel="0" collapsed="false">
      <c r="A485" s="208"/>
      <c r="B485" s="208"/>
      <c r="C485" s="208"/>
      <c r="D485" s="208"/>
      <c r="E485" s="208"/>
      <c r="F485" s="208"/>
      <c r="G485" s="208"/>
      <c r="H485" s="208"/>
      <c r="I485" s="234"/>
    </row>
    <row r="486" customFormat="false" ht="13.8" hidden="false" customHeight="false" outlineLevel="0" collapsed="false">
      <c r="A486" s="208"/>
      <c r="B486" s="208"/>
      <c r="C486" s="208"/>
      <c r="D486" s="208"/>
      <c r="E486" s="208"/>
      <c r="F486" s="208"/>
      <c r="G486" s="208"/>
      <c r="H486" s="208"/>
      <c r="I486" s="234"/>
    </row>
    <row r="487" customFormat="false" ht="13.8" hidden="false" customHeight="false" outlineLevel="0" collapsed="false">
      <c r="A487" s="208"/>
      <c r="B487" s="208"/>
      <c r="C487" s="208"/>
      <c r="D487" s="208"/>
      <c r="E487" s="208"/>
      <c r="F487" s="208"/>
      <c r="G487" s="208"/>
      <c r="H487" s="208"/>
      <c r="I487" s="234"/>
    </row>
    <row r="488" customFormat="false" ht="13.8" hidden="false" customHeight="false" outlineLevel="0" collapsed="false">
      <c r="A488" s="208"/>
      <c r="B488" s="208"/>
      <c r="C488" s="208"/>
      <c r="D488" s="208"/>
      <c r="E488" s="208"/>
      <c r="F488" s="208"/>
      <c r="G488" s="208"/>
      <c r="H488" s="208"/>
      <c r="I488" s="234"/>
    </row>
    <row r="489" customFormat="false" ht="13.8" hidden="false" customHeight="false" outlineLevel="0" collapsed="false">
      <c r="A489" s="208"/>
      <c r="B489" s="208"/>
      <c r="C489" s="208"/>
      <c r="D489" s="208"/>
      <c r="E489" s="208"/>
      <c r="F489" s="208"/>
      <c r="G489" s="208"/>
      <c r="H489" s="208"/>
      <c r="I489" s="234"/>
    </row>
    <row r="490" customFormat="false" ht="13.8" hidden="false" customHeight="false" outlineLevel="0" collapsed="false">
      <c r="A490" s="208"/>
      <c r="B490" s="208"/>
      <c r="C490" s="208"/>
      <c r="D490" s="208"/>
      <c r="E490" s="208"/>
      <c r="F490" s="208"/>
      <c r="G490" s="208"/>
      <c r="H490" s="208"/>
      <c r="I490" s="234"/>
    </row>
    <row r="491" customFormat="false" ht="13.8" hidden="false" customHeight="false" outlineLevel="0" collapsed="false">
      <c r="A491" s="208"/>
      <c r="B491" s="208"/>
      <c r="C491" s="208"/>
      <c r="D491" s="208"/>
      <c r="E491" s="208"/>
      <c r="F491" s="208"/>
      <c r="G491" s="208"/>
      <c r="H491" s="208"/>
      <c r="I491" s="234"/>
    </row>
    <row r="492" customFormat="false" ht="13.8" hidden="false" customHeight="false" outlineLevel="0" collapsed="false">
      <c r="A492" s="208"/>
      <c r="B492" s="208"/>
      <c r="C492" s="208"/>
      <c r="D492" s="208"/>
      <c r="E492" s="208"/>
      <c r="F492" s="208"/>
      <c r="G492" s="208"/>
      <c r="H492" s="208"/>
      <c r="I492" s="234"/>
    </row>
    <row r="493" customFormat="false" ht="13.8" hidden="false" customHeight="false" outlineLevel="0" collapsed="false">
      <c r="A493" s="208"/>
      <c r="B493" s="208"/>
      <c r="C493" s="208"/>
      <c r="D493" s="208"/>
      <c r="E493" s="208"/>
      <c r="F493" s="208"/>
      <c r="G493" s="208"/>
      <c r="H493" s="208"/>
      <c r="I493" s="234"/>
    </row>
    <row r="494" customFormat="false" ht="13.8" hidden="false" customHeight="false" outlineLevel="0" collapsed="false">
      <c r="A494" s="208"/>
      <c r="B494" s="208"/>
      <c r="C494" s="208"/>
      <c r="D494" s="208"/>
      <c r="E494" s="208"/>
      <c r="F494" s="208"/>
      <c r="G494" s="208"/>
      <c r="H494" s="208"/>
      <c r="I494" s="234"/>
    </row>
    <row r="495" customFormat="false" ht="13.8" hidden="false" customHeight="false" outlineLevel="0" collapsed="false">
      <c r="A495" s="208"/>
      <c r="B495" s="208"/>
      <c r="C495" s="208"/>
      <c r="D495" s="208"/>
      <c r="E495" s="208"/>
      <c r="F495" s="208"/>
      <c r="G495" s="208"/>
      <c r="H495" s="208"/>
      <c r="I495" s="234"/>
    </row>
    <row r="496" customFormat="false" ht="13.8" hidden="false" customHeight="false" outlineLevel="0" collapsed="false">
      <c r="A496" s="208"/>
      <c r="B496" s="208"/>
      <c r="C496" s="208"/>
      <c r="D496" s="208"/>
      <c r="E496" s="208"/>
      <c r="F496" s="208"/>
      <c r="G496" s="208"/>
      <c r="H496" s="208"/>
      <c r="I496" s="234"/>
    </row>
    <row r="497" customFormat="false" ht="13.8" hidden="false" customHeight="false" outlineLevel="0" collapsed="false">
      <c r="A497" s="208"/>
      <c r="B497" s="208"/>
      <c r="C497" s="208"/>
      <c r="D497" s="208"/>
      <c r="E497" s="208"/>
      <c r="F497" s="208"/>
      <c r="G497" s="208"/>
      <c r="H497" s="208"/>
      <c r="I497" s="234"/>
    </row>
    <row r="498" customFormat="false" ht="13.8" hidden="false" customHeight="false" outlineLevel="0" collapsed="false">
      <c r="A498" s="208"/>
      <c r="B498" s="208"/>
      <c r="C498" s="208"/>
      <c r="D498" s="208"/>
      <c r="E498" s="208"/>
      <c r="F498" s="208"/>
      <c r="G498" s="208"/>
      <c r="H498" s="208"/>
      <c r="I498" s="234"/>
    </row>
    <row r="499" customFormat="false" ht="13.8" hidden="false" customHeight="false" outlineLevel="0" collapsed="false">
      <c r="A499" s="208"/>
      <c r="B499" s="208"/>
      <c r="C499" s="208"/>
      <c r="D499" s="208"/>
      <c r="E499" s="208"/>
      <c r="F499" s="208"/>
      <c r="G499" s="208"/>
      <c r="H499" s="208"/>
      <c r="I499" s="234"/>
    </row>
    <row r="500" customFormat="false" ht="13.8" hidden="false" customHeight="false" outlineLevel="0" collapsed="false">
      <c r="A500" s="208"/>
      <c r="B500" s="208"/>
      <c r="C500" s="208"/>
      <c r="D500" s="208"/>
      <c r="E500" s="208"/>
      <c r="F500" s="208"/>
      <c r="G500" s="208"/>
      <c r="H500" s="208"/>
      <c r="I500" s="234"/>
    </row>
    <row r="501" customFormat="false" ht="13.8" hidden="false" customHeight="false" outlineLevel="0" collapsed="false">
      <c r="A501" s="208"/>
      <c r="B501" s="208"/>
      <c r="C501" s="208"/>
      <c r="D501" s="208"/>
      <c r="E501" s="208"/>
      <c r="F501" s="208"/>
      <c r="G501" s="208"/>
      <c r="H501" s="208"/>
      <c r="I501" s="234"/>
    </row>
    <row r="502" customFormat="false" ht="13.8" hidden="false" customHeight="false" outlineLevel="0" collapsed="false">
      <c r="A502" s="208"/>
      <c r="B502" s="208"/>
      <c r="C502" s="208"/>
      <c r="D502" s="208"/>
      <c r="E502" s="208"/>
      <c r="F502" s="208"/>
      <c r="G502" s="208"/>
      <c r="H502" s="208"/>
      <c r="I502" s="234"/>
    </row>
    <row r="503" customFormat="false" ht="13.8" hidden="false" customHeight="false" outlineLevel="0" collapsed="false">
      <c r="A503" s="208"/>
      <c r="B503" s="208"/>
      <c r="C503" s="208"/>
      <c r="D503" s="208"/>
      <c r="E503" s="208"/>
      <c r="F503" s="208"/>
      <c r="G503" s="208"/>
      <c r="H503" s="208"/>
      <c r="I503" s="234"/>
    </row>
    <row r="504" customFormat="false" ht="13.8" hidden="false" customHeight="false" outlineLevel="0" collapsed="false">
      <c r="A504" s="208"/>
      <c r="B504" s="208"/>
      <c r="C504" s="208"/>
      <c r="D504" s="208"/>
      <c r="E504" s="208"/>
      <c r="F504" s="208"/>
      <c r="G504" s="208"/>
      <c r="H504" s="208"/>
      <c r="I504" s="234"/>
    </row>
    <row r="505" customFormat="false" ht="13.8" hidden="false" customHeight="false" outlineLevel="0" collapsed="false">
      <c r="A505" s="208"/>
      <c r="B505" s="208"/>
      <c r="C505" s="208"/>
      <c r="D505" s="208"/>
      <c r="E505" s="208"/>
      <c r="F505" s="208"/>
      <c r="G505" s="208"/>
      <c r="H505" s="208"/>
      <c r="I505" s="234"/>
    </row>
    <row r="506" customFormat="false" ht="13.8" hidden="false" customHeight="false" outlineLevel="0" collapsed="false">
      <c r="A506" s="208"/>
      <c r="B506" s="208"/>
      <c r="C506" s="208"/>
      <c r="D506" s="208"/>
      <c r="E506" s="208"/>
      <c r="F506" s="208"/>
      <c r="G506" s="208"/>
      <c r="H506" s="208"/>
      <c r="I506" s="234"/>
    </row>
    <row r="507" customFormat="false" ht="13.8" hidden="false" customHeight="false" outlineLevel="0" collapsed="false">
      <c r="A507" s="208"/>
      <c r="B507" s="208"/>
      <c r="C507" s="208"/>
      <c r="D507" s="208"/>
      <c r="E507" s="208"/>
      <c r="F507" s="208"/>
      <c r="G507" s="208"/>
      <c r="H507" s="208"/>
      <c r="I507" s="234"/>
    </row>
    <row r="508" customFormat="false" ht="13.8" hidden="false" customHeight="false" outlineLevel="0" collapsed="false">
      <c r="A508" s="208"/>
      <c r="B508" s="208"/>
      <c r="C508" s="208"/>
      <c r="D508" s="208"/>
      <c r="E508" s="208"/>
      <c r="F508" s="208"/>
      <c r="G508" s="208"/>
      <c r="H508" s="208"/>
      <c r="I508" s="234"/>
    </row>
    <row r="509" customFormat="false" ht="13.8" hidden="false" customHeight="false" outlineLevel="0" collapsed="false">
      <c r="A509" s="208"/>
      <c r="B509" s="208"/>
      <c r="C509" s="208"/>
      <c r="D509" s="208"/>
      <c r="E509" s="208"/>
      <c r="F509" s="208"/>
      <c r="G509" s="208"/>
      <c r="H509" s="208"/>
      <c r="I509" s="234"/>
    </row>
    <row r="510" customFormat="false" ht="13.8" hidden="false" customHeight="false" outlineLevel="0" collapsed="false">
      <c r="A510" s="208"/>
      <c r="B510" s="208"/>
      <c r="C510" s="208"/>
      <c r="D510" s="208"/>
      <c r="E510" s="208"/>
      <c r="F510" s="208"/>
      <c r="G510" s="208"/>
      <c r="H510" s="208"/>
      <c r="I510" s="234"/>
    </row>
    <row r="511" customFormat="false" ht="13.8" hidden="false" customHeight="false" outlineLevel="0" collapsed="false">
      <c r="A511" s="208"/>
      <c r="B511" s="208"/>
      <c r="C511" s="208"/>
      <c r="D511" s="208"/>
      <c r="E511" s="208"/>
      <c r="F511" s="208"/>
      <c r="G511" s="208"/>
      <c r="H511" s="208"/>
      <c r="I511" s="234"/>
    </row>
    <row r="512" customFormat="false" ht="13.8" hidden="false" customHeight="false" outlineLevel="0" collapsed="false">
      <c r="A512" s="208"/>
      <c r="B512" s="208"/>
      <c r="C512" s="208"/>
      <c r="D512" s="208"/>
      <c r="E512" s="208"/>
      <c r="F512" s="208"/>
      <c r="G512" s="208"/>
      <c r="H512" s="208"/>
      <c r="I512" s="234"/>
    </row>
    <row r="513" customFormat="false" ht="13.8" hidden="false" customHeight="false" outlineLevel="0" collapsed="false">
      <c r="A513" s="208"/>
      <c r="B513" s="208"/>
      <c r="C513" s="208"/>
      <c r="D513" s="208"/>
      <c r="E513" s="208"/>
      <c r="F513" s="208"/>
      <c r="G513" s="208"/>
      <c r="H513" s="208"/>
      <c r="I513" s="234"/>
    </row>
    <row r="514" customFormat="false" ht="13.8" hidden="false" customHeight="false" outlineLevel="0" collapsed="false">
      <c r="A514" s="208"/>
      <c r="B514" s="208"/>
      <c r="C514" s="208"/>
      <c r="D514" s="208"/>
      <c r="E514" s="208"/>
      <c r="F514" s="208"/>
      <c r="G514" s="208"/>
      <c r="H514" s="208"/>
      <c r="I514" s="234"/>
    </row>
    <row r="515" customFormat="false" ht="13.8" hidden="false" customHeight="false" outlineLevel="0" collapsed="false">
      <c r="A515" s="208"/>
      <c r="B515" s="208"/>
      <c r="C515" s="208"/>
      <c r="D515" s="208"/>
      <c r="E515" s="208"/>
      <c r="F515" s="208"/>
      <c r="G515" s="208"/>
      <c r="H515" s="208"/>
      <c r="I515" s="234"/>
    </row>
    <row r="516" customFormat="false" ht="13.8" hidden="false" customHeight="false" outlineLevel="0" collapsed="false">
      <c r="A516" s="208"/>
      <c r="B516" s="208"/>
      <c r="C516" s="208"/>
      <c r="D516" s="208"/>
      <c r="E516" s="208"/>
      <c r="F516" s="208"/>
      <c r="G516" s="208"/>
      <c r="H516" s="208"/>
      <c r="I516" s="234"/>
    </row>
    <row r="517" customFormat="false" ht="13.8" hidden="false" customHeight="false" outlineLevel="0" collapsed="false">
      <c r="A517" s="208"/>
      <c r="B517" s="208"/>
      <c r="C517" s="208"/>
      <c r="D517" s="208"/>
      <c r="E517" s="208"/>
      <c r="F517" s="208"/>
      <c r="G517" s="208"/>
      <c r="H517" s="208"/>
      <c r="I517" s="234"/>
    </row>
    <row r="518" customFormat="false" ht="13.8" hidden="false" customHeight="false" outlineLevel="0" collapsed="false">
      <c r="A518" s="208"/>
      <c r="B518" s="208"/>
      <c r="C518" s="208"/>
      <c r="D518" s="208"/>
      <c r="E518" s="208"/>
      <c r="F518" s="208"/>
      <c r="G518" s="208"/>
      <c r="H518" s="208"/>
      <c r="I518" s="234"/>
    </row>
    <row r="519" customFormat="false" ht="13.8" hidden="false" customHeight="false" outlineLevel="0" collapsed="false">
      <c r="A519" s="208"/>
      <c r="B519" s="208"/>
      <c r="C519" s="208"/>
      <c r="D519" s="208"/>
      <c r="E519" s="208"/>
      <c r="F519" s="208"/>
      <c r="G519" s="208"/>
      <c r="H519" s="208"/>
      <c r="I519" s="234"/>
    </row>
    <row r="520" customFormat="false" ht="13.8" hidden="false" customHeight="false" outlineLevel="0" collapsed="false">
      <c r="A520" s="208"/>
      <c r="B520" s="208"/>
      <c r="C520" s="208"/>
      <c r="D520" s="208"/>
      <c r="E520" s="208"/>
      <c r="F520" s="208"/>
      <c r="G520" s="208"/>
      <c r="H520" s="208"/>
      <c r="I520" s="234"/>
    </row>
    <row r="521" customFormat="false" ht="13.8" hidden="false" customHeight="false" outlineLevel="0" collapsed="false">
      <c r="A521" s="208"/>
      <c r="B521" s="208"/>
      <c r="C521" s="208"/>
      <c r="D521" s="208"/>
      <c r="E521" s="208"/>
      <c r="F521" s="208"/>
      <c r="G521" s="208"/>
      <c r="H521" s="208"/>
      <c r="I521" s="234"/>
    </row>
    <row r="522" customFormat="false" ht="13.8" hidden="false" customHeight="false" outlineLevel="0" collapsed="false">
      <c r="A522" s="208"/>
      <c r="B522" s="208"/>
      <c r="C522" s="208"/>
      <c r="D522" s="208"/>
      <c r="E522" s="208"/>
      <c r="F522" s="208"/>
      <c r="G522" s="208"/>
      <c r="H522" s="208"/>
      <c r="I522" s="234"/>
    </row>
    <row r="523" customFormat="false" ht="13.8" hidden="false" customHeight="false" outlineLevel="0" collapsed="false">
      <c r="A523" s="208"/>
      <c r="B523" s="208"/>
      <c r="C523" s="208"/>
      <c r="D523" s="208"/>
      <c r="E523" s="208"/>
      <c r="F523" s="208"/>
      <c r="G523" s="208"/>
      <c r="H523" s="208"/>
      <c r="I523" s="234"/>
    </row>
    <row r="524" customFormat="false" ht="13.8" hidden="false" customHeight="false" outlineLevel="0" collapsed="false">
      <c r="A524" s="208"/>
      <c r="B524" s="208"/>
      <c r="C524" s="208"/>
      <c r="D524" s="208"/>
      <c r="E524" s="208"/>
      <c r="F524" s="208"/>
      <c r="G524" s="208"/>
      <c r="H524" s="208"/>
      <c r="I524" s="234"/>
    </row>
    <row r="525" customFormat="false" ht="13.8" hidden="false" customHeight="false" outlineLevel="0" collapsed="false">
      <c r="A525" s="208"/>
      <c r="B525" s="208"/>
      <c r="C525" s="208"/>
      <c r="D525" s="208"/>
      <c r="E525" s="208"/>
      <c r="F525" s="208"/>
      <c r="G525" s="208"/>
      <c r="H525" s="208"/>
      <c r="I525" s="234"/>
    </row>
    <row r="526" customFormat="false" ht="13.8" hidden="false" customHeight="false" outlineLevel="0" collapsed="false">
      <c r="A526" s="208"/>
      <c r="B526" s="208"/>
      <c r="C526" s="208"/>
      <c r="D526" s="208"/>
      <c r="E526" s="208"/>
      <c r="F526" s="208"/>
      <c r="G526" s="208"/>
      <c r="H526" s="208"/>
      <c r="I526" s="234"/>
    </row>
    <row r="527" customFormat="false" ht="13.8" hidden="false" customHeight="false" outlineLevel="0" collapsed="false">
      <c r="A527" s="208"/>
      <c r="B527" s="208"/>
      <c r="C527" s="208"/>
      <c r="D527" s="208"/>
      <c r="E527" s="208"/>
      <c r="F527" s="208"/>
      <c r="G527" s="208"/>
      <c r="H527" s="208"/>
      <c r="I527" s="234"/>
    </row>
    <row r="528" customFormat="false" ht="13.8" hidden="false" customHeight="false" outlineLevel="0" collapsed="false">
      <c r="A528" s="208"/>
      <c r="B528" s="208"/>
      <c r="C528" s="208"/>
      <c r="D528" s="208"/>
      <c r="E528" s="208"/>
      <c r="F528" s="208"/>
      <c r="G528" s="208"/>
      <c r="H528" s="208"/>
      <c r="I528" s="234"/>
    </row>
    <row r="529" customFormat="false" ht="13.8" hidden="false" customHeight="false" outlineLevel="0" collapsed="false">
      <c r="A529" s="208"/>
      <c r="B529" s="208"/>
      <c r="C529" s="208"/>
      <c r="D529" s="208"/>
      <c r="E529" s="208"/>
      <c r="F529" s="208"/>
      <c r="G529" s="208"/>
      <c r="H529" s="208"/>
      <c r="I529" s="234"/>
    </row>
    <row r="530" customFormat="false" ht="13.8" hidden="false" customHeight="false" outlineLevel="0" collapsed="false">
      <c r="A530" s="208"/>
      <c r="B530" s="208"/>
      <c r="C530" s="208"/>
      <c r="D530" s="208"/>
      <c r="E530" s="208"/>
      <c r="F530" s="208"/>
      <c r="G530" s="208"/>
      <c r="H530" s="208"/>
      <c r="I530" s="234"/>
    </row>
    <row r="531" customFormat="false" ht="13.8" hidden="false" customHeight="false" outlineLevel="0" collapsed="false">
      <c r="A531" s="208"/>
      <c r="B531" s="208"/>
      <c r="C531" s="208"/>
      <c r="D531" s="208"/>
      <c r="E531" s="208"/>
      <c r="F531" s="208"/>
      <c r="G531" s="208"/>
      <c r="H531" s="208"/>
      <c r="I531" s="234"/>
    </row>
    <row r="532" customFormat="false" ht="13.8" hidden="false" customHeight="false" outlineLevel="0" collapsed="false">
      <c r="A532" s="208"/>
      <c r="B532" s="208"/>
      <c r="C532" s="208"/>
      <c r="D532" s="208"/>
      <c r="E532" s="208"/>
      <c r="F532" s="208"/>
      <c r="G532" s="208"/>
      <c r="H532" s="208"/>
      <c r="I532" s="234"/>
    </row>
    <row r="533" customFormat="false" ht="13.8" hidden="false" customHeight="false" outlineLevel="0" collapsed="false">
      <c r="A533" s="208"/>
      <c r="B533" s="208"/>
      <c r="C533" s="208"/>
      <c r="D533" s="208"/>
      <c r="E533" s="208"/>
      <c r="F533" s="208"/>
      <c r="G533" s="208"/>
      <c r="H533" s="208"/>
      <c r="I533" s="234"/>
    </row>
    <row r="534" customFormat="false" ht="13.8" hidden="false" customHeight="false" outlineLevel="0" collapsed="false">
      <c r="A534" s="208"/>
      <c r="B534" s="208"/>
      <c r="C534" s="208"/>
      <c r="D534" s="208"/>
      <c r="E534" s="208"/>
      <c r="F534" s="208"/>
      <c r="G534" s="208"/>
      <c r="H534" s="208"/>
      <c r="I534" s="234"/>
    </row>
    <row r="535" customFormat="false" ht="13.8" hidden="false" customHeight="false" outlineLevel="0" collapsed="false">
      <c r="A535" s="208"/>
      <c r="B535" s="208"/>
      <c r="C535" s="208"/>
      <c r="D535" s="208"/>
      <c r="E535" s="208"/>
      <c r="F535" s="208"/>
      <c r="G535" s="208"/>
      <c r="H535" s="208"/>
      <c r="I535" s="234"/>
    </row>
    <row r="536" customFormat="false" ht="13.8" hidden="false" customHeight="false" outlineLevel="0" collapsed="false">
      <c r="A536" s="208"/>
      <c r="B536" s="208"/>
      <c r="C536" s="208"/>
      <c r="D536" s="208"/>
      <c r="E536" s="208"/>
      <c r="F536" s="208"/>
      <c r="G536" s="208"/>
      <c r="H536" s="208"/>
      <c r="I536" s="234"/>
    </row>
    <row r="537" customFormat="false" ht="13.8" hidden="false" customHeight="false" outlineLevel="0" collapsed="false">
      <c r="A537" s="208"/>
      <c r="B537" s="208"/>
      <c r="C537" s="208"/>
      <c r="D537" s="208"/>
      <c r="E537" s="208"/>
      <c r="F537" s="208"/>
      <c r="G537" s="208"/>
      <c r="H537" s="208"/>
      <c r="I537" s="234"/>
    </row>
    <row r="538" customFormat="false" ht="13.8" hidden="false" customHeight="false" outlineLevel="0" collapsed="false">
      <c r="A538" s="208"/>
      <c r="B538" s="208"/>
      <c r="C538" s="208"/>
      <c r="D538" s="208"/>
      <c r="E538" s="208"/>
      <c r="F538" s="208"/>
      <c r="G538" s="208"/>
      <c r="H538" s="208"/>
      <c r="I538" s="234"/>
    </row>
    <row r="539" customFormat="false" ht="13.8" hidden="false" customHeight="false" outlineLevel="0" collapsed="false">
      <c r="A539" s="208"/>
      <c r="B539" s="208"/>
      <c r="C539" s="208"/>
      <c r="D539" s="208"/>
      <c r="E539" s="208"/>
      <c r="F539" s="208"/>
      <c r="G539" s="208"/>
      <c r="H539" s="208"/>
      <c r="I539" s="234"/>
    </row>
    <row r="540" customFormat="false" ht="13.8" hidden="false" customHeight="false" outlineLevel="0" collapsed="false">
      <c r="A540" s="208"/>
      <c r="B540" s="208"/>
      <c r="C540" s="208"/>
      <c r="D540" s="208"/>
      <c r="E540" s="208"/>
      <c r="F540" s="208"/>
      <c r="G540" s="208"/>
      <c r="H540" s="208"/>
      <c r="I540" s="234"/>
    </row>
    <row r="541" customFormat="false" ht="13.8" hidden="false" customHeight="false" outlineLevel="0" collapsed="false">
      <c r="A541" s="208"/>
      <c r="B541" s="208"/>
      <c r="C541" s="208"/>
      <c r="D541" s="208"/>
      <c r="E541" s="208"/>
      <c r="F541" s="208"/>
      <c r="G541" s="208"/>
      <c r="H541" s="208"/>
      <c r="I541" s="234"/>
    </row>
    <row r="542" customFormat="false" ht="13.8" hidden="false" customHeight="false" outlineLevel="0" collapsed="false">
      <c r="A542" s="208"/>
      <c r="B542" s="208"/>
      <c r="C542" s="208"/>
      <c r="D542" s="208"/>
      <c r="E542" s="208"/>
      <c r="F542" s="208"/>
      <c r="G542" s="208"/>
      <c r="H542" s="208"/>
      <c r="I542" s="234"/>
    </row>
    <row r="543" customFormat="false" ht="13.8" hidden="false" customHeight="false" outlineLevel="0" collapsed="false">
      <c r="A543" s="208"/>
      <c r="B543" s="208"/>
      <c r="C543" s="208"/>
      <c r="D543" s="208"/>
      <c r="E543" s="208"/>
      <c r="F543" s="208"/>
      <c r="G543" s="208"/>
      <c r="H543" s="208"/>
      <c r="I543" s="234"/>
    </row>
    <row r="544" customFormat="false" ht="13.8" hidden="false" customHeight="false" outlineLevel="0" collapsed="false">
      <c r="A544" s="208"/>
      <c r="B544" s="208"/>
      <c r="C544" s="208"/>
      <c r="D544" s="208"/>
      <c r="E544" s="208"/>
      <c r="F544" s="208"/>
      <c r="G544" s="208"/>
      <c r="H544" s="208"/>
      <c r="I544" s="234"/>
    </row>
    <row r="545" customFormat="false" ht="13.8" hidden="false" customHeight="false" outlineLevel="0" collapsed="false">
      <c r="A545" s="208"/>
      <c r="B545" s="208"/>
      <c r="C545" s="208"/>
      <c r="D545" s="208"/>
      <c r="E545" s="208"/>
      <c r="F545" s="208"/>
      <c r="G545" s="208"/>
      <c r="H545" s="208"/>
      <c r="I545" s="234"/>
    </row>
    <row r="546" customFormat="false" ht="13.8" hidden="false" customHeight="false" outlineLevel="0" collapsed="false">
      <c r="A546" s="208"/>
      <c r="B546" s="208"/>
      <c r="C546" s="208"/>
      <c r="D546" s="208"/>
      <c r="E546" s="208"/>
      <c r="F546" s="208"/>
      <c r="G546" s="208"/>
      <c r="H546" s="208"/>
      <c r="I546" s="234"/>
    </row>
    <row r="547" customFormat="false" ht="13.8" hidden="false" customHeight="false" outlineLevel="0" collapsed="false">
      <c r="A547" s="208"/>
      <c r="B547" s="208"/>
      <c r="C547" s="208"/>
      <c r="D547" s="208"/>
      <c r="E547" s="208"/>
      <c r="F547" s="208"/>
      <c r="G547" s="208"/>
      <c r="H547" s="208"/>
      <c r="I547" s="234"/>
    </row>
    <row r="548" customFormat="false" ht="13.8" hidden="false" customHeight="false" outlineLevel="0" collapsed="false">
      <c r="A548" s="208"/>
      <c r="B548" s="208"/>
      <c r="C548" s="208"/>
      <c r="D548" s="208"/>
      <c r="E548" s="208"/>
      <c r="F548" s="208"/>
      <c r="G548" s="208"/>
      <c r="H548" s="208"/>
      <c r="I548" s="234"/>
    </row>
    <row r="549" customFormat="false" ht="13.8" hidden="false" customHeight="false" outlineLevel="0" collapsed="false">
      <c r="A549" s="208"/>
      <c r="B549" s="208"/>
      <c r="C549" s="208"/>
      <c r="D549" s="208"/>
      <c r="E549" s="208"/>
      <c r="F549" s="208"/>
      <c r="G549" s="208"/>
      <c r="H549" s="208"/>
      <c r="I549" s="234"/>
    </row>
    <row r="550" customFormat="false" ht="13.8" hidden="false" customHeight="false" outlineLevel="0" collapsed="false">
      <c r="A550" s="208"/>
      <c r="B550" s="208"/>
      <c r="C550" s="208"/>
      <c r="D550" s="208"/>
      <c r="E550" s="208"/>
      <c r="F550" s="208"/>
      <c r="G550" s="208"/>
      <c r="H550" s="208"/>
      <c r="I550" s="234"/>
    </row>
    <row r="551" customFormat="false" ht="13.8" hidden="false" customHeight="false" outlineLevel="0" collapsed="false">
      <c r="A551" s="208"/>
      <c r="B551" s="208"/>
      <c r="C551" s="208"/>
      <c r="D551" s="208"/>
      <c r="E551" s="208"/>
      <c r="F551" s="208"/>
      <c r="G551" s="208"/>
      <c r="H551" s="208"/>
      <c r="I551" s="234"/>
    </row>
    <row r="552" customFormat="false" ht="13.8" hidden="false" customHeight="false" outlineLevel="0" collapsed="false">
      <c r="A552" s="208"/>
      <c r="B552" s="208"/>
      <c r="C552" s="208"/>
      <c r="D552" s="208"/>
      <c r="E552" s="208"/>
      <c r="F552" s="208"/>
      <c r="G552" s="208"/>
      <c r="H552" s="208"/>
      <c r="I552" s="234"/>
    </row>
    <row r="553" customFormat="false" ht="13.8" hidden="false" customHeight="false" outlineLevel="0" collapsed="false">
      <c r="A553" s="208"/>
      <c r="B553" s="208"/>
      <c r="C553" s="208"/>
      <c r="D553" s="208"/>
      <c r="E553" s="208"/>
      <c r="F553" s="208"/>
      <c r="G553" s="208"/>
      <c r="H553" s="208"/>
      <c r="I553" s="234"/>
    </row>
    <row r="554" customFormat="false" ht="13.8" hidden="false" customHeight="false" outlineLevel="0" collapsed="false">
      <c r="A554" s="208"/>
      <c r="B554" s="208"/>
      <c r="C554" s="208"/>
      <c r="D554" s="208"/>
      <c r="E554" s="208"/>
      <c r="F554" s="208"/>
      <c r="G554" s="208"/>
      <c r="H554" s="208"/>
      <c r="I554" s="234"/>
    </row>
    <row r="555" customFormat="false" ht="13.8" hidden="false" customHeight="false" outlineLevel="0" collapsed="false">
      <c r="A555" s="208"/>
      <c r="B555" s="208"/>
      <c r="C555" s="208"/>
      <c r="D555" s="208"/>
      <c r="E555" s="208"/>
      <c r="F555" s="208"/>
      <c r="G555" s="208"/>
      <c r="H555" s="208"/>
      <c r="I555" s="234"/>
    </row>
    <row r="556" customFormat="false" ht="13.8" hidden="false" customHeight="false" outlineLevel="0" collapsed="false">
      <c r="A556" s="208"/>
      <c r="B556" s="208"/>
      <c r="C556" s="208"/>
      <c r="D556" s="208"/>
      <c r="E556" s="208"/>
      <c r="F556" s="208"/>
      <c r="G556" s="208"/>
      <c r="H556" s="208"/>
      <c r="I556" s="234"/>
    </row>
    <row r="557" customFormat="false" ht="13.8" hidden="false" customHeight="false" outlineLevel="0" collapsed="false">
      <c r="A557" s="208"/>
      <c r="B557" s="208"/>
      <c r="C557" s="208"/>
      <c r="D557" s="208"/>
      <c r="E557" s="208"/>
      <c r="F557" s="208"/>
      <c r="G557" s="208"/>
      <c r="H557" s="208"/>
      <c r="I557" s="234"/>
    </row>
    <row r="558" customFormat="false" ht="13.8" hidden="false" customHeight="false" outlineLevel="0" collapsed="false">
      <c r="A558" s="208"/>
      <c r="B558" s="208"/>
      <c r="C558" s="208"/>
      <c r="D558" s="208"/>
      <c r="E558" s="208"/>
      <c r="F558" s="208"/>
      <c r="G558" s="208"/>
      <c r="H558" s="208"/>
      <c r="I558" s="234"/>
    </row>
    <row r="559" customFormat="false" ht="13.8" hidden="false" customHeight="false" outlineLevel="0" collapsed="false">
      <c r="A559" s="208"/>
      <c r="B559" s="208"/>
      <c r="C559" s="208"/>
      <c r="D559" s="208"/>
      <c r="E559" s="208"/>
      <c r="F559" s="208"/>
      <c r="G559" s="208"/>
      <c r="H559" s="208"/>
      <c r="I559" s="234"/>
    </row>
    <row r="560" customFormat="false" ht="13.8" hidden="false" customHeight="false" outlineLevel="0" collapsed="false">
      <c r="A560" s="208"/>
      <c r="B560" s="208"/>
      <c r="C560" s="208"/>
      <c r="D560" s="208"/>
      <c r="E560" s="208"/>
      <c r="F560" s="208"/>
      <c r="G560" s="208"/>
      <c r="H560" s="208"/>
      <c r="I560" s="234"/>
    </row>
    <row r="561" customFormat="false" ht="13.8" hidden="false" customHeight="false" outlineLevel="0" collapsed="false">
      <c r="A561" s="208"/>
      <c r="B561" s="208"/>
      <c r="C561" s="208"/>
      <c r="D561" s="208"/>
      <c r="E561" s="208"/>
      <c r="F561" s="208"/>
      <c r="G561" s="208"/>
      <c r="H561" s="208"/>
      <c r="I561" s="234"/>
    </row>
    <row r="562" customFormat="false" ht="13.8" hidden="false" customHeight="false" outlineLevel="0" collapsed="false">
      <c r="A562" s="208"/>
      <c r="B562" s="208"/>
      <c r="C562" s="208"/>
      <c r="D562" s="208"/>
      <c r="E562" s="208"/>
      <c r="F562" s="208"/>
      <c r="G562" s="208"/>
      <c r="H562" s="208"/>
      <c r="I562" s="234"/>
    </row>
    <row r="563" customFormat="false" ht="13.8" hidden="false" customHeight="false" outlineLevel="0" collapsed="false">
      <c r="A563" s="208"/>
      <c r="B563" s="208"/>
      <c r="C563" s="208"/>
      <c r="D563" s="208"/>
      <c r="E563" s="208"/>
      <c r="F563" s="208"/>
      <c r="G563" s="208"/>
      <c r="H563" s="208"/>
      <c r="I563" s="234"/>
    </row>
    <row r="564" customFormat="false" ht="13.8" hidden="false" customHeight="false" outlineLevel="0" collapsed="false">
      <c r="A564" s="208"/>
      <c r="B564" s="208"/>
      <c r="C564" s="208"/>
      <c r="D564" s="208"/>
      <c r="E564" s="208"/>
      <c r="F564" s="208"/>
      <c r="G564" s="208"/>
      <c r="H564" s="208"/>
      <c r="I564" s="234"/>
    </row>
    <row r="565" customFormat="false" ht="13.8" hidden="false" customHeight="false" outlineLevel="0" collapsed="false">
      <c r="A565" s="208"/>
      <c r="B565" s="208"/>
      <c r="C565" s="208"/>
      <c r="D565" s="208"/>
      <c r="E565" s="208"/>
      <c r="F565" s="208"/>
      <c r="G565" s="208"/>
      <c r="H565" s="208"/>
      <c r="I565" s="234"/>
    </row>
    <row r="566" customFormat="false" ht="13.8" hidden="false" customHeight="false" outlineLevel="0" collapsed="false">
      <c r="A566" s="208"/>
      <c r="B566" s="208"/>
      <c r="C566" s="208"/>
      <c r="D566" s="208"/>
      <c r="E566" s="208"/>
      <c r="F566" s="208"/>
      <c r="G566" s="208"/>
      <c r="H566" s="208"/>
      <c r="I566" s="234"/>
    </row>
    <row r="567" customFormat="false" ht="13.8" hidden="false" customHeight="false" outlineLevel="0" collapsed="false">
      <c r="A567" s="208"/>
      <c r="B567" s="208"/>
      <c r="C567" s="208"/>
      <c r="D567" s="208"/>
      <c r="E567" s="208"/>
      <c r="F567" s="208"/>
      <c r="G567" s="208"/>
      <c r="H567" s="208"/>
      <c r="I567" s="234"/>
    </row>
    <row r="568" customFormat="false" ht="13.8" hidden="false" customHeight="false" outlineLevel="0" collapsed="false">
      <c r="A568" s="208"/>
      <c r="B568" s="208"/>
      <c r="C568" s="208"/>
      <c r="D568" s="208"/>
      <c r="E568" s="208"/>
      <c r="F568" s="208"/>
      <c r="G568" s="208"/>
      <c r="H568" s="208"/>
      <c r="I568" s="234"/>
    </row>
    <row r="569" customFormat="false" ht="13.8" hidden="false" customHeight="false" outlineLevel="0" collapsed="false">
      <c r="A569" s="208"/>
      <c r="B569" s="208"/>
      <c r="C569" s="208"/>
      <c r="D569" s="208"/>
      <c r="E569" s="208"/>
      <c r="F569" s="208"/>
      <c r="G569" s="208"/>
      <c r="H569" s="208"/>
      <c r="I569" s="234"/>
    </row>
    <row r="570" customFormat="false" ht="13.8" hidden="false" customHeight="false" outlineLevel="0" collapsed="false">
      <c r="A570" s="208"/>
      <c r="B570" s="208"/>
      <c r="C570" s="208"/>
      <c r="D570" s="208"/>
      <c r="E570" s="208"/>
      <c r="F570" s="208"/>
      <c r="G570" s="208"/>
      <c r="H570" s="208"/>
      <c r="I570" s="234"/>
    </row>
    <row r="571" customFormat="false" ht="13.8" hidden="false" customHeight="false" outlineLevel="0" collapsed="false">
      <c r="A571" s="208"/>
      <c r="B571" s="208"/>
      <c r="C571" s="208"/>
      <c r="D571" s="208"/>
      <c r="E571" s="208"/>
      <c r="F571" s="208"/>
      <c r="G571" s="208"/>
      <c r="H571" s="208"/>
      <c r="I571" s="234"/>
    </row>
    <row r="572" customFormat="false" ht="13.8" hidden="false" customHeight="false" outlineLevel="0" collapsed="false">
      <c r="A572" s="208"/>
      <c r="B572" s="208"/>
      <c r="C572" s="208"/>
      <c r="D572" s="208"/>
      <c r="E572" s="208"/>
      <c r="F572" s="208"/>
      <c r="G572" s="208"/>
      <c r="H572" s="208"/>
      <c r="I572" s="234"/>
    </row>
    <row r="573" customFormat="false" ht="13.8" hidden="false" customHeight="false" outlineLevel="0" collapsed="false">
      <c r="A573" s="208"/>
      <c r="B573" s="208"/>
      <c r="C573" s="208"/>
      <c r="D573" s="208"/>
      <c r="E573" s="208"/>
      <c r="F573" s="208"/>
      <c r="G573" s="208"/>
      <c r="H573" s="208"/>
      <c r="I573" s="234"/>
    </row>
    <row r="574" customFormat="false" ht="13.8" hidden="false" customHeight="false" outlineLevel="0" collapsed="false">
      <c r="A574" s="208"/>
      <c r="B574" s="208"/>
      <c r="C574" s="208"/>
      <c r="D574" s="208"/>
      <c r="E574" s="208"/>
      <c r="F574" s="208"/>
      <c r="G574" s="208"/>
      <c r="H574" s="208"/>
      <c r="I574" s="234"/>
    </row>
    <row r="575" customFormat="false" ht="13.8" hidden="false" customHeight="false" outlineLevel="0" collapsed="false">
      <c r="A575" s="208"/>
      <c r="B575" s="208"/>
      <c r="C575" s="208"/>
      <c r="D575" s="208"/>
      <c r="E575" s="208"/>
      <c r="F575" s="208"/>
      <c r="G575" s="208"/>
      <c r="H575" s="208"/>
      <c r="I575" s="234"/>
    </row>
    <row r="576" customFormat="false" ht="13.8" hidden="false" customHeight="false" outlineLevel="0" collapsed="false">
      <c r="A576" s="208"/>
      <c r="B576" s="208"/>
      <c r="C576" s="208"/>
      <c r="D576" s="208"/>
      <c r="E576" s="208"/>
      <c r="F576" s="208"/>
      <c r="G576" s="208"/>
      <c r="H576" s="208"/>
      <c r="I576" s="234"/>
    </row>
    <row r="577" customFormat="false" ht="13.8" hidden="false" customHeight="false" outlineLevel="0" collapsed="false">
      <c r="A577" s="208"/>
      <c r="B577" s="208"/>
      <c r="C577" s="208"/>
      <c r="D577" s="208"/>
      <c r="E577" s="208"/>
      <c r="F577" s="208"/>
      <c r="G577" s="208"/>
      <c r="H577" s="208"/>
      <c r="I577" s="234"/>
    </row>
    <row r="578" customFormat="false" ht="13.8" hidden="false" customHeight="false" outlineLevel="0" collapsed="false">
      <c r="A578" s="208"/>
      <c r="B578" s="208"/>
      <c r="C578" s="208"/>
      <c r="D578" s="208"/>
      <c r="E578" s="208"/>
      <c r="F578" s="208"/>
      <c r="G578" s="208"/>
      <c r="H578" s="208"/>
      <c r="I578" s="234"/>
    </row>
    <row r="579" customFormat="false" ht="13.8" hidden="false" customHeight="false" outlineLevel="0" collapsed="false">
      <c r="A579" s="208"/>
      <c r="B579" s="208"/>
      <c r="C579" s="208"/>
      <c r="D579" s="208"/>
      <c r="E579" s="208"/>
      <c r="F579" s="208"/>
      <c r="G579" s="208"/>
      <c r="H579" s="208"/>
      <c r="I579" s="234"/>
    </row>
    <row r="580" customFormat="false" ht="13.8" hidden="false" customHeight="false" outlineLevel="0" collapsed="false">
      <c r="A580" s="208"/>
      <c r="B580" s="208"/>
      <c r="C580" s="208"/>
      <c r="D580" s="208"/>
      <c r="E580" s="208"/>
      <c r="F580" s="208"/>
      <c r="G580" s="208"/>
      <c r="H580" s="208"/>
      <c r="I580" s="234"/>
    </row>
    <row r="581" customFormat="false" ht="13.8" hidden="false" customHeight="false" outlineLevel="0" collapsed="false">
      <c r="A581" s="208"/>
      <c r="B581" s="208"/>
      <c r="C581" s="208"/>
      <c r="D581" s="208"/>
      <c r="E581" s="208"/>
      <c r="F581" s="208"/>
      <c r="G581" s="208"/>
      <c r="H581" s="208"/>
      <c r="I581" s="234"/>
    </row>
    <row r="582" customFormat="false" ht="13.8" hidden="false" customHeight="false" outlineLevel="0" collapsed="false">
      <c r="A582" s="208"/>
      <c r="B582" s="208"/>
      <c r="C582" s="208"/>
      <c r="D582" s="208"/>
      <c r="E582" s="208"/>
      <c r="F582" s="208"/>
      <c r="G582" s="208"/>
      <c r="H582" s="208"/>
      <c r="I582" s="234"/>
    </row>
    <row r="583" customFormat="false" ht="13.8" hidden="false" customHeight="false" outlineLevel="0" collapsed="false">
      <c r="A583" s="208"/>
      <c r="B583" s="208"/>
      <c r="C583" s="208"/>
      <c r="D583" s="208"/>
      <c r="E583" s="208"/>
      <c r="F583" s="208"/>
      <c r="G583" s="208"/>
      <c r="H583" s="208"/>
      <c r="I583" s="234"/>
    </row>
    <row r="584" customFormat="false" ht="13.8" hidden="false" customHeight="false" outlineLevel="0" collapsed="false">
      <c r="A584" s="208"/>
      <c r="B584" s="208"/>
      <c r="C584" s="208"/>
      <c r="D584" s="208"/>
      <c r="E584" s="208"/>
      <c r="F584" s="208"/>
      <c r="G584" s="208"/>
      <c r="H584" s="208"/>
      <c r="I584" s="234"/>
    </row>
    <row r="585" customFormat="false" ht="13.8" hidden="false" customHeight="false" outlineLevel="0" collapsed="false">
      <c r="A585" s="208"/>
      <c r="B585" s="208"/>
      <c r="C585" s="208"/>
      <c r="D585" s="208"/>
      <c r="E585" s="208"/>
      <c r="F585" s="208"/>
      <c r="G585" s="208"/>
      <c r="H585" s="208"/>
      <c r="I585" s="234"/>
    </row>
    <row r="586" customFormat="false" ht="13.8" hidden="false" customHeight="false" outlineLevel="0" collapsed="false">
      <c r="A586" s="208"/>
      <c r="B586" s="208"/>
      <c r="C586" s="208"/>
      <c r="D586" s="208"/>
      <c r="E586" s="208"/>
      <c r="F586" s="208"/>
      <c r="G586" s="208"/>
      <c r="H586" s="208"/>
      <c r="I586" s="234"/>
    </row>
    <row r="587" customFormat="false" ht="13.8" hidden="false" customHeight="false" outlineLevel="0" collapsed="false">
      <c r="A587" s="208"/>
      <c r="B587" s="208"/>
      <c r="C587" s="208"/>
      <c r="D587" s="208"/>
      <c r="E587" s="208"/>
      <c r="F587" s="208"/>
      <c r="G587" s="208"/>
      <c r="H587" s="208"/>
      <c r="I587" s="234"/>
    </row>
    <row r="588" customFormat="false" ht="13.8" hidden="false" customHeight="false" outlineLevel="0" collapsed="false">
      <c r="A588" s="208"/>
      <c r="B588" s="208"/>
      <c r="C588" s="208"/>
      <c r="D588" s="208"/>
      <c r="E588" s="208"/>
      <c r="F588" s="208"/>
      <c r="G588" s="208"/>
      <c r="H588" s="208"/>
      <c r="I588" s="234"/>
    </row>
    <row r="589" customFormat="false" ht="13.8" hidden="false" customHeight="false" outlineLevel="0" collapsed="false">
      <c r="A589" s="208"/>
      <c r="B589" s="208"/>
      <c r="C589" s="208"/>
      <c r="D589" s="208"/>
      <c r="E589" s="208"/>
      <c r="F589" s="208"/>
      <c r="G589" s="208"/>
      <c r="H589" s="208"/>
      <c r="I589" s="234"/>
    </row>
    <row r="590" customFormat="false" ht="13.8" hidden="false" customHeight="false" outlineLevel="0" collapsed="false">
      <c r="A590" s="208"/>
      <c r="B590" s="208"/>
      <c r="C590" s="208"/>
      <c r="D590" s="208"/>
      <c r="E590" s="208"/>
      <c r="F590" s="208"/>
      <c r="G590" s="208"/>
      <c r="H590" s="208"/>
      <c r="I590" s="234"/>
    </row>
    <row r="591" customFormat="false" ht="13.8" hidden="false" customHeight="false" outlineLevel="0" collapsed="false">
      <c r="A591" s="208"/>
      <c r="B591" s="208"/>
      <c r="C591" s="208"/>
      <c r="D591" s="208"/>
      <c r="E591" s="208"/>
      <c r="F591" s="208"/>
      <c r="G591" s="208"/>
      <c r="H591" s="208"/>
      <c r="I591" s="234"/>
    </row>
    <row r="592" customFormat="false" ht="13.8" hidden="false" customHeight="false" outlineLevel="0" collapsed="false">
      <c r="A592" s="208"/>
      <c r="B592" s="208"/>
      <c r="C592" s="208"/>
      <c r="D592" s="208"/>
      <c r="E592" s="208"/>
      <c r="F592" s="208"/>
      <c r="G592" s="208"/>
      <c r="H592" s="208"/>
      <c r="I592" s="234"/>
    </row>
    <row r="593" customFormat="false" ht="13.8" hidden="false" customHeight="false" outlineLevel="0" collapsed="false">
      <c r="A593" s="208"/>
      <c r="B593" s="208"/>
      <c r="C593" s="208"/>
      <c r="D593" s="208"/>
      <c r="E593" s="208"/>
      <c r="F593" s="208"/>
      <c r="G593" s="208"/>
      <c r="H593" s="208"/>
      <c r="I593" s="234"/>
    </row>
    <row r="594" customFormat="false" ht="13.8" hidden="false" customHeight="false" outlineLevel="0" collapsed="false">
      <c r="A594" s="208"/>
      <c r="B594" s="208"/>
      <c r="C594" s="208"/>
      <c r="D594" s="208"/>
      <c r="E594" s="208"/>
      <c r="F594" s="208"/>
      <c r="G594" s="208"/>
      <c r="H594" s="208"/>
      <c r="I594" s="234"/>
    </row>
    <row r="595" customFormat="false" ht="13.8" hidden="false" customHeight="false" outlineLevel="0" collapsed="false">
      <c r="A595" s="208"/>
      <c r="B595" s="208"/>
      <c r="C595" s="208"/>
      <c r="D595" s="208"/>
      <c r="E595" s="208"/>
      <c r="F595" s="208"/>
      <c r="G595" s="208"/>
      <c r="H595" s="208"/>
      <c r="I595" s="234"/>
    </row>
    <row r="596" customFormat="false" ht="13.8" hidden="false" customHeight="false" outlineLevel="0" collapsed="false">
      <c r="A596" s="208"/>
      <c r="B596" s="208"/>
      <c r="C596" s="208"/>
      <c r="D596" s="208"/>
      <c r="E596" s="208"/>
      <c r="F596" s="208"/>
      <c r="G596" s="208"/>
      <c r="H596" s="208"/>
      <c r="I596" s="234"/>
    </row>
    <row r="597" customFormat="false" ht="13.8" hidden="false" customHeight="false" outlineLevel="0" collapsed="false">
      <c r="A597" s="208"/>
      <c r="B597" s="208"/>
      <c r="C597" s="208"/>
      <c r="D597" s="208"/>
      <c r="E597" s="208"/>
      <c r="F597" s="208"/>
      <c r="G597" s="208"/>
      <c r="H597" s="208"/>
      <c r="I597" s="234"/>
    </row>
    <row r="598" customFormat="false" ht="13.8" hidden="false" customHeight="false" outlineLevel="0" collapsed="false">
      <c r="A598" s="208"/>
      <c r="B598" s="208"/>
      <c r="C598" s="208"/>
      <c r="D598" s="208"/>
      <c r="E598" s="208"/>
      <c r="F598" s="208"/>
      <c r="G598" s="208"/>
      <c r="H598" s="208"/>
      <c r="I598" s="234"/>
    </row>
    <row r="599" customFormat="false" ht="13.8" hidden="false" customHeight="false" outlineLevel="0" collapsed="false">
      <c r="A599" s="208"/>
      <c r="B599" s="208"/>
      <c r="C599" s="208"/>
      <c r="D599" s="208"/>
      <c r="E599" s="208"/>
      <c r="F599" s="208"/>
      <c r="G599" s="208"/>
      <c r="H599" s="208"/>
      <c r="I599" s="234"/>
    </row>
    <row r="600" customFormat="false" ht="13.8" hidden="false" customHeight="false" outlineLevel="0" collapsed="false">
      <c r="A600" s="208"/>
      <c r="B600" s="208"/>
      <c r="C600" s="208"/>
      <c r="D600" s="208"/>
      <c r="E600" s="208"/>
      <c r="F600" s="208"/>
      <c r="G600" s="208"/>
      <c r="H600" s="208"/>
      <c r="I600" s="234"/>
    </row>
    <row r="601" customFormat="false" ht="13.8" hidden="false" customHeight="false" outlineLevel="0" collapsed="false">
      <c r="A601" s="208"/>
      <c r="B601" s="208"/>
      <c r="C601" s="208"/>
      <c r="D601" s="208"/>
      <c r="E601" s="208"/>
      <c r="F601" s="208"/>
      <c r="G601" s="208"/>
      <c r="H601" s="208"/>
      <c r="I601" s="234"/>
    </row>
    <row r="602" customFormat="false" ht="13.8" hidden="false" customHeight="false" outlineLevel="0" collapsed="false">
      <c r="A602" s="208"/>
      <c r="B602" s="208"/>
      <c r="C602" s="208"/>
      <c r="D602" s="208"/>
      <c r="E602" s="208"/>
      <c r="F602" s="208"/>
      <c r="G602" s="208"/>
      <c r="H602" s="208"/>
      <c r="I602" s="234"/>
    </row>
    <row r="603" customFormat="false" ht="13.8" hidden="false" customHeight="false" outlineLevel="0" collapsed="false">
      <c r="A603" s="208"/>
      <c r="B603" s="208"/>
      <c r="C603" s="208"/>
      <c r="D603" s="208"/>
      <c r="E603" s="208"/>
      <c r="F603" s="208"/>
      <c r="G603" s="208"/>
      <c r="H603" s="208"/>
      <c r="I603" s="234"/>
    </row>
    <row r="604" customFormat="false" ht="13.8" hidden="false" customHeight="false" outlineLevel="0" collapsed="false">
      <c r="A604" s="208"/>
      <c r="B604" s="208"/>
      <c r="C604" s="208"/>
      <c r="D604" s="208"/>
      <c r="E604" s="208"/>
      <c r="F604" s="208"/>
      <c r="G604" s="208"/>
      <c r="H604" s="208"/>
      <c r="I604" s="234"/>
    </row>
    <row r="605" customFormat="false" ht="13.8" hidden="false" customHeight="false" outlineLevel="0" collapsed="false">
      <c r="A605" s="208"/>
      <c r="B605" s="208"/>
      <c r="C605" s="208"/>
      <c r="D605" s="208"/>
      <c r="E605" s="208"/>
      <c r="F605" s="208"/>
      <c r="G605" s="208"/>
      <c r="H605" s="208"/>
      <c r="I605" s="234"/>
    </row>
    <row r="606" customFormat="false" ht="13.8" hidden="false" customHeight="false" outlineLevel="0" collapsed="false">
      <c r="A606" s="208"/>
      <c r="B606" s="208"/>
      <c r="C606" s="208"/>
      <c r="D606" s="208"/>
      <c r="E606" s="208"/>
      <c r="F606" s="208"/>
      <c r="G606" s="208"/>
      <c r="H606" s="208"/>
      <c r="I606" s="234"/>
    </row>
    <row r="607" customFormat="false" ht="13.8" hidden="false" customHeight="false" outlineLevel="0" collapsed="false">
      <c r="A607" s="208"/>
      <c r="B607" s="208"/>
      <c r="C607" s="208"/>
      <c r="D607" s="208"/>
      <c r="E607" s="208"/>
      <c r="F607" s="208"/>
      <c r="G607" s="208"/>
      <c r="H607" s="208"/>
      <c r="I607" s="234"/>
    </row>
    <row r="608" customFormat="false" ht="13.8" hidden="false" customHeight="false" outlineLevel="0" collapsed="false">
      <c r="A608" s="208"/>
      <c r="B608" s="208"/>
      <c r="C608" s="208"/>
      <c r="D608" s="208"/>
      <c r="E608" s="208"/>
      <c r="F608" s="208"/>
      <c r="G608" s="208"/>
      <c r="H608" s="208"/>
      <c r="I608" s="234"/>
    </row>
    <row r="609" customFormat="false" ht="13.8" hidden="false" customHeight="false" outlineLevel="0" collapsed="false">
      <c r="A609" s="208"/>
      <c r="B609" s="208"/>
      <c r="C609" s="208"/>
      <c r="D609" s="208"/>
      <c r="E609" s="208"/>
      <c r="F609" s="208"/>
      <c r="G609" s="208"/>
      <c r="H609" s="208"/>
      <c r="I609" s="234"/>
    </row>
    <row r="610" customFormat="false" ht="13.8" hidden="false" customHeight="false" outlineLevel="0" collapsed="false">
      <c r="A610" s="208"/>
      <c r="B610" s="208"/>
      <c r="C610" s="208"/>
      <c r="D610" s="208"/>
      <c r="E610" s="208"/>
      <c r="F610" s="208"/>
      <c r="G610" s="208"/>
      <c r="H610" s="208"/>
      <c r="I610" s="234"/>
    </row>
    <row r="611" customFormat="false" ht="13.8" hidden="false" customHeight="false" outlineLevel="0" collapsed="false">
      <c r="A611" s="208"/>
      <c r="B611" s="208"/>
      <c r="C611" s="208"/>
      <c r="D611" s="208"/>
      <c r="E611" s="208"/>
      <c r="F611" s="208"/>
      <c r="G611" s="208"/>
      <c r="H611" s="208"/>
      <c r="I611" s="234"/>
    </row>
    <row r="612" customFormat="false" ht="13.8" hidden="false" customHeight="false" outlineLevel="0" collapsed="false">
      <c r="A612" s="208"/>
      <c r="B612" s="208"/>
      <c r="C612" s="208"/>
      <c r="D612" s="208"/>
      <c r="E612" s="208"/>
      <c r="F612" s="208"/>
      <c r="G612" s="208"/>
      <c r="H612" s="208"/>
      <c r="I612" s="234"/>
    </row>
    <row r="613" customFormat="false" ht="13.8" hidden="false" customHeight="false" outlineLevel="0" collapsed="false">
      <c r="A613" s="208"/>
      <c r="B613" s="208"/>
      <c r="C613" s="208"/>
      <c r="D613" s="208"/>
      <c r="E613" s="208"/>
      <c r="F613" s="208"/>
      <c r="G613" s="208"/>
      <c r="H613" s="208"/>
      <c r="I613" s="234"/>
    </row>
    <row r="614" customFormat="false" ht="13.8" hidden="false" customHeight="false" outlineLevel="0" collapsed="false">
      <c r="A614" s="208"/>
      <c r="B614" s="208"/>
      <c r="C614" s="208"/>
      <c r="D614" s="208"/>
      <c r="E614" s="208"/>
      <c r="F614" s="208"/>
      <c r="G614" s="208"/>
      <c r="H614" s="208"/>
      <c r="I614" s="234"/>
    </row>
    <row r="615" customFormat="false" ht="13.8" hidden="false" customHeight="false" outlineLevel="0" collapsed="false">
      <c r="A615" s="208"/>
      <c r="B615" s="208"/>
      <c r="C615" s="208"/>
      <c r="D615" s="208"/>
      <c r="E615" s="208"/>
      <c r="F615" s="208"/>
      <c r="G615" s="208"/>
      <c r="H615" s="208"/>
      <c r="I615" s="234"/>
    </row>
    <row r="616" customFormat="false" ht="13.8" hidden="false" customHeight="false" outlineLevel="0" collapsed="false">
      <c r="A616" s="208"/>
      <c r="B616" s="208"/>
      <c r="C616" s="208"/>
      <c r="D616" s="208"/>
      <c r="E616" s="208"/>
      <c r="F616" s="208"/>
      <c r="G616" s="208"/>
      <c r="H616" s="208"/>
      <c r="I616" s="234"/>
    </row>
    <row r="617" customFormat="false" ht="13.8" hidden="false" customHeight="false" outlineLevel="0" collapsed="false">
      <c r="A617" s="208"/>
      <c r="B617" s="208"/>
      <c r="C617" s="208"/>
      <c r="D617" s="208"/>
      <c r="E617" s="208"/>
      <c r="F617" s="208"/>
      <c r="G617" s="208"/>
      <c r="H617" s="208"/>
      <c r="I617" s="234"/>
    </row>
    <row r="618" customFormat="false" ht="13.8" hidden="false" customHeight="false" outlineLevel="0" collapsed="false">
      <c r="A618" s="208"/>
      <c r="B618" s="208"/>
      <c r="C618" s="208"/>
      <c r="D618" s="208"/>
      <c r="E618" s="208"/>
      <c r="F618" s="208"/>
      <c r="G618" s="208"/>
      <c r="H618" s="208"/>
      <c r="I618" s="234"/>
    </row>
    <row r="619" customFormat="false" ht="13.8" hidden="false" customHeight="false" outlineLevel="0" collapsed="false">
      <c r="A619" s="208"/>
      <c r="B619" s="208"/>
      <c r="C619" s="208"/>
      <c r="D619" s="208"/>
      <c r="E619" s="208"/>
      <c r="F619" s="208"/>
      <c r="G619" s="208"/>
      <c r="H619" s="208"/>
      <c r="I619" s="234"/>
    </row>
    <row r="620" customFormat="false" ht="13.8" hidden="false" customHeight="false" outlineLevel="0" collapsed="false">
      <c r="A620" s="208"/>
      <c r="B620" s="208"/>
      <c r="C620" s="208"/>
      <c r="D620" s="208"/>
      <c r="E620" s="208"/>
      <c r="F620" s="208"/>
      <c r="G620" s="208"/>
      <c r="H620" s="208"/>
      <c r="I620" s="234"/>
    </row>
    <row r="621" customFormat="false" ht="13.8" hidden="false" customHeight="false" outlineLevel="0" collapsed="false">
      <c r="A621" s="208"/>
      <c r="B621" s="208"/>
      <c r="C621" s="208"/>
      <c r="D621" s="208"/>
      <c r="E621" s="208"/>
      <c r="F621" s="208"/>
      <c r="G621" s="208"/>
      <c r="H621" s="208"/>
      <c r="I621" s="234"/>
    </row>
    <row r="622" customFormat="false" ht="13.8" hidden="false" customHeight="false" outlineLevel="0" collapsed="false">
      <c r="A622" s="208"/>
      <c r="B622" s="208"/>
      <c r="C622" s="208"/>
      <c r="D622" s="208"/>
      <c r="E622" s="208"/>
      <c r="F622" s="208"/>
      <c r="G622" s="208"/>
      <c r="H622" s="208"/>
      <c r="I622" s="234"/>
    </row>
    <row r="623" customFormat="false" ht="13.8" hidden="false" customHeight="false" outlineLevel="0" collapsed="false">
      <c r="A623" s="208"/>
      <c r="B623" s="208"/>
      <c r="C623" s="208"/>
      <c r="D623" s="208"/>
      <c r="E623" s="208"/>
      <c r="F623" s="208"/>
      <c r="G623" s="208"/>
      <c r="H623" s="208"/>
      <c r="I623" s="234"/>
    </row>
    <row r="624" customFormat="false" ht="13.8" hidden="false" customHeight="false" outlineLevel="0" collapsed="false">
      <c r="A624" s="208"/>
      <c r="B624" s="208"/>
      <c r="C624" s="208"/>
      <c r="D624" s="208"/>
      <c r="E624" s="208"/>
      <c r="F624" s="208"/>
      <c r="G624" s="208"/>
      <c r="H624" s="208"/>
      <c r="I624" s="234"/>
    </row>
    <row r="625" customFormat="false" ht="13.8" hidden="false" customHeight="false" outlineLevel="0" collapsed="false">
      <c r="A625" s="208"/>
      <c r="B625" s="208"/>
      <c r="C625" s="208"/>
      <c r="D625" s="208"/>
      <c r="E625" s="208"/>
      <c r="F625" s="208"/>
      <c r="G625" s="208"/>
      <c r="H625" s="208"/>
      <c r="I625" s="234"/>
    </row>
    <row r="626" customFormat="false" ht="13.8" hidden="false" customHeight="false" outlineLevel="0" collapsed="false">
      <c r="A626" s="208"/>
      <c r="B626" s="208"/>
      <c r="C626" s="208"/>
      <c r="D626" s="208"/>
      <c r="E626" s="208"/>
      <c r="F626" s="208"/>
      <c r="G626" s="208"/>
      <c r="H626" s="208"/>
      <c r="I626" s="234"/>
    </row>
    <row r="627" customFormat="false" ht="13.8" hidden="false" customHeight="false" outlineLevel="0" collapsed="false">
      <c r="A627" s="208"/>
      <c r="B627" s="208"/>
      <c r="C627" s="208"/>
      <c r="D627" s="208"/>
      <c r="E627" s="208"/>
      <c r="F627" s="208"/>
      <c r="G627" s="208"/>
      <c r="H627" s="208"/>
      <c r="I627" s="234"/>
    </row>
    <row r="628" customFormat="false" ht="13.8" hidden="false" customHeight="false" outlineLevel="0" collapsed="false">
      <c r="A628" s="208"/>
      <c r="B628" s="208"/>
      <c r="C628" s="208"/>
      <c r="D628" s="208"/>
      <c r="E628" s="208"/>
      <c r="F628" s="208"/>
      <c r="G628" s="208"/>
      <c r="H628" s="208"/>
      <c r="I628" s="234"/>
    </row>
    <row r="629" customFormat="false" ht="13.8" hidden="false" customHeight="false" outlineLevel="0" collapsed="false">
      <c r="A629" s="208"/>
      <c r="B629" s="208"/>
      <c r="C629" s="208"/>
      <c r="D629" s="208"/>
      <c r="E629" s="208"/>
      <c r="F629" s="208"/>
      <c r="G629" s="208"/>
      <c r="H629" s="208"/>
      <c r="I629" s="234"/>
    </row>
    <row r="630" customFormat="false" ht="13.8" hidden="false" customHeight="false" outlineLevel="0" collapsed="false">
      <c r="A630" s="208"/>
      <c r="B630" s="208"/>
      <c r="C630" s="208"/>
      <c r="D630" s="208"/>
      <c r="E630" s="208"/>
      <c r="F630" s="208"/>
      <c r="G630" s="208"/>
      <c r="H630" s="208"/>
      <c r="I630" s="234"/>
    </row>
    <row r="631" customFormat="false" ht="13.8" hidden="false" customHeight="false" outlineLevel="0" collapsed="false">
      <c r="A631" s="208"/>
      <c r="B631" s="208"/>
      <c r="C631" s="208"/>
      <c r="D631" s="208"/>
      <c r="E631" s="208"/>
      <c r="F631" s="208"/>
      <c r="G631" s="208"/>
      <c r="H631" s="208"/>
      <c r="I631" s="234"/>
    </row>
    <row r="632" customFormat="false" ht="13.8" hidden="false" customHeight="false" outlineLevel="0" collapsed="false">
      <c r="A632" s="208"/>
      <c r="B632" s="208"/>
      <c r="C632" s="208"/>
      <c r="D632" s="208"/>
      <c r="E632" s="208"/>
      <c r="F632" s="208"/>
      <c r="G632" s="208"/>
      <c r="H632" s="208"/>
      <c r="I632" s="234"/>
    </row>
    <row r="633" customFormat="false" ht="13.8" hidden="false" customHeight="false" outlineLevel="0" collapsed="false">
      <c r="A633" s="208"/>
      <c r="B633" s="208"/>
      <c r="C633" s="208"/>
      <c r="D633" s="208"/>
      <c r="E633" s="208"/>
      <c r="F633" s="208"/>
      <c r="G633" s="208"/>
      <c r="H633" s="208"/>
      <c r="I633" s="234"/>
    </row>
    <row r="634" customFormat="false" ht="13.8" hidden="false" customHeight="false" outlineLevel="0" collapsed="false">
      <c r="A634" s="208"/>
      <c r="B634" s="208"/>
      <c r="C634" s="208"/>
      <c r="D634" s="208"/>
      <c r="E634" s="208"/>
      <c r="F634" s="208"/>
      <c r="G634" s="208"/>
      <c r="H634" s="208"/>
      <c r="I634" s="234"/>
    </row>
    <row r="635" customFormat="false" ht="13.8" hidden="false" customHeight="false" outlineLevel="0" collapsed="false">
      <c r="A635" s="208"/>
      <c r="B635" s="208"/>
      <c r="C635" s="208"/>
      <c r="D635" s="208"/>
      <c r="E635" s="208"/>
      <c r="F635" s="208"/>
      <c r="G635" s="208"/>
      <c r="H635" s="208"/>
      <c r="I635" s="234"/>
    </row>
    <row r="636" customFormat="false" ht="13.8" hidden="false" customHeight="false" outlineLevel="0" collapsed="false">
      <c r="A636" s="208"/>
      <c r="B636" s="208"/>
      <c r="C636" s="208"/>
      <c r="D636" s="208"/>
      <c r="E636" s="208"/>
      <c r="F636" s="208"/>
      <c r="G636" s="208"/>
      <c r="H636" s="208"/>
      <c r="I636" s="234"/>
    </row>
    <row r="637" customFormat="false" ht="13.8" hidden="false" customHeight="false" outlineLevel="0" collapsed="false">
      <c r="A637" s="208"/>
      <c r="B637" s="208"/>
      <c r="C637" s="208"/>
      <c r="D637" s="208"/>
      <c r="E637" s="208"/>
      <c r="F637" s="208"/>
      <c r="G637" s="208"/>
      <c r="H637" s="208"/>
      <c r="I637" s="234"/>
    </row>
    <row r="638" customFormat="false" ht="13.8" hidden="false" customHeight="false" outlineLevel="0" collapsed="false">
      <c r="A638" s="208"/>
      <c r="B638" s="208"/>
      <c r="C638" s="208"/>
      <c r="D638" s="208"/>
      <c r="E638" s="208"/>
      <c r="F638" s="208"/>
      <c r="G638" s="208"/>
      <c r="H638" s="208"/>
      <c r="I638" s="234"/>
    </row>
    <row r="639" customFormat="false" ht="13.8" hidden="false" customHeight="false" outlineLevel="0" collapsed="false">
      <c r="A639" s="208"/>
      <c r="B639" s="208"/>
      <c r="C639" s="208"/>
      <c r="D639" s="208"/>
      <c r="E639" s="208"/>
      <c r="F639" s="208"/>
      <c r="G639" s="208"/>
      <c r="H639" s="208"/>
      <c r="I639" s="234"/>
    </row>
    <row r="640" customFormat="false" ht="13.8" hidden="false" customHeight="false" outlineLevel="0" collapsed="false">
      <c r="A640" s="208"/>
      <c r="B640" s="208"/>
      <c r="C640" s="208"/>
      <c r="D640" s="208"/>
      <c r="E640" s="208"/>
      <c r="F640" s="208"/>
      <c r="G640" s="208"/>
      <c r="H640" s="208"/>
      <c r="I640" s="234"/>
    </row>
    <row r="641" customFormat="false" ht="13.8" hidden="false" customHeight="false" outlineLevel="0" collapsed="false">
      <c r="A641" s="208"/>
      <c r="B641" s="208"/>
      <c r="C641" s="208"/>
      <c r="D641" s="208"/>
      <c r="E641" s="208"/>
      <c r="F641" s="208"/>
      <c r="G641" s="208"/>
      <c r="H641" s="208"/>
      <c r="I641" s="234"/>
    </row>
    <row r="642" customFormat="false" ht="13.8" hidden="false" customHeight="false" outlineLevel="0" collapsed="false">
      <c r="A642" s="208"/>
      <c r="B642" s="208"/>
      <c r="C642" s="208"/>
      <c r="D642" s="208"/>
      <c r="E642" s="208"/>
      <c r="F642" s="208"/>
      <c r="G642" s="208"/>
      <c r="H642" s="208"/>
      <c r="I642" s="234"/>
    </row>
    <row r="643" customFormat="false" ht="13.8" hidden="false" customHeight="false" outlineLevel="0" collapsed="false">
      <c r="A643" s="208"/>
      <c r="B643" s="208"/>
      <c r="C643" s="208"/>
      <c r="D643" s="208"/>
      <c r="E643" s="208"/>
      <c r="F643" s="208"/>
      <c r="G643" s="208"/>
      <c r="H643" s="208"/>
      <c r="I643" s="234"/>
    </row>
    <row r="644" customFormat="false" ht="13.8" hidden="false" customHeight="false" outlineLevel="0" collapsed="false">
      <c r="A644" s="208"/>
      <c r="B644" s="208"/>
      <c r="C644" s="208"/>
      <c r="D644" s="208"/>
      <c r="E644" s="208"/>
      <c r="F644" s="208"/>
      <c r="G644" s="208"/>
      <c r="H644" s="208"/>
      <c r="I644" s="234"/>
    </row>
    <row r="645" customFormat="false" ht="13.8" hidden="false" customHeight="false" outlineLevel="0" collapsed="false">
      <c r="A645" s="208"/>
      <c r="B645" s="208"/>
      <c r="C645" s="208"/>
      <c r="D645" s="208"/>
      <c r="E645" s="208"/>
      <c r="F645" s="208"/>
      <c r="G645" s="208"/>
      <c r="H645" s="208"/>
      <c r="I645" s="234"/>
    </row>
    <row r="646" customFormat="false" ht="13.8" hidden="false" customHeight="false" outlineLevel="0" collapsed="false">
      <c r="A646" s="208"/>
      <c r="B646" s="208"/>
      <c r="C646" s="208"/>
      <c r="D646" s="208"/>
      <c r="E646" s="208"/>
      <c r="F646" s="208"/>
      <c r="G646" s="208"/>
      <c r="H646" s="208"/>
      <c r="I646" s="234"/>
    </row>
    <row r="647" customFormat="false" ht="13.8" hidden="false" customHeight="false" outlineLevel="0" collapsed="false">
      <c r="A647" s="208"/>
      <c r="B647" s="208"/>
      <c r="C647" s="208"/>
      <c r="D647" s="208"/>
      <c r="E647" s="208"/>
      <c r="F647" s="208"/>
      <c r="G647" s="208"/>
      <c r="H647" s="208"/>
      <c r="I647" s="234"/>
    </row>
    <row r="648" customFormat="false" ht="13.8" hidden="false" customHeight="false" outlineLevel="0" collapsed="false">
      <c r="A648" s="208"/>
      <c r="B648" s="208"/>
      <c r="C648" s="208"/>
      <c r="D648" s="208"/>
      <c r="E648" s="208"/>
      <c r="F648" s="208"/>
      <c r="G648" s="208"/>
      <c r="H648" s="208"/>
      <c r="I648" s="234"/>
    </row>
    <row r="649" customFormat="false" ht="13.8" hidden="false" customHeight="false" outlineLevel="0" collapsed="false">
      <c r="A649" s="208"/>
      <c r="B649" s="208"/>
      <c r="C649" s="208"/>
      <c r="D649" s="208"/>
      <c r="E649" s="208"/>
      <c r="F649" s="208"/>
      <c r="G649" s="208"/>
      <c r="H649" s="208"/>
      <c r="I649" s="234"/>
    </row>
    <row r="650" customFormat="false" ht="13.8" hidden="false" customHeight="false" outlineLevel="0" collapsed="false">
      <c r="A650" s="208"/>
      <c r="B650" s="208"/>
      <c r="C650" s="208"/>
      <c r="D650" s="208"/>
      <c r="E650" s="208"/>
      <c r="F650" s="208"/>
      <c r="G650" s="208"/>
      <c r="H650" s="208"/>
      <c r="I650" s="234"/>
    </row>
    <row r="651" customFormat="false" ht="13.8" hidden="false" customHeight="false" outlineLevel="0" collapsed="false">
      <c r="A651" s="208"/>
      <c r="B651" s="208"/>
      <c r="C651" s="208"/>
      <c r="D651" s="208"/>
      <c r="E651" s="208"/>
      <c r="F651" s="208"/>
      <c r="G651" s="208"/>
      <c r="H651" s="208"/>
      <c r="I651" s="234"/>
    </row>
    <row r="652" customFormat="false" ht="13.8" hidden="false" customHeight="false" outlineLevel="0" collapsed="false">
      <c r="A652" s="208"/>
      <c r="B652" s="208"/>
      <c r="C652" s="208"/>
      <c r="D652" s="208"/>
      <c r="E652" s="208"/>
      <c r="F652" s="208"/>
      <c r="G652" s="208"/>
      <c r="H652" s="208"/>
      <c r="I652" s="234"/>
    </row>
    <row r="653" customFormat="false" ht="13.8" hidden="false" customHeight="false" outlineLevel="0" collapsed="false">
      <c r="A653" s="208"/>
      <c r="B653" s="208"/>
      <c r="C653" s="208"/>
      <c r="D653" s="208"/>
      <c r="E653" s="208"/>
      <c r="F653" s="208"/>
      <c r="G653" s="208"/>
      <c r="H653" s="208"/>
      <c r="I653" s="234"/>
    </row>
    <row r="654" customFormat="false" ht="13.8" hidden="false" customHeight="false" outlineLevel="0" collapsed="false">
      <c r="A654" s="208"/>
      <c r="B654" s="208"/>
      <c r="C654" s="208"/>
      <c r="D654" s="208"/>
      <c r="E654" s="208"/>
      <c r="F654" s="208"/>
      <c r="G654" s="208"/>
      <c r="H654" s="208"/>
      <c r="I654" s="234"/>
    </row>
    <row r="655" customFormat="false" ht="13.8" hidden="false" customHeight="false" outlineLevel="0" collapsed="false">
      <c r="A655" s="208"/>
      <c r="B655" s="208"/>
      <c r="C655" s="208"/>
      <c r="D655" s="208"/>
      <c r="E655" s="208"/>
      <c r="F655" s="208"/>
      <c r="G655" s="208"/>
      <c r="H655" s="208"/>
      <c r="I655" s="234"/>
    </row>
    <row r="656" customFormat="false" ht="13.8" hidden="false" customHeight="false" outlineLevel="0" collapsed="false">
      <c r="A656" s="208"/>
      <c r="B656" s="208"/>
      <c r="C656" s="208"/>
      <c r="D656" s="208"/>
      <c r="E656" s="208"/>
      <c r="F656" s="208"/>
      <c r="G656" s="208"/>
      <c r="H656" s="208"/>
      <c r="I656" s="234"/>
    </row>
    <row r="657" customFormat="false" ht="13.8" hidden="false" customHeight="false" outlineLevel="0" collapsed="false">
      <c r="A657" s="208"/>
      <c r="B657" s="208"/>
      <c r="C657" s="208"/>
      <c r="D657" s="208"/>
      <c r="E657" s="208"/>
      <c r="F657" s="208"/>
      <c r="G657" s="208"/>
      <c r="H657" s="208"/>
      <c r="I657" s="234"/>
    </row>
    <row r="658" customFormat="false" ht="13.8" hidden="false" customHeight="false" outlineLevel="0" collapsed="false">
      <c r="A658" s="208"/>
      <c r="B658" s="208"/>
      <c r="C658" s="208"/>
      <c r="D658" s="208"/>
      <c r="E658" s="208"/>
      <c r="F658" s="208"/>
      <c r="G658" s="208"/>
      <c r="H658" s="208"/>
      <c r="I658" s="234"/>
    </row>
    <row r="659" customFormat="false" ht="13.8" hidden="false" customHeight="false" outlineLevel="0" collapsed="false">
      <c r="A659" s="208"/>
      <c r="B659" s="208"/>
      <c r="C659" s="208"/>
      <c r="D659" s="208"/>
      <c r="E659" s="208"/>
      <c r="F659" s="208"/>
      <c r="G659" s="208"/>
      <c r="H659" s="208"/>
      <c r="I659" s="234"/>
    </row>
    <row r="660" customFormat="false" ht="13.8" hidden="false" customHeight="false" outlineLevel="0" collapsed="false">
      <c r="A660" s="208"/>
      <c r="B660" s="208"/>
      <c r="C660" s="208"/>
      <c r="D660" s="208"/>
      <c r="E660" s="208"/>
      <c r="F660" s="208"/>
      <c r="G660" s="208"/>
      <c r="H660" s="208"/>
      <c r="I660" s="234"/>
    </row>
    <row r="661" customFormat="false" ht="13.8" hidden="false" customHeight="false" outlineLevel="0" collapsed="false">
      <c r="A661" s="208"/>
      <c r="B661" s="208"/>
      <c r="C661" s="208"/>
      <c r="D661" s="208"/>
      <c r="E661" s="208"/>
      <c r="F661" s="208"/>
      <c r="G661" s="208"/>
      <c r="H661" s="208"/>
      <c r="I661" s="234"/>
    </row>
    <row r="662" customFormat="false" ht="13.8" hidden="false" customHeight="false" outlineLevel="0" collapsed="false">
      <c r="A662" s="208"/>
      <c r="B662" s="208"/>
      <c r="C662" s="208"/>
      <c r="D662" s="208"/>
      <c r="E662" s="208"/>
      <c r="F662" s="208"/>
      <c r="G662" s="208"/>
      <c r="H662" s="208"/>
      <c r="I662" s="234"/>
    </row>
    <row r="663" customFormat="false" ht="13.8" hidden="false" customHeight="false" outlineLevel="0" collapsed="false">
      <c r="A663" s="208"/>
      <c r="B663" s="208"/>
      <c r="C663" s="208"/>
      <c r="D663" s="208"/>
      <c r="E663" s="208"/>
      <c r="F663" s="208"/>
      <c r="G663" s="208"/>
      <c r="H663" s="208"/>
      <c r="I663" s="234"/>
    </row>
    <row r="664" customFormat="false" ht="13.8" hidden="false" customHeight="false" outlineLevel="0" collapsed="false">
      <c r="A664" s="208"/>
      <c r="B664" s="208"/>
      <c r="C664" s="208"/>
      <c r="D664" s="208"/>
      <c r="E664" s="208"/>
      <c r="F664" s="208"/>
      <c r="G664" s="208"/>
      <c r="H664" s="208"/>
      <c r="I664" s="234"/>
    </row>
    <row r="665" customFormat="false" ht="13.8" hidden="false" customHeight="false" outlineLevel="0" collapsed="false">
      <c r="A665" s="208"/>
      <c r="B665" s="208"/>
      <c r="C665" s="208"/>
      <c r="D665" s="208"/>
      <c r="E665" s="208"/>
      <c r="F665" s="208"/>
      <c r="G665" s="208"/>
      <c r="H665" s="208"/>
      <c r="I665" s="234"/>
    </row>
    <row r="666" customFormat="false" ht="13.8" hidden="false" customHeight="false" outlineLevel="0" collapsed="false">
      <c r="A666" s="208"/>
      <c r="B666" s="208"/>
      <c r="C666" s="208"/>
      <c r="D666" s="208"/>
      <c r="E666" s="208"/>
      <c r="F666" s="208"/>
      <c r="G666" s="208"/>
      <c r="H666" s="208"/>
      <c r="I666" s="234"/>
    </row>
    <row r="667" customFormat="false" ht="13.8" hidden="false" customHeight="false" outlineLevel="0" collapsed="false">
      <c r="A667" s="208"/>
      <c r="B667" s="208"/>
      <c r="C667" s="208"/>
      <c r="D667" s="208"/>
      <c r="E667" s="208"/>
      <c r="F667" s="208"/>
      <c r="G667" s="208"/>
      <c r="H667" s="208"/>
      <c r="I667" s="234"/>
    </row>
    <row r="668" customFormat="false" ht="13.8" hidden="false" customHeight="false" outlineLevel="0" collapsed="false">
      <c r="A668" s="208"/>
      <c r="B668" s="208"/>
      <c r="C668" s="208"/>
      <c r="D668" s="208"/>
      <c r="E668" s="208"/>
      <c r="F668" s="208"/>
      <c r="G668" s="208"/>
      <c r="H668" s="208"/>
      <c r="I668" s="234"/>
    </row>
    <row r="669" customFormat="false" ht="13.8" hidden="false" customHeight="false" outlineLevel="0" collapsed="false">
      <c r="A669" s="208"/>
      <c r="B669" s="208"/>
      <c r="C669" s="208"/>
      <c r="D669" s="208"/>
      <c r="E669" s="208"/>
      <c r="F669" s="208"/>
      <c r="G669" s="208"/>
      <c r="H669" s="208"/>
      <c r="I669" s="234"/>
    </row>
    <row r="670" customFormat="false" ht="13.8" hidden="false" customHeight="false" outlineLevel="0" collapsed="false">
      <c r="A670" s="208"/>
      <c r="B670" s="208"/>
      <c r="C670" s="208"/>
      <c r="D670" s="208"/>
      <c r="E670" s="208"/>
      <c r="F670" s="208"/>
      <c r="G670" s="208"/>
      <c r="H670" s="208"/>
      <c r="I670" s="234"/>
    </row>
    <row r="671" customFormat="false" ht="13.8" hidden="false" customHeight="false" outlineLevel="0" collapsed="false">
      <c r="A671" s="208"/>
      <c r="B671" s="208"/>
      <c r="C671" s="208"/>
      <c r="D671" s="208"/>
      <c r="E671" s="208"/>
      <c r="F671" s="208"/>
      <c r="G671" s="208"/>
      <c r="H671" s="208"/>
      <c r="I671" s="234"/>
    </row>
    <row r="672" customFormat="false" ht="13.8" hidden="false" customHeight="false" outlineLevel="0" collapsed="false">
      <c r="A672" s="208"/>
      <c r="B672" s="208"/>
      <c r="C672" s="208"/>
      <c r="D672" s="208"/>
      <c r="E672" s="208"/>
      <c r="F672" s="208"/>
      <c r="G672" s="208"/>
      <c r="H672" s="208"/>
      <c r="I672" s="234"/>
    </row>
    <row r="673" customFormat="false" ht="13.8" hidden="false" customHeight="false" outlineLevel="0" collapsed="false">
      <c r="A673" s="208"/>
      <c r="B673" s="208"/>
      <c r="C673" s="208"/>
      <c r="D673" s="208"/>
      <c r="E673" s="208"/>
      <c r="F673" s="208"/>
      <c r="G673" s="208"/>
      <c r="H673" s="208"/>
      <c r="I673" s="234"/>
    </row>
    <row r="674" customFormat="false" ht="13.8" hidden="false" customHeight="false" outlineLevel="0" collapsed="false">
      <c r="A674" s="208"/>
      <c r="B674" s="208"/>
      <c r="C674" s="208"/>
      <c r="D674" s="208"/>
      <c r="E674" s="208"/>
      <c r="F674" s="208"/>
      <c r="G674" s="208"/>
      <c r="H674" s="208"/>
      <c r="I674" s="234"/>
    </row>
    <row r="675" customFormat="false" ht="13.8" hidden="false" customHeight="false" outlineLevel="0" collapsed="false">
      <c r="A675" s="208"/>
      <c r="B675" s="208"/>
      <c r="C675" s="208"/>
      <c r="D675" s="208"/>
      <c r="E675" s="208"/>
      <c r="F675" s="208"/>
      <c r="G675" s="208"/>
      <c r="H675" s="208"/>
      <c r="I675" s="234"/>
    </row>
    <row r="676" customFormat="false" ht="13.8" hidden="false" customHeight="false" outlineLevel="0" collapsed="false">
      <c r="A676" s="208"/>
      <c r="B676" s="208"/>
      <c r="C676" s="208"/>
      <c r="D676" s="208"/>
      <c r="E676" s="208"/>
      <c r="F676" s="208"/>
      <c r="G676" s="208"/>
      <c r="H676" s="208"/>
      <c r="I676" s="234"/>
    </row>
    <row r="677" customFormat="false" ht="13.8" hidden="false" customHeight="false" outlineLevel="0" collapsed="false">
      <c r="A677" s="208"/>
      <c r="B677" s="208"/>
      <c r="C677" s="208"/>
      <c r="D677" s="208"/>
      <c r="E677" s="208"/>
      <c r="F677" s="208"/>
      <c r="G677" s="208"/>
      <c r="H677" s="208"/>
      <c r="I677" s="234"/>
    </row>
    <row r="678" customFormat="false" ht="13.8" hidden="false" customHeight="false" outlineLevel="0" collapsed="false">
      <c r="A678" s="208"/>
      <c r="B678" s="208"/>
      <c r="C678" s="208"/>
      <c r="D678" s="208"/>
      <c r="E678" s="208"/>
      <c r="F678" s="208"/>
      <c r="G678" s="208"/>
      <c r="H678" s="208"/>
      <c r="I678" s="234"/>
    </row>
    <row r="679" customFormat="false" ht="13.8" hidden="false" customHeight="false" outlineLevel="0" collapsed="false">
      <c r="A679" s="208"/>
      <c r="B679" s="208"/>
      <c r="C679" s="208"/>
      <c r="D679" s="208"/>
      <c r="E679" s="208"/>
      <c r="F679" s="208"/>
      <c r="G679" s="208"/>
      <c r="H679" s="208"/>
      <c r="I679" s="234"/>
    </row>
    <row r="680" customFormat="false" ht="13.8" hidden="false" customHeight="false" outlineLevel="0" collapsed="false">
      <c r="A680" s="208"/>
      <c r="B680" s="208"/>
      <c r="C680" s="208"/>
      <c r="D680" s="208"/>
      <c r="E680" s="208"/>
      <c r="F680" s="208"/>
      <c r="G680" s="208"/>
      <c r="H680" s="208"/>
      <c r="I680" s="234"/>
    </row>
    <row r="681" customFormat="false" ht="13.8" hidden="false" customHeight="false" outlineLevel="0" collapsed="false">
      <c r="A681" s="208"/>
      <c r="B681" s="208"/>
      <c r="C681" s="208"/>
      <c r="D681" s="208"/>
      <c r="E681" s="208"/>
      <c r="F681" s="208"/>
      <c r="G681" s="208"/>
      <c r="H681" s="208"/>
      <c r="I681" s="234"/>
    </row>
    <row r="682" customFormat="false" ht="13.8" hidden="false" customHeight="false" outlineLevel="0" collapsed="false">
      <c r="A682" s="208"/>
      <c r="B682" s="208"/>
      <c r="C682" s="208"/>
      <c r="D682" s="208"/>
      <c r="E682" s="208"/>
      <c r="F682" s="208"/>
      <c r="G682" s="208"/>
      <c r="H682" s="208"/>
      <c r="I682" s="234"/>
    </row>
    <row r="683" customFormat="false" ht="13.8" hidden="false" customHeight="false" outlineLevel="0" collapsed="false">
      <c r="A683" s="208"/>
      <c r="B683" s="208"/>
      <c r="C683" s="208"/>
      <c r="D683" s="208"/>
      <c r="E683" s="208"/>
      <c r="F683" s="208"/>
      <c r="G683" s="208"/>
      <c r="H683" s="208"/>
      <c r="I683" s="234"/>
    </row>
    <row r="684" customFormat="false" ht="13.8" hidden="false" customHeight="false" outlineLevel="0" collapsed="false">
      <c r="A684" s="208"/>
      <c r="B684" s="208"/>
      <c r="C684" s="208"/>
      <c r="D684" s="208"/>
      <c r="E684" s="208"/>
      <c r="F684" s="208"/>
      <c r="G684" s="208"/>
      <c r="H684" s="208"/>
      <c r="I684" s="234"/>
    </row>
    <row r="685" customFormat="false" ht="13.8" hidden="false" customHeight="false" outlineLevel="0" collapsed="false">
      <c r="A685" s="208"/>
      <c r="B685" s="208"/>
      <c r="C685" s="208"/>
      <c r="D685" s="208"/>
      <c r="E685" s="208"/>
      <c r="F685" s="208"/>
      <c r="G685" s="208"/>
      <c r="H685" s="208"/>
      <c r="I685" s="234"/>
    </row>
    <row r="686" customFormat="false" ht="13.8" hidden="false" customHeight="false" outlineLevel="0" collapsed="false">
      <c r="A686" s="208"/>
      <c r="B686" s="208"/>
      <c r="C686" s="208"/>
      <c r="D686" s="208"/>
      <c r="E686" s="208"/>
      <c r="F686" s="208"/>
      <c r="G686" s="208"/>
      <c r="H686" s="208"/>
      <c r="I686" s="234"/>
    </row>
    <row r="687" customFormat="false" ht="13.8" hidden="false" customHeight="false" outlineLevel="0" collapsed="false">
      <c r="A687" s="208"/>
      <c r="B687" s="208"/>
      <c r="C687" s="208"/>
      <c r="D687" s="208"/>
      <c r="E687" s="208"/>
      <c r="F687" s="208"/>
      <c r="G687" s="208"/>
      <c r="H687" s="208"/>
      <c r="I687" s="234"/>
    </row>
    <row r="688" customFormat="false" ht="13.8" hidden="false" customHeight="false" outlineLevel="0" collapsed="false">
      <c r="A688" s="208"/>
      <c r="B688" s="208"/>
      <c r="C688" s="208"/>
      <c r="D688" s="208"/>
      <c r="E688" s="208"/>
      <c r="F688" s="208"/>
      <c r="G688" s="208"/>
      <c r="H688" s="208"/>
      <c r="I688" s="234"/>
    </row>
    <row r="689" customFormat="false" ht="13.8" hidden="false" customHeight="false" outlineLevel="0" collapsed="false">
      <c r="A689" s="208"/>
      <c r="B689" s="208"/>
      <c r="C689" s="208"/>
      <c r="D689" s="208"/>
      <c r="E689" s="208"/>
      <c r="F689" s="208"/>
      <c r="G689" s="208"/>
      <c r="H689" s="208"/>
      <c r="I689" s="234"/>
    </row>
    <row r="690" customFormat="false" ht="13.8" hidden="false" customHeight="false" outlineLevel="0" collapsed="false">
      <c r="A690" s="208"/>
      <c r="B690" s="208"/>
      <c r="C690" s="208"/>
      <c r="D690" s="208"/>
      <c r="E690" s="208"/>
      <c r="F690" s="208"/>
      <c r="G690" s="208"/>
      <c r="H690" s="208"/>
      <c r="I690" s="234"/>
    </row>
    <row r="691" customFormat="false" ht="13.8" hidden="false" customHeight="false" outlineLevel="0" collapsed="false">
      <c r="A691" s="208"/>
      <c r="B691" s="208"/>
      <c r="C691" s="208"/>
      <c r="D691" s="208"/>
      <c r="E691" s="208"/>
      <c r="F691" s="208"/>
      <c r="G691" s="208"/>
      <c r="H691" s="208"/>
      <c r="I691" s="234"/>
    </row>
    <row r="692" customFormat="false" ht="13.8" hidden="false" customHeight="false" outlineLevel="0" collapsed="false">
      <c r="A692" s="208"/>
      <c r="B692" s="208"/>
      <c r="C692" s="208"/>
      <c r="D692" s="208"/>
      <c r="E692" s="208"/>
      <c r="F692" s="208"/>
      <c r="G692" s="208"/>
      <c r="H692" s="208"/>
      <c r="I692" s="234"/>
    </row>
    <row r="693" customFormat="false" ht="13.8" hidden="false" customHeight="false" outlineLevel="0" collapsed="false">
      <c r="A693" s="208"/>
      <c r="B693" s="208"/>
      <c r="C693" s="208"/>
      <c r="D693" s="208"/>
      <c r="E693" s="208"/>
      <c r="F693" s="208"/>
      <c r="G693" s="208"/>
      <c r="H693" s="208"/>
      <c r="I693" s="234"/>
    </row>
    <row r="694" customFormat="false" ht="13.8" hidden="false" customHeight="false" outlineLevel="0" collapsed="false">
      <c r="A694" s="208"/>
      <c r="B694" s="208"/>
      <c r="C694" s="208"/>
      <c r="D694" s="208"/>
      <c r="E694" s="208"/>
      <c r="F694" s="208"/>
      <c r="G694" s="208"/>
      <c r="H694" s="208"/>
      <c r="I694" s="234"/>
    </row>
    <row r="695" customFormat="false" ht="13.8" hidden="false" customHeight="false" outlineLevel="0" collapsed="false">
      <c r="A695" s="208"/>
      <c r="B695" s="208"/>
      <c r="C695" s="208"/>
      <c r="D695" s="208"/>
      <c r="E695" s="208"/>
      <c r="F695" s="208"/>
      <c r="G695" s="208"/>
      <c r="H695" s="208"/>
      <c r="I695" s="234"/>
    </row>
    <row r="696" customFormat="false" ht="13.8" hidden="false" customHeight="false" outlineLevel="0" collapsed="false">
      <c r="A696" s="208"/>
      <c r="B696" s="208"/>
      <c r="C696" s="208"/>
      <c r="D696" s="208"/>
      <c r="E696" s="208"/>
      <c r="F696" s="208"/>
      <c r="G696" s="208"/>
      <c r="H696" s="208"/>
      <c r="I696" s="234"/>
    </row>
    <row r="697" customFormat="false" ht="13.8" hidden="false" customHeight="false" outlineLevel="0" collapsed="false">
      <c r="A697" s="208"/>
      <c r="B697" s="208"/>
      <c r="C697" s="208"/>
      <c r="D697" s="208"/>
      <c r="E697" s="208"/>
      <c r="F697" s="208"/>
      <c r="G697" s="208"/>
      <c r="H697" s="208"/>
      <c r="I697" s="234"/>
    </row>
    <row r="698" customFormat="false" ht="13.8" hidden="false" customHeight="false" outlineLevel="0" collapsed="false">
      <c r="A698" s="208"/>
      <c r="B698" s="208"/>
      <c r="C698" s="208"/>
      <c r="D698" s="208"/>
      <c r="E698" s="208"/>
      <c r="F698" s="208"/>
      <c r="G698" s="208"/>
      <c r="H698" s="208"/>
      <c r="I698" s="234"/>
    </row>
    <row r="699" customFormat="false" ht="13.8" hidden="false" customHeight="false" outlineLevel="0" collapsed="false">
      <c r="A699" s="208"/>
      <c r="B699" s="208"/>
      <c r="C699" s="208"/>
      <c r="D699" s="208"/>
      <c r="E699" s="208"/>
      <c r="F699" s="208"/>
      <c r="G699" s="208"/>
      <c r="H699" s="208"/>
      <c r="I699" s="234"/>
    </row>
    <row r="700" customFormat="false" ht="13.8" hidden="false" customHeight="false" outlineLevel="0" collapsed="false">
      <c r="A700" s="208"/>
      <c r="B700" s="208"/>
      <c r="C700" s="208"/>
      <c r="D700" s="208"/>
      <c r="E700" s="208"/>
      <c r="F700" s="208"/>
      <c r="G700" s="208"/>
      <c r="H700" s="208"/>
      <c r="I700" s="234"/>
    </row>
    <row r="701" customFormat="false" ht="13.8" hidden="false" customHeight="false" outlineLevel="0" collapsed="false">
      <c r="A701" s="208"/>
      <c r="B701" s="208"/>
      <c r="C701" s="208"/>
      <c r="D701" s="208"/>
      <c r="E701" s="208"/>
      <c r="F701" s="208"/>
      <c r="G701" s="208"/>
      <c r="H701" s="208"/>
      <c r="I701" s="234"/>
    </row>
    <row r="702" customFormat="false" ht="13.8" hidden="false" customHeight="false" outlineLevel="0" collapsed="false">
      <c r="A702" s="208"/>
      <c r="B702" s="208"/>
      <c r="C702" s="208"/>
      <c r="D702" s="208"/>
      <c r="E702" s="208"/>
      <c r="F702" s="208"/>
      <c r="G702" s="208"/>
      <c r="H702" s="208"/>
      <c r="I702" s="234"/>
    </row>
    <row r="703" customFormat="false" ht="13.8" hidden="false" customHeight="false" outlineLevel="0" collapsed="false">
      <c r="A703" s="208"/>
      <c r="B703" s="208"/>
      <c r="C703" s="208"/>
      <c r="D703" s="208"/>
      <c r="E703" s="208"/>
      <c r="F703" s="208"/>
      <c r="G703" s="208"/>
      <c r="H703" s="208"/>
      <c r="I703" s="234"/>
    </row>
    <row r="704" customFormat="false" ht="13.8" hidden="false" customHeight="false" outlineLevel="0" collapsed="false">
      <c r="A704" s="208"/>
      <c r="B704" s="208"/>
      <c r="C704" s="208"/>
      <c r="D704" s="208"/>
      <c r="E704" s="208"/>
      <c r="F704" s="208"/>
      <c r="G704" s="208"/>
      <c r="H704" s="208"/>
      <c r="I704" s="234"/>
    </row>
    <row r="705" customFormat="false" ht="13.8" hidden="false" customHeight="false" outlineLevel="0" collapsed="false">
      <c r="A705" s="208"/>
      <c r="B705" s="208"/>
      <c r="C705" s="208"/>
      <c r="D705" s="208"/>
      <c r="E705" s="208"/>
      <c r="F705" s="208"/>
      <c r="G705" s="208"/>
      <c r="H705" s="208"/>
      <c r="I705" s="234"/>
    </row>
    <row r="706" customFormat="false" ht="13.8" hidden="false" customHeight="false" outlineLevel="0" collapsed="false">
      <c r="A706" s="208"/>
      <c r="B706" s="208"/>
      <c r="C706" s="208"/>
      <c r="D706" s="208"/>
      <c r="E706" s="208"/>
      <c r="F706" s="208"/>
      <c r="G706" s="208"/>
      <c r="H706" s="208"/>
      <c r="I706" s="234"/>
    </row>
    <row r="707" customFormat="false" ht="13.8" hidden="false" customHeight="false" outlineLevel="0" collapsed="false">
      <c r="A707" s="208"/>
      <c r="B707" s="208"/>
      <c r="C707" s="208"/>
      <c r="D707" s="208"/>
      <c r="E707" s="208"/>
      <c r="F707" s="208"/>
      <c r="G707" s="208"/>
      <c r="H707" s="208"/>
      <c r="I707" s="234"/>
    </row>
    <row r="708" customFormat="false" ht="13.8" hidden="false" customHeight="false" outlineLevel="0" collapsed="false">
      <c r="A708" s="208"/>
      <c r="B708" s="208"/>
      <c r="C708" s="208"/>
      <c r="D708" s="208"/>
      <c r="E708" s="208"/>
      <c r="F708" s="208"/>
      <c r="G708" s="208"/>
      <c r="H708" s="208"/>
      <c r="I708" s="234"/>
    </row>
    <row r="709" customFormat="false" ht="13.8" hidden="false" customHeight="false" outlineLevel="0" collapsed="false">
      <c r="A709" s="208"/>
      <c r="B709" s="208"/>
      <c r="C709" s="208"/>
      <c r="D709" s="208"/>
      <c r="E709" s="208"/>
      <c r="F709" s="208"/>
      <c r="G709" s="208"/>
      <c r="H709" s="208"/>
      <c r="I709" s="234"/>
    </row>
    <row r="710" customFormat="false" ht="13.8" hidden="false" customHeight="false" outlineLevel="0" collapsed="false">
      <c r="A710" s="208"/>
      <c r="B710" s="208"/>
      <c r="C710" s="208"/>
      <c r="D710" s="208"/>
      <c r="E710" s="208"/>
      <c r="F710" s="208"/>
      <c r="G710" s="208"/>
      <c r="H710" s="208"/>
      <c r="I710" s="234"/>
    </row>
    <row r="711" customFormat="false" ht="13.8" hidden="false" customHeight="false" outlineLevel="0" collapsed="false">
      <c r="A711" s="208"/>
      <c r="B711" s="208"/>
      <c r="C711" s="208"/>
      <c r="D711" s="208"/>
      <c r="E711" s="208"/>
      <c r="F711" s="208"/>
      <c r="G711" s="208"/>
      <c r="H711" s="208"/>
      <c r="I711" s="234"/>
    </row>
    <row r="712" customFormat="false" ht="13.8" hidden="false" customHeight="false" outlineLevel="0" collapsed="false">
      <c r="A712" s="208"/>
      <c r="B712" s="208"/>
      <c r="C712" s="208"/>
      <c r="D712" s="208"/>
      <c r="E712" s="208"/>
      <c r="F712" s="208"/>
      <c r="G712" s="208"/>
      <c r="H712" s="208"/>
      <c r="I712" s="234"/>
    </row>
    <row r="713" customFormat="false" ht="13.8" hidden="false" customHeight="false" outlineLevel="0" collapsed="false">
      <c r="A713" s="208"/>
      <c r="B713" s="208"/>
      <c r="C713" s="208"/>
      <c r="D713" s="208"/>
      <c r="E713" s="208"/>
      <c r="F713" s="208"/>
      <c r="G713" s="208"/>
      <c r="H713" s="208"/>
      <c r="I713" s="234"/>
    </row>
    <row r="714" customFormat="false" ht="13.8" hidden="false" customHeight="false" outlineLevel="0" collapsed="false">
      <c r="A714" s="208"/>
      <c r="B714" s="208"/>
      <c r="C714" s="208"/>
      <c r="D714" s="208"/>
      <c r="E714" s="208"/>
      <c r="F714" s="208"/>
      <c r="G714" s="208"/>
      <c r="H714" s="208"/>
      <c r="I714" s="234"/>
    </row>
    <row r="715" customFormat="false" ht="13.8" hidden="false" customHeight="false" outlineLevel="0" collapsed="false">
      <c r="A715" s="208"/>
      <c r="B715" s="208"/>
      <c r="C715" s="208"/>
      <c r="D715" s="208"/>
      <c r="E715" s="208"/>
      <c r="F715" s="208"/>
      <c r="G715" s="208"/>
      <c r="H715" s="208"/>
      <c r="I715" s="234"/>
    </row>
    <row r="716" customFormat="false" ht="13.8" hidden="false" customHeight="false" outlineLevel="0" collapsed="false">
      <c r="A716" s="208"/>
      <c r="B716" s="208"/>
      <c r="C716" s="208"/>
      <c r="D716" s="208"/>
      <c r="E716" s="208"/>
      <c r="F716" s="208"/>
      <c r="G716" s="208"/>
      <c r="H716" s="208"/>
      <c r="I716" s="234"/>
    </row>
    <row r="717" customFormat="false" ht="13.8" hidden="false" customHeight="false" outlineLevel="0" collapsed="false">
      <c r="A717" s="208"/>
      <c r="B717" s="208"/>
      <c r="C717" s="208"/>
      <c r="D717" s="208"/>
      <c r="E717" s="208"/>
      <c r="F717" s="208"/>
      <c r="G717" s="208"/>
      <c r="H717" s="208"/>
      <c r="I717" s="234"/>
    </row>
    <row r="718" customFormat="false" ht="13.8" hidden="false" customHeight="false" outlineLevel="0" collapsed="false">
      <c r="A718" s="208"/>
      <c r="B718" s="208"/>
      <c r="C718" s="208"/>
      <c r="D718" s="208"/>
      <c r="E718" s="208"/>
      <c r="F718" s="208"/>
      <c r="G718" s="208"/>
      <c r="H718" s="208"/>
      <c r="I718" s="234"/>
    </row>
    <row r="719" customFormat="false" ht="13.8" hidden="false" customHeight="false" outlineLevel="0" collapsed="false">
      <c r="A719" s="208"/>
      <c r="B719" s="208"/>
      <c r="C719" s="208"/>
      <c r="D719" s="208"/>
      <c r="E719" s="208"/>
      <c r="F719" s="208"/>
      <c r="G719" s="208"/>
      <c r="H719" s="208"/>
      <c r="I719" s="234"/>
    </row>
    <row r="720" customFormat="false" ht="13.8" hidden="false" customHeight="false" outlineLevel="0" collapsed="false">
      <c r="A720" s="208"/>
      <c r="B720" s="208"/>
      <c r="C720" s="208"/>
      <c r="D720" s="208"/>
      <c r="E720" s="208"/>
      <c r="F720" s="208"/>
      <c r="G720" s="208"/>
      <c r="H720" s="208"/>
      <c r="I720" s="234"/>
    </row>
    <row r="721" customFormat="false" ht="13.8" hidden="false" customHeight="false" outlineLevel="0" collapsed="false">
      <c r="A721" s="208"/>
      <c r="B721" s="208"/>
      <c r="C721" s="208"/>
      <c r="D721" s="208"/>
      <c r="E721" s="208"/>
      <c r="F721" s="208"/>
      <c r="G721" s="208"/>
      <c r="H721" s="208"/>
      <c r="I721" s="234"/>
    </row>
    <row r="722" customFormat="false" ht="13.8" hidden="false" customHeight="false" outlineLevel="0" collapsed="false">
      <c r="A722" s="208"/>
      <c r="B722" s="208"/>
      <c r="C722" s="208"/>
      <c r="D722" s="208"/>
      <c r="E722" s="208"/>
      <c r="F722" s="208"/>
      <c r="G722" s="208"/>
      <c r="H722" s="208"/>
      <c r="I722" s="234"/>
    </row>
    <row r="723" customFormat="false" ht="13.8" hidden="false" customHeight="false" outlineLevel="0" collapsed="false">
      <c r="A723" s="208"/>
      <c r="B723" s="208"/>
      <c r="C723" s="208"/>
      <c r="D723" s="208"/>
      <c r="E723" s="208"/>
      <c r="F723" s="208"/>
      <c r="G723" s="208"/>
      <c r="H723" s="208"/>
      <c r="I723" s="234"/>
    </row>
    <row r="724" customFormat="false" ht="13.8" hidden="false" customHeight="false" outlineLevel="0" collapsed="false">
      <c r="A724" s="208"/>
      <c r="B724" s="208"/>
      <c r="C724" s="208"/>
      <c r="D724" s="208"/>
      <c r="E724" s="208"/>
      <c r="F724" s="208"/>
      <c r="G724" s="208"/>
      <c r="H724" s="208"/>
      <c r="I724" s="234"/>
    </row>
    <row r="725" customFormat="false" ht="13.8" hidden="false" customHeight="false" outlineLevel="0" collapsed="false">
      <c r="A725" s="208"/>
      <c r="B725" s="208"/>
      <c r="C725" s="208"/>
      <c r="D725" s="208"/>
      <c r="E725" s="208"/>
      <c r="F725" s="208"/>
      <c r="G725" s="208"/>
      <c r="H725" s="208"/>
      <c r="I725" s="234"/>
    </row>
    <row r="726" customFormat="false" ht="13.8" hidden="false" customHeight="false" outlineLevel="0" collapsed="false">
      <c r="A726" s="208"/>
      <c r="B726" s="208"/>
      <c r="C726" s="208"/>
      <c r="D726" s="208"/>
      <c r="E726" s="208"/>
      <c r="F726" s="208"/>
      <c r="G726" s="208"/>
      <c r="H726" s="208"/>
      <c r="I726" s="234"/>
    </row>
    <row r="727" customFormat="false" ht="13.8" hidden="false" customHeight="false" outlineLevel="0" collapsed="false">
      <c r="A727" s="208"/>
      <c r="B727" s="208"/>
      <c r="C727" s="208"/>
      <c r="D727" s="208"/>
      <c r="E727" s="208"/>
      <c r="F727" s="208"/>
      <c r="G727" s="208"/>
      <c r="H727" s="208"/>
      <c r="I727" s="234"/>
    </row>
    <row r="728" customFormat="false" ht="13.8" hidden="false" customHeight="false" outlineLevel="0" collapsed="false">
      <c r="A728" s="208"/>
      <c r="B728" s="208"/>
      <c r="C728" s="208"/>
      <c r="D728" s="208"/>
      <c r="E728" s="208"/>
      <c r="F728" s="208"/>
      <c r="G728" s="208"/>
      <c r="H728" s="208"/>
      <c r="I728" s="234"/>
    </row>
    <row r="729" customFormat="false" ht="13.8" hidden="false" customHeight="false" outlineLevel="0" collapsed="false">
      <c r="A729" s="208"/>
      <c r="B729" s="208"/>
      <c r="C729" s="208"/>
      <c r="D729" s="208"/>
      <c r="E729" s="208"/>
      <c r="F729" s="208"/>
      <c r="G729" s="208"/>
      <c r="H729" s="208"/>
      <c r="I729" s="234"/>
    </row>
    <row r="730" customFormat="false" ht="13.8" hidden="false" customHeight="false" outlineLevel="0" collapsed="false">
      <c r="A730" s="208"/>
      <c r="B730" s="208"/>
      <c r="C730" s="208"/>
      <c r="D730" s="208"/>
      <c r="E730" s="208"/>
      <c r="F730" s="208"/>
      <c r="G730" s="208"/>
      <c r="H730" s="208"/>
      <c r="I730" s="234"/>
    </row>
    <row r="731" customFormat="false" ht="13.8" hidden="false" customHeight="false" outlineLevel="0" collapsed="false">
      <c r="A731" s="208"/>
      <c r="B731" s="208"/>
      <c r="C731" s="208"/>
      <c r="D731" s="208"/>
      <c r="E731" s="208"/>
      <c r="F731" s="208"/>
      <c r="G731" s="208"/>
      <c r="H731" s="208"/>
      <c r="I731" s="234"/>
    </row>
    <row r="732" customFormat="false" ht="13.8" hidden="false" customHeight="false" outlineLevel="0" collapsed="false">
      <c r="A732" s="208"/>
      <c r="B732" s="208"/>
      <c r="C732" s="208"/>
      <c r="D732" s="208"/>
      <c r="E732" s="208"/>
      <c r="F732" s="208"/>
      <c r="G732" s="208"/>
      <c r="H732" s="208"/>
      <c r="I732" s="234"/>
    </row>
    <row r="733" customFormat="false" ht="13.8" hidden="false" customHeight="false" outlineLevel="0" collapsed="false">
      <c r="A733" s="208"/>
      <c r="B733" s="208"/>
      <c r="C733" s="208"/>
      <c r="D733" s="208"/>
      <c r="E733" s="208"/>
      <c r="F733" s="208"/>
      <c r="G733" s="208"/>
      <c r="H733" s="208"/>
      <c r="I733" s="234"/>
    </row>
    <row r="734" customFormat="false" ht="13.8" hidden="false" customHeight="false" outlineLevel="0" collapsed="false">
      <c r="A734" s="208"/>
      <c r="B734" s="208"/>
      <c r="C734" s="208"/>
      <c r="D734" s="208"/>
      <c r="E734" s="208"/>
      <c r="F734" s="208"/>
      <c r="G734" s="208"/>
      <c r="H734" s="208"/>
      <c r="I734" s="234"/>
    </row>
    <row r="735" customFormat="false" ht="13.8" hidden="false" customHeight="false" outlineLevel="0" collapsed="false">
      <c r="A735" s="208"/>
      <c r="B735" s="208"/>
      <c r="C735" s="208"/>
      <c r="D735" s="208"/>
      <c r="E735" s="208"/>
      <c r="F735" s="208"/>
      <c r="G735" s="208"/>
      <c r="H735" s="208"/>
      <c r="I735" s="234"/>
    </row>
    <row r="736" customFormat="false" ht="13.8" hidden="false" customHeight="false" outlineLevel="0" collapsed="false">
      <c r="A736" s="208"/>
      <c r="B736" s="208"/>
      <c r="C736" s="208"/>
      <c r="D736" s="208"/>
      <c r="E736" s="208"/>
      <c r="F736" s="208"/>
      <c r="G736" s="208"/>
      <c r="H736" s="208"/>
      <c r="I736" s="234"/>
    </row>
    <row r="737" customFormat="false" ht="13.8" hidden="false" customHeight="false" outlineLevel="0" collapsed="false">
      <c r="A737" s="208"/>
      <c r="B737" s="208"/>
      <c r="C737" s="208"/>
      <c r="D737" s="208"/>
      <c r="E737" s="208"/>
      <c r="F737" s="208"/>
      <c r="G737" s="208"/>
      <c r="H737" s="208"/>
      <c r="I737" s="234"/>
    </row>
    <row r="738" customFormat="false" ht="13.8" hidden="false" customHeight="false" outlineLevel="0" collapsed="false">
      <c r="A738" s="208"/>
      <c r="B738" s="208"/>
      <c r="C738" s="208"/>
      <c r="D738" s="208"/>
      <c r="E738" s="208"/>
      <c r="F738" s="208"/>
      <c r="G738" s="208"/>
      <c r="H738" s="208"/>
      <c r="I738" s="234"/>
    </row>
    <row r="739" customFormat="false" ht="13.8" hidden="false" customHeight="false" outlineLevel="0" collapsed="false">
      <c r="A739" s="208"/>
      <c r="B739" s="208"/>
      <c r="C739" s="208"/>
      <c r="D739" s="208"/>
      <c r="E739" s="208"/>
      <c r="F739" s="208"/>
      <c r="G739" s="208"/>
      <c r="H739" s="208"/>
      <c r="I739" s="234"/>
    </row>
    <row r="740" customFormat="false" ht="13.8" hidden="false" customHeight="false" outlineLevel="0" collapsed="false">
      <c r="A740" s="208"/>
      <c r="B740" s="208"/>
      <c r="C740" s="208"/>
      <c r="D740" s="208"/>
      <c r="E740" s="208"/>
      <c r="F740" s="208"/>
      <c r="G740" s="208"/>
      <c r="H740" s="208"/>
      <c r="I740" s="234"/>
    </row>
    <row r="741" customFormat="false" ht="13.8" hidden="false" customHeight="false" outlineLevel="0" collapsed="false">
      <c r="A741" s="208"/>
      <c r="B741" s="208"/>
      <c r="C741" s="208"/>
      <c r="D741" s="208"/>
      <c r="E741" s="208"/>
      <c r="F741" s="208"/>
      <c r="G741" s="208"/>
      <c r="H741" s="208"/>
      <c r="I741" s="234"/>
    </row>
    <row r="742" customFormat="false" ht="13.8" hidden="false" customHeight="false" outlineLevel="0" collapsed="false">
      <c r="A742" s="208"/>
      <c r="B742" s="208"/>
      <c r="C742" s="208"/>
      <c r="D742" s="208"/>
      <c r="E742" s="208"/>
      <c r="F742" s="208"/>
      <c r="G742" s="208"/>
      <c r="H742" s="208"/>
      <c r="I742" s="234"/>
    </row>
    <row r="743" customFormat="false" ht="13.8" hidden="false" customHeight="false" outlineLevel="0" collapsed="false">
      <c r="A743" s="208"/>
      <c r="B743" s="208"/>
      <c r="C743" s="208"/>
      <c r="D743" s="208"/>
      <c r="E743" s="208"/>
      <c r="F743" s="208"/>
      <c r="G743" s="208"/>
      <c r="H743" s="208"/>
      <c r="I743" s="234"/>
    </row>
    <row r="744" customFormat="false" ht="13.8" hidden="false" customHeight="false" outlineLevel="0" collapsed="false">
      <c r="A744" s="208"/>
      <c r="B744" s="208"/>
      <c r="C744" s="208"/>
      <c r="D744" s="208"/>
      <c r="E744" s="208"/>
      <c r="F744" s="208"/>
      <c r="G744" s="208"/>
      <c r="H744" s="208"/>
      <c r="I744" s="234"/>
    </row>
    <row r="745" customFormat="false" ht="13.8" hidden="false" customHeight="false" outlineLevel="0" collapsed="false">
      <c r="A745" s="208"/>
      <c r="B745" s="208"/>
      <c r="C745" s="208"/>
      <c r="D745" s="208"/>
      <c r="E745" s="208"/>
      <c r="F745" s="208"/>
      <c r="G745" s="208"/>
      <c r="H745" s="208"/>
      <c r="I745" s="234"/>
    </row>
    <row r="746" customFormat="false" ht="13.8" hidden="false" customHeight="false" outlineLevel="0" collapsed="false">
      <c r="A746" s="208"/>
      <c r="B746" s="208"/>
      <c r="C746" s="208"/>
      <c r="D746" s="208"/>
      <c r="E746" s="208"/>
      <c r="F746" s="208"/>
      <c r="G746" s="208"/>
      <c r="H746" s="208"/>
      <c r="I746" s="234"/>
    </row>
    <row r="747" customFormat="false" ht="13.8" hidden="false" customHeight="false" outlineLevel="0" collapsed="false">
      <c r="A747" s="208"/>
      <c r="B747" s="208"/>
      <c r="C747" s="208"/>
      <c r="D747" s="208"/>
      <c r="E747" s="208"/>
      <c r="F747" s="208"/>
      <c r="G747" s="208"/>
      <c r="H747" s="208"/>
      <c r="I747" s="234"/>
    </row>
    <row r="748" customFormat="false" ht="13.8" hidden="false" customHeight="false" outlineLevel="0" collapsed="false">
      <c r="A748" s="208"/>
      <c r="B748" s="208"/>
      <c r="C748" s="208"/>
      <c r="D748" s="208"/>
      <c r="E748" s="208"/>
      <c r="F748" s="208"/>
      <c r="G748" s="208"/>
      <c r="H748" s="208"/>
      <c r="I748" s="234"/>
    </row>
    <row r="749" customFormat="false" ht="13.8" hidden="false" customHeight="false" outlineLevel="0" collapsed="false">
      <c r="A749" s="208"/>
      <c r="B749" s="208"/>
      <c r="C749" s="208"/>
      <c r="D749" s="208"/>
      <c r="E749" s="208"/>
      <c r="F749" s="208"/>
      <c r="G749" s="208"/>
      <c r="H749" s="208"/>
      <c r="I749" s="234"/>
    </row>
    <row r="750" customFormat="false" ht="13.8" hidden="false" customHeight="false" outlineLevel="0" collapsed="false">
      <c r="A750" s="208"/>
      <c r="B750" s="208"/>
      <c r="C750" s="208"/>
      <c r="D750" s="208"/>
      <c r="E750" s="208"/>
      <c r="F750" s="208"/>
      <c r="G750" s="208"/>
      <c r="H750" s="208"/>
      <c r="I750" s="234"/>
    </row>
    <row r="751" customFormat="false" ht="13.8" hidden="false" customHeight="false" outlineLevel="0" collapsed="false">
      <c r="A751" s="208"/>
      <c r="B751" s="208"/>
      <c r="C751" s="208"/>
      <c r="D751" s="208"/>
      <c r="E751" s="208"/>
      <c r="F751" s="208"/>
      <c r="G751" s="208"/>
      <c r="H751" s="208"/>
      <c r="I751" s="234"/>
    </row>
    <row r="752" customFormat="false" ht="13.8" hidden="false" customHeight="false" outlineLevel="0" collapsed="false">
      <c r="A752" s="208"/>
      <c r="B752" s="208"/>
      <c r="C752" s="208"/>
      <c r="D752" s="208"/>
      <c r="E752" s="208"/>
      <c r="F752" s="208"/>
      <c r="G752" s="208"/>
      <c r="H752" s="208"/>
      <c r="I752" s="234"/>
    </row>
    <row r="753" customFormat="false" ht="13.8" hidden="false" customHeight="false" outlineLevel="0" collapsed="false">
      <c r="A753" s="208"/>
      <c r="B753" s="208"/>
      <c r="C753" s="208"/>
      <c r="D753" s="208"/>
      <c r="E753" s="208"/>
      <c r="F753" s="208"/>
      <c r="G753" s="208"/>
      <c r="H753" s="208"/>
      <c r="I753" s="234"/>
    </row>
    <row r="754" customFormat="false" ht="13.8" hidden="false" customHeight="false" outlineLevel="0" collapsed="false">
      <c r="A754" s="208"/>
      <c r="B754" s="208"/>
      <c r="C754" s="208"/>
      <c r="D754" s="208"/>
      <c r="E754" s="208"/>
      <c r="F754" s="208"/>
      <c r="G754" s="208"/>
      <c r="H754" s="208"/>
      <c r="I754" s="234"/>
    </row>
    <row r="755" customFormat="false" ht="13.8" hidden="false" customHeight="false" outlineLevel="0" collapsed="false">
      <c r="A755" s="208"/>
      <c r="B755" s="208"/>
      <c r="C755" s="208"/>
      <c r="D755" s="208"/>
      <c r="E755" s="208"/>
      <c r="F755" s="208"/>
      <c r="G755" s="208"/>
      <c r="H755" s="208"/>
      <c r="I755" s="234"/>
    </row>
    <row r="756" customFormat="false" ht="13.8" hidden="false" customHeight="false" outlineLevel="0" collapsed="false">
      <c r="A756" s="208"/>
      <c r="B756" s="208"/>
      <c r="C756" s="208"/>
      <c r="D756" s="208"/>
      <c r="E756" s="208"/>
      <c r="F756" s="208"/>
      <c r="G756" s="208"/>
      <c r="H756" s="208"/>
      <c r="I756" s="234"/>
    </row>
    <row r="757" customFormat="false" ht="13.8" hidden="false" customHeight="false" outlineLevel="0" collapsed="false">
      <c r="A757" s="208"/>
      <c r="B757" s="208"/>
      <c r="C757" s="208"/>
      <c r="D757" s="208"/>
      <c r="E757" s="208"/>
      <c r="F757" s="208"/>
      <c r="G757" s="208"/>
      <c r="H757" s="208"/>
      <c r="I757" s="234"/>
    </row>
    <row r="758" customFormat="false" ht="13.8" hidden="false" customHeight="false" outlineLevel="0" collapsed="false">
      <c r="A758" s="208"/>
      <c r="B758" s="208"/>
      <c r="C758" s="208"/>
      <c r="D758" s="208"/>
      <c r="E758" s="208"/>
      <c r="F758" s="208"/>
      <c r="G758" s="208"/>
      <c r="H758" s="208"/>
      <c r="I758" s="234"/>
    </row>
    <row r="759" customFormat="false" ht="13.8" hidden="false" customHeight="false" outlineLevel="0" collapsed="false">
      <c r="A759" s="208"/>
      <c r="B759" s="208"/>
      <c r="C759" s="208"/>
      <c r="D759" s="208"/>
      <c r="E759" s="208"/>
      <c r="F759" s="208"/>
      <c r="G759" s="208"/>
      <c r="H759" s="208"/>
      <c r="I759" s="234"/>
    </row>
    <row r="760" customFormat="false" ht="13.8" hidden="false" customHeight="false" outlineLevel="0" collapsed="false">
      <c r="A760" s="208"/>
      <c r="B760" s="208"/>
      <c r="C760" s="208"/>
      <c r="D760" s="208"/>
      <c r="E760" s="208"/>
      <c r="F760" s="208"/>
      <c r="G760" s="208"/>
      <c r="H760" s="208"/>
      <c r="I760" s="234"/>
    </row>
    <row r="761" customFormat="false" ht="13.8" hidden="false" customHeight="false" outlineLevel="0" collapsed="false">
      <c r="A761" s="208"/>
      <c r="B761" s="208"/>
      <c r="C761" s="208"/>
      <c r="D761" s="208"/>
      <c r="E761" s="208"/>
      <c r="F761" s="208"/>
      <c r="G761" s="208"/>
      <c r="H761" s="208"/>
      <c r="I761" s="234"/>
    </row>
    <row r="762" customFormat="false" ht="13.8" hidden="false" customHeight="false" outlineLevel="0" collapsed="false">
      <c r="A762" s="208"/>
      <c r="B762" s="208"/>
      <c r="C762" s="208"/>
      <c r="D762" s="208"/>
      <c r="E762" s="208"/>
      <c r="F762" s="208"/>
      <c r="G762" s="208"/>
      <c r="H762" s="208"/>
      <c r="I762" s="234"/>
    </row>
    <row r="763" customFormat="false" ht="13.8" hidden="false" customHeight="false" outlineLevel="0" collapsed="false">
      <c r="A763" s="208"/>
      <c r="B763" s="208"/>
      <c r="C763" s="208"/>
      <c r="D763" s="208"/>
      <c r="E763" s="208"/>
      <c r="F763" s="208"/>
      <c r="G763" s="208"/>
      <c r="H763" s="208"/>
      <c r="I763" s="234"/>
    </row>
    <row r="764" customFormat="false" ht="13.8" hidden="false" customHeight="false" outlineLevel="0" collapsed="false">
      <c r="A764" s="208"/>
      <c r="B764" s="208"/>
      <c r="C764" s="208"/>
      <c r="D764" s="208"/>
      <c r="E764" s="208"/>
      <c r="F764" s="208"/>
      <c r="G764" s="208"/>
      <c r="H764" s="208"/>
      <c r="I764" s="234"/>
    </row>
    <row r="765" customFormat="false" ht="13.8" hidden="false" customHeight="false" outlineLevel="0" collapsed="false">
      <c r="A765" s="208"/>
      <c r="B765" s="208"/>
      <c r="C765" s="208"/>
      <c r="D765" s="208"/>
      <c r="E765" s="208"/>
      <c r="F765" s="208"/>
      <c r="G765" s="208"/>
      <c r="H765" s="208"/>
      <c r="I765" s="234"/>
    </row>
    <row r="766" customFormat="false" ht="13.8" hidden="false" customHeight="false" outlineLevel="0" collapsed="false">
      <c r="A766" s="208"/>
      <c r="B766" s="208"/>
      <c r="C766" s="208"/>
      <c r="D766" s="208"/>
      <c r="E766" s="208"/>
      <c r="F766" s="208"/>
      <c r="G766" s="208"/>
      <c r="H766" s="208"/>
      <c r="I766" s="234"/>
    </row>
    <row r="767" customFormat="false" ht="13.8" hidden="false" customHeight="false" outlineLevel="0" collapsed="false">
      <c r="A767" s="208"/>
      <c r="B767" s="208"/>
      <c r="C767" s="208"/>
      <c r="D767" s="208"/>
      <c r="E767" s="208"/>
      <c r="F767" s="208"/>
      <c r="G767" s="208"/>
      <c r="H767" s="208"/>
      <c r="I767" s="234"/>
    </row>
    <row r="768" customFormat="false" ht="13.8" hidden="false" customHeight="false" outlineLevel="0" collapsed="false">
      <c r="A768" s="208"/>
      <c r="B768" s="208"/>
      <c r="C768" s="208"/>
      <c r="D768" s="208"/>
      <c r="E768" s="208"/>
      <c r="F768" s="208"/>
      <c r="G768" s="208"/>
      <c r="H768" s="208"/>
      <c r="I768" s="234"/>
    </row>
    <row r="769" customFormat="false" ht="13.8" hidden="false" customHeight="false" outlineLevel="0" collapsed="false">
      <c r="A769" s="208"/>
      <c r="B769" s="208"/>
      <c r="C769" s="208"/>
      <c r="D769" s="208"/>
      <c r="E769" s="208"/>
      <c r="F769" s="208"/>
      <c r="G769" s="208"/>
      <c r="H769" s="208"/>
      <c r="I769" s="234"/>
    </row>
    <row r="770" customFormat="false" ht="13.8" hidden="false" customHeight="false" outlineLevel="0" collapsed="false">
      <c r="A770" s="208"/>
      <c r="B770" s="208"/>
      <c r="C770" s="208"/>
      <c r="D770" s="208"/>
      <c r="E770" s="208"/>
      <c r="F770" s="208"/>
      <c r="G770" s="208"/>
      <c r="H770" s="208"/>
      <c r="I770" s="234"/>
    </row>
    <row r="771" customFormat="false" ht="13.8" hidden="false" customHeight="false" outlineLevel="0" collapsed="false">
      <c r="A771" s="208"/>
      <c r="B771" s="208"/>
      <c r="C771" s="208"/>
      <c r="D771" s="208"/>
      <c r="E771" s="208"/>
      <c r="F771" s="208"/>
      <c r="G771" s="208"/>
      <c r="H771" s="208"/>
      <c r="I771" s="234"/>
    </row>
    <row r="772" customFormat="false" ht="13.8" hidden="false" customHeight="false" outlineLevel="0" collapsed="false">
      <c r="A772" s="208"/>
      <c r="B772" s="208"/>
      <c r="C772" s="208"/>
      <c r="D772" s="208"/>
      <c r="E772" s="208"/>
      <c r="F772" s="208"/>
      <c r="G772" s="208"/>
      <c r="H772" s="208"/>
      <c r="I772" s="234"/>
    </row>
    <row r="773" customFormat="false" ht="13.8" hidden="false" customHeight="false" outlineLevel="0" collapsed="false">
      <c r="A773" s="208"/>
      <c r="B773" s="208"/>
      <c r="C773" s="208"/>
      <c r="D773" s="208"/>
      <c r="E773" s="208"/>
      <c r="F773" s="208"/>
      <c r="G773" s="208"/>
      <c r="H773" s="208"/>
      <c r="I773" s="234"/>
    </row>
    <row r="774" customFormat="false" ht="13.8" hidden="false" customHeight="false" outlineLevel="0" collapsed="false">
      <c r="A774" s="208"/>
      <c r="B774" s="208"/>
      <c r="C774" s="208"/>
      <c r="D774" s="208"/>
      <c r="E774" s="208"/>
      <c r="F774" s="208"/>
      <c r="G774" s="208"/>
      <c r="H774" s="208"/>
      <c r="I774" s="234"/>
    </row>
    <row r="775" customFormat="false" ht="13.8" hidden="false" customHeight="false" outlineLevel="0" collapsed="false">
      <c r="A775" s="208"/>
      <c r="B775" s="208"/>
      <c r="C775" s="208"/>
      <c r="D775" s="208"/>
      <c r="E775" s="208"/>
      <c r="F775" s="208"/>
      <c r="G775" s="208"/>
      <c r="H775" s="208"/>
      <c r="I775" s="234"/>
    </row>
    <row r="776" customFormat="false" ht="13.8" hidden="false" customHeight="false" outlineLevel="0" collapsed="false">
      <c r="A776" s="208"/>
      <c r="B776" s="208"/>
      <c r="C776" s="208"/>
      <c r="D776" s="208"/>
      <c r="E776" s="208"/>
      <c r="F776" s="208"/>
      <c r="G776" s="208"/>
      <c r="H776" s="208"/>
      <c r="I776" s="234"/>
    </row>
    <row r="777" customFormat="false" ht="13.8" hidden="false" customHeight="false" outlineLevel="0" collapsed="false">
      <c r="A777" s="208"/>
      <c r="B777" s="208"/>
      <c r="C777" s="208"/>
      <c r="D777" s="208"/>
      <c r="E777" s="208"/>
      <c r="F777" s="208"/>
      <c r="G777" s="208"/>
      <c r="H777" s="208"/>
      <c r="I777" s="234"/>
    </row>
    <row r="778" customFormat="false" ht="13.8" hidden="false" customHeight="false" outlineLevel="0" collapsed="false">
      <c r="A778" s="208"/>
      <c r="B778" s="208"/>
      <c r="C778" s="208"/>
      <c r="D778" s="208"/>
      <c r="E778" s="208"/>
      <c r="F778" s="208"/>
      <c r="G778" s="208"/>
      <c r="H778" s="208"/>
      <c r="I778" s="234"/>
    </row>
    <row r="779" customFormat="false" ht="13.8" hidden="false" customHeight="false" outlineLevel="0" collapsed="false">
      <c r="A779" s="208"/>
      <c r="B779" s="208"/>
      <c r="C779" s="208"/>
      <c r="D779" s="208"/>
      <c r="E779" s="208"/>
      <c r="F779" s="208"/>
      <c r="G779" s="208"/>
      <c r="H779" s="208"/>
      <c r="I779" s="234"/>
    </row>
    <row r="780" customFormat="false" ht="13.8" hidden="false" customHeight="false" outlineLevel="0" collapsed="false">
      <c r="A780" s="208"/>
      <c r="B780" s="208"/>
      <c r="C780" s="208"/>
      <c r="D780" s="208"/>
      <c r="E780" s="208"/>
      <c r="F780" s="208"/>
      <c r="G780" s="208"/>
      <c r="H780" s="208"/>
      <c r="I780" s="234"/>
    </row>
    <row r="781" customFormat="false" ht="13.8" hidden="false" customHeight="false" outlineLevel="0" collapsed="false">
      <c r="A781" s="208"/>
      <c r="B781" s="208"/>
      <c r="C781" s="208"/>
      <c r="D781" s="208"/>
      <c r="E781" s="208"/>
      <c r="F781" s="208"/>
      <c r="G781" s="208"/>
      <c r="H781" s="208"/>
      <c r="I781" s="234"/>
    </row>
    <row r="782" customFormat="false" ht="13.8" hidden="false" customHeight="false" outlineLevel="0" collapsed="false">
      <c r="A782" s="208"/>
      <c r="B782" s="208"/>
      <c r="C782" s="208"/>
      <c r="D782" s="208"/>
      <c r="E782" s="208"/>
      <c r="F782" s="208"/>
      <c r="G782" s="208"/>
      <c r="H782" s="208"/>
      <c r="I782" s="234"/>
    </row>
    <row r="783" customFormat="false" ht="13.8" hidden="false" customHeight="false" outlineLevel="0" collapsed="false">
      <c r="A783" s="208"/>
      <c r="B783" s="208"/>
      <c r="C783" s="208"/>
      <c r="D783" s="208"/>
      <c r="E783" s="208"/>
      <c r="F783" s="208"/>
      <c r="G783" s="208"/>
      <c r="H783" s="208"/>
      <c r="I783" s="234"/>
    </row>
    <row r="784" customFormat="false" ht="13.8" hidden="false" customHeight="false" outlineLevel="0" collapsed="false">
      <c r="A784" s="208"/>
      <c r="B784" s="208"/>
      <c r="C784" s="208"/>
      <c r="D784" s="208"/>
      <c r="E784" s="208"/>
      <c r="F784" s="208"/>
      <c r="G784" s="208"/>
      <c r="H784" s="208"/>
      <c r="I784" s="234"/>
    </row>
    <row r="785" customFormat="false" ht="13.8" hidden="false" customHeight="false" outlineLevel="0" collapsed="false">
      <c r="A785" s="208"/>
      <c r="B785" s="208"/>
      <c r="C785" s="208"/>
      <c r="D785" s="208"/>
      <c r="E785" s="208"/>
      <c r="F785" s="208"/>
      <c r="G785" s="208"/>
      <c r="H785" s="208"/>
      <c r="I785" s="234"/>
    </row>
    <row r="786" customFormat="false" ht="13.8" hidden="false" customHeight="false" outlineLevel="0" collapsed="false">
      <c r="A786" s="208"/>
      <c r="B786" s="208"/>
      <c r="C786" s="208"/>
      <c r="D786" s="208"/>
      <c r="E786" s="208"/>
      <c r="F786" s="208"/>
      <c r="G786" s="208"/>
      <c r="H786" s="208"/>
      <c r="I786" s="234"/>
    </row>
    <row r="787" customFormat="false" ht="13.8" hidden="false" customHeight="false" outlineLevel="0" collapsed="false">
      <c r="A787" s="208"/>
      <c r="B787" s="208"/>
      <c r="C787" s="208"/>
      <c r="D787" s="208"/>
      <c r="E787" s="208"/>
      <c r="F787" s="208"/>
      <c r="G787" s="208"/>
      <c r="H787" s="208"/>
      <c r="I787" s="234"/>
    </row>
    <row r="788" customFormat="false" ht="13.8" hidden="false" customHeight="false" outlineLevel="0" collapsed="false">
      <c r="A788" s="208"/>
      <c r="B788" s="208"/>
      <c r="C788" s="208"/>
      <c r="D788" s="208"/>
      <c r="E788" s="208"/>
      <c r="F788" s="208"/>
      <c r="G788" s="208"/>
      <c r="H788" s="208"/>
      <c r="I788" s="234"/>
    </row>
    <row r="789" customFormat="false" ht="13.8" hidden="false" customHeight="false" outlineLevel="0" collapsed="false">
      <c r="A789" s="208"/>
      <c r="B789" s="208"/>
      <c r="C789" s="208"/>
      <c r="D789" s="208"/>
      <c r="E789" s="208"/>
      <c r="F789" s="208"/>
      <c r="G789" s="208"/>
      <c r="H789" s="208"/>
      <c r="I789" s="234"/>
    </row>
    <row r="790" customFormat="false" ht="13.8" hidden="false" customHeight="false" outlineLevel="0" collapsed="false">
      <c r="A790" s="208"/>
      <c r="B790" s="208"/>
      <c r="C790" s="208"/>
      <c r="D790" s="208"/>
      <c r="E790" s="208"/>
      <c r="F790" s="208"/>
      <c r="G790" s="208"/>
      <c r="H790" s="208"/>
      <c r="I790" s="234"/>
    </row>
    <row r="791" customFormat="false" ht="13.8" hidden="false" customHeight="false" outlineLevel="0" collapsed="false">
      <c r="A791" s="208"/>
      <c r="B791" s="208"/>
      <c r="C791" s="208"/>
      <c r="D791" s="208"/>
      <c r="E791" s="208"/>
      <c r="F791" s="208"/>
      <c r="G791" s="208"/>
      <c r="H791" s="208"/>
      <c r="I791" s="234"/>
    </row>
    <row r="792" customFormat="false" ht="13.8" hidden="false" customHeight="false" outlineLevel="0" collapsed="false">
      <c r="A792" s="208"/>
      <c r="B792" s="208"/>
      <c r="C792" s="208"/>
      <c r="D792" s="208"/>
      <c r="E792" s="208"/>
      <c r="F792" s="208"/>
      <c r="G792" s="208"/>
      <c r="H792" s="208"/>
      <c r="I792" s="234"/>
    </row>
    <row r="793" customFormat="false" ht="13.8" hidden="false" customHeight="false" outlineLevel="0" collapsed="false">
      <c r="A793" s="208"/>
      <c r="B793" s="208"/>
      <c r="C793" s="208"/>
      <c r="D793" s="208"/>
      <c r="E793" s="208"/>
      <c r="F793" s="208"/>
      <c r="G793" s="208"/>
      <c r="H793" s="208"/>
      <c r="I793" s="234"/>
    </row>
    <row r="794" customFormat="false" ht="13.8" hidden="false" customHeight="false" outlineLevel="0" collapsed="false">
      <c r="A794" s="208"/>
      <c r="B794" s="208"/>
      <c r="C794" s="208"/>
      <c r="D794" s="208"/>
      <c r="E794" s="208"/>
      <c r="F794" s="208"/>
      <c r="G794" s="208"/>
      <c r="H794" s="208"/>
      <c r="I794" s="234"/>
    </row>
    <row r="795" customFormat="false" ht="13.8" hidden="false" customHeight="false" outlineLevel="0" collapsed="false">
      <c r="A795" s="208"/>
      <c r="B795" s="208"/>
      <c r="C795" s="208"/>
      <c r="D795" s="208"/>
      <c r="E795" s="208"/>
      <c r="F795" s="208"/>
      <c r="G795" s="208"/>
      <c r="H795" s="208"/>
      <c r="I795" s="234"/>
    </row>
    <row r="796" customFormat="false" ht="13.8" hidden="false" customHeight="false" outlineLevel="0" collapsed="false">
      <c r="A796" s="208"/>
      <c r="B796" s="208"/>
      <c r="C796" s="208"/>
      <c r="D796" s="208"/>
      <c r="E796" s="208"/>
      <c r="F796" s="208"/>
      <c r="G796" s="208"/>
      <c r="H796" s="208"/>
      <c r="I796" s="234"/>
    </row>
    <row r="797" customFormat="false" ht="13.8" hidden="false" customHeight="false" outlineLevel="0" collapsed="false">
      <c r="A797" s="208"/>
      <c r="B797" s="208"/>
      <c r="C797" s="208"/>
      <c r="D797" s="208"/>
      <c r="E797" s="208"/>
      <c r="F797" s="208"/>
      <c r="G797" s="208"/>
      <c r="H797" s="208"/>
      <c r="I797" s="234"/>
    </row>
    <row r="798" customFormat="false" ht="13.8" hidden="false" customHeight="false" outlineLevel="0" collapsed="false">
      <c r="A798" s="208"/>
      <c r="B798" s="208"/>
      <c r="C798" s="208"/>
      <c r="D798" s="208"/>
      <c r="E798" s="208"/>
      <c r="F798" s="208"/>
      <c r="G798" s="208"/>
      <c r="H798" s="208"/>
      <c r="I798" s="234"/>
    </row>
    <row r="799" customFormat="false" ht="13.8" hidden="false" customHeight="false" outlineLevel="0" collapsed="false">
      <c r="A799" s="208"/>
      <c r="B799" s="208"/>
      <c r="C799" s="208"/>
      <c r="D799" s="208"/>
      <c r="E799" s="208"/>
      <c r="F799" s="208"/>
      <c r="G799" s="208"/>
      <c r="H799" s="208"/>
      <c r="I799" s="234"/>
    </row>
    <row r="800" customFormat="false" ht="13.8" hidden="false" customHeight="false" outlineLevel="0" collapsed="false">
      <c r="A800" s="208"/>
      <c r="B800" s="208"/>
      <c r="C800" s="208"/>
      <c r="D800" s="208"/>
      <c r="E800" s="208"/>
      <c r="F800" s="208"/>
      <c r="G800" s="208"/>
      <c r="H800" s="208"/>
      <c r="I800" s="234"/>
    </row>
    <row r="801" customFormat="false" ht="13.8" hidden="false" customHeight="false" outlineLevel="0" collapsed="false">
      <c r="A801" s="208"/>
      <c r="B801" s="208"/>
      <c r="C801" s="208"/>
      <c r="D801" s="208"/>
      <c r="E801" s="208"/>
      <c r="F801" s="208"/>
      <c r="G801" s="208"/>
      <c r="H801" s="208"/>
      <c r="I801" s="234"/>
    </row>
    <row r="802" customFormat="false" ht="13.8" hidden="false" customHeight="false" outlineLevel="0" collapsed="false">
      <c r="A802" s="208"/>
      <c r="B802" s="208"/>
      <c r="C802" s="208"/>
      <c r="D802" s="208"/>
      <c r="E802" s="208"/>
      <c r="F802" s="208"/>
      <c r="G802" s="208"/>
      <c r="H802" s="208"/>
      <c r="I802" s="234"/>
    </row>
    <row r="803" customFormat="false" ht="13.8" hidden="false" customHeight="false" outlineLevel="0" collapsed="false">
      <c r="A803" s="208"/>
      <c r="B803" s="208"/>
      <c r="C803" s="208"/>
      <c r="D803" s="208"/>
      <c r="E803" s="208"/>
      <c r="F803" s="208"/>
      <c r="G803" s="208"/>
      <c r="H803" s="208"/>
      <c r="I803" s="234"/>
    </row>
    <row r="804" customFormat="false" ht="13.8" hidden="false" customHeight="false" outlineLevel="0" collapsed="false">
      <c r="A804" s="208"/>
      <c r="B804" s="208"/>
      <c r="C804" s="208"/>
      <c r="D804" s="208"/>
      <c r="E804" s="208"/>
      <c r="F804" s="208"/>
      <c r="G804" s="208"/>
      <c r="H804" s="208"/>
      <c r="I804" s="234"/>
    </row>
    <row r="805" customFormat="false" ht="13.8" hidden="false" customHeight="false" outlineLevel="0" collapsed="false">
      <c r="A805" s="208"/>
      <c r="B805" s="208"/>
      <c r="C805" s="208"/>
      <c r="D805" s="208"/>
      <c r="E805" s="208"/>
      <c r="F805" s="208"/>
      <c r="G805" s="208"/>
      <c r="H805" s="208"/>
      <c r="I805" s="234"/>
    </row>
    <row r="806" customFormat="false" ht="13.8" hidden="false" customHeight="false" outlineLevel="0" collapsed="false">
      <c r="A806" s="208"/>
      <c r="B806" s="208"/>
      <c r="C806" s="208"/>
      <c r="D806" s="208"/>
      <c r="E806" s="208"/>
      <c r="F806" s="208"/>
      <c r="G806" s="208"/>
      <c r="H806" s="208"/>
      <c r="I806" s="234"/>
    </row>
    <row r="807" customFormat="false" ht="13.8" hidden="false" customHeight="false" outlineLevel="0" collapsed="false">
      <c r="A807" s="208"/>
      <c r="B807" s="208"/>
      <c r="C807" s="208"/>
      <c r="D807" s="208"/>
      <c r="E807" s="208"/>
      <c r="F807" s="208"/>
      <c r="G807" s="208"/>
      <c r="H807" s="208"/>
      <c r="I807" s="234"/>
    </row>
    <row r="808" customFormat="false" ht="13.8" hidden="false" customHeight="false" outlineLevel="0" collapsed="false">
      <c r="A808" s="208"/>
      <c r="B808" s="208"/>
      <c r="C808" s="208"/>
      <c r="D808" s="208"/>
      <c r="E808" s="208"/>
      <c r="F808" s="208"/>
      <c r="G808" s="208"/>
      <c r="H808" s="208"/>
      <c r="I808" s="234"/>
    </row>
    <row r="809" customFormat="false" ht="13.8" hidden="false" customHeight="false" outlineLevel="0" collapsed="false">
      <c r="A809" s="208"/>
      <c r="B809" s="208"/>
      <c r="C809" s="208"/>
      <c r="D809" s="208"/>
      <c r="E809" s="208"/>
      <c r="F809" s="208"/>
      <c r="G809" s="208"/>
      <c r="H809" s="208"/>
      <c r="I809" s="234"/>
    </row>
    <row r="810" customFormat="false" ht="13.8" hidden="false" customHeight="false" outlineLevel="0" collapsed="false">
      <c r="A810" s="208"/>
      <c r="B810" s="208"/>
      <c r="C810" s="208"/>
      <c r="D810" s="208"/>
      <c r="E810" s="208"/>
      <c r="F810" s="208"/>
      <c r="G810" s="208"/>
      <c r="H810" s="208"/>
      <c r="I810" s="234"/>
    </row>
    <row r="811" customFormat="false" ht="13.8" hidden="false" customHeight="false" outlineLevel="0" collapsed="false">
      <c r="A811" s="208"/>
      <c r="B811" s="208"/>
      <c r="C811" s="208"/>
      <c r="D811" s="208"/>
      <c r="E811" s="208"/>
      <c r="F811" s="208"/>
      <c r="G811" s="208"/>
      <c r="H811" s="208"/>
      <c r="I811" s="234"/>
    </row>
    <row r="812" customFormat="false" ht="13.8" hidden="false" customHeight="false" outlineLevel="0" collapsed="false">
      <c r="A812" s="208"/>
      <c r="B812" s="208"/>
      <c r="C812" s="208"/>
      <c r="D812" s="208"/>
      <c r="E812" s="208"/>
      <c r="F812" s="208"/>
      <c r="G812" s="208"/>
      <c r="H812" s="208"/>
      <c r="I812" s="234"/>
    </row>
    <row r="813" customFormat="false" ht="13.8" hidden="false" customHeight="false" outlineLevel="0" collapsed="false">
      <c r="A813" s="208"/>
      <c r="B813" s="208"/>
      <c r="C813" s="208"/>
      <c r="D813" s="208"/>
      <c r="E813" s="208"/>
      <c r="F813" s="208"/>
      <c r="G813" s="208"/>
      <c r="H813" s="208"/>
      <c r="I813" s="234"/>
    </row>
    <row r="814" customFormat="false" ht="13.8" hidden="false" customHeight="false" outlineLevel="0" collapsed="false">
      <c r="A814" s="208"/>
      <c r="B814" s="208"/>
      <c r="C814" s="208"/>
      <c r="D814" s="208"/>
      <c r="E814" s="208"/>
      <c r="F814" s="208"/>
      <c r="G814" s="208"/>
      <c r="H814" s="208"/>
      <c r="I814" s="234"/>
    </row>
    <row r="815" customFormat="false" ht="13.8" hidden="false" customHeight="false" outlineLevel="0" collapsed="false">
      <c r="A815" s="208"/>
      <c r="B815" s="208"/>
      <c r="C815" s="208"/>
      <c r="D815" s="208"/>
      <c r="E815" s="208"/>
      <c r="F815" s="208"/>
      <c r="G815" s="208"/>
      <c r="H815" s="208"/>
      <c r="I815" s="234"/>
    </row>
    <row r="816" customFormat="false" ht="13.8" hidden="false" customHeight="false" outlineLevel="0" collapsed="false">
      <c r="A816" s="208"/>
      <c r="B816" s="208"/>
      <c r="C816" s="208"/>
      <c r="D816" s="208"/>
      <c r="E816" s="208"/>
      <c r="F816" s="208"/>
      <c r="G816" s="208"/>
      <c r="H816" s="208"/>
      <c r="I816" s="234"/>
    </row>
    <row r="817" customFormat="false" ht="13.8" hidden="false" customHeight="false" outlineLevel="0" collapsed="false">
      <c r="A817" s="208"/>
      <c r="B817" s="208"/>
      <c r="C817" s="208"/>
      <c r="D817" s="208"/>
      <c r="E817" s="208"/>
      <c r="F817" s="208"/>
      <c r="G817" s="208"/>
      <c r="H817" s="208"/>
      <c r="I817" s="234"/>
    </row>
    <row r="818" customFormat="false" ht="13.8" hidden="false" customHeight="false" outlineLevel="0" collapsed="false">
      <c r="A818" s="208"/>
      <c r="B818" s="208"/>
      <c r="C818" s="208"/>
      <c r="D818" s="208"/>
      <c r="E818" s="208"/>
      <c r="F818" s="208"/>
      <c r="G818" s="208"/>
      <c r="H818" s="208"/>
      <c r="I818" s="234"/>
    </row>
    <row r="819" customFormat="false" ht="13.8" hidden="false" customHeight="false" outlineLevel="0" collapsed="false">
      <c r="A819" s="208"/>
      <c r="B819" s="208"/>
      <c r="C819" s="208"/>
      <c r="D819" s="208"/>
      <c r="E819" s="208"/>
      <c r="F819" s="208"/>
      <c r="G819" s="208"/>
      <c r="H819" s="208"/>
      <c r="I819" s="234"/>
    </row>
    <row r="820" customFormat="false" ht="13.8" hidden="false" customHeight="false" outlineLevel="0" collapsed="false">
      <c r="A820" s="208"/>
      <c r="B820" s="208"/>
      <c r="C820" s="208"/>
      <c r="D820" s="208"/>
      <c r="E820" s="208"/>
      <c r="F820" s="208"/>
      <c r="G820" s="208"/>
      <c r="H820" s="208"/>
      <c r="I820" s="234"/>
    </row>
    <row r="821" customFormat="false" ht="13.8" hidden="false" customHeight="false" outlineLevel="0" collapsed="false">
      <c r="A821" s="208"/>
      <c r="B821" s="208"/>
      <c r="C821" s="208"/>
      <c r="D821" s="208"/>
      <c r="E821" s="208"/>
      <c r="F821" s="208"/>
      <c r="G821" s="208"/>
      <c r="H821" s="208"/>
      <c r="I821" s="234"/>
    </row>
    <row r="822" customFormat="false" ht="13.8" hidden="false" customHeight="false" outlineLevel="0" collapsed="false">
      <c r="A822" s="208"/>
      <c r="B822" s="208"/>
      <c r="C822" s="208"/>
      <c r="D822" s="208"/>
      <c r="E822" s="208"/>
      <c r="F822" s="208"/>
      <c r="G822" s="208"/>
      <c r="H822" s="208"/>
      <c r="I822" s="234"/>
    </row>
    <row r="823" customFormat="false" ht="13.8" hidden="false" customHeight="false" outlineLevel="0" collapsed="false">
      <c r="A823" s="208"/>
      <c r="B823" s="208"/>
      <c r="C823" s="208"/>
      <c r="D823" s="208"/>
      <c r="E823" s="208"/>
      <c r="F823" s="208"/>
      <c r="G823" s="208"/>
      <c r="H823" s="208"/>
      <c r="I823" s="234"/>
    </row>
    <row r="824" customFormat="false" ht="13.8" hidden="false" customHeight="false" outlineLevel="0" collapsed="false">
      <c r="A824" s="208"/>
      <c r="B824" s="208"/>
      <c r="C824" s="208"/>
      <c r="D824" s="208"/>
      <c r="E824" s="208"/>
      <c r="F824" s="208"/>
      <c r="G824" s="208"/>
      <c r="H824" s="208"/>
      <c r="I824" s="234"/>
    </row>
    <row r="825" customFormat="false" ht="13.8" hidden="false" customHeight="false" outlineLevel="0" collapsed="false">
      <c r="A825" s="208"/>
      <c r="B825" s="208"/>
      <c r="C825" s="208"/>
      <c r="D825" s="208"/>
      <c r="E825" s="208"/>
      <c r="F825" s="208"/>
      <c r="G825" s="208"/>
      <c r="H825" s="208"/>
      <c r="I825" s="234"/>
    </row>
    <row r="826" customFormat="false" ht="13.8" hidden="false" customHeight="false" outlineLevel="0" collapsed="false">
      <c r="A826" s="208"/>
      <c r="B826" s="208"/>
      <c r="C826" s="208"/>
      <c r="D826" s="208"/>
      <c r="E826" s="208"/>
      <c r="F826" s="208"/>
      <c r="G826" s="208"/>
      <c r="H826" s="208"/>
      <c r="I826" s="234"/>
    </row>
    <row r="827" customFormat="false" ht="13.8" hidden="false" customHeight="false" outlineLevel="0" collapsed="false">
      <c r="A827" s="208"/>
      <c r="B827" s="208"/>
      <c r="C827" s="208"/>
      <c r="D827" s="208"/>
      <c r="E827" s="208"/>
      <c r="F827" s="208"/>
      <c r="G827" s="208"/>
      <c r="H827" s="208"/>
      <c r="I827" s="234"/>
    </row>
    <row r="828" customFormat="false" ht="13.8" hidden="false" customHeight="false" outlineLevel="0" collapsed="false">
      <c r="A828" s="208"/>
      <c r="B828" s="208"/>
      <c r="C828" s="208"/>
      <c r="D828" s="208"/>
      <c r="E828" s="208"/>
      <c r="F828" s="208"/>
      <c r="G828" s="208"/>
      <c r="H828" s="208"/>
      <c r="I828" s="234"/>
    </row>
    <row r="829" customFormat="false" ht="13.8" hidden="false" customHeight="false" outlineLevel="0" collapsed="false">
      <c r="A829" s="208"/>
      <c r="B829" s="208"/>
      <c r="C829" s="208"/>
      <c r="D829" s="208"/>
      <c r="E829" s="208"/>
      <c r="F829" s="208"/>
      <c r="G829" s="208"/>
      <c r="H829" s="208"/>
      <c r="I829" s="234"/>
    </row>
    <row r="830" customFormat="false" ht="13.8" hidden="false" customHeight="false" outlineLevel="0" collapsed="false">
      <c r="A830" s="208"/>
      <c r="B830" s="208"/>
      <c r="C830" s="208"/>
      <c r="D830" s="208"/>
      <c r="E830" s="208"/>
      <c r="F830" s="208"/>
      <c r="G830" s="208"/>
      <c r="H830" s="208"/>
      <c r="I830" s="234"/>
    </row>
    <row r="831" customFormat="false" ht="13.8" hidden="false" customHeight="false" outlineLevel="0" collapsed="false">
      <c r="A831" s="208"/>
      <c r="B831" s="208"/>
      <c r="C831" s="208"/>
      <c r="D831" s="208"/>
      <c r="E831" s="208"/>
      <c r="F831" s="208"/>
      <c r="G831" s="208"/>
      <c r="H831" s="208"/>
      <c r="I831" s="234"/>
    </row>
    <row r="832" customFormat="false" ht="13.8" hidden="false" customHeight="false" outlineLevel="0" collapsed="false">
      <c r="A832" s="208"/>
      <c r="B832" s="208"/>
      <c r="C832" s="208"/>
      <c r="D832" s="208"/>
      <c r="E832" s="208"/>
      <c r="F832" s="208"/>
      <c r="G832" s="208"/>
      <c r="H832" s="208"/>
      <c r="I832" s="234"/>
    </row>
    <row r="833" customFormat="false" ht="13.8" hidden="false" customHeight="false" outlineLevel="0" collapsed="false">
      <c r="A833" s="208"/>
      <c r="B833" s="208"/>
      <c r="C833" s="208"/>
      <c r="D833" s="208"/>
      <c r="E833" s="208"/>
      <c r="F833" s="208"/>
      <c r="G833" s="208"/>
      <c r="H833" s="208"/>
      <c r="I833" s="234"/>
    </row>
    <row r="834" customFormat="false" ht="13.8" hidden="false" customHeight="false" outlineLevel="0" collapsed="false">
      <c r="A834" s="208"/>
      <c r="B834" s="208"/>
      <c r="C834" s="208"/>
      <c r="D834" s="208"/>
      <c r="E834" s="208"/>
      <c r="F834" s="208"/>
      <c r="G834" s="208"/>
      <c r="H834" s="208"/>
      <c r="I834" s="234"/>
    </row>
    <row r="835" customFormat="false" ht="13.8" hidden="false" customHeight="false" outlineLevel="0" collapsed="false">
      <c r="A835" s="208"/>
      <c r="B835" s="208"/>
      <c r="C835" s="208"/>
      <c r="D835" s="208"/>
      <c r="E835" s="208"/>
      <c r="F835" s="208"/>
      <c r="G835" s="208"/>
      <c r="H835" s="208"/>
      <c r="I835" s="234"/>
    </row>
    <row r="836" customFormat="false" ht="13.8" hidden="false" customHeight="false" outlineLevel="0" collapsed="false">
      <c r="A836" s="208"/>
      <c r="B836" s="208"/>
      <c r="C836" s="208"/>
      <c r="D836" s="208"/>
      <c r="E836" s="208"/>
      <c r="F836" s="208"/>
      <c r="G836" s="208"/>
      <c r="H836" s="208"/>
      <c r="I836" s="234"/>
    </row>
    <row r="837" customFormat="false" ht="13.8" hidden="false" customHeight="false" outlineLevel="0" collapsed="false">
      <c r="A837" s="208"/>
      <c r="B837" s="208"/>
      <c r="C837" s="208"/>
      <c r="D837" s="208"/>
      <c r="E837" s="208"/>
      <c r="F837" s="208"/>
      <c r="G837" s="208"/>
      <c r="H837" s="208"/>
      <c r="I837" s="234"/>
    </row>
    <row r="838" customFormat="false" ht="13.8" hidden="false" customHeight="false" outlineLevel="0" collapsed="false">
      <c r="A838" s="208"/>
      <c r="B838" s="208"/>
      <c r="C838" s="208"/>
      <c r="D838" s="208"/>
      <c r="E838" s="208"/>
      <c r="F838" s="208"/>
      <c r="G838" s="208"/>
      <c r="H838" s="208"/>
      <c r="I838" s="234"/>
    </row>
    <row r="839" customFormat="false" ht="13.8" hidden="false" customHeight="false" outlineLevel="0" collapsed="false">
      <c r="A839" s="208"/>
      <c r="B839" s="208"/>
      <c r="C839" s="208"/>
      <c r="D839" s="208"/>
      <c r="E839" s="208"/>
      <c r="F839" s="208"/>
      <c r="G839" s="208"/>
      <c r="H839" s="208"/>
      <c r="I839" s="234"/>
    </row>
    <row r="840" customFormat="false" ht="13.8" hidden="false" customHeight="false" outlineLevel="0" collapsed="false">
      <c r="A840" s="208"/>
      <c r="B840" s="208"/>
      <c r="C840" s="208"/>
      <c r="D840" s="208"/>
      <c r="E840" s="208"/>
      <c r="F840" s="208"/>
      <c r="G840" s="208"/>
      <c r="H840" s="208"/>
      <c r="I840" s="234"/>
    </row>
    <row r="841" customFormat="false" ht="13.8" hidden="false" customHeight="false" outlineLevel="0" collapsed="false">
      <c r="A841" s="208"/>
      <c r="B841" s="208"/>
      <c r="C841" s="208"/>
      <c r="D841" s="208"/>
      <c r="E841" s="208"/>
      <c r="F841" s="208"/>
      <c r="G841" s="208"/>
      <c r="H841" s="208"/>
      <c r="I841" s="234"/>
    </row>
    <row r="842" customFormat="false" ht="13.8" hidden="false" customHeight="false" outlineLevel="0" collapsed="false">
      <c r="A842" s="208"/>
      <c r="B842" s="208"/>
      <c r="C842" s="208"/>
      <c r="D842" s="208"/>
      <c r="E842" s="208"/>
      <c r="F842" s="208"/>
      <c r="G842" s="208"/>
      <c r="H842" s="208"/>
      <c r="I842" s="234"/>
    </row>
    <row r="843" customFormat="false" ht="13.8" hidden="false" customHeight="false" outlineLevel="0" collapsed="false">
      <c r="A843" s="208"/>
      <c r="B843" s="208"/>
      <c r="C843" s="208"/>
      <c r="D843" s="208"/>
      <c r="E843" s="208"/>
      <c r="F843" s="208"/>
      <c r="G843" s="208"/>
      <c r="H843" s="208"/>
      <c r="I843" s="234"/>
    </row>
    <row r="844" customFormat="false" ht="13.8" hidden="false" customHeight="false" outlineLevel="0" collapsed="false">
      <c r="A844" s="208"/>
      <c r="B844" s="208"/>
      <c r="C844" s="208"/>
      <c r="D844" s="208"/>
      <c r="E844" s="208"/>
      <c r="F844" s="208"/>
      <c r="G844" s="208"/>
      <c r="H844" s="208"/>
      <c r="I844" s="234"/>
    </row>
    <row r="845" customFormat="false" ht="13.8" hidden="false" customHeight="false" outlineLevel="0" collapsed="false">
      <c r="A845" s="208"/>
      <c r="B845" s="208"/>
      <c r="C845" s="208"/>
      <c r="D845" s="208"/>
      <c r="E845" s="208"/>
      <c r="F845" s="208"/>
      <c r="G845" s="208"/>
      <c r="H845" s="208"/>
      <c r="I845" s="234"/>
    </row>
    <row r="846" customFormat="false" ht="13.8" hidden="false" customHeight="false" outlineLevel="0" collapsed="false">
      <c r="A846" s="208"/>
      <c r="B846" s="208"/>
      <c r="C846" s="208"/>
      <c r="D846" s="208"/>
      <c r="E846" s="208"/>
      <c r="F846" s="208"/>
      <c r="G846" s="208"/>
      <c r="H846" s="208"/>
      <c r="I846" s="234"/>
    </row>
    <row r="847" customFormat="false" ht="13.8" hidden="false" customHeight="false" outlineLevel="0" collapsed="false">
      <c r="A847" s="208"/>
      <c r="B847" s="208"/>
      <c r="C847" s="208"/>
      <c r="D847" s="208"/>
      <c r="E847" s="208"/>
      <c r="F847" s="208"/>
      <c r="G847" s="208"/>
      <c r="H847" s="208"/>
      <c r="I847" s="234"/>
    </row>
    <row r="848" customFormat="false" ht="13.8" hidden="false" customHeight="false" outlineLevel="0" collapsed="false">
      <c r="A848" s="208"/>
      <c r="B848" s="208"/>
      <c r="C848" s="208"/>
      <c r="D848" s="208"/>
      <c r="E848" s="208"/>
      <c r="F848" s="208"/>
      <c r="G848" s="208"/>
      <c r="H848" s="208"/>
      <c r="I848" s="234"/>
    </row>
    <row r="849" customFormat="false" ht="13.8" hidden="false" customHeight="false" outlineLevel="0" collapsed="false">
      <c r="A849" s="208"/>
      <c r="B849" s="208"/>
      <c r="C849" s="208"/>
      <c r="D849" s="208"/>
      <c r="E849" s="208"/>
      <c r="F849" s="208"/>
      <c r="G849" s="208"/>
      <c r="H849" s="208"/>
      <c r="I849" s="234"/>
    </row>
    <row r="850" customFormat="false" ht="13.8" hidden="false" customHeight="false" outlineLevel="0" collapsed="false">
      <c r="A850" s="208"/>
      <c r="B850" s="208"/>
      <c r="C850" s="208"/>
      <c r="D850" s="208"/>
      <c r="E850" s="208"/>
      <c r="F850" s="208"/>
      <c r="G850" s="208"/>
      <c r="H850" s="208"/>
      <c r="I850" s="234"/>
    </row>
    <row r="851" customFormat="false" ht="13.8" hidden="false" customHeight="false" outlineLevel="0" collapsed="false">
      <c r="A851" s="208"/>
      <c r="B851" s="208"/>
      <c r="C851" s="208"/>
      <c r="D851" s="208"/>
      <c r="E851" s="208"/>
      <c r="F851" s="208"/>
      <c r="G851" s="208"/>
      <c r="H851" s="208"/>
      <c r="I851" s="234"/>
    </row>
    <row r="852" customFormat="false" ht="13.8" hidden="false" customHeight="false" outlineLevel="0" collapsed="false">
      <c r="A852" s="208"/>
      <c r="B852" s="208"/>
      <c r="C852" s="208"/>
      <c r="D852" s="208"/>
      <c r="E852" s="208"/>
      <c r="F852" s="208"/>
      <c r="G852" s="208"/>
      <c r="H852" s="208"/>
      <c r="I852" s="234"/>
    </row>
    <row r="853" customFormat="false" ht="13.8" hidden="false" customHeight="false" outlineLevel="0" collapsed="false">
      <c r="A853" s="208"/>
      <c r="B853" s="208"/>
      <c r="C853" s="208"/>
      <c r="D853" s="208"/>
      <c r="E853" s="208"/>
      <c r="F853" s="208"/>
      <c r="G853" s="208"/>
      <c r="H853" s="208"/>
      <c r="I853" s="234"/>
    </row>
    <row r="854" customFormat="false" ht="13.8" hidden="false" customHeight="false" outlineLevel="0" collapsed="false">
      <c r="A854" s="208"/>
      <c r="B854" s="208"/>
      <c r="C854" s="208"/>
      <c r="D854" s="208"/>
      <c r="E854" s="208"/>
      <c r="F854" s="208"/>
      <c r="G854" s="208"/>
      <c r="H854" s="208"/>
      <c r="I854" s="234"/>
    </row>
    <row r="855" customFormat="false" ht="13.8" hidden="false" customHeight="false" outlineLevel="0" collapsed="false">
      <c r="A855" s="208"/>
      <c r="B855" s="208"/>
      <c r="C855" s="208"/>
      <c r="D855" s="208"/>
      <c r="E855" s="208"/>
      <c r="F855" s="208"/>
      <c r="G855" s="208"/>
      <c r="H855" s="208"/>
      <c r="I855" s="234"/>
    </row>
    <row r="856" customFormat="false" ht="13.8" hidden="false" customHeight="false" outlineLevel="0" collapsed="false">
      <c r="A856" s="208"/>
      <c r="B856" s="208"/>
      <c r="C856" s="208"/>
      <c r="D856" s="208"/>
      <c r="E856" s="208"/>
      <c r="F856" s="208"/>
      <c r="G856" s="208"/>
      <c r="H856" s="208"/>
      <c r="I856" s="234"/>
    </row>
    <row r="857" customFormat="false" ht="13.8" hidden="false" customHeight="false" outlineLevel="0" collapsed="false">
      <c r="A857" s="208"/>
      <c r="B857" s="208"/>
      <c r="C857" s="208"/>
      <c r="D857" s="208"/>
      <c r="E857" s="208"/>
      <c r="F857" s="208"/>
      <c r="G857" s="208"/>
      <c r="H857" s="208"/>
      <c r="I857" s="234"/>
    </row>
    <row r="858" customFormat="false" ht="13.8" hidden="false" customHeight="false" outlineLevel="0" collapsed="false">
      <c r="A858" s="208"/>
      <c r="B858" s="208"/>
      <c r="C858" s="208"/>
      <c r="D858" s="208"/>
      <c r="E858" s="208"/>
      <c r="F858" s="208"/>
      <c r="G858" s="208"/>
      <c r="H858" s="208"/>
      <c r="I858" s="234"/>
    </row>
    <row r="859" customFormat="false" ht="13.8" hidden="false" customHeight="false" outlineLevel="0" collapsed="false">
      <c r="A859" s="208"/>
      <c r="B859" s="208"/>
      <c r="C859" s="208"/>
      <c r="D859" s="208"/>
      <c r="E859" s="208"/>
      <c r="F859" s="208"/>
      <c r="G859" s="208"/>
      <c r="H859" s="208"/>
      <c r="I859" s="234"/>
    </row>
    <row r="860" customFormat="false" ht="13.8" hidden="false" customHeight="false" outlineLevel="0" collapsed="false">
      <c r="A860" s="208"/>
      <c r="B860" s="208"/>
      <c r="C860" s="208"/>
      <c r="D860" s="208"/>
      <c r="E860" s="208"/>
      <c r="F860" s="208"/>
      <c r="G860" s="208"/>
      <c r="H860" s="208"/>
      <c r="I860" s="234"/>
    </row>
    <row r="861" customFormat="false" ht="13.8" hidden="false" customHeight="false" outlineLevel="0" collapsed="false">
      <c r="A861" s="208"/>
      <c r="B861" s="208"/>
      <c r="C861" s="208"/>
      <c r="D861" s="208"/>
      <c r="E861" s="208"/>
      <c r="F861" s="208"/>
      <c r="G861" s="208"/>
      <c r="H861" s="208"/>
      <c r="I861" s="234"/>
    </row>
    <row r="862" customFormat="false" ht="13.8" hidden="false" customHeight="false" outlineLevel="0" collapsed="false">
      <c r="A862" s="208"/>
      <c r="B862" s="208"/>
      <c r="C862" s="208"/>
      <c r="D862" s="208"/>
      <c r="E862" s="208"/>
      <c r="F862" s="208"/>
      <c r="G862" s="208"/>
      <c r="H862" s="208"/>
      <c r="I862" s="234"/>
    </row>
    <row r="863" customFormat="false" ht="13.8" hidden="false" customHeight="false" outlineLevel="0" collapsed="false">
      <c r="A863" s="208"/>
      <c r="B863" s="208"/>
      <c r="C863" s="208"/>
      <c r="D863" s="208"/>
      <c r="E863" s="208"/>
      <c r="F863" s="208"/>
      <c r="G863" s="208"/>
      <c r="H863" s="208"/>
      <c r="I863" s="234"/>
    </row>
    <row r="864" customFormat="false" ht="13.8" hidden="false" customHeight="false" outlineLevel="0" collapsed="false">
      <c r="A864" s="208"/>
      <c r="B864" s="208"/>
      <c r="C864" s="208"/>
      <c r="D864" s="208"/>
      <c r="E864" s="208"/>
      <c r="F864" s="208"/>
      <c r="G864" s="208"/>
      <c r="H864" s="208"/>
      <c r="I864" s="234"/>
    </row>
    <row r="865" customFormat="false" ht="13.8" hidden="false" customHeight="false" outlineLevel="0" collapsed="false">
      <c r="A865" s="208"/>
      <c r="B865" s="208"/>
      <c r="C865" s="208"/>
      <c r="D865" s="208"/>
      <c r="E865" s="208"/>
      <c r="F865" s="208"/>
      <c r="G865" s="208"/>
      <c r="H865" s="208"/>
      <c r="I865" s="234"/>
    </row>
    <row r="866" customFormat="false" ht="13.8" hidden="false" customHeight="false" outlineLevel="0" collapsed="false">
      <c r="A866" s="208"/>
      <c r="B866" s="208"/>
      <c r="C866" s="208"/>
      <c r="D866" s="208"/>
      <c r="E866" s="208"/>
      <c r="F866" s="208"/>
      <c r="G866" s="208"/>
      <c r="H866" s="208"/>
      <c r="I866" s="234"/>
    </row>
    <row r="867" customFormat="false" ht="13.8" hidden="false" customHeight="false" outlineLevel="0" collapsed="false">
      <c r="A867" s="208"/>
      <c r="B867" s="208"/>
      <c r="C867" s="208"/>
      <c r="D867" s="208"/>
      <c r="E867" s="208"/>
      <c r="F867" s="208"/>
      <c r="G867" s="208"/>
      <c r="H867" s="208"/>
      <c r="I867" s="234"/>
    </row>
    <row r="868" customFormat="false" ht="13.8" hidden="false" customHeight="false" outlineLevel="0" collapsed="false">
      <c r="A868" s="208"/>
      <c r="B868" s="208"/>
      <c r="C868" s="208"/>
      <c r="D868" s="208"/>
      <c r="E868" s="208"/>
      <c r="F868" s="208"/>
      <c r="G868" s="208"/>
      <c r="H868" s="208"/>
      <c r="I868" s="234"/>
    </row>
    <row r="869" customFormat="false" ht="13.8" hidden="false" customHeight="false" outlineLevel="0" collapsed="false">
      <c r="A869" s="208"/>
      <c r="B869" s="208"/>
      <c r="C869" s="208"/>
      <c r="D869" s="208"/>
      <c r="E869" s="208"/>
      <c r="F869" s="208"/>
      <c r="G869" s="208"/>
      <c r="H869" s="208"/>
      <c r="I869" s="234"/>
    </row>
    <row r="870" customFormat="false" ht="13.8" hidden="false" customHeight="false" outlineLevel="0" collapsed="false">
      <c r="A870" s="208"/>
      <c r="B870" s="208"/>
      <c r="C870" s="208"/>
      <c r="D870" s="208"/>
      <c r="E870" s="208"/>
      <c r="F870" s="208"/>
      <c r="G870" s="208"/>
      <c r="H870" s="208"/>
      <c r="I870" s="234"/>
    </row>
    <row r="871" customFormat="false" ht="13.8" hidden="false" customHeight="false" outlineLevel="0" collapsed="false">
      <c r="A871" s="208"/>
      <c r="B871" s="208"/>
      <c r="C871" s="208"/>
      <c r="D871" s="208"/>
      <c r="E871" s="208"/>
      <c r="F871" s="208"/>
      <c r="G871" s="208"/>
      <c r="H871" s="208"/>
      <c r="I871" s="234"/>
    </row>
    <row r="872" customFormat="false" ht="13.8" hidden="false" customHeight="false" outlineLevel="0" collapsed="false">
      <c r="A872" s="208"/>
      <c r="B872" s="208"/>
      <c r="C872" s="208"/>
      <c r="D872" s="208"/>
      <c r="E872" s="208"/>
      <c r="F872" s="208"/>
      <c r="G872" s="208"/>
      <c r="H872" s="208"/>
      <c r="I872" s="234"/>
    </row>
    <row r="873" customFormat="false" ht="13.8" hidden="false" customHeight="false" outlineLevel="0" collapsed="false">
      <c r="A873" s="208"/>
      <c r="B873" s="208"/>
      <c r="C873" s="208"/>
      <c r="D873" s="208"/>
      <c r="E873" s="208"/>
      <c r="F873" s="208"/>
      <c r="G873" s="208"/>
      <c r="H873" s="208"/>
      <c r="I873" s="234"/>
    </row>
    <row r="874" customFormat="false" ht="13.8" hidden="false" customHeight="false" outlineLevel="0" collapsed="false">
      <c r="A874" s="208"/>
      <c r="B874" s="208"/>
      <c r="C874" s="208"/>
      <c r="D874" s="208"/>
      <c r="E874" s="208"/>
      <c r="F874" s="208"/>
      <c r="G874" s="208"/>
      <c r="H874" s="208"/>
      <c r="I874" s="234"/>
    </row>
    <row r="875" customFormat="false" ht="13.8" hidden="false" customHeight="false" outlineLevel="0" collapsed="false">
      <c r="A875" s="208"/>
      <c r="B875" s="208"/>
      <c r="C875" s="208"/>
      <c r="D875" s="208"/>
      <c r="E875" s="208"/>
      <c r="F875" s="208"/>
      <c r="G875" s="208"/>
      <c r="H875" s="208"/>
      <c r="I875" s="234"/>
    </row>
    <row r="876" customFormat="false" ht="13.8" hidden="false" customHeight="false" outlineLevel="0" collapsed="false">
      <c r="A876" s="208"/>
      <c r="B876" s="208"/>
      <c r="C876" s="208"/>
      <c r="D876" s="208"/>
      <c r="E876" s="208"/>
      <c r="F876" s="208"/>
      <c r="G876" s="208"/>
      <c r="H876" s="208"/>
      <c r="I876" s="234"/>
    </row>
    <row r="877" customFormat="false" ht="13.8" hidden="false" customHeight="false" outlineLevel="0" collapsed="false">
      <c r="A877" s="208"/>
      <c r="B877" s="208"/>
      <c r="C877" s="208"/>
      <c r="D877" s="208"/>
      <c r="E877" s="208"/>
      <c r="F877" s="208"/>
      <c r="G877" s="208"/>
      <c r="H877" s="208"/>
      <c r="I877" s="234"/>
    </row>
    <row r="878" customFormat="false" ht="13.8" hidden="false" customHeight="false" outlineLevel="0" collapsed="false">
      <c r="A878" s="208"/>
      <c r="B878" s="208"/>
      <c r="C878" s="208"/>
      <c r="D878" s="208"/>
      <c r="E878" s="208"/>
      <c r="F878" s="208"/>
      <c r="G878" s="208"/>
      <c r="H878" s="208"/>
      <c r="I878" s="234"/>
    </row>
    <row r="879" customFormat="false" ht="13.8" hidden="false" customHeight="false" outlineLevel="0" collapsed="false">
      <c r="A879" s="208"/>
      <c r="B879" s="208"/>
      <c r="C879" s="208"/>
      <c r="D879" s="208"/>
      <c r="E879" s="208"/>
      <c r="F879" s="208"/>
      <c r="G879" s="208"/>
      <c r="H879" s="208"/>
      <c r="I879" s="234"/>
    </row>
    <row r="880" customFormat="false" ht="13.8" hidden="false" customHeight="false" outlineLevel="0" collapsed="false">
      <c r="A880" s="208"/>
      <c r="B880" s="208"/>
      <c r="C880" s="208"/>
      <c r="D880" s="208"/>
      <c r="E880" s="208"/>
      <c r="F880" s="208"/>
      <c r="G880" s="208"/>
      <c r="H880" s="208"/>
      <c r="I880" s="234"/>
    </row>
    <row r="881" customFormat="false" ht="13.8" hidden="false" customHeight="false" outlineLevel="0" collapsed="false">
      <c r="A881" s="208"/>
      <c r="B881" s="208"/>
      <c r="C881" s="208"/>
      <c r="D881" s="208"/>
      <c r="E881" s="208"/>
      <c r="F881" s="208"/>
      <c r="G881" s="208"/>
      <c r="H881" s="208"/>
      <c r="I881" s="234"/>
    </row>
    <row r="882" customFormat="false" ht="13.8" hidden="false" customHeight="false" outlineLevel="0" collapsed="false">
      <c r="A882" s="208"/>
      <c r="B882" s="208"/>
      <c r="C882" s="208"/>
      <c r="D882" s="208"/>
      <c r="E882" s="208"/>
      <c r="F882" s="208"/>
      <c r="G882" s="208"/>
      <c r="H882" s="208"/>
      <c r="I882" s="234"/>
    </row>
    <row r="883" customFormat="false" ht="13.8" hidden="false" customHeight="false" outlineLevel="0" collapsed="false">
      <c r="A883" s="208"/>
      <c r="B883" s="208"/>
      <c r="C883" s="208"/>
      <c r="D883" s="208"/>
      <c r="E883" s="208"/>
      <c r="F883" s="208"/>
      <c r="G883" s="208"/>
      <c r="H883" s="208"/>
      <c r="I883" s="234"/>
    </row>
    <row r="884" customFormat="false" ht="13.8" hidden="false" customHeight="false" outlineLevel="0" collapsed="false">
      <c r="A884" s="208"/>
      <c r="B884" s="208"/>
      <c r="C884" s="208"/>
      <c r="D884" s="208"/>
      <c r="E884" s="208"/>
      <c r="F884" s="208"/>
      <c r="G884" s="208"/>
      <c r="H884" s="208"/>
      <c r="I884" s="234"/>
    </row>
    <row r="885" customFormat="false" ht="13.8" hidden="false" customHeight="false" outlineLevel="0" collapsed="false">
      <c r="A885" s="208"/>
      <c r="B885" s="208"/>
      <c r="C885" s="208"/>
      <c r="D885" s="208"/>
      <c r="E885" s="208"/>
      <c r="F885" s="208"/>
      <c r="G885" s="208"/>
      <c r="H885" s="208"/>
      <c r="I885" s="234"/>
    </row>
    <row r="886" customFormat="false" ht="13.8" hidden="false" customHeight="false" outlineLevel="0" collapsed="false">
      <c r="A886" s="208"/>
      <c r="B886" s="208"/>
      <c r="C886" s="208"/>
      <c r="D886" s="208"/>
      <c r="E886" s="208"/>
      <c r="F886" s="208"/>
      <c r="G886" s="208"/>
      <c r="H886" s="208"/>
      <c r="I886" s="234"/>
    </row>
    <row r="887" customFormat="false" ht="13.8" hidden="false" customHeight="false" outlineLevel="0" collapsed="false">
      <c r="A887" s="208"/>
      <c r="B887" s="208"/>
      <c r="C887" s="208"/>
      <c r="D887" s="208"/>
      <c r="E887" s="208"/>
      <c r="F887" s="208"/>
      <c r="G887" s="208"/>
      <c r="H887" s="208"/>
      <c r="I887" s="234"/>
    </row>
    <row r="888" customFormat="false" ht="13.8" hidden="false" customHeight="false" outlineLevel="0" collapsed="false">
      <c r="A888" s="208"/>
      <c r="B888" s="208"/>
      <c r="C888" s="208"/>
      <c r="D888" s="208"/>
      <c r="E888" s="208"/>
      <c r="F888" s="208"/>
      <c r="G888" s="208"/>
      <c r="H888" s="208"/>
      <c r="I888" s="234"/>
    </row>
    <row r="889" customFormat="false" ht="13.8" hidden="false" customHeight="false" outlineLevel="0" collapsed="false">
      <c r="A889" s="208"/>
      <c r="B889" s="208"/>
      <c r="C889" s="208"/>
      <c r="D889" s="208"/>
      <c r="E889" s="208"/>
      <c r="F889" s="208"/>
      <c r="G889" s="208"/>
      <c r="H889" s="208"/>
      <c r="I889" s="234"/>
    </row>
    <row r="890" customFormat="false" ht="13.8" hidden="false" customHeight="false" outlineLevel="0" collapsed="false">
      <c r="A890" s="208"/>
      <c r="B890" s="208"/>
      <c r="C890" s="208"/>
      <c r="D890" s="208"/>
      <c r="E890" s="208"/>
      <c r="F890" s="208"/>
      <c r="G890" s="208"/>
      <c r="H890" s="208"/>
      <c r="I890" s="234"/>
    </row>
    <row r="891" customFormat="false" ht="13.8" hidden="false" customHeight="false" outlineLevel="0" collapsed="false">
      <c r="A891" s="208"/>
      <c r="B891" s="208"/>
      <c r="C891" s="208"/>
      <c r="D891" s="208"/>
      <c r="E891" s="208"/>
      <c r="F891" s="208"/>
      <c r="G891" s="208"/>
      <c r="H891" s="208"/>
      <c r="I891" s="234"/>
    </row>
    <row r="892" customFormat="false" ht="13.8" hidden="false" customHeight="false" outlineLevel="0" collapsed="false">
      <c r="A892" s="208"/>
      <c r="B892" s="208"/>
      <c r="C892" s="208"/>
      <c r="D892" s="208"/>
      <c r="E892" s="208"/>
      <c r="F892" s="208"/>
      <c r="G892" s="208"/>
      <c r="H892" s="208"/>
      <c r="I892" s="234"/>
    </row>
    <row r="893" customFormat="false" ht="13.8" hidden="false" customHeight="false" outlineLevel="0" collapsed="false">
      <c r="A893" s="208"/>
      <c r="B893" s="208"/>
      <c r="C893" s="208"/>
      <c r="D893" s="208"/>
      <c r="E893" s="208"/>
      <c r="F893" s="208"/>
      <c r="G893" s="208"/>
      <c r="H893" s="208"/>
      <c r="I893" s="234"/>
    </row>
    <row r="894" customFormat="false" ht="13.8" hidden="false" customHeight="false" outlineLevel="0" collapsed="false">
      <c r="A894" s="208"/>
      <c r="B894" s="208"/>
      <c r="C894" s="208"/>
      <c r="D894" s="208"/>
      <c r="E894" s="208"/>
      <c r="F894" s="208"/>
      <c r="G894" s="208"/>
      <c r="H894" s="208"/>
      <c r="I894" s="234"/>
    </row>
    <row r="895" customFormat="false" ht="13.8" hidden="false" customHeight="false" outlineLevel="0" collapsed="false">
      <c r="A895" s="208"/>
      <c r="B895" s="208"/>
      <c r="C895" s="208"/>
      <c r="D895" s="208"/>
      <c r="E895" s="208"/>
      <c r="F895" s="208"/>
      <c r="G895" s="208"/>
      <c r="H895" s="208"/>
      <c r="I895" s="234"/>
    </row>
    <row r="896" customFormat="false" ht="13.8" hidden="false" customHeight="false" outlineLevel="0" collapsed="false">
      <c r="A896" s="208"/>
      <c r="B896" s="208"/>
      <c r="C896" s="208"/>
      <c r="D896" s="208"/>
      <c r="E896" s="208"/>
      <c r="F896" s="208"/>
      <c r="G896" s="208"/>
      <c r="H896" s="208"/>
      <c r="I896" s="234"/>
    </row>
    <row r="897" customFormat="false" ht="13.8" hidden="false" customHeight="false" outlineLevel="0" collapsed="false">
      <c r="A897" s="208"/>
      <c r="B897" s="208"/>
      <c r="C897" s="208"/>
      <c r="D897" s="208"/>
      <c r="E897" s="208"/>
      <c r="F897" s="208"/>
      <c r="G897" s="208"/>
      <c r="H897" s="208"/>
      <c r="I897" s="234"/>
    </row>
    <row r="898" customFormat="false" ht="13.8" hidden="false" customHeight="false" outlineLevel="0" collapsed="false">
      <c r="A898" s="208"/>
      <c r="B898" s="208"/>
      <c r="C898" s="208"/>
      <c r="D898" s="208"/>
      <c r="E898" s="208"/>
      <c r="F898" s="208"/>
      <c r="G898" s="208"/>
      <c r="H898" s="208"/>
      <c r="I898" s="234"/>
    </row>
    <row r="899" customFormat="false" ht="13.8" hidden="false" customHeight="false" outlineLevel="0" collapsed="false">
      <c r="A899" s="208"/>
      <c r="B899" s="208"/>
      <c r="C899" s="208"/>
      <c r="D899" s="208"/>
      <c r="E899" s="208"/>
      <c r="F899" s="208"/>
      <c r="G899" s="208"/>
      <c r="H899" s="208"/>
      <c r="I899" s="234"/>
    </row>
    <row r="900" customFormat="false" ht="13.8" hidden="false" customHeight="false" outlineLevel="0" collapsed="false">
      <c r="A900" s="208"/>
      <c r="B900" s="208"/>
      <c r="C900" s="208"/>
      <c r="D900" s="208"/>
      <c r="E900" s="208"/>
      <c r="F900" s="208"/>
      <c r="G900" s="208"/>
      <c r="H900" s="208"/>
      <c r="I900" s="234"/>
    </row>
    <row r="901" customFormat="false" ht="13.8" hidden="false" customHeight="false" outlineLevel="0" collapsed="false">
      <c r="A901" s="208"/>
      <c r="B901" s="208"/>
      <c r="C901" s="208"/>
      <c r="D901" s="208"/>
      <c r="E901" s="208"/>
      <c r="F901" s="208"/>
      <c r="G901" s="208"/>
      <c r="H901" s="208"/>
      <c r="I901" s="234"/>
    </row>
    <row r="902" customFormat="false" ht="13.8" hidden="false" customHeight="false" outlineLevel="0" collapsed="false">
      <c r="A902" s="208"/>
      <c r="B902" s="208"/>
      <c r="C902" s="208"/>
      <c r="D902" s="208"/>
      <c r="E902" s="208"/>
      <c r="F902" s="208"/>
      <c r="G902" s="208"/>
      <c r="H902" s="208"/>
      <c r="I902" s="234"/>
    </row>
    <row r="903" customFormat="false" ht="13.8" hidden="false" customHeight="false" outlineLevel="0" collapsed="false">
      <c r="A903" s="208"/>
      <c r="B903" s="208"/>
      <c r="C903" s="208"/>
      <c r="D903" s="208"/>
      <c r="E903" s="208"/>
      <c r="F903" s="208"/>
      <c r="G903" s="208"/>
      <c r="H903" s="208"/>
      <c r="I903" s="234"/>
    </row>
    <row r="904" customFormat="false" ht="13.8" hidden="false" customHeight="false" outlineLevel="0" collapsed="false">
      <c r="A904" s="208"/>
      <c r="B904" s="208"/>
      <c r="C904" s="208"/>
      <c r="D904" s="208"/>
      <c r="E904" s="208"/>
      <c r="F904" s="208"/>
      <c r="G904" s="208"/>
      <c r="H904" s="208"/>
      <c r="I904" s="234"/>
    </row>
    <row r="905" customFormat="false" ht="13.8" hidden="false" customHeight="false" outlineLevel="0" collapsed="false">
      <c r="A905" s="208"/>
      <c r="B905" s="208"/>
      <c r="C905" s="208"/>
      <c r="D905" s="208"/>
      <c r="E905" s="208"/>
      <c r="F905" s="208"/>
      <c r="G905" s="208"/>
      <c r="H905" s="208"/>
      <c r="I905" s="234"/>
    </row>
    <row r="906" customFormat="false" ht="13.8" hidden="false" customHeight="false" outlineLevel="0" collapsed="false">
      <c r="A906" s="208"/>
      <c r="B906" s="208"/>
      <c r="C906" s="208"/>
      <c r="D906" s="208"/>
      <c r="E906" s="208"/>
      <c r="F906" s="208"/>
      <c r="G906" s="208"/>
      <c r="H906" s="208"/>
      <c r="I906" s="234"/>
    </row>
    <row r="907" customFormat="false" ht="13.8" hidden="false" customHeight="false" outlineLevel="0" collapsed="false">
      <c r="A907" s="208"/>
      <c r="B907" s="208"/>
      <c r="C907" s="208"/>
      <c r="D907" s="208"/>
      <c r="E907" s="208"/>
      <c r="F907" s="208"/>
      <c r="G907" s="208"/>
      <c r="H907" s="208"/>
      <c r="I907" s="234"/>
    </row>
    <row r="908" customFormat="false" ht="13.8" hidden="false" customHeight="false" outlineLevel="0" collapsed="false">
      <c r="A908" s="208"/>
      <c r="B908" s="208"/>
      <c r="C908" s="208"/>
      <c r="D908" s="208"/>
      <c r="E908" s="208"/>
      <c r="F908" s="208"/>
      <c r="G908" s="208"/>
      <c r="H908" s="208"/>
      <c r="I908" s="234"/>
    </row>
    <row r="909" customFormat="false" ht="13.8" hidden="false" customHeight="false" outlineLevel="0" collapsed="false">
      <c r="A909" s="208"/>
      <c r="B909" s="208"/>
      <c r="C909" s="208"/>
      <c r="D909" s="208"/>
      <c r="E909" s="208"/>
      <c r="F909" s="208"/>
      <c r="G909" s="208"/>
      <c r="H909" s="208"/>
      <c r="I909" s="234"/>
    </row>
    <row r="910" customFormat="false" ht="13.8" hidden="false" customHeight="false" outlineLevel="0" collapsed="false">
      <c r="A910" s="208"/>
      <c r="B910" s="208"/>
      <c r="C910" s="208"/>
      <c r="D910" s="208"/>
      <c r="E910" s="208"/>
      <c r="F910" s="208"/>
      <c r="G910" s="208"/>
      <c r="H910" s="208"/>
      <c r="I910" s="234"/>
    </row>
    <row r="911" customFormat="false" ht="13.8" hidden="false" customHeight="false" outlineLevel="0" collapsed="false">
      <c r="A911" s="208"/>
      <c r="B911" s="208"/>
      <c r="C911" s="208"/>
      <c r="D911" s="208"/>
      <c r="E911" s="208"/>
      <c r="F911" s="208"/>
      <c r="G911" s="208"/>
      <c r="H911" s="208"/>
      <c r="I911" s="234"/>
    </row>
    <row r="912" customFormat="false" ht="13.8" hidden="false" customHeight="false" outlineLevel="0" collapsed="false">
      <c r="A912" s="208"/>
      <c r="B912" s="208"/>
      <c r="C912" s="208"/>
      <c r="D912" s="208"/>
      <c r="E912" s="208"/>
      <c r="F912" s="208"/>
      <c r="G912" s="208"/>
      <c r="H912" s="208"/>
      <c r="I912" s="234"/>
    </row>
    <row r="913" customFormat="false" ht="13.8" hidden="false" customHeight="false" outlineLevel="0" collapsed="false">
      <c r="A913" s="208"/>
      <c r="B913" s="208"/>
      <c r="C913" s="208"/>
      <c r="D913" s="208"/>
      <c r="E913" s="208"/>
      <c r="F913" s="208"/>
      <c r="G913" s="208"/>
      <c r="H913" s="208"/>
      <c r="I913" s="234"/>
    </row>
    <row r="914" customFormat="false" ht="13.8" hidden="false" customHeight="false" outlineLevel="0" collapsed="false">
      <c r="A914" s="208"/>
      <c r="B914" s="208"/>
      <c r="C914" s="208"/>
      <c r="D914" s="208"/>
      <c r="E914" s="208"/>
      <c r="F914" s="208"/>
      <c r="G914" s="208"/>
      <c r="H914" s="208"/>
      <c r="I914" s="234"/>
    </row>
    <row r="915" customFormat="false" ht="13.8" hidden="false" customHeight="false" outlineLevel="0" collapsed="false">
      <c r="A915" s="208"/>
      <c r="B915" s="208"/>
      <c r="C915" s="208"/>
      <c r="D915" s="208"/>
      <c r="E915" s="208"/>
      <c r="F915" s="208"/>
      <c r="G915" s="208"/>
      <c r="H915" s="208"/>
      <c r="I915" s="234"/>
    </row>
    <row r="916" customFormat="false" ht="13.8" hidden="false" customHeight="false" outlineLevel="0" collapsed="false">
      <c r="A916" s="208"/>
      <c r="B916" s="208"/>
      <c r="C916" s="208"/>
      <c r="D916" s="208"/>
      <c r="E916" s="208"/>
      <c r="F916" s="208"/>
      <c r="G916" s="208"/>
      <c r="H916" s="208"/>
      <c r="I916" s="234"/>
    </row>
    <row r="917" customFormat="false" ht="13.8" hidden="false" customHeight="false" outlineLevel="0" collapsed="false">
      <c r="A917" s="208"/>
      <c r="B917" s="208"/>
      <c r="C917" s="208"/>
      <c r="D917" s="208"/>
      <c r="E917" s="208"/>
      <c r="F917" s="208"/>
      <c r="G917" s="208"/>
      <c r="H917" s="208"/>
      <c r="I917" s="234"/>
    </row>
    <row r="918" customFormat="false" ht="13.8" hidden="false" customHeight="false" outlineLevel="0" collapsed="false">
      <c r="A918" s="208"/>
      <c r="B918" s="208"/>
      <c r="C918" s="208"/>
      <c r="D918" s="208"/>
      <c r="E918" s="208"/>
      <c r="F918" s="208"/>
      <c r="G918" s="208"/>
      <c r="H918" s="208"/>
      <c r="I918" s="234"/>
    </row>
    <row r="919" customFormat="false" ht="13.8" hidden="false" customHeight="false" outlineLevel="0" collapsed="false">
      <c r="A919" s="208"/>
      <c r="B919" s="208"/>
      <c r="C919" s="208"/>
      <c r="D919" s="208"/>
      <c r="E919" s="208"/>
      <c r="F919" s="208"/>
      <c r="G919" s="208"/>
      <c r="H919" s="208"/>
      <c r="I919" s="234"/>
    </row>
    <row r="920" customFormat="false" ht="13.8" hidden="false" customHeight="false" outlineLevel="0" collapsed="false">
      <c r="A920" s="208"/>
      <c r="B920" s="208"/>
      <c r="C920" s="208"/>
      <c r="D920" s="208"/>
      <c r="E920" s="208"/>
      <c r="F920" s="208"/>
      <c r="G920" s="208"/>
      <c r="H920" s="208"/>
      <c r="I920" s="234"/>
    </row>
    <row r="921" customFormat="false" ht="13.8" hidden="false" customHeight="false" outlineLevel="0" collapsed="false">
      <c r="A921" s="208"/>
      <c r="B921" s="208"/>
      <c r="C921" s="208"/>
      <c r="D921" s="208"/>
      <c r="E921" s="208"/>
      <c r="F921" s="208"/>
      <c r="G921" s="208"/>
      <c r="H921" s="208"/>
      <c r="I921" s="234"/>
    </row>
    <row r="922" customFormat="false" ht="13.8" hidden="false" customHeight="false" outlineLevel="0" collapsed="false">
      <c r="A922" s="208"/>
      <c r="B922" s="208"/>
      <c r="C922" s="208"/>
      <c r="D922" s="208"/>
      <c r="E922" s="208"/>
      <c r="F922" s="208"/>
      <c r="G922" s="208"/>
      <c r="H922" s="208"/>
      <c r="I922" s="234"/>
    </row>
    <row r="923" customFormat="false" ht="13.8" hidden="false" customHeight="false" outlineLevel="0" collapsed="false">
      <c r="A923" s="208"/>
      <c r="B923" s="208"/>
      <c r="C923" s="208"/>
      <c r="D923" s="208"/>
      <c r="E923" s="208"/>
      <c r="F923" s="208"/>
      <c r="G923" s="208"/>
      <c r="H923" s="208"/>
      <c r="I923" s="234"/>
    </row>
    <row r="924" customFormat="false" ht="13.8" hidden="false" customHeight="false" outlineLevel="0" collapsed="false">
      <c r="A924" s="208"/>
      <c r="B924" s="208"/>
      <c r="C924" s="208"/>
      <c r="D924" s="208"/>
      <c r="E924" s="208"/>
      <c r="F924" s="208"/>
      <c r="G924" s="208"/>
      <c r="H924" s="208"/>
      <c r="I924" s="234"/>
    </row>
    <row r="925" customFormat="false" ht="13.8" hidden="false" customHeight="false" outlineLevel="0" collapsed="false">
      <c r="A925" s="208"/>
      <c r="B925" s="208"/>
      <c r="C925" s="208"/>
      <c r="D925" s="208"/>
      <c r="E925" s="208"/>
      <c r="F925" s="208"/>
      <c r="G925" s="208"/>
      <c r="H925" s="208"/>
      <c r="I925" s="234"/>
    </row>
    <row r="926" customFormat="false" ht="13.8" hidden="false" customHeight="false" outlineLevel="0" collapsed="false">
      <c r="A926" s="208"/>
      <c r="B926" s="208"/>
      <c r="C926" s="208"/>
      <c r="D926" s="208"/>
      <c r="E926" s="208"/>
      <c r="F926" s="208"/>
      <c r="G926" s="208"/>
      <c r="H926" s="208"/>
      <c r="I926" s="234"/>
    </row>
    <row r="927" customFormat="false" ht="13.8" hidden="false" customHeight="false" outlineLevel="0" collapsed="false">
      <c r="A927" s="208"/>
      <c r="B927" s="208"/>
      <c r="C927" s="208"/>
      <c r="D927" s="208"/>
      <c r="E927" s="208"/>
      <c r="F927" s="208"/>
      <c r="G927" s="208"/>
      <c r="H927" s="208"/>
      <c r="I927" s="234"/>
    </row>
    <row r="928" customFormat="false" ht="13.8" hidden="false" customHeight="false" outlineLevel="0" collapsed="false">
      <c r="A928" s="208"/>
      <c r="B928" s="208"/>
      <c r="C928" s="208"/>
      <c r="D928" s="208"/>
      <c r="E928" s="208"/>
      <c r="F928" s="208"/>
      <c r="G928" s="208"/>
      <c r="H928" s="208"/>
      <c r="I928" s="234"/>
    </row>
    <row r="929" customFormat="false" ht="13.8" hidden="false" customHeight="false" outlineLevel="0" collapsed="false">
      <c r="A929" s="208"/>
      <c r="B929" s="208"/>
      <c r="C929" s="208"/>
      <c r="D929" s="208"/>
      <c r="E929" s="208"/>
      <c r="F929" s="208"/>
      <c r="G929" s="208"/>
      <c r="H929" s="208"/>
      <c r="I929" s="234"/>
    </row>
    <row r="930" customFormat="false" ht="13.8" hidden="false" customHeight="false" outlineLevel="0" collapsed="false">
      <c r="A930" s="208"/>
      <c r="B930" s="208"/>
      <c r="C930" s="208"/>
      <c r="D930" s="208"/>
      <c r="E930" s="208"/>
      <c r="F930" s="208"/>
      <c r="G930" s="208"/>
      <c r="H930" s="208"/>
      <c r="I930" s="234"/>
    </row>
    <row r="931" customFormat="false" ht="13.8" hidden="false" customHeight="false" outlineLevel="0" collapsed="false">
      <c r="A931" s="208"/>
      <c r="B931" s="208"/>
      <c r="C931" s="208"/>
      <c r="D931" s="208"/>
      <c r="E931" s="208"/>
      <c r="F931" s="208"/>
      <c r="G931" s="208"/>
      <c r="H931" s="208"/>
      <c r="I931" s="234"/>
    </row>
    <row r="932" customFormat="false" ht="13.8" hidden="false" customHeight="false" outlineLevel="0" collapsed="false">
      <c r="A932" s="208"/>
      <c r="B932" s="208"/>
      <c r="C932" s="208"/>
      <c r="D932" s="208"/>
      <c r="E932" s="208"/>
      <c r="F932" s="208"/>
      <c r="G932" s="208"/>
      <c r="H932" s="208"/>
      <c r="I932" s="234"/>
    </row>
    <row r="933" customFormat="false" ht="13.8" hidden="false" customHeight="false" outlineLevel="0" collapsed="false">
      <c r="A933" s="208"/>
      <c r="B933" s="208"/>
      <c r="C933" s="208"/>
      <c r="D933" s="208"/>
      <c r="E933" s="208"/>
      <c r="F933" s="208"/>
      <c r="G933" s="208"/>
      <c r="H933" s="208"/>
      <c r="I933" s="234"/>
    </row>
    <row r="934" customFormat="false" ht="13.8" hidden="false" customHeight="false" outlineLevel="0" collapsed="false">
      <c r="A934" s="208"/>
      <c r="B934" s="208"/>
      <c r="C934" s="208"/>
      <c r="D934" s="208"/>
      <c r="E934" s="208"/>
      <c r="F934" s="208"/>
      <c r="G934" s="208"/>
      <c r="H934" s="208"/>
      <c r="I934" s="234"/>
    </row>
    <row r="935" customFormat="false" ht="13.8" hidden="false" customHeight="false" outlineLevel="0" collapsed="false">
      <c r="A935" s="208"/>
      <c r="B935" s="208"/>
      <c r="C935" s="208"/>
      <c r="D935" s="208"/>
      <c r="E935" s="208"/>
      <c r="F935" s="208"/>
      <c r="G935" s="208"/>
      <c r="H935" s="208"/>
      <c r="I935" s="234"/>
    </row>
    <row r="936" customFormat="false" ht="13.8" hidden="false" customHeight="false" outlineLevel="0" collapsed="false">
      <c r="A936" s="208"/>
      <c r="B936" s="208"/>
      <c r="C936" s="208"/>
      <c r="D936" s="208"/>
      <c r="E936" s="208"/>
      <c r="F936" s="208"/>
      <c r="G936" s="208"/>
      <c r="H936" s="208"/>
      <c r="I936" s="234"/>
    </row>
    <row r="937" customFormat="false" ht="13.8" hidden="false" customHeight="false" outlineLevel="0" collapsed="false">
      <c r="A937" s="208"/>
      <c r="B937" s="208"/>
      <c r="C937" s="208"/>
      <c r="D937" s="208"/>
      <c r="E937" s="208"/>
      <c r="F937" s="208"/>
      <c r="G937" s="208"/>
      <c r="H937" s="208"/>
      <c r="I937" s="234"/>
    </row>
    <row r="938" customFormat="false" ht="13.8" hidden="false" customHeight="false" outlineLevel="0" collapsed="false">
      <c r="A938" s="208"/>
      <c r="B938" s="208"/>
      <c r="C938" s="208"/>
      <c r="D938" s="208"/>
      <c r="E938" s="208"/>
      <c r="F938" s="208"/>
      <c r="G938" s="208"/>
      <c r="H938" s="208"/>
      <c r="I938" s="234"/>
    </row>
    <row r="939" customFormat="false" ht="13.8" hidden="false" customHeight="false" outlineLevel="0" collapsed="false">
      <c r="A939" s="208"/>
      <c r="B939" s="208"/>
      <c r="C939" s="208"/>
      <c r="D939" s="208"/>
      <c r="E939" s="208"/>
      <c r="F939" s="208"/>
      <c r="G939" s="208"/>
      <c r="H939" s="208"/>
      <c r="I939" s="234"/>
    </row>
    <row r="940" customFormat="false" ht="13.8" hidden="false" customHeight="false" outlineLevel="0" collapsed="false">
      <c r="A940" s="208"/>
      <c r="B940" s="208"/>
      <c r="C940" s="208"/>
      <c r="D940" s="208"/>
      <c r="E940" s="208"/>
      <c r="F940" s="208"/>
      <c r="G940" s="208"/>
      <c r="H940" s="208"/>
      <c r="I940" s="234"/>
    </row>
    <row r="941" customFormat="false" ht="13.8" hidden="false" customHeight="false" outlineLevel="0" collapsed="false">
      <c r="A941" s="208"/>
      <c r="B941" s="208"/>
      <c r="C941" s="208"/>
      <c r="D941" s="208"/>
      <c r="E941" s="208"/>
      <c r="F941" s="208"/>
      <c r="G941" s="208"/>
      <c r="H941" s="208"/>
      <c r="I941" s="234"/>
    </row>
    <row r="942" customFormat="false" ht="13.8" hidden="false" customHeight="false" outlineLevel="0" collapsed="false">
      <c r="A942" s="208"/>
      <c r="B942" s="208"/>
      <c r="C942" s="208"/>
      <c r="D942" s="208"/>
      <c r="E942" s="208"/>
      <c r="F942" s="208"/>
      <c r="G942" s="208"/>
      <c r="H942" s="208"/>
      <c r="I942" s="234"/>
    </row>
    <row r="943" customFormat="false" ht="13.8" hidden="false" customHeight="false" outlineLevel="0" collapsed="false">
      <c r="A943" s="208"/>
      <c r="B943" s="208"/>
      <c r="C943" s="208"/>
      <c r="D943" s="208"/>
      <c r="E943" s="208"/>
      <c r="F943" s="208"/>
      <c r="G943" s="208"/>
      <c r="H943" s="208"/>
      <c r="I943" s="234"/>
    </row>
    <row r="944" customFormat="false" ht="13.8" hidden="false" customHeight="false" outlineLevel="0" collapsed="false">
      <c r="A944" s="208"/>
      <c r="B944" s="208"/>
      <c r="C944" s="208"/>
      <c r="D944" s="208"/>
      <c r="E944" s="208"/>
      <c r="F944" s="208"/>
      <c r="G944" s="208"/>
      <c r="H944" s="208"/>
      <c r="I944" s="234"/>
    </row>
    <row r="945" customFormat="false" ht="13.8" hidden="false" customHeight="false" outlineLevel="0" collapsed="false">
      <c r="A945" s="208"/>
      <c r="B945" s="208"/>
      <c r="C945" s="208"/>
      <c r="D945" s="208"/>
      <c r="E945" s="208"/>
      <c r="F945" s="208"/>
      <c r="G945" s="208"/>
      <c r="H945" s="208"/>
      <c r="I945" s="234"/>
    </row>
    <row r="946" customFormat="false" ht="13.8" hidden="false" customHeight="false" outlineLevel="0" collapsed="false">
      <c r="A946" s="208"/>
      <c r="B946" s="208"/>
      <c r="C946" s="208"/>
      <c r="D946" s="208"/>
      <c r="E946" s="208"/>
      <c r="F946" s="208"/>
      <c r="G946" s="208"/>
      <c r="H946" s="208"/>
      <c r="I946" s="234"/>
    </row>
    <row r="947" customFormat="false" ht="13.8" hidden="false" customHeight="false" outlineLevel="0" collapsed="false">
      <c r="A947" s="208"/>
      <c r="B947" s="208"/>
      <c r="C947" s="208"/>
      <c r="D947" s="208"/>
      <c r="E947" s="208"/>
      <c r="F947" s="208"/>
      <c r="G947" s="208"/>
      <c r="H947" s="208"/>
      <c r="I947" s="234"/>
    </row>
    <row r="948" customFormat="false" ht="13.8" hidden="false" customHeight="false" outlineLevel="0" collapsed="false">
      <c r="A948" s="208"/>
      <c r="B948" s="208"/>
      <c r="C948" s="208"/>
      <c r="D948" s="208"/>
      <c r="E948" s="208"/>
      <c r="F948" s="208"/>
      <c r="G948" s="208"/>
      <c r="H948" s="208"/>
      <c r="I948" s="234"/>
    </row>
    <row r="949" customFormat="false" ht="13.8" hidden="false" customHeight="false" outlineLevel="0" collapsed="false">
      <c r="A949" s="208"/>
      <c r="B949" s="208"/>
      <c r="C949" s="208"/>
      <c r="D949" s="208"/>
      <c r="E949" s="208"/>
      <c r="F949" s="208"/>
      <c r="G949" s="208"/>
      <c r="H949" s="208"/>
      <c r="I949" s="234"/>
    </row>
    <row r="950" customFormat="false" ht="13.8" hidden="false" customHeight="false" outlineLevel="0" collapsed="false">
      <c r="A950" s="208"/>
      <c r="B950" s="208"/>
      <c r="C950" s="208"/>
      <c r="D950" s="208"/>
      <c r="E950" s="208"/>
      <c r="F950" s="208"/>
      <c r="G950" s="208"/>
      <c r="H950" s="208"/>
      <c r="I950" s="234"/>
    </row>
    <row r="951" customFormat="false" ht="13.8" hidden="false" customHeight="false" outlineLevel="0" collapsed="false">
      <c r="A951" s="208"/>
      <c r="B951" s="208"/>
      <c r="C951" s="208"/>
      <c r="D951" s="208"/>
      <c r="E951" s="208"/>
      <c r="F951" s="208"/>
      <c r="G951" s="208"/>
      <c r="H951" s="208"/>
      <c r="I951" s="234"/>
    </row>
    <row r="952" customFormat="false" ht="13.8" hidden="false" customHeight="false" outlineLevel="0" collapsed="false">
      <c r="A952" s="208"/>
      <c r="B952" s="208"/>
      <c r="C952" s="208"/>
      <c r="D952" s="208"/>
      <c r="E952" s="208"/>
      <c r="F952" s="208"/>
      <c r="G952" s="208"/>
      <c r="H952" s="208"/>
      <c r="I952" s="234"/>
    </row>
    <row r="953" customFormat="false" ht="13.8" hidden="false" customHeight="false" outlineLevel="0" collapsed="false">
      <c r="A953" s="208"/>
      <c r="B953" s="208"/>
      <c r="C953" s="208"/>
      <c r="D953" s="208"/>
      <c r="E953" s="208"/>
      <c r="F953" s="208"/>
      <c r="G953" s="208"/>
      <c r="H953" s="208"/>
      <c r="I953" s="234"/>
    </row>
    <row r="954" customFormat="false" ht="13.8" hidden="false" customHeight="false" outlineLevel="0" collapsed="false">
      <c r="A954" s="208"/>
      <c r="B954" s="208"/>
      <c r="C954" s="208"/>
      <c r="D954" s="208"/>
      <c r="E954" s="208"/>
      <c r="F954" s="208"/>
      <c r="G954" s="208"/>
      <c r="H954" s="208"/>
      <c r="I954" s="234"/>
    </row>
    <row r="955" customFormat="false" ht="13.8" hidden="false" customHeight="false" outlineLevel="0" collapsed="false">
      <c r="A955" s="208"/>
      <c r="B955" s="208"/>
      <c r="C955" s="208"/>
      <c r="D955" s="208"/>
      <c r="E955" s="208"/>
      <c r="F955" s="208"/>
      <c r="G955" s="208"/>
      <c r="H955" s="208"/>
      <c r="I955" s="234"/>
    </row>
    <row r="956" customFormat="false" ht="13.8" hidden="false" customHeight="false" outlineLevel="0" collapsed="false">
      <c r="A956" s="208"/>
      <c r="B956" s="208"/>
      <c r="C956" s="208"/>
      <c r="D956" s="208"/>
      <c r="E956" s="208"/>
      <c r="F956" s="208"/>
      <c r="G956" s="208"/>
      <c r="H956" s="208"/>
      <c r="I956" s="234"/>
    </row>
    <row r="957" customFormat="false" ht="13.8" hidden="false" customHeight="false" outlineLevel="0" collapsed="false">
      <c r="A957" s="208"/>
      <c r="B957" s="208"/>
      <c r="C957" s="208"/>
      <c r="D957" s="208"/>
      <c r="E957" s="208"/>
      <c r="F957" s="208"/>
      <c r="G957" s="208"/>
      <c r="H957" s="208"/>
      <c r="I957" s="234"/>
    </row>
    <row r="958" customFormat="false" ht="13.8" hidden="false" customHeight="false" outlineLevel="0" collapsed="false">
      <c r="A958" s="208"/>
      <c r="B958" s="208"/>
      <c r="C958" s="208"/>
      <c r="D958" s="208"/>
      <c r="E958" s="208"/>
      <c r="F958" s="208"/>
      <c r="G958" s="208"/>
      <c r="H958" s="208"/>
      <c r="I958" s="234"/>
    </row>
    <row r="959" customFormat="false" ht="13.8" hidden="false" customHeight="false" outlineLevel="0" collapsed="false">
      <c r="A959" s="208"/>
      <c r="B959" s="208"/>
      <c r="C959" s="208"/>
      <c r="D959" s="208"/>
      <c r="E959" s="208"/>
      <c r="F959" s="208"/>
      <c r="G959" s="208"/>
      <c r="H959" s="208"/>
      <c r="I959" s="234"/>
    </row>
    <row r="960" customFormat="false" ht="13.8" hidden="false" customHeight="false" outlineLevel="0" collapsed="false">
      <c r="A960" s="208"/>
      <c r="B960" s="208"/>
      <c r="C960" s="208"/>
      <c r="D960" s="208"/>
      <c r="E960" s="208"/>
      <c r="F960" s="208"/>
      <c r="G960" s="208"/>
      <c r="H960" s="208"/>
      <c r="I960" s="234"/>
    </row>
    <row r="961" customFormat="false" ht="13.8" hidden="false" customHeight="false" outlineLevel="0" collapsed="false">
      <c r="A961" s="208"/>
      <c r="B961" s="208"/>
      <c r="C961" s="208"/>
      <c r="D961" s="208"/>
      <c r="E961" s="208"/>
      <c r="F961" s="208"/>
      <c r="G961" s="208"/>
      <c r="H961" s="208"/>
      <c r="I961" s="234"/>
    </row>
    <row r="962" customFormat="false" ht="13.8" hidden="false" customHeight="false" outlineLevel="0" collapsed="false">
      <c r="A962" s="208"/>
      <c r="B962" s="208"/>
      <c r="C962" s="208"/>
      <c r="D962" s="208"/>
      <c r="E962" s="208"/>
      <c r="F962" s="208"/>
      <c r="G962" s="208"/>
      <c r="H962" s="208"/>
      <c r="I962" s="234"/>
    </row>
    <row r="963" customFormat="false" ht="13.8" hidden="false" customHeight="false" outlineLevel="0" collapsed="false">
      <c r="A963" s="208"/>
      <c r="B963" s="208"/>
      <c r="C963" s="208"/>
      <c r="D963" s="208"/>
      <c r="E963" s="208"/>
      <c r="F963" s="208"/>
      <c r="G963" s="208"/>
      <c r="H963" s="208"/>
      <c r="I963" s="234"/>
    </row>
    <row r="964" customFormat="false" ht="13.8" hidden="false" customHeight="false" outlineLevel="0" collapsed="false">
      <c r="A964" s="208"/>
      <c r="B964" s="208"/>
      <c r="C964" s="208"/>
      <c r="D964" s="208"/>
      <c r="E964" s="208"/>
      <c r="F964" s="208"/>
      <c r="G964" s="208"/>
      <c r="H964" s="208"/>
      <c r="I964" s="234"/>
    </row>
    <row r="965" customFormat="false" ht="13.8" hidden="false" customHeight="false" outlineLevel="0" collapsed="false">
      <c r="A965" s="208"/>
      <c r="B965" s="208"/>
      <c r="C965" s="208"/>
      <c r="D965" s="208"/>
      <c r="E965" s="208"/>
      <c r="F965" s="208"/>
      <c r="G965" s="208"/>
      <c r="H965" s="208"/>
      <c r="I965" s="234"/>
    </row>
    <row r="966" customFormat="false" ht="13.8" hidden="false" customHeight="false" outlineLevel="0" collapsed="false">
      <c r="A966" s="208"/>
      <c r="B966" s="208"/>
      <c r="C966" s="208"/>
      <c r="D966" s="208"/>
      <c r="E966" s="208"/>
      <c r="F966" s="208"/>
      <c r="G966" s="208"/>
      <c r="H966" s="208"/>
      <c r="I966" s="234"/>
    </row>
    <row r="967" customFormat="false" ht="13.8" hidden="false" customHeight="false" outlineLevel="0" collapsed="false">
      <c r="A967" s="208"/>
      <c r="B967" s="208"/>
      <c r="C967" s="208"/>
      <c r="D967" s="208"/>
      <c r="E967" s="208"/>
      <c r="F967" s="208"/>
      <c r="G967" s="208"/>
      <c r="H967" s="208"/>
      <c r="I967" s="234"/>
    </row>
    <row r="968" customFormat="false" ht="13.8" hidden="false" customHeight="false" outlineLevel="0" collapsed="false">
      <c r="A968" s="208"/>
      <c r="B968" s="208"/>
      <c r="C968" s="208"/>
      <c r="D968" s="208"/>
      <c r="E968" s="208"/>
      <c r="F968" s="208"/>
      <c r="G968" s="208"/>
      <c r="H968" s="208"/>
      <c r="I968" s="234"/>
    </row>
    <row r="969" customFormat="false" ht="13.8" hidden="false" customHeight="false" outlineLevel="0" collapsed="false">
      <c r="A969" s="208"/>
      <c r="B969" s="208"/>
      <c r="C969" s="208"/>
      <c r="D969" s="208"/>
      <c r="E969" s="208"/>
      <c r="F969" s="208"/>
      <c r="G969" s="208"/>
      <c r="H969" s="208"/>
      <c r="I969" s="234"/>
    </row>
    <row r="970" customFormat="false" ht="13.8" hidden="false" customHeight="false" outlineLevel="0" collapsed="false">
      <c r="A970" s="208"/>
      <c r="B970" s="208"/>
      <c r="C970" s="208"/>
      <c r="D970" s="208"/>
      <c r="E970" s="208"/>
      <c r="F970" s="208"/>
      <c r="G970" s="208"/>
      <c r="H970" s="208"/>
      <c r="I970" s="234"/>
    </row>
    <row r="971" customFormat="false" ht="13.8" hidden="false" customHeight="false" outlineLevel="0" collapsed="false">
      <c r="A971" s="208"/>
      <c r="B971" s="208"/>
      <c r="C971" s="208"/>
      <c r="D971" s="208"/>
      <c r="E971" s="208"/>
      <c r="F971" s="208"/>
      <c r="G971" s="208"/>
      <c r="H971" s="208"/>
      <c r="I971" s="234"/>
    </row>
    <row r="972" customFormat="false" ht="13.8" hidden="false" customHeight="false" outlineLevel="0" collapsed="false">
      <c r="A972" s="208"/>
      <c r="B972" s="208"/>
      <c r="C972" s="208"/>
      <c r="D972" s="208"/>
      <c r="E972" s="208"/>
      <c r="F972" s="208"/>
      <c r="G972" s="208"/>
      <c r="H972" s="208"/>
      <c r="I972" s="234"/>
    </row>
    <row r="973" customFormat="false" ht="13.8" hidden="false" customHeight="false" outlineLevel="0" collapsed="false">
      <c r="A973" s="208"/>
      <c r="B973" s="208"/>
      <c r="C973" s="208"/>
      <c r="D973" s="208"/>
      <c r="E973" s="208"/>
      <c r="F973" s="208"/>
      <c r="G973" s="208"/>
      <c r="H973" s="208"/>
      <c r="I973" s="234"/>
    </row>
    <row r="974" customFormat="false" ht="13.8" hidden="false" customHeight="false" outlineLevel="0" collapsed="false">
      <c r="A974" s="208"/>
      <c r="B974" s="208"/>
      <c r="C974" s="208"/>
      <c r="D974" s="208"/>
      <c r="E974" s="208"/>
      <c r="F974" s="208"/>
      <c r="G974" s="208"/>
      <c r="H974" s="208"/>
      <c r="I974" s="234"/>
    </row>
    <row r="975" customFormat="false" ht="13.8" hidden="false" customHeight="false" outlineLevel="0" collapsed="false">
      <c r="A975" s="208"/>
      <c r="B975" s="208"/>
      <c r="C975" s="208"/>
      <c r="D975" s="208"/>
      <c r="E975" s="208"/>
      <c r="F975" s="208"/>
      <c r="G975" s="208"/>
      <c r="H975" s="208"/>
      <c r="I975" s="234"/>
    </row>
    <row r="976" customFormat="false" ht="13.8" hidden="false" customHeight="false" outlineLevel="0" collapsed="false">
      <c r="A976" s="208"/>
      <c r="B976" s="208"/>
      <c r="C976" s="208"/>
      <c r="D976" s="208"/>
      <c r="E976" s="208"/>
      <c r="F976" s="208"/>
      <c r="G976" s="208"/>
      <c r="H976" s="208"/>
      <c r="I976" s="234"/>
    </row>
    <row r="977" customFormat="false" ht="13.8" hidden="false" customHeight="false" outlineLevel="0" collapsed="false">
      <c r="A977" s="208"/>
      <c r="B977" s="208"/>
      <c r="C977" s="208"/>
      <c r="D977" s="208"/>
      <c r="E977" s="208"/>
      <c r="F977" s="208"/>
      <c r="G977" s="208"/>
      <c r="H977" s="208"/>
      <c r="I977" s="234"/>
    </row>
    <row r="978" customFormat="false" ht="13.8" hidden="false" customHeight="false" outlineLevel="0" collapsed="false">
      <c r="A978" s="208"/>
      <c r="B978" s="208"/>
      <c r="C978" s="208"/>
      <c r="D978" s="208"/>
      <c r="E978" s="208"/>
      <c r="F978" s="208"/>
      <c r="G978" s="208"/>
      <c r="H978" s="208"/>
      <c r="I978" s="234"/>
    </row>
    <row r="979" customFormat="false" ht="13.8" hidden="false" customHeight="false" outlineLevel="0" collapsed="false">
      <c r="A979" s="208"/>
      <c r="B979" s="208"/>
      <c r="C979" s="208"/>
      <c r="D979" s="208"/>
      <c r="E979" s="208"/>
      <c r="F979" s="208"/>
      <c r="G979" s="208"/>
      <c r="H979" s="208"/>
      <c r="I979" s="234"/>
    </row>
    <row r="980" customFormat="false" ht="13.8" hidden="false" customHeight="false" outlineLevel="0" collapsed="false">
      <c r="A980" s="208"/>
      <c r="B980" s="208"/>
      <c r="C980" s="208"/>
      <c r="D980" s="208"/>
      <c r="E980" s="208"/>
      <c r="F980" s="208"/>
      <c r="G980" s="208"/>
      <c r="H980" s="208"/>
      <c r="I980" s="234"/>
    </row>
    <row r="981" customFormat="false" ht="13.8" hidden="false" customHeight="false" outlineLevel="0" collapsed="false">
      <c r="A981" s="208"/>
      <c r="B981" s="208"/>
      <c r="C981" s="208"/>
      <c r="D981" s="208"/>
      <c r="E981" s="208"/>
      <c r="F981" s="208"/>
      <c r="G981" s="208"/>
      <c r="H981" s="208"/>
      <c r="I981" s="234"/>
    </row>
    <row r="982" customFormat="false" ht="13.8" hidden="false" customHeight="false" outlineLevel="0" collapsed="false">
      <c r="A982" s="208"/>
      <c r="B982" s="208"/>
      <c r="C982" s="208"/>
      <c r="D982" s="208"/>
      <c r="E982" s="208"/>
      <c r="F982" s="208"/>
      <c r="G982" s="208"/>
      <c r="H982" s="208"/>
      <c r="I982" s="234"/>
    </row>
    <row r="983" customFormat="false" ht="13.8" hidden="false" customHeight="false" outlineLevel="0" collapsed="false">
      <c r="A983" s="208"/>
      <c r="B983" s="208"/>
      <c r="C983" s="208"/>
      <c r="D983" s="208"/>
      <c r="E983" s="208"/>
      <c r="F983" s="208"/>
      <c r="G983" s="208"/>
      <c r="H983" s="208"/>
      <c r="I983" s="234"/>
    </row>
    <row r="984" customFormat="false" ht="13.8" hidden="false" customHeight="false" outlineLevel="0" collapsed="false">
      <c r="A984" s="208"/>
      <c r="B984" s="208"/>
      <c r="C984" s="208"/>
      <c r="D984" s="208"/>
      <c r="E984" s="208"/>
      <c r="F984" s="208"/>
      <c r="G984" s="208"/>
      <c r="H984" s="208"/>
      <c r="I984" s="234"/>
    </row>
    <row r="985" customFormat="false" ht="13.8" hidden="false" customHeight="false" outlineLevel="0" collapsed="false">
      <c r="A985" s="208"/>
      <c r="B985" s="208"/>
      <c r="C985" s="208"/>
      <c r="D985" s="208"/>
      <c r="E985" s="208"/>
      <c r="F985" s="208"/>
      <c r="G985" s="208"/>
      <c r="H985" s="208"/>
      <c r="I985" s="234"/>
    </row>
    <row r="986" customFormat="false" ht="13.8" hidden="false" customHeight="false" outlineLevel="0" collapsed="false">
      <c r="A986" s="208"/>
      <c r="B986" s="208"/>
      <c r="C986" s="208"/>
      <c r="D986" s="208"/>
      <c r="E986" s="208"/>
      <c r="F986" s="208"/>
      <c r="G986" s="208"/>
      <c r="H986" s="208"/>
      <c r="I986" s="234"/>
    </row>
    <row r="987" customFormat="false" ht="13.8" hidden="false" customHeight="false" outlineLevel="0" collapsed="false">
      <c r="A987" s="208"/>
      <c r="B987" s="208"/>
      <c r="C987" s="208"/>
      <c r="D987" s="208"/>
      <c r="E987" s="208"/>
      <c r="F987" s="208"/>
      <c r="G987" s="208"/>
      <c r="H987" s="208"/>
      <c r="I987" s="234"/>
    </row>
    <row r="988" customFormat="false" ht="13.8" hidden="false" customHeight="false" outlineLevel="0" collapsed="false">
      <c r="A988" s="208"/>
      <c r="B988" s="208"/>
      <c r="C988" s="208"/>
      <c r="D988" s="208"/>
      <c r="E988" s="208"/>
      <c r="F988" s="208"/>
      <c r="G988" s="208"/>
      <c r="H988" s="208"/>
      <c r="I988" s="234"/>
    </row>
    <row r="989" customFormat="false" ht="13.8" hidden="false" customHeight="false" outlineLevel="0" collapsed="false">
      <c r="A989" s="208"/>
      <c r="B989" s="208"/>
      <c r="C989" s="208"/>
      <c r="D989" s="208"/>
      <c r="E989" s="208"/>
      <c r="F989" s="208"/>
      <c r="G989" s="208"/>
      <c r="H989" s="208"/>
      <c r="I989" s="234"/>
    </row>
    <row r="990" customFormat="false" ht="13.8" hidden="false" customHeight="false" outlineLevel="0" collapsed="false">
      <c r="A990" s="208"/>
      <c r="B990" s="208"/>
      <c r="C990" s="208"/>
      <c r="D990" s="208"/>
      <c r="E990" s="208"/>
      <c r="F990" s="208"/>
      <c r="G990" s="208"/>
      <c r="H990" s="208"/>
      <c r="I990" s="234"/>
    </row>
    <row r="991" customFormat="false" ht="13.8" hidden="false" customHeight="false" outlineLevel="0" collapsed="false">
      <c r="A991" s="208"/>
      <c r="B991" s="208"/>
      <c r="C991" s="208"/>
      <c r="D991" s="208"/>
      <c r="E991" s="208"/>
      <c r="F991" s="208"/>
      <c r="G991" s="208"/>
      <c r="H991" s="208"/>
      <c r="I991" s="234"/>
    </row>
    <row r="992" customFormat="false" ht="13.8" hidden="false" customHeight="false" outlineLevel="0" collapsed="false">
      <c r="A992" s="208"/>
      <c r="B992" s="208"/>
      <c r="C992" s="208"/>
      <c r="D992" s="208"/>
      <c r="E992" s="208"/>
      <c r="F992" s="208"/>
      <c r="G992" s="208"/>
      <c r="H992" s="208"/>
      <c r="I992" s="234"/>
    </row>
    <row r="993" customFormat="false" ht="13.8" hidden="false" customHeight="false" outlineLevel="0" collapsed="false">
      <c r="A993" s="208"/>
      <c r="B993" s="208"/>
      <c r="C993" s="208"/>
      <c r="D993" s="208"/>
      <c r="E993" s="208"/>
      <c r="F993" s="208"/>
      <c r="G993" s="208"/>
      <c r="H993" s="208"/>
      <c r="I993" s="234"/>
    </row>
    <row r="994" customFormat="false" ht="13.8" hidden="false" customHeight="false" outlineLevel="0" collapsed="false">
      <c r="A994" s="208"/>
      <c r="B994" s="208"/>
      <c r="C994" s="208"/>
      <c r="D994" s="208"/>
      <c r="E994" s="208"/>
      <c r="F994" s="208"/>
      <c r="G994" s="208"/>
      <c r="H994" s="208"/>
      <c r="I994" s="234"/>
    </row>
    <row r="995" customFormat="false" ht="13.8" hidden="false" customHeight="false" outlineLevel="0" collapsed="false">
      <c r="A995" s="208"/>
      <c r="B995" s="208"/>
      <c r="C995" s="208"/>
      <c r="D995" s="208"/>
      <c r="E995" s="208"/>
      <c r="F995" s="208"/>
      <c r="G995" s="208"/>
      <c r="H995" s="208"/>
      <c r="I995" s="234"/>
    </row>
    <row r="996" customFormat="false" ht="13.8" hidden="false" customHeight="false" outlineLevel="0" collapsed="false">
      <c r="A996" s="208"/>
      <c r="B996" s="208"/>
      <c r="C996" s="208"/>
      <c r="D996" s="208"/>
      <c r="E996" s="208"/>
      <c r="F996" s="208"/>
      <c r="G996" s="208"/>
      <c r="H996" s="208"/>
      <c r="I996" s="234"/>
    </row>
    <row r="997" customFormat="false" ht="13.8" hidden="false" customHeight="false" outlineLevel="0" collapsed="false">
      <c r="A997" s="208"/>
      <c r="B997" s="208"/>
      <c r="C997" s="208"/>
      <c r="D997" s="208"/>
      <c r="E997" s="208"/>
      <c r="F997" s="208"/>
      <c r="G997" s="208"/>
      <c r="H997" s="208"/>
      <c r="I997" s="234"/>
    </row>
    <row r="998" customFormat="false" ht="13.8" hidden="false" customHeight="false" outlineLevel="0" collapsed="false">
      <c r="A998" s="208"/>
      <c r="B998" s="208"/>
      <c r="C998" s="208"/>
      <c r="D998" s="208"/>
      <c r="E998" s="208"/>
      <c r="F998" s="208"/>
      <c r="G998" s="208"/>
      <c r="H998" s="208"/>
      <c r="I998" s="234"/>
    </row>
    <row r="999" customFormat="false" ht="13.8" hidden="false" customHeight="false" outlineLevel="0" collapsed="false">
      <c r="A999" s="208"/>
      <c r="B999" s="208"/>
      <c r="C999" s="208"/>
      <c r="D999" s="208"/>
      <c r="E999" s="208"/>
      <c r="F999" s="208"/>
      <c r="G999" s="208"/>
      <c r="H999" s="208"/>
      <c r="I999" s="234"/>
    </row>
    <row r="1000" customFormat="false" ht="13.8" hidden="false" customHeight="false" outlineLevel="0" collapsed="false">
      <c r="A1000" s="208"/>
      <c r="B1000" s="208"/>
      <c r="C1000" s="208"/>
      <c r="D1000" s="208"/>
      <c r="E1000" s="208"/>
      <c r="F1000" s="208"/>
      <c r="G1000" s="208"/>
      <c r="H1000" s="208"/>
      <c r="I1000" s="234"/>
    </row>
    <row r="1001" customFormat="false" ht="13.8" hidden="false" customHeight="false" outlineLevel="0" collapsed="false">
      <c r="A1001" s="208"/>
      <c r="B1001" s="208"/>
      <c r="C1001" s="208"/>
      <c r="D1001" s="208"/>
      <c r="E1001" s="208"/>
      <c r="F1001" s="208"/>
      <c r="G1001" s="208"/>
      <c r="H1001" s="208"/>
      <c r="I1001" s="234"/>
    </row>
    <row r="1002" customFormat="false" ht="13.8" hidden="false" customHeight="false" outlineLevel="0" collapsed="false">
      <c r="A1002" s="208"/>
      <c r="B1002" s="208"/>
      <c r="C1002" s="208"/>
      <c r="D1002" s="208"/>
      <c r="E1002" s="208"/>
      <c r="F1002" s="208"/>
      <c r="G1002" s="208"/>
      <c r="H1002" s="208"/>
      <c r="I1002" s="234"/>
    </row>
    <row r="1003" customFormat="false" ht="13.8" hidden="false" customHeight="false" outlineLevel="0" collapsed="false">
      <c r="A1003" s="208"/>
      <c r="B1003" s="208"/>
      <c r="C1003" s="208"/>
      <c r="D1003" s="208"/>
      <c r="E1003" s="208"/>
      <c r="F1003" s="208"/>
      <c r="G1003" s="208"/>
      <c r="H1003" s="208"/>
      <c r="I1003" s="234"/>
    </row>
    <row r="1004" customFormat="false" ht="13.8" hidden="false" customHeight="false" outlineLevel="0" collapsed="false">
      <c r="A1004" s="208"/>
      <c r="B1004" s="208"/>
      <c r="C1004" s="208"/>
      <c r="D1004" s="208"/>
      <c r="E1004" s="208"/>
      <c r="F1004" s="208"/>
      <c r="G1004" s="208"/>
      <c r="H1004" s="208"/>
      <c r="I1004" s="234"/>
    </row>
    <row r="1005" customFormat="false" ht="13.8" hidden="false" customHeight="false" outlineLevel="0" collapsed="false">
      <c r="A1005" s="208"/>
      <c r="B1005" s="208"/>
      <c r="C1005" s="208"/>
      <c r="D1005" s="208"/>
      <c r="E1005" s="208"/>
      <c r="F1005" s="208"/>
      <c r="G1005" s="208"/>
      <c r="H1005" s="208"/>
      <c r="I1005" s="234"/>
    </row>
    <row r="1006" customFormat="false" ht="13.8" hidden="false" customHeight="false" outlineLevel="0" collapsed="false">
      <c r="A1006" s="208"/>
      <c r="B1006" s="208"/>
      <c r="C1006" s="208"/>
      <c r="D1006" s="208"/>
      <c r="E1006" s="208"/>
      <c r="F1006" s="208"/>
      <c r="G1006" s="208"/>
      <c r="H1006" s="208"/>
      <c r="I1006" s="234"/>
    </row>
    <row r="1007" customFormat="false" ht="13.8" hidden="false" customHeight="false" outlineLevel="0" collapsed="false">
      <c r="A1007" s="208"/>
      <c r="B1007" s="208"/>
      <c r="C1007" s="208"/>
      <c r="D1007" s="208"/>
      <c r="E1007" s="208"/>
      <c r="F1007" s="208"/>
      <c r="G1007" s="208"/>
      <c r="H1007" s="208"/>
      <c r="I1007" s="234"/>
    </row>
    <row r="1008" customFormat="false" ht="13.8" hidden="false" customHeight="false" outlineLevel="0" collapsed="false">
      <c r="A1008" s="208"/>
      <c r="B1008" s="208"/>
      <c r="C1008" s="208"/>
      <c r="D1008" s="208"/>
      <c r="E1008" s="208"/>
      <c r="F1008" s="208"/>
      <c r="G1008" s="208"/>
      <c r="H1008" s="208"/>
      <c r="I1008" s="234"/>
    </row>
    <row r="1009" customFormat="false" ht="13.8" hidden="false" customHeight="false" outlineLevel="0" collapsed="false">
      <c r="A1009" s="208"/>
      <c r="B1009" s="208"/>
      <c r="C1009" s="208"/>
      <c r="D1009" s="208"/>
      <c r="E1009" s="208"/>
      <c r="F1009" s="208"/>
      <c r="G1009" s="208"/>
      <c r="H1009" s="208"/>
      <c r="I1009" s="234"/>
    </row>
    <row r="1010" customFormat="false" ht="13.8" hidden="false" customHeight="false" outlineLevel="0" collapsed="false">
      <c r="A1010" s="208"/>
      <c r="B1010" s="208"/>
      <c r="C1010" s="208"/>
      <c r="D1010" s="208"/>
      <c r="E1010" s="208"/>
      <c r="F1010" s="208"/>
      <c r="G1010" s="208"/>
      <c r="H1010" s="208"/>
      <c r="I1010" s="234"/>
    </row>
    <row r="1011" customFormat="false" ht="13.8" hidden="false" customHeight="false" outlineLevel="0" collapsed="false">
      <c r="A1011" s="208"/>
      <c r="B1011" s="208"/>
      <c r="C1011" s="208"/>
      <c r="D1011" s="208"/>
      <c r="E1011" s="208"/>
      <c r="F1011" s="208"/>
      <c r="G1011" s="208"/>
      <c r="H1011" s="208"/>
      <c r="I1011" s="234"/>
    </row>
    <row r="1012" customFormat="false" ht="13.8" hidden="false" customHeight="false" outlineLevel="0" collapsed="false">
      <c r="A1012" s="208"/>
      <c r="B1012" s="208"/>
      <c r="C1012" s="208"/>
      <c r="D1012" s="208"/>
      <c r="E1012" s="208"/>
      <c r="F1012" s="208"/>
      <c r="G1012" s="208"/>
      <c r="H1012" s="208"/>
      <c r="I1012" s="234"/>
    </row>
    <row r="1013" customFormat="false" ht="13.8" hidden="false" customHeight="false" outlineLevel="0" collapsed="false">
      <c r="A1013" s="208"/>
      <c r="B1013" s="208"/>
      <c r="C1013" s="208"/>
      <c r="D1013" s="208"/>
      <c r="E1013" s="208"/>
      <c r="F1013" s="208"/>
      <c r="G1013" s="208"/>
      <c r="H1013" s="208"/>
      <c r="I1013" s="234"/>
    </row>
    <row r="1014" customFormat="false" ht="13.8" hidden="false" customHeight="false" outlineLevel="0" collapsed="false">
      <c r="A1014" s="208"/>
      <c r="B1014" s="208"/>
      <c r="C1014" s="208"/>
      <c r="D1014" s="208"/>
      <c r="E1014" s="208"/>
      <c r="F1014" s="208"/>
      <c r="G1014" s="208"/>
      <c r="H1014" s="208"/>
      <c r="I1014" s="234"/>
    </row>
    <row r="1015" customFormat="false" ht="13.8" hidden="false" customHeight="false" outlineLevel="0" collapsed="false">
      <c r="A1015" s="208"/>
      <c r="B1015" s="208"/>
      <c r="C1015" s="208"/>
      <c r="D1015" s="208"/>
      <c r="E1015" s="208"/>
      <c r="F1015" s="208"/>
      <c r="G1015" s="208"/>
      <c r="H1015" s="208"/>
      <c r="I1015" s="234"/>
    </row>
    <row r="1016" customFormat="false" ht="13.8" hidden="false" customHeight="false" outlineLevel="0" collapsed="false">
      <c r="A1016" s="208"/>
      <c r="B1016" s="208"/>
      <c r="C1016" s="208"/>
      <c r="D1016" s="208"/>
      <c r="E1016" s="208"/>
      <c r="F1016" s="208"/>
      <c r="G1016" s="208"/>
      <c r="H1016" s="208"/>
      <c r="I1016" s="234"/>
    </row>
    <row r="1017" customFormat="false" ht="13.8" hidden="false" customHeight="false" outlineLevel="0" collapsed="false">
      <c r="A1017" s="208"/>
      <c r="B1017" s="208"/>
      <c r="C1017" s="208"/>
      <c r="D1017" s="208"/>
      <c r="E1017" s="208"/>
      <c r="F1017" s="208"/>
      <c r="G1017" s="208"/>
      <c r="H1017" s="208"/>
      <c r="I1017" s="234"/>
    </row>
    <row r="1018" customFormat="false" ht="13.8" hidden="false" customHeight="false" outlineLevel="0" collapsed="false">
      <c r="A1018" s="208"/>
      <c r="B1018" s="208"/>
      <c r="C1018" s="208"/>
      <c r="D1018" s="208"/>
      <c r="E1018" s="208"/>
      <c r="F1018" s="208"/>
      <c r="G1018" s="208"/>
      <c r="H1018" s="208"/>
      <c r="I1018" s="234"/>
    </row>
    <row r="1019" customFormat="false" ht="13.8" hidden="false" customHeight="false" outlineLevel="0" collapsed="false">
      <c r="A1019" s="208"/>
      <c r="B1019" s="208"/>
      <c r="C1019" s="208"/>
      <c r="D1019" s="208"/>
      <c r="E1019" s="208"/>
      <c r="F1019" s="208"/>
      <c r="G1019" s="208"/>
      <c r="H1019" s="208"/>
      <c r="I1019" s="234"/>
    </row>
    <row r="1020" customFormat="false" ht="13.8" hidden="false" customHeight="false" outlineLevel="0" collapsed="false">
      <c r="A1020" s="208"/>
      <c r="B1020" s="208"/>
      <c r="C1020" s="208"/>
      <c r="D1020" s="208"/>
      <c r="E1020" s="208"/>
      <c r="F1020" s="208"/>
      <c r="G1020" s="208"/>
      <c r="H1020" s="208"/>
      <c r="I1020" s="234"/>
    </row>
    <row r="1021" customFormat="false" ht="13.8" hidden="false" customHeight="false" outlineLevel="0" collapsed="false">
      <c r="A1021" s="208"/>
      <c r="B1021" s="208"/>
      <c r="C1021" s="208"/>
      <c r="D1021" s="208"/>
      <c r="E1021" s="208"/>
      <c r="F1021" s="208"/>
      <c r="G1021" s="208"/>
      <c r="H1021" s="208"/>
      <c r="I1021" s="234"/>
    </row>
    <row r="1022" customFormat="false" ht="13.8" hidden="false" customHeight="false" outlineLevel="0" collapsed="false">
      <c r="A1022" s="208"/>
      <c r="B1022" s="208"/>
      <c r="C1022" s="208"/>
      <c r="D1022" s="208"/>
      <c r="E1022" s="208"/>
      <c r="F1022" s="208"/>
      <c r="G1022" s="208"/>
      <c r="H1022" s="208"/>
      <c r="I1022" s="234"/>
    </row>
    <row r="1023" customFormat="false" ht="13.8" hidden="false" customHeight="false" outlineLevel="0" collapsed="false">
      <c r="A1023" s="208"/>
      <c r="B1023" s="208"/>
      <c r="C1023" s="208"/>
      <c r="D1023" s="208"/>
      <c r="E1023" s="208"/>
      <c r="F1023" s="208"/>
      <c r="G1023" s="208"/>
      <c r="H1023" s="208"/>
      <c r="I1023" s="234"/>
    </row>
    <row r="1024" customFormat="false" ht="13.8" hidden="false" customHeight="false" outlineLevel="0" collapsed="false">
      <c r="A1024" s="208"/>
      <c r="B1024" s="208"/>
      <c r="C1024" s="208"/>
      <c r="D1024" s="208"/>
      <c r="E1024" s="208"/>
      <c r="F1024" s="208"/>
      <c r="G1024" s="208"/>
      <c r="H1024" s="208"/>
      <c r="I1024" s="234"/>
    </row>
    <row r="1025" customFormat="false" ht="13.8" hidden="false" customHeight="false" outlineLevel="0" collapsed="false">
      <c r="A1025" s="208"/>
      <c r="B1025" s="208"/>
      <c r="C1025" s="208"/>
      <c r="D1025" s="208"/>
      <c r="E1025" s="208"/>
      <c r="F1025" s="208"/>
      <c r="G1025" s="208"/>
      <c r="H1025" s="208"/>
      <c r="I1025" s="234"/>
    </row>
    <row r="1026" customFormat="false" ht="13.8" hidden="false" customHeight="false" outlineLevel="0" collapsed="false">
      <c r="A1026" s="208"/>
      <c r="B1026" s="208"/>
      <c r="C1026" s="208"/>
      <c r="D1026" s="208"/>
      <c r="E1026" s="208"/>
      <c r="F1026" s="208"/>
      <c r="G1026" s="208"/>
      <c r="H1026" s="208"/>
      <c r="I1026" s="234"/>
    </row>
    <row r="1027" customFormat="false" ht="13.8" hidden="false" customHeight="false" outlineLevel="0" collapsed="false">
      <c r="A1027" s="208"/>
      <c r="B1027" s="208"/>
      <c r="C1027" s="208"/>
      <c r="D1027" s="208"/>
      <c r="E1027" s="208"/>
      <c r="F1027" s="208"/>
      <c r="G1027" s="208"/>
      <c r="H1027" s="208"/>
      <c r="I1027" s="234"/>
    </row>
    <row r="1028" customFormat="false" ht="13.8" hidden="false" customHeight="false" outlineLevel="0" collapsed="false">
      <c r="A1028" s="208"/>
      <c r="B1028" s="208"/>
      <c r="C1028" s="208"/>
      <c r="D1028" s="208"/>
      <c r="E1028" s="208"/>
      <c r="F1028" s="208"/>
      <c r="G1028" s="208"/>
      <c r="H1028" s="208"/>
      <c r="I1028" s="234"/>
    </row>
    <row r="1029" customFormat="false" ht="13.8" hidden="false" customHeight="false" outlineLevel="0" collapsed="false">
      <c r="A1029" s="208"/>
      <c r="B1029" s="208"/>
      <c r="C1029" s="208"/>
      <c r="D1029" s="208"/>
      <c r="E1029" s="208"/>
      <c r="F1029" s="208"/>
      <c r="G1029" s="208"/>
      <c r="H1029" s="208"/>
      <c r="I1029" s="234"/>
    </row>
    <row r="1030" customFormat="false" ht="13.8" hidden="false" customHeight="false" outlineLevel="0" collapsed="false">
      <c r="A1030" s="208"/>
      <c r="B1030" s="208"/>
      <c r="C1030" s="208"/>
      <c r="D1030" s="208"/>
      <c r="E1030" s="208"/>
      <c r="F1030" s="208"/>
      <c r="G1030" s="208"/>
      <c r="H1030" s="208"/>
      <c r="I1030" s="234"/>
    </row>
    <row r="1031" customFormat="false" ht="13.8" hidden="false" customHeight="false" outlineLevel="0" collapsed="false">
      <c r="A1031" s="208"/>
      <c r="B1031" s="208"/>
      <c r="C1031" s="208"/>
      <c r="D1031" s="208"/>
      <c r="E1031" s="208"/>
      <c r="F1031" s="208"/>
      <c r="G1031" s="208"/>
      <c r="H1031" s="208"/>
      <c r="I1031" s="234"/>
    </row>
    <row r="1032" customFormat="false" ht="13.8" hidden="false" customHeight="false" outlineLevel="0" collapsed="false">
      <c r="A1032" s="208"/>
      <c r="B1032" s="208"/>
      <c r="C1032" s="208"/>
      <c r="D1032" s="208"/>
      <c r="E1032" s="208"/>
      <c r="F1032" s="208"/>
      <c r="G1032" s="208"/>
      <c r="H1032" s="208"/>
      <c r="I1032" s="234"/>
    </row>
    <row r="1033" customFormat="false" ht="13.8" hidden="false" customHeight="false" outlineLevel="0" collapsed="false">
      <c r="A1033" s="208"/>
      <c r="B1033" s="208"/>
      <c r="C1033" s="208"/>
      <c r="D1033" s="208"/>
      <c r="E1033" s="208"/>
      <c r="F1033" s="208"/>
      <c r="G1033" s="208"/>
      <c r="H1033" s="208"/>
      <c r="I1033" s="234"/>
    </row>
    <row r="1034" customFormat="false" ht="13.8" hidden="false" customHeight="false" outlineLevel="0" collapsed="false">
      <c r="A1034" s="208"/>
      <c r="B1034" s="208"/>
      <c r="C1034" s="208"/>
      <c r="D1034" s="208"/>
      <c r="E1034" s="208"/>
      <c r="F1034" s="208"/>
      <c r="G1034" s="208"/>
      <c r="H1034" s="208"/>
      <c r="I1034" s="234"/>
    </row>
    <row r="1035" customFormat="false" ht="13.8" hidden="false" customHeight="false" outlineLevel="0" collapsed="false">
      <c r="A1035" s="208"/>
      <c r="B1035" s="208"/>
      <c r="C1035" s="208"/>
      <c r="D1035" s="208"/>
      <c r="E1035" s="208"/>
      <c r="F1035" s="208"/>
      <c r="G1035" s="208"/>
      <c r="H1035" s="208"/>
      <c r="I1035" s="234"/>
    </row>
    <row r="1036" customFormat="false" ht="13.8" hidden="false" customHeight="false" outlineLevel="0" collapsed="false">
      <c r="A1036" s="208"/>
      <c r="B1036" s="208"/>
      <c r="C1036" s="208"/>
      <c r="D1036" s="208"/>
      <c r="E1036" s="208"/>
      <c r="F1036" s="208"/>
      <c r="G1036" s="208"/>
      <c r="H1036" s="208"/>
      <c r="I1036" s="234"/>
    </row>
    <row r="1037" customFormat="false" ht="13.8" hidden="false" customHeight="false" outlineLevel="0" collapsed="false">
      <c r="A1037" s="208"/>
      <c r="B1037" s="208"/>
      <c r="C1037" s="208"/>
      <c r="D1037" s="208"/>
      <c r="E1037" s="208"/>
      <c r="F1037" s="208"/>
      <c r="G1037" s="208"/>
      <c r="H1037" s="208"/>
      <c r="I1037" s="234"/>
    </row>
    <row r="1038" customFormat="false" ht="13.8" hidden="false" customHeight="false" outlineLevel="0" collapsed="false">
      <c r="A1038" s="208"/>
      <c r="B1038" s="208"/>
      <c r="C1038" s="208"/>
      <c r="D1038" s="208"/>
      <c r="E1038" s="208"/>
      <c r="F1038" s="208"/>
      <c r="G1038" s="208"/>
      <c r="H1038" s="208"/>
      <c r="I1038" s="234"/>
    </row>
    <row r="1039" customFormat="false" ht="13.8" hidden="false" customHeight="false" outlineLevel="0" collapsed="false">
      <c r="A1039" s="208"/>
      <c r="B1039" s="208"/>
      <c r="C1039" s="208"/>
      <c r="D1039" s="208"/>
      <c r="E1039" s="208"/>
      <c r="F1039" s="208"/>
      <c r="G1039" s="208"/>
      <c r="H1039" s="208"/>
      <c r="I1039" s="234"/>
    </row>
    <row r="1040" customFormat="false" ht="13.8" hidden="false" customHeight="false" outlineLevel="0" collapsed="false">
      <c r="A1040" s="208"/>
      <c r="B1040" s="208"/>
      <c r="C1040" s="208"/>
      <c r="D1040" s="208"/>
      <c r="E1040" s="208"/>
      <c r="F1040" s="208"/>
      <c r="G1040" s="208"/>
      <c r="H1040" s="208"/>
      <c r="I1040" s="234"/>
    </row>
    <row r="1041" customFormat="false" ht="13.8" hidden="false" customHeight="false" outlineLevel="0" collapsed="false">
      <c r="A1041" s="208"/>
      <c r="B1041" s="208"/>
      <c r="C1041" s="208"/>
      <c r="D1041" s="208"/>
      <c r="E1041" s="208"/>
      <c r="F1041" s="208"/>
      <c r="G1041" s="208"/>
      <c r="H1041" s="208"/>
      <c r="I1041" s="234"/>
    </row>
    <row r="1042" customFormat="false" ht="13.8" hidden="false" customHeight="false" outlineLevel="0" collapsed="false">
      <c r="A1042" s="208"/>
      <c r="B1042" s="208"/>
      <c r="C1042" s="208"/>
      <c r="D1042" s="208"/>
      <c r="E1042" s="208"/>
      <c r="F1042" s="208"/>
      <c r="G1042" s="208"/>
      <c r="H1042" s="208"/>
      <c r="I1042" s="234"/>
    </row>
    <row r="1043" customFormat="false" ht="13.8" hidden="false" customHeight="false" outlineLevel="0" collapsed="false">
      <c r="A1043" s="208"/>
      <c r="B1043" s="208"/>
      <c r="C1043" s="208"/>
      <c r="D1043" s="208"/>
      <c r="E1043" s="208"/>
      <c r="F1043" s="208"/>
      <c r="G1043" s="208"/>
      <c r="H1043" s="208"/>
      <c r="I1043" s="234"/>
    </row>
    <row r="1044" customFormat="false" ht="13.8" hidden="false" customHeight="false" outlineLevel="0" collapsed="false">
      <c r="A1044" s="208"/>
      <c r="B1044" s="208"/>
      <c r="C1044" s="208"/>
      <c r="D1044" s="208"/>
      <c r="E1044" s="208"/>
      <c r="F1044" s="208"/>
      <c r="G1044" s="208"/>
      <c r="H1044" s="208"/>
      <c r="I1044" s="234"/>
    </row>
    <row r="1045" customFormat="false" ht="13.8" hidden="false" customHeight="false" outlineLevel="0" collapsed="false">
      <c r="A1045" s="208"/>
      <c r="B1045" s="208"/>
      <c r="C1045" s="208"/>
      <c r="D1045" s="208"/>
      <c r="E1045" s="208"/>
      <c r="F1045" s="208"/>
      <c r="G1045" s="208"/>
      <c r="H1045" s="208"/>
      <c r="I1045" s="234"/>
    </row>
    <row r="1046" customFormat="false" ht="13.8" hidden="false" customHeight="false" outlineLevel="0" collapsed="false">
      <c r="A1046" s="208"/>
      <c r="B1046" s="208"/>
      <c r="C1046" s="208"/>
      <c r="D1046" s="208"/>
      <c r="E1046" s="208"/>
      <c r="F1046" s="208"/>
      <c r="G1046" s="208"/>
      <c r="H1046" s="208"/>
      <c r="I1046" s="234"/>
    </row>
    <row r="1047" customFormat="false" ht="13.8" hidden="false" customHeight="false" outlineLevel="0" collapsed="false">
      <c r="A1047" s="208"/>
      <c r="B1047" s="208"/>
      <c r="C1047" s="208"/>
      <c r="D1047" s="208"/>
      <c r="E1047" s="208"/>
      <c r="F1047" s="208"/>
      <c r="G1047" s="208"/>
      <c r="H1047" s="208"/>
      <c r="I1047" s="234"/>
    </row>
    <row r="1048" customFormat="false" ht="13.8" hidden="false" customHeight="false" outlineLevel="0" collapsed="false">
      <c r="A1048" s="208"/>
      <c r="B1048" s="208"/>
      <c r="C1048" s="208"/>
      <c r="D1048" s="208"/>
      <c r="E1048" s="208"/>
      <c r="F1048" s="208"/>
      <c r="G1048" s="208"/>
      <c r="H1048" s="208"/>
      <c r="I1048" s="234"/>
    </row>
    <row r="1049" customFormat="false" ht="13.8" hidden="false" customHeight="false" outlineLevel="0" collapsed="false">
      <c r="A1049" s="208"/>
      <c r="B1049" s="208"/>
      <c r="C1049" s="208"/>
      <c r="D1049" s="208"/>
      <c r="E1049" s="208"/>
      <c r="F1049" s="208"/>
      <c r="G1049" s="208"/>
      <c r="H1049" s="208"/>
      <c r="I1049" s="234"/>
    </row>
    <row r="1050" customFormat="false" ht="13.8" hidden="false" customHeight="false" outlineLevel="0" collapsed="false">
      <c r="A1050" s="208"/>
      <c r="B1050" s="208"/>
      <c r="C1050" s="208"/>
      <c r="D1050" s="208"/>
      <c r="E1050" s="208"/>
      <c r="F1050" s="208"/>
      <c r="G1050" s="208"/>
      <c r="H1050" s="208"/>
      <c r="I1050" s="234"/>
    </row>
    <row r="1051" customFormat="false" ht="13.8" hidden="false" customHeight="false" outlineLevel="0" collapsed="false">
      <c r="A1051" s="208"/>
      <c r="B1051" s="208"/>
      <c r="C1051" s="208"/>
      <c r="D1051" s="208"/>
      <c r="E1051" s="208"/>
      <c r="F1051" s="208"/>
      <c r="G1051" s="208"/>
      <c r="H1051" s="208"/>
      <c r="I1051" s="234"/>
    </row>
    <row r="1052" customFormat="false" ht="13.8" hidden="false" customHeight="false" outlineLevel="0" collapsed="false">
      <c r="A1052" s="208"/>
      <c r="B1052" s="208"/>
      <c r="C1052" s="208"/>
      <c r="D1052" s="208"/>
      <c r="E1052" s="208"/>
      <c r="F1052" s="208"/>
      <c r="G1052" s="208"/>
      <c r="H1052" s="208"/>
      <c r="I1052" s="234"/>
    </row>
    <row r="1053" customFormat="false" ht="13.8" hidden="false" customHeight="false" outlineLevel="0" collapsed="false">
      <c r="A1053" s="208"/>
      <c r="B1053" s="208"/>
      <c r="C1053" s="208"/>
      <c r="D1053" s="208"/>
      <c r="E1053" s="208"/>
      <c r="F1053" s="208"/>
      <c r="G1053" s="208"/>
      <c r="H1053" s="208"/>
      <c r="I1053" s="234"/>
    </row>
    <row r="1054" customFormat="false" ht="13.8" hidden="false" customHeight="false" outlineLevel="0" collapsed="false">
      <c r="A1054" s="208"/>
      <c r="B1054" s="208"/>
      <c r="C1054" s="208"/>
      <c r="D1054" s="208"/>
      <c r="E1054" s="208"/>
      <c r="F1054" s="208"/>
      <c r="G1054" s="208"/>
      <c r="H1054" s="208"/>
      <c r="I1054" s="234"/>
    </row>
    <row r="1055" customFormat="false" ht="13.8" hidden="false" customHeight="false" outlineLevel="0" collapsed="false">
      <c r="A1055" s="208"/>
      <c r="B1055" s="208"/>
      <c r="C1055" s="208"/>
      <c r="D1055" s="208"/>
      <c r="E1055" s="208"/>
      <c r="F1055" s="208"/>
      <c r="G1055" s="208"/>
      <c r="H1055" s="208"/>
      <c r="I1055" s="234"/>
    </row>
    <row r="1056" customFormat="false" ht="13.8" hidden="false" customHeight="false" outlineLevel="0" collapsed="false">
      <c r="A1056" s="208"/>
      <c r="B1056" s="208"/>
      <c r="C1056" s="208"/>
      <c r="D1056" s="208"/>
      <c r="E1056" s="208"/>
      <c r="F1056" s="208"/>
      <c r="G1056" s="208"/>
      <c r="H1056" s="208"/>
      <c r="I1056" s="234"/>
    </row>
    <row r="1057" customFormat="false" ht="13.8" hidden="false" customHeight="false" outlineLevel="0" collapsed="false">
      <c r="A1057" s="208"/>
      <c r="B1057" s="208"/>
      <c r="C1057" s="208"/>
      <c r="D1057" s="208"/>
      <c r="E1057" s="208"/>
      <c r="F1057" s="208"/>
      <c r="G1057" s="208"/>
      <c r="H1057" s="208"/>
      <c r="I1057" s="234"/>
    </row>
    <row r="1058" customFormat="false" ht="13.8" hidden="false" customHeight="false" outlineLevel="0" collapsed="false">
      <c r="A1058" s="208"/>
      <c r="B1058" s="208"/>
      <c r="C1058" s="208"/>
      <c r="D1058" s="208"/>
      <c r="E1058" s="208"/>
      <c r="F1058" s="208"/>
      <c r="G1058" s="208"/>
      <c r="H1058" s="208"/>
      <c r="I1058" s="234"/>
    </row>
    <row r="1059" customFormat="false" ht="13.8" hidden="false" customHeight="false" outlineLevel="0" collapsed="false">
      <c r="A1059" s="208"/>
      <c r="B1059" s="208"/>
      <c r="C1059" s="208"/>
      <c r="D1059" s="208"/>
      <c r="E1059" s="208"/>
      <c r="F1059" s="208"/>
      <c r="G1059" s="208"/>
      <c r="H1059" s="208"/>
      <c r="I1059" s="234"/>
    </row>
    <row r="1060" customFormat="false" ht="13.8" hidden="false" customHeight="false" outlineLevel="0" collapsed="false">
      <c r="A1060" s="208"/>
      <c r="B1060" s="208"/>
      <c r="C1060" s="208"/>
      <c r="D1060" s="208"/>
      <c r="E1060" s="208"/>
      <c r="F1060" s="208"/>
      <c r="G1060" s="208"/>
      <c r="H1060" s="208"/>
      <c r="I1060" s="234"/>
    </row>
    <row r="1061" customFormat="false" ht="13.8" hidden="false" customHeight="false" outlineLevel="0" collapsed="false">
      <c r="A1061" s="208"/>
      <c r="B1061" s="208"/>
      <c r="C1061" s="208"/>
      <c r="D1061" s="208"/>
      <c r="E1061" s="208"/>
      <c r="F1061" s="208"/>
      <c r="G1061" s="208"/>
      <c r="H1061" s="208"/>
      <c r="I1061" s="234"/>
    </row>
    <row r="1062" customFormat="false" ht="13.8" hidden="false" customHeight="false" outlineLevel="0" collapsed="false">
      <c r="A1062" s="208"/>
      <c r="B1062" s="208"/>
      <c r="C1062" s="208"/>
      <c r="D1062" s="208"/>
      <c r="E1062" s="208"/>
      <c r="F1062" s="208"/>
      <c r="G1062" s="208"/>
      <c r="H1062" s="208"/>
      <c r="I1062" s="234"/>
    </row>
    <row r="1063" customFormat="false" ht="13.8" hidden="false" customHeight="false" outlineLevel="0" collapsed="false">
      <c r="A1063" s="208"/>
      <c r="B1063" s="208"/>
      <c r="C1063" s="208"/>
      <c r="D1063" s="208"/>
      <c r="E1063" s="208"/>
      <c r="F1063" s="208"/>
      <c r="G1063" s="208"/>
      <c r="H1063" s="208"/>
      <c r="I1063" s="234"/>
    </row>
    <row r="1064" customFormat="false" ht="13.8" hidden="false" customHeight="false" outlineLevel="0" collapsed="false">
      <c r="A1064" s="208"/>
      <c r="B1064" s="208"/>
      <c r="C1064" s="208"/>
      <c r="D1064" s="208"/>
      <c r="E1064" s="208"/>
      <c r="F1064" s="208"/>
      <c r="G1064" s="208"/>
      <c r="H1064" s="208"/>
      <c r="I1064" s="234"/>
    </row>
    <row r="1065" customFormat="false" ht="13.8" hidden="false" customHeight="false" outlineLevel="0" collapsed="false">
      <c r="A1065" s="208"/>
      <c r="B1065" s="208"/>
      <c r="C1065" s="208"/>
      <c r="D1065" s="208"/>
      <c r="E1065" s="208"/>
      <c r="F1065" s="208"/>
      <c r="G1065" s="208"/>
      <c r="H1065" s="208"/>
      <c r="I1065" s="234"/>
    </row>
    <row r="1066" customFormat="false" ht="13.8" hidden="false" customHeight="false" outlineLevel="0" collapsed="false">
      <c r="A1066" s="208"/>
      <c r="B1066" s="208"/>
      <c r="C1066" s="208"/>
      <c r="D1066" s="208"/>
      <c r="E1066" s="208"/>
      <c r="F1066" s="208"/>
      <c r="G1066" s="208"/>
      <c r="H1066" s="208"/>
      <c r="I1066" s="234"/>
    </row>
    <row r="1067" customFormat="false" ht="13.8" hidden="false" customHeight="false" outlineLevel="0" collapsed="false">
      <c r="A1067" s="208"/>
      <c r="B1067" s="208"/>
      <c r="C1067" s="208"/>
      <c r="D1067" s="208"/>
      <c r="E1067" s="208"/>
      <c r="F1067" s="208"/>
      <c r="G1067" s="208"/>
      <c r="H1067" s="208"/>
      <c r="I1067" s="234"/>
    </row>
    <row r="1068" customFormat="false" ht="13.8" hidden="false" customHeight="false" outlineLevel="0" collapsed="false">
      <c r="A1068" s="208"/>
      <c r="B1068" s="208"/>
      <c r="C1068" s="208"/>
      <c r="D1068" s="208"/>
      <c r="E1068" s="208"/>
      <c r="F1068" s="208"/>
      <c r="G1068" s="208"/>
      <c r="H1068" s="208"/>
      <c r="I1068" s="234"/>
    </row>
    <row r="1069" customFormat="false" ht="13.8" hidden="false" customHeight="false" outlineLevel="0" collapsed="false">
      <c r="A1069" s="208"/>
      <c r="B1069" s="208"/>
      <c r="C1069" s="208"/>
      <c r="D1069" s="208"/>
      <c r="E1069" s="208"/>
      <c r="F1069" s="208"/>
      <c r="G1069" s="208"/>
      <c r="H1069" s="208"/>
      <c r="I1069" s="234"/>
    </row>
    <row r="1070" customFormat="false" ht="13.8" hidden="false" customHeight="false" outlineLevel="0" collapsed="false">
      <c r="A1070" s="208"/>
      <c r="B1070" s="208"/>
      <c r="C1070" s="208"/>
      <c r="D1070" s="208"/>
      <c r="E1070" s="208"/>
      <c r="F1070" s="208"/>
      <c r="G1070" s="208"/>
      <c r="H1070" s="208"/>
      <c r="I1070" s="234"/>
    </row>
    <row r="1071" customFormat="false" ht="13.8" hidden="false" customHeight="false" outlineLevel="0" collapsed="false">
      <c r="A1071" s="208"/>
      <c r="B1071" s="208"/>
      <c r="C1071" s="208"/>
      <c r="D1071" s="208"/>
      <c r="E1071" s="208"/>
      <c r="F1071" s="208"/>
      <c r="G1071" s="208"/>
      <c r="H1071" s="208"/>
      <c r="I1071" s="234"/>
    </row>
    <row r="1072" customFormat="false" ht="13.8" hidden="false" customHeight="false" outlineLevel="0" collapsed="false">
      <c r="A1072" s="208"/>
      <c r="B1072" s="208"/>
      <c r="C1072" s="208"/>
      <c r="D1072" s="208"/>
      <c r="E1072" s="208"/>
      <c r="F1072" s="208"/>
      <c r="G1072" s="208"/>
      <c r="H1072" s="208"/>
      <c r="I1072" s="234"/>
    </row>
    <row r="1073" customFormat="false" ht="13.8" hidden="false" customHeight="false" outlineLevel="0" collapsed="false">
      <c r="A1073" s="208"/>
      <c r="B1073" s="208"/>
      <c r="C1073" s="208"/>
      <c r="D1073" s="208"/>
      <c r="E1073" s="208"/>
      <c r="F1073" s="208"/>
      <c r="G1073" s="208"/>
      <c r="H1073" s="208"/>
      <c r="I1073" s="234"/>
    </row>
    <row r="1074" customFormat="false" ht="13.8" hidden="false" customHeight="false" outlineLevel="0" collapsed="false">
      <c r="A1074" s="208"/>
      <c r="B1074" s="208"/>
      <c r="C1074" s="208"/>
      <c r="D1074" s="208"/>
      <c r="E1074" s="208"/>
      <c r="F1074" s="208"/>
      <c r="G1074" s="208"/>
      <c r="H1074" s="208"/>
      <c r="I1074" s="234"/>
    </row>
    <row r="1075" customFormat="false" ht="13.8" hidden="false" customHeight="false" outlineLevel="0" collapsed="false">
      <c r="A1075" s="208"/>
      <c r="B1075" s="208"/>
      <c r="C1075" s="208"/>
      <c r="D1075" s="208"/>
      <c r="E1075" s="208"/>
      <c r="F1075" s="208"/>
      <c r="G1075" s="208"/>
      <c r="H1075" s="208"/>
      <c r="I1075" s="234"/>
    </row>
    <row r="1076" customFormat="false" ht="13.8" hidden="false" customHeight="false" outlineLevel="0" collapsed="false">
      <c r="A1076" s="208"/>
      <c r="B1076" s="208"/>
      <c r="C1076" s="208"/>
      <c r="D1076" s="208"/>
      <c r="E1076" s="208"/>
      <c r="F1076" s="208"/>
      <c r="G1076" s="208"/>
      <c r="H1076" s="208"/>
      <c r="I1076" s="234"/>
    </row>
    <row r="1077" customFormat="false" ht="13.8" hidden="false" customHeight="false" outlineLevel="0" collapsed="false">
      <c r="A1077" s="208"/>
      <c r="B1077" s="208"/>
      <c r="C1077" s="208"/>
      <c r="D1077" s="208"/>
      <c r="E1077" s="208"/>
      <c r="F1077" s="208"/>
      <c r="G1077" s="208"/>
      <c r="H1077" s="208"/>
      <c r="I1077" s="234"/>
    </row>
    <row r="1078" customFormat="false" ht="13.8" hidden="false" customHeight="false" outlineLevel="0" collapsed="false">
      <c r="A1078" s="208"/>
      <c r="B1078" s="208"/>
      <c r="C1078" s="208"/>
      <c r="D1078" s="208"/>
      <c r="E1078" s="208"/>
      <c r="F1078" s="208"/>
      <c r="G1078" s="208"/>
      <c r="H1078" s="208"/>
      <c r="I1078" s="234"/>
    </row>
    <row r="1079" customFormat="false" ht="13.8" hidden="false" customHeight="false" outlineLevel="0" collapsed="false">
      <c r="A1079" s="208"/>
      <c r="B1079" s="208"/>
      <c r="C1079" s="208"/>
      <c r="D1079" s="208"/>
      <c r="E1079" s="208"/>
      <c r="F1079" s="208"/>
      <c r="G1079" s="208"/>
      <c r="H1079" s="208"/>
      <c r="I1079" s="234"/>
    </row>
    <row r="1080" customFormat="false" ht="13.8" hidden="false" customHeight="false" outlineLevel="0" collapsed="false">
      <c r="A1080" s="208"/>
      <c r="B1080" s="208"/>
      <c r="C1080" s="208"/>
      <c r="D1080" s="208"/>
      <c r="E1080" s="208"/>
      <c r="F1080" s="208"/>
      <c r="G1080" s="208"/>
      <c r="H1080" s="208"/>
      <c r="I1080" s="234"/>
    </row>
    <row r="1081" customFormat="false" ht="13.8" hidden="false" customHeight="false" outlineLevel="0" collapsed="false">
      <c r="A1081" s="208"/>
      <c r="B1081" s="208"/>
      <c r="C1081" s="208"/>
      <c r="D1081" s="208"/>
      <c r="E1081" s="208"/>
      <c r="F1081" s="208"/>
      <c r="G1081" s="208"/>
      <c r="H1081" s="208"/>
      <c r="I1081" s="234"/>
    </row>
    <row r="1082" customFormat="false" ht="13.8" hidden="false" customHeight="false" outlineLevel="0" collapsed="false">
      <c r="A1082" s="208"/>
      <c r="B1082" s="208"/>
      <c r="C1082" s="208"/>
      <c r="D1082" s="208"/>
      <c r="E1082" s="208"/>
      <c r="F1082" s="208"/>
      <c r="G1082" s="208"/>
      <c r="H1082" s="208"/>
      <c r="I1082" s="234"/>
    </row>
    <row r="1083" customFormat="false" ht="13.8" hidden="false" customHeight="false" outlineLevel="0" collapsed="false">
      <c r="A1083" s="208"/>
      <c r="B1083" s="208"/>
      <c r="C1083" s="208"/>
      <c r="D1083" s="208"/>
      <c r="E1083" s="208"/>
      <c r="F1083" s="208"/>
      <c r="G1083" s="208"/>
      <c r="H1083" s="208"/>
      <c r="I1083" s="234"/>
    </row>
    <row r="1084" customFormat="false" ht="13.8" hidden="false" customHeight="false" outlineLevel="0" collapsed="false">
      <c r="A1084" s="208"/>
      <c r="B1084" s="208"/>
      <c r="C1084" s="208"/>
      <c r="D1084" s="208"/>
      <c r="E1084" s="208"/>
      <c r="F1084" s="208"/>
      <c r="G1084" s="208"/>
      <c r="H1084" s="208"/>
      <c r="I1084" s="234"/>
    </row>
    <row r="1085" customFormat="false" ht="13.8" hidden="false" customHeight="false" outlineLevel="0" collapsed="false">
      <c r="A1085" s="208"/>
      <c r="B1085" s="208"/>
      <c r="C1085" s="208"/>
      <c r="D1085" s="208"/>
      <c r="E1085" s="208"/>
      <c r="F1085" s="208"/>
      <c r="G1085" s="208"/>
      <c r="H1085" s="208"/>
      <c r="I1085" s="234"/>
    </row>
    <row r="1086" customFormat="false" ht="13.8" hidden="false" customHeight="false" outlineLevel="0" collapsed="false">
      <c r="A1086" s="208"/>
      <c r="B1086" s="208"/>
      <c r="C1086" s="208"/>
      <c r="D1086" s="208"/>
      <c r="E1086" s="208"/>
      <c r="F1086" s="208"/>
      <c r="G1086" s="208"/>
      <c r="H1086" s="208"/>
      <c r="I1086" s="234"/>
    </row>
    <row r="1087" customFormat="false" ht="13.8" hidden="false" customHeight="false" outlineLevel="0" collapsed="false">
      <c r="A1087" s="208"/>
      <c r="B1087" s="208"/>
      <c r="C1087" s="208"/>
      <c r="D1087" s="208"/>
      <c r="E1087" s="208"/>
      <c r="F1087" s="208"/>
      <c r="G1087" s="208"/>
      <c r="H1087" s="208"/>
      <c r="I1087" s="234"/>
    </row>
    <row r="1088" customFormat="false" ht="13.8" hidden="false" customHeight="false" outlineLevel="0" collapsed="false">
      <c r="A1088" s="208"/>
      <c r="B1088" s="208"/>
      <c r="C1088" s="208"/>
      <c r="D1088" s="208"/>
      <c r="E1088" s="208"/>
      <c r="F1088" s="208"/>
      <c r="G1088" s="208"/>
      <c r="H1088" s="208"/>
      <c r="I1088" s="234"/>
    </row>
    <row r="1089" customFormat="false" ht="13.8" hidden="false" customHeight="false" outlineLevel="0" collapsed="false">
      <c r="A1089" s="208"/>
      <c r="B1089" s="208"/>
      <c r="C1089" s="208"/>
      <c r="D1089" s="208"/>
      <c r="E1089" s="208"/>
      <c r="F1089" s="208"/>
      <c r="G1089" s="208"/>
      <c r="H1089" s="208"/>
      <c r="I1089" s="234"/>
    </row>
    <row r="1090" customFormat="false" ht="13.8" hidden="false" customHeight="false" outlineLevel="0" collapsed="false">
      <c r="A1090" s="208"/>
      <c r="B1090" s="208"/>
      <c r="C1090" s="208"/>
      <c r="D1090" s="208"/>
      <c r="E1090" s="208"/>
      <c r="F1090" s="208"/>
      <c r="G1090" s="208"/>
      <c r="H1090" s="208"/>
      <c r="I1090" s="234"/>
    </row>
    <row r="1091" customFormat="false" ht="13.8" hidden="false" customHeight="false" outlineLevel="0" collapsed="false">
      <c r="A1091" s="208"/>
      <c r="B1091" s="208"/>
      <c r="C1091" s="208"/>
      <c r="D1091" s="208"/>
      <c r="E1091" s="208"/>
      <c r="F1091" s="208"/>
      <c r="G1091" s="208"/>
      <c r="H1091" s="208"/>
      <c r="I1091" s="234"/>
    </row>
    <row r="1092" customFormat="false" ht="13.8" hidden="false" customHeight="false" outlineLevel="0" collapsed="false">
      <c r="A1092" s="208"/>
      <c r="B1092" s="208"/>
      <c r="C1092" s="208"/>
      <c r="D1092" s="208"/>
      <c r="E1092" s="208"/>
      <c r="F1092" s="208"/>
      <c r="G1092" s="208"/>
      <c r="H1092" s="208"/>
      <c r="I1092" s="234"/>
    </row>
    <row r="1093" customFormat="false" ht="13.8" hidden="false" customHeight="false" outlineLevel="0" collapsed="false">
      <c r="A1093" s="208"/>
      <c r="B1093" s="208"/>
      <c r="C1093" s="208"/>
      <c r="D1093" s="208"/>
      <c r="E1093" s="208"/>
      <c r="F1093" s="208"/>
      <c r="G1093" s="208"/>
      <c r="H1093" s="208"/>
      <c r="I1093" s="234"/>
    </row>
    <row r="1094" customFormat="false" ht="13.8" hidden="false" customHeight="false" outlineLevel="0" collapsed="false">
      <c r="A1094" s="208"/>
      <c r="B1094" s="208"/>
      <c r="C1094" s="208"/>
      <c r="D1094" s="208"/>
      <c r="E1094" s="208"/>
      <c r="F1094" s="208"/>
      <c r="G1094" s="208"/>
      <c r="H1094" s="208"/>
      <c r="I1094" s="234"/>
    </row>
    <row r="1095" customFormat="false" ht="13.8" hidden="false" customHeight="false" outlineLevel="0" collapsed="false">
      <c r="A1095" s="208"/>
      <c r="B1095" s="208"/>
      <c r="C1095" s="208"/>
      <c r="D1095" s="208"/>
      <c r="E1095" s="208"/>
      <c r="F1095" s="208"/>
      <c r="G1095" s="208"/>
      <c r="H1095" s="208"/>
      <c r="I1095" s="234"/>
    </row>
    <row r="1096" customFormat="false" ht="13.8" hidden="false" customHeight="false" outlineLevel="0" collapsed="false">
      <c r="A1096" s="208"/>
      <c r="B1096" s="208"/>
      <c r="C1096" s="208"/>
      <c r="D1096" s="208"/>
      <c r="E1096" s="208"/>
      <c r="F1096" s="208"/>
      <c r="G1096" s="208"/>
      <c r="H1096" s="208"/>
      <c r="I1096" s="234"/>
    </row>
    <row r="1097" customFormat="false" ht="13.8" hidden="false" customHeight="false" outlineLevel="0" collapsed="false">
      <c r="A1097" s="208"/>
      <c r="B1097" s="208"/>
      <c r="C1097" s="208"/>
      <c r="D1097" s="208"/>
      <c r="E1097" s="208"/>
      <c r="F1097" s="208"/>
      <c r="G1097" s="208"/>
      <c r="H1097" s="208"/>
      <c r="I1097" s="234"/>
    </row>
    <row r="1098" customFormat="false" ht="13.8" hidden="false" customHeight="false" outlineLevel="0" collapsed="false">
      <c r="A1098" s="208"/>
      <c r="B1098" s="208"/>
      <c r="C1098" s="208"/>
      <c r="D1098" s="208"/>
      <c r="E1098" s="208"/>
      <c r="F1098" s="208"/>
      <c r="G1098" s="208"/>
      <c r="H1098" s="208"/>
      <c r="I1098" s="234"/>
    </row>
    <row r="1099" customFormat="false" ht="13.8" hidden="false" customHeight="false" outlineLevel="0" collapsed="false">
      <c r="A1099" s="208"/>
      <c r="B1099" s="208"/>
      <c r="C1099" s="208"/>
      <c r="D1099" s="208"/>
      <c r="E1099" s="208"/>
      <c r="F1099" s="208"/>
      <c r="G1099" s="208"/>
      <c r="H1099" s="208"/>
      <c r="I1099" s="234"/>
    </row>
    <row r="1100" customFormat="false" ht="13.8" hidden="false" customHeight="false" outlineLevel="0" collapsed="false">
      <c r="A1100" s="208"/>
      <c r="B1100" s="208"/>
      <c r="C1100" s="208"/>
      <c r="D1100" s="208"/>
      <c r="E1100" s="208"/>
      <c r="F1100" s="208"/>
      <c r="G1100" s="208"/>
      <c r="H1100" s="208"/>
      <c r="I1100" s="234"/>
    </row>
    <row r="1101" customFormat="false" ht="13.8" hidden="false" customHeight="false" outlineLevel="0" collapsed="false">
      <c r="A1101" s="208"/>
      <c r="B1101" s="208"/>
      <c r="C1101" s="208"/>
      <c r="D1101" s="208"/>
      <c r="E1101" s="208"/>
      <c r="F1101" s="208"/>
      <c r="G1101" s="208"/>
      <c r="H1101" s="208"/>
      <c r="I1101" s="234"/>
    </row>
    <row r="1102" customFormat="false" ht="13.8" hidden="false" customHeight="false" outlineLevel="0" collapsed="false">
      <c r="A1102" s="208"/>
      <c r="B1102" s="208"/>
      <c r="C1102" s="208"/>
      <c r="D1102" s="208"/>
      <c r="E1102" s="208"/>
      <c r="F1102" s="208"/>
      <c r="G1102" s="208"/>
      <c r="H1102" s="208"/>
      <c r="I1102" s="234"/>
    </row>
    <row r="1103" customFormat="false" ht="13.8" hidden="false" customHeight="false" outlineLevel="0" collapsed="false">
      <c r="A1103" s="208"/>
      <c r="B1103" s="208"/>
      <c r="C1103" s="208"/>
      <c r="D1103" s="208"/>
      <c r="E1103" s="208"/>
      <c r="F1103" s="208"/>
      <c r="G1103" s="208"/>
      <c r="H1103" s="208"/>
      <c r="I1103" s="234"/>
    </row>
    <row r="1104" customFormat="false" ht="13.8" hidden="false" customHeight="false" outlineLevel="0" collapsed="false">
      <c r="A1104" s="208"/>
      <c r="B1104" s="208"/>
      <c r="C1104" s="208"/>
      <c r="D1104" s="208"/>
      <c r="E1104" s="208"/>
      <c r="F1104" s="208"/>
      <c r="G1104" s="208"/>
      <c r="H1104" s="208"/>
      <c r="I1104" s="234"/>
    </row>
    <row r="1105" customFormat="false" ht="13.8" hidden="false" customHeight="false" outlineLevel="0" collapsed="false">
      <c r="A1105" s="208"/>
      <c r="B1105" s="208"/>
      <c r="C1105" s="208"/>
      <c r="D1105" s="208"/>
      <c r="E1105" s="208"/>
      <c r="F1105" s="208"/>
      <c r="G1105" s="208"/>
      <c r="H1105" s="208"/>
      <c r="I1105" s="234"/>
    </row>
    <row r="1106" customFormat="false" ht="13.8" hidden="false" customHeight="false" outlineLevel="0" collapsed="false">
      <c r="A1106" s="208"/>
      <c r="B1106" s="208"/>
      <c r="C1106" s="208"/>
      <c r="D1106" s="208"/>
      <c r="E1106" s="208"/>
      <c r="F1106" s="208"/>
      <c r="G1106" s="208"/>
      <c r="H1106" s="208"/>
      <c r="I1106" s="234"/>
    </row>
    <row r="1107" customFormat="false" ht="13.8" hidden="false" customHeight="false" outlineLevel="0" collapsed="false">
      <c r="A1107" s="208"/>
      <c r="B1107" s="208"/>
      <c r="C1107" s="208"/>
      <c r="D1107" s="208"/>
      <c r="E1107" s="208"/>
      <c r="F1107" s="208"/>
      <c r="G1107" s="208"/>
      <c r="H1107" s="208"/>
      <c r="I1107" s="234"/>
    </row>
    <row r="1108" customFormat="false" ht="13.8" hidden="false" customHeight="false" outlineLevel="0" collapsed="false">
      <c r="A1108" s="208"/>
      <c r="B1108" s="208"/>
      <c r="C1108" s="208"/>
      <c r="D1108" s="208"/>
      <c r="E1108" s="208"/>
      <c r="F1108" s="208"/>
      <c r="G1108" s="208"/>
      <c r="H1108" s="208"/>
      <c r="I1108" s="234"/>
    </row>
    <row r="1109" customFormat="false" ht="13.8" hidden="false" customHeight="false" outlineLevel="0" collapsed="false">
      <c r="A1109" s="208"/>
      <c r="B1109" s="208"/>
      <c r="C1109" s="208"/>
      <c r="D1109" s="208"/>
      <c r="E1109" s="208"/>
      <c r="F1109" s="208"/>
      <c r="G1109" s="208"/>
      <c r="H1109" s="208"/>
      <c r="I1109" s="234"/>
    </row>
    <row r="1110" customFormat="false" ht="13.8" hidden="false" customHeight="false" outlineLevel="0" collapsed="false">
      <c r="A1110" s="208"/>
      <c r="B1110" s="208"/>
      <c r="C1110" s="208"/>
      <c r="D1110" s="208"/>
      <c r="E1110" s="208"/>
      <c r="F1110" s="208"/>
      <c r="G1110" s="208"/>
      <c r="H1110" s="208"/>
      <c r="I1110" s="234"/>
    </row>
    <row r="1111" customFormat="false" ht="13.8" hidden="false" customHeight="false" outlineLevel="0" collapsed="false">
      <c r="A1111" s="208"/>
      <c r="B1111" s="208"/>
      <c r="C1111" s="208"/>
      <c r="D1111" s="208"/>
      <c r="E1111" s="208"/>
      <c r="F1111" s="208"/>
      <c r="G1111" s="208"/>
      <c r="H1111" s="208"/>
      <c r="I1111" s="234"/>
    </row>
    <row r="1112" customFormat="false" ht="13.8" hidden="false" customHeight="false" outlineLevel="0" collapsed="false">
      <c r="A1112" s="208"/>
      <c r="B1112" s="208"/>
      <c r="C1112" s="208"/>
      <c r="D1112" s="208"/>
      <c r="E1112" s="208"/>
      <c r="F1112" s="208"/>
      <c r="G1112" s="208"/>
      <c r="H1112" s="208"/>
      <c r="I1112" s="234"/>
    </row>
    <row r="1113" customFormat="false" ht="13.8" hidden="false" customHeight="false" outlineLevel="0" collapsed="false">
      <c r="A1113" s="208"/>
      <c r="B1113" s="208"/>
      <c r="C1113" s="208"/>
      <c r="D1113" s="208"/>
      <c r="E1113" s="208"/>
      <c r="F1113" s="208"/>
      <c r="G1113" s="208"/>
      <c r="H1113" s="208"/>
      <c r="I1113" s="234"/>
    </row>
    <row r="1114" customFormat="false" ht="13.8" hidden="false" customHeight="false" outlineLevel="0" collapsed="false">
      <c r="A1114" s="208"/>
      <c r="B1114" s="208"/>
      <c r="C1114" s="208"/>
      <c r="D1114" s="208"/>
      <c r="E1114" s="208"/>
      <c r="F1114" s="208"/>
      <c r="G1114" s="208"/>
      <c r="H1114" s="208"/>
      <c r="I1114" s="234"/>
    </row>
    <row r="1115" customFormat="false" ht="13.8" hidden="false" customHeight="false" outlineLevel="0" collapsed="false">
      <c r="A1115" s="208"/>
      <c r="B1115" s="208"/>
      <c r="C1115" s="208"/>
      <c r="D1115" s="208"/>
      <c r="E1115" s="208"/>
      <c r="F1115" s="208"/>
      <c r="G1115" s="208"/>
      <c r="H1115" s="208"/>
      <c r="I1115" s="234"/>
    </row>
    <row r="1116" customFormat="false" ht="13.8" hidden="false" customHeight="false" outlineLevel="0" collapsed="false">
      <c r="A1116" s="208"/>
      <c r="B1116" s="208"/>
      <c r="C1116" s="208"/>
      <c r="D1116" s="208"/>
      <c r="E1116" s="208"/>
      <c r="F1116" s="208"/>
      <c r="G1116" s="208"/>
      <c r="H1116" s="208"/>
      <c r="I1116" s="234"/>
    </row>
    <row r="1117" customFormat="false" ht="13.8" hidden="false" customHeight="false" outlineLevel="0" collapsed="false">
      <c r="A1117" s="208"/>
      <c r="B1117" s="208"/>
      <c r="C1117" s="208"/>
      <c r="D1117" s="208"/>
      <c r="E1117" s="208"/>
      <c r="F1117" s="208"/>
      <c r="G1117" s="208"/>
      <c r="H1117" s="208"/>
      <c r="I1117" s="234"/>
    </row>
    <row r="1118" customFormat="false" ht="13.8" hidden="false" customHeight="false" outlineLevel="0" collapsed="false">
      <c r="A1118" s="208"/>
      <c r="B1118" s="208"/>
      <c r="C1118" s="208"/>
      <c r="D1118" s="208"/>
      <c r="E1118" s="208"/>
      <c r="F1118" s="208"/>
      <c r="G1118" s="208"/>
      <c r="H1118" s="208"/>
      <c r="I1118" s="234"/>
    </row>
    <row r="1119" customFormat="false" ht="13.8" hidden="false" customHeight="false" outlineLevel="0" collapsed="false">
      <c r="A1119" s="208"/>
      <c r="B1119" s="208"/>
      <c r="C1119" s="208"/>
      <c r="D1119" s="208"/>
      <c r="E1119" s="208"/>
      <c r="F1119" s="208"/>
      <c r="G1119" s="208"/>
      <c r="H1119" s="208"/>
      <c r="I1119" s="234"/>
    </row>
    <row r="1120" customFormat="false" ht="13.8" hidden="false" customHeight="false" outlineLevel="0" collapsed="false">
      <c r="A1120" s="208"/>
      <c r="B1120" s="208"/>
      <c r="C1120" s="208"/>
      <c r="D1120" s="208"/>
      <c r="E1120" s="208"/>
      <c r="F1120" s="208"/>
      <c r="G1120" s="208"/>
      <c r="H1120" s="208"/>
      <c r="I1120" s="234"/>
    </row>
    <row r="1121" customFormat="false" ht="13.8" hidden="false" customHeight="false" outlineLevel="0" collapsed="false">
      <c r="A1121" s="208"/>
      <c r="B1121" s="208"/>
      <c r="C1121" s="208"/>
      <c r="D1121" s="208"/>
      <c r="E1121" s="208"/>
      <c r="F1121" s="208"/>
      <c r="G1121" s="208"/>
      <c r="H1121" s="208"/>
      <c r="I1121" s="234"/>
    </row>
    <row r="1122" customFormat="false" ht="13.8" hidden="false" customHeight="false" outlineLevel="0" collapsed="false">
      <c r="A1122" s="208"/>
      <c r="B1122" s="208"/>
      <c r="C1122" s="208"/>
      <c r="D1122" s="208"/>
      <c r="E1122" s="208"/>
      <c r="F1122" s="208"/>
      <c r="G1122" s="208"/>
      <c r="H1122" s="208"/>
      <c r="I1122" s="234"/>
    </row>
    <row r="1123" customFormat="false" ht="13.8" hidden="false" customHeight="false" outlineLevel="0" collapsed="false">
      <c r="A1123" s="208"/>
      <c r="B1123" s="208"/>
      <c r="C1123" s="208"/>
      <c r="D1123" s="208"/>
      <c r="E1123" s="208"/>
      <c r="F1123" s="208"/>
      <c r="G1123" s="208"/>
      <c r="H1123" s="208"/>
      <c r="I1123" s="234"/>
    </row>
    <row r="1124" customFormat="false" ht="13.8" hidden="false" customHeight="false" outlineLevel="0" collapsed="false">
      <c r="A1124" s="208"/>
      <c r="B1124" s="208"/>
      <c r="C1124" s="208"/>
      <c r="D1124" s="208"/>
      <c r="E1124" s="208"/>
      <c r="F1124" s="208"/>
      <c r="G1124" s="208"/>
      <c r="H1124" s="208"/>
      <c r="I1124" s="234"/>
    </row>
    <row r="1125" customFormat="false" ht="13.8" hidden="false" customHeight="false" outlineLevel="0" collapsed="false">
      <c r="A1125" s="208"/>
      <c r="B1125" s="208"/>
      <c r="C1125" s="208"/>
      <c r="D1125" s="208"/>
      <c r="E1125" s="208"/>
      <c r="F1125" s="208"/>
      <c r="G1125" s="208"/>
      <c r="H1125" s="208"/>
      <c r="I1125" s="234"/>
    </row>
    <row r="1126" customFormat="false" ht="13.8" hidden="false" customHeight="false" outlineLevel="0" collapsed="false">
      <c r="A1126" s="208"/>
      <c r="B1126" s="208"/>
      <c r="C1126" s="208"/>
      <c r="D1126" s="208"/>
      <c r="E1126" s="208"/>
      <c r="F1126" s="208"/>
      <c r="G1126" s="208"/>
      <c r="H1126" s="208"/>
      <c r="I1126" s="234"/>
    </row>
    <row r="1127" customFormat="false" ht="13.8" hidden="false" customHeight="false" outlineLevel="0" collapsed="false">
      <c r="A1127" s="208"/>
      <c r="B1127" s="208"/>
      <c r="C1127" s="208"/>
      <c r="D1127" s="208"/>
      <c r="E1127" s="208"/>
      <c r="F1127" s="208"/>
      <c r="G1127" s="208"/>
      <c r="H1127" s="208"/>
      <c r="I1127" s="234"/>
    </row>
    <row r="1128" customFormat="false" ht="13.8" hidden="false" customHeight="false" outlineLevel="0" collapsed="false">
      <c r="A1128" s="208"/>
      <c r="B1128" s="208"/>
      <c r="C1128" s="208"/>
      <c r="D1128" s="208"/>
      <c r="E1128" s="208"/>
      <c r="F1128" s="208"/>
      <c r="G1128" s="208"/>
      <c r="H1128" s="208"/>
      <c r="I1128" s="234"/>
    </row>
    <row r="1129" customFormat="false" ht="13.8" hidden="false" customHeight="false" outlineLevel="0" collapsed="false">
      <c r="A1129" s="208"/>
      <c r="B1129" s="208"/>
      <c r="C1129" s="208"/>
      <c r="D1129" s="208"/>
      <c r="E1129" s="208"/>
      <c r="F1129" s="208"/>
      <c r="G1129" s="208"/>
      <c r="H1129" s="208"/>
      <c r="I1129" s="234"/>
    </row>
    <row r="1130" customFormat="false" ht="13.8" hidden="false" customHeight="false" outlineLevel="0" collapsed="false">
      <c r="A1130" s="208"/>
      <c r="B1130" s="208"/>
      <c r="C1130" s="208"/>
      <c r="D1130" s="208"/>
      <c r="E1130" s="208"/>
      <c r="F1130" s="208"/>
      <c r="G1130" s="208"/>
      <c r="H1130" s="208"/>
      <c r="I1130" s="234"/>
    </row>
    <row r="1131" customFormat="false" ht="13.8" hidden="false" customHeight="false" outlineLevel="0" collapsed="false">
      <c r="A1131" s="208"/>
      <c r="B1131" s="208"/>
      <c r="C1131" s="208"/>
      <c r="D1131" s="208"/>
      <c r="E1131" s="208"/>
      <c r="F1131" s="208"/>
      <c r="G1131" s="208"/>
      <c r="H1131" s="208"/>
      <c r="I1131" s="234"/>
    </row>
    <row r="1132" customFormat="false" ht="13.8" hidden="false" customHeight="false" outlineLevel="0" collapsed="false">
      <c r="A1132" s="208"/>
      <c r="B1132" s="208"/>
      <c r="C1132" s="208"/>
      <c r="D1132" s="208"/>
      <c r="E1132" s="208"/>
      <c r="F1132" s="208"/>
      <c r="G1132" s="208"/>
      <c r="H1132" s="208"/>
      <c r="I1132" s="234"/>
    </row>
    <row r="1133" customFormat="false" ht="13.8" hidden="false" customHeight="false" outlineLevel="0" collapsed="false">
      <c r="A1133" s="208"/>
      <c r="B1133" s="208"/>
      <c r="C1133" s="208"/>
      <c r="D1133" s="208"/>
      <c r="E1133" s="208"/>
      <c r="F1133" s="208"/>
      <c r="G1133" s="208"/>
      <c r="H1133" s="208"/>
      <c r="I1133" s="234"/>
    </row>
    <row r="1134" customFormat="false" ht="13.8" hidden="false" customHeight="false" outlineLevel="0" collapsed="false">
      <c r="A1134" s="208"/>
      <c r="B1134" s="208"/>
      <c r="C1134" s="208"/>
      <c r="D1134" s="208"/>
      <c r="E1134" s="208"/>
      <c r="F1134" s="208"/>
      <c r="G1134" s="208"/>
      <c r="H1134" s="208"/>
      <c r="I1134" s="234"/>
    </row>
    <row r="1135" customFormat="false" ht="13.8" hidden="false" customHeight="false" outlineLevel="0" collapsed="false">
      <c r="A1135" s="208"/>
      <c r="B1135" s="208"/>
      <c r="C1135" s="208"/>
      <c r="D1135" s="208"/>
      <c r="E1135" s="208"/>
      <c r="F1135" s="208"/>
      <c r="G1135" s="208"/>
      <c r="H1135" s="208"/>
      <c r="I1135" s="234"/>
    </row>
    <row r="1136" customFormat="false" ht="13.8" hidden="false" customHeight="false" outlineLevel="0" collapsed="false">
      <c r="A1136" s="208"/>
      <c r="B1136" s="208"/>
      <c r="C1136" s="208"/>
      <c r="D1136" s="208"/>
      <c r="E1136" s="208"/>
      <c r="F1136" s="208"/>
      <c r="G1136" s="208"/>
      <c r="H1136" s="208"/>
      <c r="I1136" s="234"/>
    </row>
    <row r="1137" customFormat="false" ht="13.8" hidden="false" customHeight="false" outlineLevel="0" collapsed="false">
      <c r="A1137" s="208"/>
      <c r="B1137" s="208"/>
      <c r="C1137" s="208"/>
      <c r="D1137" s="208"/>
      <c r="E1137" s="208"/>
      <c r="F1137" s="208"/>
      <c r="G1137" s="208"/>
      <c r="H1137" s="208"/>
      <c r="I1137" s="234"/>
    </row>
    <row r="1138" customFormat="false" ht="13.8" hidden="false" customHeight="false" outlineLevel="0" collapsed="false">
      <c r="A1138" s="208"/>
      <c r="B1138" s="208"/>
      <c r="C1138" s="208"/>
      <c r="D1138" s="208"/>
      <c r="E1138" s="208"/>
      <c r="F1138" s="208"/>
      <c r="G1138" s="208"/>
      <c r="H1138" s="208"/>
      <c r="I1138" s="234"/>
    </row>
    <row r="1139" customFormat="false" ht="13.8" hidden="false" customHeight="false" outlineLevel="0" collapsed="false">
      <c r="A1139" s="208"/>
      <c r="B1139" s="208"/>
      <c r="C1139" s="208"/>
      <c r="D1139" s="208"/>
      <c r="E1139" s="208"/>
      <c r="F1139" s="208"/>
      <c r="G1139" s="208"/>
      <c r="H1139" s="208"/>
      <c r="I1139" s="234"/>
    </row>
    <row r="1140" customFormat="false" ht="13.8" hidden="false" customHeight="false" outlineLevel="0" collapsed="false">
      <c r="A1140" s="208"/>
      <c r="B1140" s="208"/>
      <c r="C1140" s="208"/>
      <c r="D1140" s="208"/>
      <c r="E1140" s="208"/>
      <c r="F1140" s="208"/>
      <c r="G1140" s="208"/>
      <c r="H1140" s="208"/>
      <c r="I1140" s="234"/>
    </row>
    <row r="1141" customFormat="false" ht="13.8" hidden="false" customHeight="false" outlineLevel="0" collapsed="false">
      <c r="A1141" s="208"/>
      <c r="B1141" s="208"/>
      <c r="C1141" s="208"/>
      <c r="D1141" s="208"/>
      <c r="E1141" s="208"/>
      <c r="F1141" s="208"/>
      <c r="G1141" s="208"/>
      <c r="H1141" s="208"/>
      <c r="I1141" s="234"/>
    </row>
    <row r="1142" customFormat="false" ht="13.8" hidden="false" customHeight="false" outlineLevel="0" collapsed="false">
      <c r="A1142" s="208"/>
      <c r="B1142" s="208"/>
      <c r="C1142" s="208"/>
      <c r="D1142" s="208"/>
      <c r="E1142" s="208"/>
      <c r="F1142" s="208"/>
      <c r="G1142" s="208"/>
      <c r="H1142" s="208"/>
      <c r="I1142" s="234"/>
    </row>
    <row r="1143" customFormat="false" ht="13.8" hidden="false" customHeight="false" outlineLevel="0" collapsed="false">
      <c r="A1143" s="208"/>
      <c r="B1143" s="208"/>
      <c r="C1143" s="208"/>
      <c r="D1143" s="208"/>
      <c r="E1143" s="208"/>
      <c r="F1143" s="208"/>
      <c r="G1143" s="208"/>
      <c r="H1143" s="208"/>
      <c r="I1143" s="234"/>
    </row>
    <row r="1144" customFormat="false" ht="13.8" hidden="false" customHeight="false" outlineLevel="0" collapsed="false">
      <c r="A1144" s="208"/>
      <c r="B1144" s="208"/>
      <c r="C1144" s="208"/>
      <c r="D1144" s="208"/>
      <c r="E1144" s="208"/>
      <c r="F1144" s="208"/>
      <c r="G1144" s="208"/>
      <c r="H1144" s="208"/>
      <c r="I1144" s="234"/>
    </row>
    <row r="1145" customFormat="false" ht="13.8" hidden="false" customHeight="false" outlineLevel="0" collapsed="false">
      <c r="A1145" s="208"/>
      <c r="B1145" s="208"/>
      <c r="C1145" s="208"/>
      <c r="D1145" s="208"/>
      <c r="E1145" s="208"/>
      <c r="F1145" s="208"/>
      <c r="G1145" s="208"/>
      <c r="H1145" s="208"/>
      <c r="I1145" s="234"/>
    </row>
    <row r="1146" customFormat="false" ht="13.8" hidden="false" customHeight="false" outlineLevel="0" collapsed="false">
      <c r="A1146" s="208"/>
      <c r="B1146" s="208"/>
      <c r="C1146" s="208"/>
      <c r="D1146" s="208"/>
      <c r="E1146" s="208"/>
      <c r="F1146" s="208"/>
      <c r="G1146" s="208"/>
      <c r="H1146" s="208"/>
      <c r="I1146" s="234"/>
    </row>
    <row r="1147" customFormat="false" ht="13.8" hidden="false" customHeight="false" outlineLevel="0" collapsed="false">
      <c r="A1147" s="208"/>
      <c r="B1147" s="208"/>
      <c r="C1147" s="208"/>
      <c r="D1147" s="208"/>
      <c r="E1147" s="208"/>
      <c r="F1147" s="208"/>
      <c r="G1147" s="208"/>
      <c r="H1147" s="208"/>
      <c r="I1147" s="234"/>
    </row>
    <row r="1148" customFormat="false" ht="13.8" hidden="false" customHeight="false" outlineLevel="0" collapsed="false">
      <c r="A1148" s="208"/>
      <c r="B1148" s="208"/>
      <c r="C1148" s="208"/>
      <c r="D1148" s="208"/>
      <c r="E1148" s="208"/>
      <c r="F1148" s="208"/>
      <c r="G1148" s="208"/>
      <c r="H1148" s="208"/>
      <c r="I1148" s="234"/>
    </row>
    <row r="1149" customFormat="false" ht="13.8" hidden="false" customHeight="false" outlineLevel="0" collapsed="false">
      <c r="A1149" s="208"/>
      <c r="B1149" s="208"/>
      <c r="C1149" s="208"/>
      <c r="D1149" s="208"/>
      <c r="E1149" s="208"/>
      <c r="F1149" s="208"/>
      <c r="G1149" s="208"/>
      <c r="H1149" s="208"/>
      <c r="I1149" s="234"/>
    </row>
    <row r="1150" customFormat="false" ht="13.8" hidden="false" customHeight="false" outlineLevel="0" collapsed="false">
      <c r="A1150" s="208"/>
      <c r="B1150" s="208"/>
      <c r="C1150" s="208"/>
      <c r="D1150" s="208"/>
      <c r="E1150" s="208"/>
      <c r="F1150" s="208"/>
      <c r="G1150" s="208"/>
      <c r="H1150" s="208"/>
      <c r="I1150" s="234"/>
    </row>
    <row r="1151" customFormat="false" ht="13.8" hidden="false" customHeight="false" outlineLevel="0" collapsed="false">
      <c r="A1151" s="208"/>
      <c r="B1151" s="208"/>
      <c r="C1151" s="208"/>
      <c r="D1151" s="208"/>
      <c r="E1151" s="208"/>
      <c r="F1151" s="208"/>
      <c r="G1151" s="208"/>
      <c r="H1151" s="208"/>
      <c r="I1151" s="234"/>
    </row>
    <row r="1152" customFormat="false" ht="13.8" hidden="false" customHeight="false" outlineLevel="0" collapsed="false">
      <c r="A1152" s="208"/>
      <c r="B1152" s="208"/>
      <c r="C1152" s="208"/>
      <c r="D1152" s="208"/>
      <c r="E1152" s="208"/>
      <c r="F1152" s="208"/>
      <c r="G1152" s="208"/>
      <c r="H1152" s="208"/>
      <c r="I1152" s="234"/>
    </row>
    <row r="1153" customFormat="false" ht="13.8" hidden="false" customHeight="false" outlineLevel="0" collapsed="false">
      <c r="A1153" s="208"/>
      <c r="B1153" s="208"/>
      <c r="C1153" s="208"/>
      <c r="D1153" s="208"/>
      <c r="E1153" s="208"/>
      <c r="F1153" s="208"/>
      <c r="G1153" s="208"/>
      <c r="H1153" s="208"/>
      <c r="I1153" s="234"/>
    </row>
    <row r="1154" customFormat="false" ht="13.8" hidden="false" customHeight="false" outlineLevel="0" collapsed="false">
      <c r="A1154" s="208"/>
      <c r="B1154" s="208"/>
      <c r="C1154" s="208"/>
      <c r="D1154" s="208"/>
      <c r="E1154" s="208"/>
      <c r="F1154" s="208"/>
      <c r="G1154" s="208"/>
      <c r="H1154" s="208"/>
      <c r="I1154" s="234"/>
    </row>
    <row r="1155" customFormat="false" ht="13.8" hidden="false" customHeight="false" outlineLevel="0" collapsed="false">
      <c r="A1155" s="208"/>
      <c r="B1155" s="208"/>
      <c r="C1155" s="208"/>
      <c r="D1155" s="208"/>
      <c r="E1155" s="208"/>
      <c r="F1155" s="208"/>
      <c r="G1155" s="208"/>
      <c r="H1155" s="208"/>
      <c r="I1155" s="234"/>
    </row>
    <row r="1156" customFormat="false" ht="13.8" hidden="false" customHeight="false" outlineLevel="0" collapsed="false">
      <c r="A1156" s="208"/>
      <c r="B1156" s="208"/>
      <c r="C1156" s="208"/>
      <c r="D1156" s="208"/>
      <c r="E1156" s="208"/>
      <c r="F1156" s="208"/>
      <c r="G1156" s="208"/>
      <c r="H1156" s="208"/>
      <c r="I1156" s="234"/>
    </row>
    <row r="1157" customFormat="false" ht="13.8" hidden="false" customHeight="false" outlineLevel="0" collapsed="false">
      <c r="A1157" s="208"/>
      <c r="B1157" s="208"/>
      <c r="C1157" s="208"/>
      <c r="D1157" s="208"/>
      <c r="E1157" s="208"/>
      <c r="F1157" s="208"/>
      <c r="G1157" s="208"/>
      <c r="H1157" s="208"/>
      <c r="I1157" s="234"/>
    </row>
    <row r="1158" customFormat="false" ht="13.8" hidden="false" customHeight="false" outlineLevel="0" collapsed="false">
      <c r="A1158" s="208"/>
      <c r="B1158" s="208"/>
      <c r="C1158" s="208"/>
      <c r="D1158" s="208"/>
      <c r="E1158" s="208"/>
      <c r="F1158" s="208"/>
      <c r="G1158" s="208"/>
      <c r="H1158" s="208"/>
      <c r="I1158" s="234"/>
    </row>
    <row r="1159" customFormat="false" ht="13.8" hidden="false" customHeight="false" outlineLevel="0" collapsed="false">
      <c r="A1159" s="208"/>
      <c r="B1159" s="208"/>
      <c r="C1159" s="208"/>
      <c r="D1159" s="208"/>
      <c r="E1159" s="208"/>
      <c r="F1159" s="208"/>
      <c r="G1159" s="208"/>
      <c r="H1159" s="208"/>
      <c r="I1159" s="234"/>
    </row>
    <row r="1160" customFormat="false" ht="13.8" hidden="false" customHeight="false" outlineLevel="0" collapsed="false">
      <c r="A1160" s="208"/>
      <c r="B1160" s="208"/>
      <c r="C1160" s="208"/>
      <c r="D1160" s="208"/>
      <c r="E1160" s="208"/>
      <c r="F1160" s="208"/>
      <c r="G1160" s="208"/>
      <c r="H1160" s="208"/>
      <c r="I1160" s="234"/>
    </row>
    <row r="1161" customFormat="false" ht="13.8" hidden="false" customHeight="false" outlineLevel="0" collapsed="false">
      <c r="A1161" s="208"/>
      <c r="B1161" s="208"/>
      <c r="C1161" s="208"/>
      <c r="D1161" s="208"/>
      <c r="E1161" s="208"/>
      <c r="F1161" s="208"/>
      <c r="G1161" s="208"/>
      <c r="H1161" s="208"/>
      <c r="I1161" s="234"/>
    </row>
    <row r="1162" customFormat="false" ht="13.8" hidden="false" customHeight="false" outlineLevel="0" collapsed="false">
      <c r="A1162" s="208"/>
      <c r="B1162" s="208"/>
      <c r="C1162" s="208"/>
      <c r="D1162" s="208"/>
      <c r="E1162" s="208"/>
      <c r="F1162" s="208"/>
      <c r="G1162" s="208"/>
      <c r="H1162" s="208"/>
      <c r="I1162" s="234"/>
    </row>
    <row r="1163" customFormat="false" ht="13.8" hidden="false" customHeight="false" outlineLevel="0" collapsed="false">
      <c r="A1163" s="208"/>
      <c r="B1163" s="208"/>
      <c r="C1163" s="208"/>
      <c r="D1163" s="208"/>
      <c r="E1163" s="208"/>
      <c r="F1163" s="208"/>
      <c r="G1163" s="208"/>
      <c r="H1163" s="208"/>
      <c r="I1163" s="234"/>
    </row>
    <row r="1164" customFormat="false" ht="13.8" hidden="false" customHeight="false" outlineLevel="0" collapsed="false">
      <c r="A1164" s="208"/>
      <c r="B1164" s="208"/>
      <c r="C1164" s="208"/>
      <c r="D1164" s="208"/>
      <c r="E1164" s="208"/>
      <c r="F1164" s="208"/>
      <c r="G1164" s="208"/>
      <c r="H1164" s="208"/>
      <c r="I1164" s="234"/>
    </row>
    <row r="1165" customFormat="false" ht="13.8" hidden="false" customHeight="false" outlineLevel="0" collapsed="false">
      <c r="A1165" s="208"/>
      <c r="B1165" s="208"/>
      <c r="C1165" s="208"/>
      <c r="D1165" s="208"/>
      <c r="E1165" s="208"/>
      <c r="F1165" s="208"/>
      <c r="G1165" s="208"/>
      <c r="H1165" s="208"/>
      <c r="I1165" s="234"/>
    </row>
    <row r="1166" customFormat="false" ht="13.8" hidden="false" customHeight="false" outlineLevel="0" collapsed="false">
      <c r="A1166" s="208"/>
      <c r="B1166" s="208"/>
      <c r="C1166" s="208"/>
      <c r="D1166" s="208"/>
      <c r="E1166" s="208"/>
      <c r="F1166" s="208"/>
      <c r="G1166" s="208"/>
      <c r="H1166" s="208"/>
      <c r="I1166" s="234"/>
    </row>
    <row r="1167" customFormat="false" ht="13.8" hidden="false" customHeight="false" outlineLevel="0" collapsed="false">
      <c r="A1167" s="208"/>
      <c r="B1167" s="208"/>
      <c r="C1167" s="208"/>
      <c r="D1167" s="208"/>
      <c r="E1167" s="208"/>
      <c r="F1167" s="208"/>
      <c r="G1167" s="208"/>
      <c r="H1167" s="208"/>
      <c r="I1167" s="234"/>
    </row>
  </sheetData>
  <mergeCells count="184">
    <mergeCell ref="A1:I1"/>
    <mergeCell ref="A2:E2"/>
    <mergeCell ref="F2:I2"/>
    <mergeCell ref="A3:I3"/>
    <mergeCell ref="A4:I4"/>
    <mergeCell ref="B5:G5"/>
    <mergeCell ref="H5:I5"/>
    <mergeCell ref="B6:G6"/>
    <mergeCell ref="H6:I6"/>
    <mergeCell ref="B7:G7"/>
    <mergeCell ref="H7:I7"/>
    <mergeCell ref="B8:G8"/>
    <mergeCell ref="H8:I8"/>
    <mergeCell ref="A9:I9"/>
    <mergeCell ref="A10:I10"/>
    <mergeCell ref="B11:G11"/>
    <mergeCell ref="H11:I11"/>
    <mergeCell ref="B12:G12"/>
    <mergeCell ref="H12:I12"/>
    <mergeCell ref="B13:G13"/>
    <mergeCell ref="H13:I13"/>
    <mergeCell ref="B14:G14"/>
    <mergeCell ref="H14:I14"/>
    <mergeCell ref="B15:G15"/>
    <mergeCell ref="H15:I15"/>
    <mergeCell ref="B16:G16"/>
    <mergeCell ref="H16:I16"/>
    <mergeCell ref="B17:G17"/>
    <mergeCell ref="H17:I17"/>
    <mergeCell ref="B18:G18"/>
    <mergeCell ref="H18:I18"/>
    <mergeCell ref="B19:G19"/>
    <mergeCell ref="H19:I19"/>
    <mergeCell ref="A20:I20"/>
    <mergeCell ref="A21:I21"/>
    <mergeCell ref="B22:D22"/>
    <mergeCell ref="B23:D23"/>
    <mergeCell ref="B24:G24"/>
    <mergeCell ref="B25:G25"/>
    <mergeCell ref="B26:G26"/>
    <mergeCell ref="B27:G27"/>
    <mergeCell ref="B28:G28"/>
    <mergeCell ref="A29:H29"/>
    <mergeCell ref="A30:I30"/>
    <mergeCell ref="A31:I31"/>
    <mergeCell ref="A32:E32"/>
    <mergeCell ref="A33:I33"/>
    <mergeCell ref="A34:I34"/>
    <mergeCell ref="B35:G35"/>
    <mergeCell ref="B36:G36"/>
    <mergeCell ref="B37:G37"/>
    <mergeCell ref="A38:G38"/>
    <mergeCell ref="A39:I39"/>
    <mergeCell ref="A40:I40"/>
    <mergeCell ref="A41:I41"/>
    <mergeCell ref="B42:G42"/>
    <mergeCell ref="B43:G43"/>
    <mergeCell ref="B44:G44"/>
    <mergeCell ref="B45:G45"/>
    <mergeCell ref="B46:G46"/>
    <mergeCell ref="B47:G47"/>
    <mergeCell ref="B48:G48"/>
    <mergeCell ref="B49:C49"/>
    <mergeCell ref="B50:G50"/>
    <mergeCell ref="A51:G51"/>
    <mergeCell ref="A52:I52"/>
    <mergeCell ref="A53:I53"/>
    <mergeCell ref="A54:I54"/>
    <mergeCell ref="A55:I55"/>
    <mergeCell ref="A56:I56"/>
    <mergeCell ref="A57:I57"/>
    <mergeCell ref="B58:G58"/>
    <mergeCell ref="B59:G59"/>
    <mergeCell ref="B60:G60"/>
    <mergeCell ref="B61:G61"/>
    <mergeCell ref="B62:G62"/>
    <mergeCell ref="B63:G63"/>
    <mergeCell ref="B64:G64"/>
    <mergeCell ref="B65:G65"/>
    <mergeCell ref="B66:G66"/>
    <mergeCell ref="B67:G67"/>
    <mergeCell ref="A68:G68"/>
    <mergeCell ref="A69:I69"/>
    <mergeCell ref="A70:I70"/>
    <mergeCell ref="A71:G71"/>
    <mergeCell ref="A72:G72"/>
    <mergeCell ref="A73:I73"/>
    <mergeCell ref="A74:I74"/>
    <mergeCell ref="B75:G75"/>
    <mergeCell ref="B76:G76"/>
    <mergeCell ref="B77:G77"/>
    <mergeCell ref="B78:G78"/>
    <mergeCell ref="A79:G79"/>
    <mergeCell ref="A80:I80"/>
    <mergeCell ref="B81:G81"/>
    <mergeCell ref="B82:G82"/>
    <mergeCell ref="B83:H83"/>
    <mergeCell ref="B84:H84"/>
    <mergeCell ref="B85:H85"/>
    <mergeCell ref="B86:H86"/>
    <mergeCell ref="B87:H87"/>
    <mergeCell ref="A88:G88"/>
    <mergeCell ref="A89:G89"/>
    <mergeCell ref="A90:I90"/>
    <mergeCell ref="A91:I91"/>
    <mergeCell ref="B92:G92"/>
    <mergeCell ref="B93:H93"/>
    <mergeCell ref="B94:H94"/>
    <mergeCell ref="B95:H95"/>
    <mergeCell ref="B96:H96"/>
    <mergeCell ref="B97:H97"/>
    <mergeCell ref="B98:H98"/>
    <mergeCell ref="A99:G99"/>
    <mergeCell ref="B100:H100"/>
    <mergeCell ref="A101:G101"/>
    <mergeCell ref="A102:I102"/>
    <mergeCell ref="A103:G103"/>
    <mergeCell ref="A104:G104"/>
    <mergeCell ref="A105:G105"/>
    <mergeCell ref="A106:G106"/>
    <mergeCell ref="A107:I107"/>
    <mergeCell ref="B108:G108"/>
    <mergeCell ref="B109:H109"/>
    <mergeCell ref="B110:H110"/>
    <mergeCell ref="B111:H111"/>
    <mergeCell ref="B112:H112"/>
    <mergeCell ref="A113:G113"/>
    <mergeCell ref="A114:G114"/>
    <mergeCell ref="A115:I115"/>
    <mergeCell ref="B116:G116"/>
    <mergeCell ref="B117:H117"/>
    <mergeCell ref="A118:G118"/>
    <mergeCell ref="A119:I119"/>
    <mergeCell ref="A120:I120"/>
    <mergeCell ref="B121:G121"/>
    <mergeCell ref="B122:H122"/>
    <mergeCell ref="B123:H123"/>
    <mergeCell ref="B124:H124"/>
    <mergeCell ref="A125:G125"/>
    <mergeCell ref="B126:H126"/>
    <mergeCell ref="A127:G127"/>
    <mergeCell ref="A128:I128"/>
    <mergeCell ref="B129:G129"/>
    <mergeCell ref="B130:G130"/>
    <mergeCell ref="B131:G131"/>
    <mergeCell ref="B132:G132"/>
    <mergeCell ref="A133:H133"/>
    <mergeCell ref="A134:I134"/>
    <mergeCell ref="B135:G135"/>
    <mergeCell ref="A136:G136"/>
    <mergeCell ref="B137:G137"/>
    <mergeCell ref="A138:G138"/>
    <mergeCell ref="B139:G139"/>
    <mergeCell ref="A140:G140"/>
    <mergeCell ref="B141:G141"/>
    <mergeCell ref="B142:G142"/>
    <mergeCell ref="B143:G143"/>
    <mergeCell ref="B144:G144"/>
    <mergeCell ref="B147:G147"/>
    <mergeCell ref="B148:G148"/>
    <mergeCell ref="B149:G149"/>
    <mergeCell ref="A150:G150"/>
    <mergeCell ref="A152:G152"/>
    <mergeCell ref="A153:I153"/>
    <mergeCell ref="A154:H154"/>
    <mergeCell ref="B155:H155"/>
    <mergeCell ref="B156:H156"/>
    <mergeCell ref="B157:H157"/>
    <mergeCell ref="B158:H158"/>
    <mergeCell ref="B159:H159"/>
    <mergeCell ref="A160:G160"/>
    <mergeCell ref="B161:H161"/>
    <mergeCell ref="A162:G162"/>
    <mergeCell ref="A163:I163"/>
    <mergeCell ref="A164:I164"/>
    <mergeCell ref="A165:B165"/>
    <mergeCell ref="E165:F165"/>
    <mergeCell ref="H165:I165"/>
    <mergeCell ref="A166:B166"/>
    <mergeCell ref="E166:F166"/>
    <mergeCell ref="H166:I166"/>
    <mergeCell ref="A167:B167"/>
    <mergeCell ref="E167:F167"/>
    <mergeCell ref="H167:I167"/>
  </mergeCells>
  <dataValidations count="10">
    <dataValidation allowBlank="false" errorStyle="stop" operator="equal" showDropDown="false" showErrorMessage="true" showInputMessage="false" sqref="D49 F49" type="none">
      <formula1>0</formula1>
      <formula2>0</formula2>
    </dataValidation>
    <dataValidation allowBlank="false" errorStyle="stop" operator="equal" showDropDown="false" showErrorMessage="true" showInputMessage="false" sqref="H13 H25:H26" type="none">
      <formula1>0</formula1>
      <formula2>0</formula2>
    </dataValidation>
    <dataValidation allowBlank="false" errorStyle="stop" operator="equal" showDropDown="false" showErrorMessage="true" showInputMessage="false" sqref="F2" type="list">
      <formula1>"LUCRO REAL,LUCRO PRESUMIDO,SIMPLES NACIONAL"</formula1>
      <formula2>0</formula2>
    </dataValidation>
    <dataValidation allowBlank="false" errorStyle="stop" operator="equal" showDropDown="false" showErrorMessage="true" showInputMessage="false" sqref="E49" type="list">
      <mc:AlternateContent xmlns:x12ac="http://schemas.microsoft.com/office/spreadsheetml/2011/1/ac" xmlns:mc="http://schemas.openxmlformats.org/markup-compatibility/2006">
        <mc:Choice Requires="x12ac">
          <x12ac:list>"0,01","0,02","0,03"</x12ac:list>
        </mc:Choice>
        <mc:Fallback>
          <formula1>"0,01,0,02,0,03"</formula1>
        </mc:Fallback>
      </mc:AlternateContent>
      <formula2>0</formula2>
    </dataValidation>
    <dataValidation allowBlank="false" errorStyle="stop" operator="equal" showDropDown="false" showErrorMessage="true" showInputMessage="false" sqref="G49" type="none">
      <formula1>0</formula1>
      <formula2>0</formula2>
    </dataValidation>
    <dataValidation allowBlank="false" errorStyle="stop" operator="equal" showDropDown="false" showErrorMessage="true" showInputMessage="false" sqref="H24" type="list">
      <mc:AlternateContent xmlns:x12ac="http://schemas.microsoft.com/office/spreadsheetml/2011/1/ac" xmlns:mc="http://schemas.openxmlformats.org/markup-compatibility/2006">
        <mc:Choice Requires="x12ac">
          <x12ac:list>0,"0,1","0,2","0,4"</x12ac:list>
        </mc:Choice>
        <mc:Fallback>
          <formula1>"0,0,1,0,2,0,4"</formula1>
        </mc:Fallback>
      </mc:AlternateContent>
      <formula2>0</formula2>
    </dataValidation>
    <dataValidation allowBlank="false" errorStyle="stop" operator="equal" showDropDown="false" showErrorMessage="true" showInputMessage="false" sqref="H11" type="list">
      <mc:AlternateContent xmlns:x12ac="http://schemas.microsoft.com/office/spreadsheetml/2011/1/ac" xmlns:mc="http://schemas.openxmlformats.org/markup-compatibility/2006">
        <mc:Choice Requires="x12ac">
          <x12ac:list>"Item 03 - Médico-Veterinário, Tipo II, RT",Item 04 - Encarregado Operacional,Item 05 - Auxiliar de Veterinária,Item 06 - Auxiliar de Farmácia,Item 07 - Tratador de Animais,Item 08 - Recepcionista,Item 09 - Assistente Administrativo,Item 10 - Auxiliar de Limpeza,Item 11 - Auxiliar de Manutenção</x12ac:list>
        </mc:Choice>
        <mc:Fallback>
          <formula1>"Item 03 - Médico-Veterinário, Tipo II, RT,Item 04 - Encarregado Operacional,Item 05 - Auxiliar de Veterinária,Item 06 - Auxiliar de Farmácia,Item 07 - Tratador de Animais,Item 08 - Recepcionista,Item 09 - Assistente Administrativo,Item 10 - Auxiliar de Li"</formula1>
        </mc:Fallback>
      </mc:AlternateContent>
      <formula2>0</formula2>
    </dataValidation>
    <dataValidation allowBlank="false" errorStyle="stop" operator="equal" showDropDown="false" showErrorMessage="true" showInputMessage="false" sqref="H15" type="list">
      <formula1>"Sim,Não"</formula1>
      <formula2>0</formula2>
    </dataValidation>
    <dataValidation allowBlank="false" errorStyle="stop" operator="equal" showDropDown="false" showErrorMessage="true" showInputMessage="false" sqref="H16" type="none">
      <formula1>0</formula1>
      <formula2>0</formula2>
    </dataValidation>
    <dataValidation allowBlank="false" errorStyle="stop" operator="equal" showDropDown="false" showErrorMessage="true" showInputMessage="false" sqref="H12" type="list">
      <formula1>"2233-05,1412-05,5193-05,5211-30,6230-20,4221-05,4110-10,5143-20,5143-10"</formula1>
      <formula2>0</formula2>
    </dataValidation>
  </dataValidations>
  <printOptions headings="false" gridLines="false" gridLinesSet="true" horizontalCentered="true" verticalCentered="true"/>
  <pageMargins left="0.39375" right="0.39375" top="0.39375" bottom="0.865972222222222" header="0.511811023622047" footer="0.39375"/>
  <pageSetup paperSize="9" scale="100" fitToWidth="1" fitToHeight="0" pageOrder="downThenOver" orientation="portrait" blackAndWhite="false" draft="false" cellComments="none" horizontalDpi="300" verticalDpi="300" copies="1"/>
  <headerFooter differentFirst="false" differentOddEven="false">
    <oddHeader/>
    <oddFooter>&amp;L&amp;A&amp;CPág. &amp;P de &amp;N&amp;RSMBEA</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BF1DE"/>
    <pageSetUpPr fitToPage="true"/>
  </sheetPr>
  <dimension ref="A1:AMD116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69" activeCellId="0" sqref="A69"/>
    </sheetView>
  </sheetViews>
  <sheetFormatPr defaultColWidth="9.13671875" defaultRowHeight="13.8" customHeight="true" zeroHeight="false" outlineLevelRow="0" outlineLevelCol="0"/>
  <cols>
    <col collapsed="false" customWidth="true" hidden="false" outlineLevel="0" max="1" min="1" style="234" width="5.57"/>
    <col collapsed="false" customWidth="true" hidden="false" outlineLevel="0" max="2" min="2" style="234" width="17.13"/>
    <col collapsed="false" customWidth="true" hidden="false" outlineLevel="0" max="3" min="3" style="234" width="13.29"/>
    <col collapsed="false" customWidth="true" hidden="false" outlineLevel="0" max="4" min="4" style="234" width="14.15"/>
    <col collapsed="false" customWidth="true" hidden="false" outlineLevel="0" max="5" min="5" style="234" width="12.42"/>
    <col collapsed="false" customWidth="true" hidden="false" outlineLevel="0" max="6" min="6" style="234" width="11.3"/>
    <col collapsed="false" customWidth="true" hidden="false" outlineLevel="0" max="7" min="7" style="234" width="9.85"/>
    <col collapsed="false" customWidth="true" hidden="false" outlineLevel="0" max="8" min="8" style="234" width="14.28"/>
    <col collapsed="false" customWidth="true" hidden="false" outlineLevel="0" max="9" min="9" style="235" width="12.55"/>
    <col collapsed="false" customWidth="false" hidden="false" outlineLevel="0" max="1018" min="10" style="208" width="9.13"/>
    <col collapsed="false" customWidth="true" hidden="false" outlineLevel="0" max="1024" min="1019" style="162" width="11.52"/>
  </cols>
  <sheetData>
    <row r="1" customFormat="false" ht="46.6" hidden="false" customHeight="true" outlineLevel="0" collapsed="false">
      <c r="A1" s="236" t="s">
        <v>1184</v>
      </c>
      <c r="B1" s="236"/>
      <c r="C1" s="236"/>
      <c r="D1" s="236"/>
      <c r="E1" s="236"/>
      <c r="F1" s="236"/>
      <c r="G1" s="236"/>
      <c r="H1" s="236"/>
      <c r="I1" s="236"/>
      <c r="J1" s="162"/>
      <c r="K1" s="162"/>
      <c r="L1" s="162"/>
      <c r="M1" s="162"/>
      <c r="N1" s="162"/>
      <c r="O1" s="162"/>
      <c r="P1" s="162"/>
      <c r="Q1" s="162"/>
      <c r="R1" s="162"/>
      <c r="S1" s="162"/>
      <c r="T1" s="162"/>
      <c r="U1" s="162"/>
      <c r="V1" s="162"/>
      <c r="W1" s="162"/>
      <c r="X1" s="162"/>
      <c r="Y1" s="162"/>
      <c r="Z1" s="162"/>
      <c r="AA1" s="162"/>
      <c r="AB1" s="162"/>
      <c r="AC1" s="162"/>
      <c r="AD1" s="162"/>
      <c r="AE1" s="162"/>
      <c r="AF1" s="162"/>
      <c r="AG1" s="162"/>
      <c r="AH1" s="162"/>
      <c r="AI1" s="162"/>
      <c r="AJ1" s="162"/>
      <c r="AK1" s="162"/>
      <c r="AL1" s="162"/>
      <c r="AM1" s="162"/>
      <c r="AN1" s="162"/>
      <c r="AO1" s="162"/>
      <c r="AP1" s="162"/>
      <c r="AQ1" s="162"/>
      <c r="AR1" s="162"/>
      <c r="AS1" s="162"/>
      <c r="AT1" s="162"/>
      <c r="AU1" s="162"/>
      <c r="AV1" s="162"/>
      <c r="AW1" s="162"/>
      <c r="AX1" s="162"/>
      <c r="AY1" s="162"/>
      <c r="AZ1" s="162"/>
      <c r="BA1" s="162"/>
      <c r="BB1" s="162"/>
      <c r="BC1" s="162"/>
      <c r="BD1" s="162"/>
      <c r="BE1" s="162"/>
      <c r="BF1" s="162"/>
      <c r="BG1" s="162"/>
      <c r="BH1" s="162"/>
      <c r="BI1" s="162"/>
      <c r="BJ1" s="162"/>
      <c r="BK1" s="162"/>
      <c r="BL1" s="162"/>
      <c r="BM1" s="162"/>
      <c r="BN1" s="162"/>
      <c r="BO1" s="162"/>
      <c r="BP1" s="162"/>
      <c r="BQ1" s="162"/>
      <c r="BR1" s="162"/>
      <c r="BS1" s="162"/>
      <c r="BT1" s="162"/>
      <c r="BU1" s="162"/>
      <c r="BV1" s="162"/>
      <c r="BW1" s="162"/>
      <c r="BX1" s="162"/>
      <c r="BY1" s="162"/>
      <c r="BZ1" s="162"/>
      <c r="CA1" s="162"/>
      <c r="CB1" s="162"/>
      <c r="CC1" s="162"/>
      <c r="CD1" s="162"/>
      <c r="CE1" s="162"/>
      <c r="CF1" s="162"/>
      <c r="CG1" s="162"/>
      <c r="CH1" s="162"/>
      <c r="CI1" s="162"/>
      <c r="CJ1" s="162"/>
      <c r="CK1" s="162"/>
      <c r="CL1" s="162"/>
      <c r="CM1" s="162"/>
      <c r="CN1" s="162"/>
      <c r="CO1" s="162"/>
      <c r="CP1" s="162"/>
      <c r="CQ1" s="162"/>
      <c r="CR1" s="162"/>
      <c r="CS1" s="162"/>
      <c r="CT1" s="162"/>
      <c r="CU1" s="162"/>
      <c r="CV1" s="162"/>
      <c r="CW1" s="162"/>
      <c r="CX1" s="162"/>
      <c r="CY1" s="162"/>
      <c r="CZ1" s="162"/>
      <c r="DA1" s="162"/>
      <c r="DB1" s="162"/>
      <c r="DC1" s="162"/>
      <c r="DD1" s="162"/>
      <c r="DE1" s="162"/>
      <c r="DF1" s="162"/>
      <c r="DG1" s="162"/>
      <c r="DH1" s="162"/>
      <c r="DI1" s="162"/>
      <c r="DJ1" s="162"/>
      <c r="DK1" s="162"/>
      <c r="DL1" s="162"/>
      <c r="DM1" s="162"/>
      <c r="DN1" s="162"/>
      <c r="DO1" s="162"/>
      <c r="DP1" s="162"/>
      <c r="DQ1" s="162"/>
      <c r="DR1" s="162"/>
      <c r="DS1" s="162"/>
      <c r="DT1" s="162"/>
      <c r="DU1" s="162"/>
      <c r="DV1" s="162"/>
      <c r="DW1" s="162"/>
      <c r="DX1" s="162"/>
      <c r="DY1" s="162"/>
      <c r="DZ1" s="162"/>
      <c r="EA1" s="162"/>
      <c r="EB1" s="162"/>
      <c r="EC1" s="162"/>
      <c r="ED1" s="162"/>
      <c r="EE1" s="162"/>
      <c r="EF1" s="162"/>
      <c r="EG1" s="162"/>
      <c r="EH1" s="162"/>
      <c r="EI1" s="162"/>
      <c r="EJ1" s="162"/>
      <c r="EK1" s="162"/>
      <c r="EL1" s="162"/>
      <c r="EM1" s="162"/>
      <c r="EN1" s="162"/>
      <c r="EO1" s="162"/>
      <c r="EP1" s="162"/>
      <c r="EQ1" s="162"/>
      <c r="ER1" s="162"/>
      <c r="ES1" s="162"/>
      <c r="ET1" s="162"/>
      <c r="EU1" s="162"/>
      <c r="EV1" s="162"/>
      <c r="EW1" s="162"/>
      <c r="EX1" s="162"/>
      <c r="EY1" s="162"/>
      <c r="EZ1" s="162"/>
      <c r="FA1" s="162"/>
      <c r="FB1" s="162"/>
      <c r="FC1" s="162"/>
      <c r="FD1" s="162"/>
      <c r="FE1" s="162"/>
      <c r="FF1" s="162"/>
      <c r="FG1" s="162"/>
      <c r="FH1" s="162"/>
      <c r="FI1" s="162"/>
      <c r="FJ1" s="162"/>
      <c r="FK1" s="162"/>
      <c r="FL1" s="162"/>
      <c r="FM1" s="162"/>
      <c r="FN1" s="162"/>
      <c r="FO1" s="162"/>
      <c r="FP1" s="162"/>
      <c r="FQ1" s="162"/>
      <c r="FR1" s="162"/>
      <c r="FS1" s="162"/>
      <c r="FT1" s="162"/>
      <c r="FU1" s="162"/>
      <c r="FV1" s="162"/>
      <c r="FW1" s="162"/>
      <c r="FX1" s="162"/>
      <c r="FY1" s="162"/>
      <c r="FZ1" s="162"/>
      <c r="GA1" s="162"/>
      <c r="GB1" s="162"/>
      <c r="GC1" s="162"/>
      <c r="GD1" s="162"/>
      <c r="GE1" s="162"/>
      <c r="GF1" s="162"/>
      <c r="GG1" s="162"/>
      <c r="GH1" s="162"/>
      <c r="GI1" s="162"/>
      <c r="GJ1" s="162"/>
      <c r="GK1" s="162"/>
      <c r="GL1" s="162"/>
      <c r="GM1" s="162"/>
      <c r="GN1" s="162"/>
      <c r="GO1" s="162"/>
      <c r="GP1" s="162"/>
      <c r="GQ1" s="162"/>
      <c r="GR1" s="162"/>
      <c r="GS1" s="162"/>
      <c r="GT1" s="162"/>
      <c r="GU1" s="162"/>
      <c r="GV1" s="162"/>
      <c r="GW1" s="162"/>
      <c r="GX1" s="162"/>
      <c r="GY1" s="162"/>
      <c r="GZ1" s="162"/>
      <c r="HA1" s="162"/>
      <c r="HB1" s="162"/>
      <c r="HC1" s="162"/>
      <c r="HD1" s="162"/>
      <c r="HE1" s="162"/>
      <c r="HF1" s="162"/>
      <c r="HG1" s="162"/>
      <c r="HH1" s="162"/>
      <c r="HI1" s="162"/>
      <c r="HJ1" s="162"/>
      <c r="HK1" s="162"/>
      <c r="HL1" s="162"/>
      <c r="HM1" s="162"/>
      <c r="HN1" s="162"/>
      <c r="HO1" s="162"/>
      <c r="HP1" s="162"/>
      <c r="HQ1" s="162"/>
      <c r="HR1" s="162"/>
      <c r="HS1" s="162"/>
      <c r="HT1" s="162"/>
      <c r="HU1" s="162"/>
      <c r="HV1" s="162"/>
      <c r="HW1" s="162"/>
      <c r="HX1" s="162"/>
      <c r="HY1" s="162"/>
      <c r="HZ1" s="162"/>
      <c r="IA1" s="162"/>
      <c r="IB1" s="162"/>
      <c r="IC1" s="162"/>
      <c r="ID1" s="162"/>
      <c r="IE1" s="162"/>
      <c r="IF1" s="162"/>
      <c r="IG1" s="162"/>
      <c r="IH1" s="162"/>
      <c r="II1" s="162"/>
      <c r="IJ1" s="162"/>
      <c r="IK1" s="162"/>
      <c r="IL1" s="162"/>
      <c r="IM1" s="162"/>
      <c r="IN1" s="162"/>
      <c r="IO1" s="162"/>
      <c r="IP1" s="162"/>
      <c r="IQ1" s="162"/>
      <c r="IR1" s="162"/>
      <c r="IS1" s="162"/>
      <c r="IT1" s="162"/>
      <c r="IU1" s="162"/>
      <c r="IV1" s="162"/>
      <c r="IW1" s="162"/>
      <c r="IX1" s="162"/>
      <c r="IY1" s="162"/>
      <c r="IZ1" s="162"/>
      <c r="JA1" s="162"/>
      <c r="JB1" s="162"/>
      <c r="JC1" s="162"/>
      <c r="JD1" s="162"/>
      <c r="JE1" s="162"/>
      <c r="JF1" s="162"/>
      <c r="JG1" s="162"/>
      <c r="JH1" s="162"/>
      <c r="JI1" s="162"/>
      <c r="JJ1" s="162"/>
      <c r="JK1" s="162"/>
      <c r="JL1" s="162"/>
      <c r="JM1" s="162"/>
      <c r="JN1" s="162"/>
      <c r="JO1" s="162"/>
      <c r="JP1" s="162"/>
      <c r="JQ1" s="162"/>
      <c r="JR1" s="162"/>
      <c r="JS1" s="162"/>
      <c r="JT1" s="162"/>
      <c r="JU1" s="162"/>
      <c r="JV1" s="162"/>
      <c r="JW1" s="162"/>
      <c r="JX1" s="162"/>
      <c r="JY1" s="162"/>
      <c r="JZ1" s="162"/>
      <c r="KA1" s="162"/>
      <c r="KB1" s="162"/>
      <c r="KC1" s="162"/>
      <c r="KD1" s="162"/>
      <c r="KE1" s="162"/>
      <c r="KF1" s="162"/>
      <c r="KG1" s="162"/>
      <c r="KH1" s="162"/>
      <c r="KI1" s="162"/>
      <c r="KJ1" s="162"/>
      <c r="KK1" s="162"/>
      <c r="KL1" s="162"/>
      <c r="KM1" s="162"/>
      <c r="KN1" s="162"/>
      <c r="KO1" s="162"/>
      <c r="KP1" s="162"/>
      <c r="KQ1" s="162"/>
      <c r="KR1" s="162"/>
      <c r="KS1" s="162"/>
      <c r="KT1" s="162"/>
      <c r="KU1" s="162"/>
      <c r="KV1" s="162"/>
      <c r="KW1" s="162"/>
      <c r="KX1" s="162"/>
      <c r="KY1" s="162"/>
      <c r="KZ1" s="162"/>
      <c r="LA1" s="162"/>
      <c r="LB1" s="162"/>
      <c r="LC1" s="162"/>
      <c r="LD1" s="162"/>
      <c r="LE1" s="162"/>
      <c r="LF1" s="162"/>
      <c r="LG1" s="162"/>
      <c r="LH1" s="162"/>
      <c r="LI1" s="162"/>
      <c r="LJ1" s="162"/>
      <c r="LK1" s="162"/>
      <c r="LL1" s="162"/>
      <c r="LM1" s="162"/>
      <c r="LN1" s="162"/>
      <c r="LO1" s="162"/>
      <c r="LP1" s="162"/>
      <c r="LQ1" s="162"/>
      <c r="LR1" s="162"/>
      <c r="LS1" s="162"/>
      <c r="LT1" s="162"/>
      <c r="LU1" s="162"/>
      <c r="LV1" s="162"/>
      <c r="LW1" s="162"/>
      <c r="LX1" s="162"/>
      <c r="LY1" s="162"/>
      <c r="LZ1" s="162"/>
      <c r="MA1" s="162"/>
      <c r="MB1" s="162"/>
      <c r="MC1" s="162"/>
      <c r="MD1" s="162"/>
      <c r="ME1" s="162"/>
      <c r="MF1" s="162"/>
      <c r="MG1" s="162"/>
      <c r="MH1" s="162"/>
      <c r="MI1" s="162"/>
      <c r="MJ1" s="162"/>
      <c r="MK1" s="162"/>
      <c r="ML1" s="162"/>
      <c r="MM1" s="162"/>
      <c r="MN1" s="162"/>
      <c r="MO1" s="162"/>
      <c r="MP1" s="162"/>
      <c r="MQ1" s="162"/>
      <c r="MR1" s="162"/>
      <c r="MS1" s="162"/>
      <c r="MT1" s="162"/>
      <c r="MU1" s="162"/>
      <c r="MV1" s="162"/>
      <c r="MW1" s="162"/>
      <c r="MX1" s="162"/>
      <c r="MY1" s="162"/>
      <c r="MZ1" s="162"/>
      <c r="NA1" s="162"/>
      <c r="NB1" s="162"/>
      <c r="NC1" s="162"/>
      <c r="ND1" s="162"/>
      <c r="NE1" s="162"/>
      <c r="NF1" s="162"/>
      <c r="NG1" s="162"/>
      <c r="NH1" s="162"/>
      <c r="NI1" s="162"/>
      <c r="NJ1" s="162"/>
      <c r="NK1" s="162"/>
      <c r="NL1" s="162"/>
      <c r="NM1" s="162"/>
      <c r="NN1" s="162"/>
      <c r="NO1" s="162"/>
      <c r="NP1" s="162"/>
      <c r="NQ1" s="162"/>
      <c r="NR1" s="162"/>
      <c r="NS1" s="162"/>
      <c r="NT1" s="162"/>
      <c r="NU1" s="162"/>
      <c r="NV1" s="162"/>
      <c r="NW1" s="162"/>
      <c r="NX1" s="162"/>
      <c r="NY1" s="162"/>
      <c r="NZ1" s="162"/>
      <c r="OA1" s="162"/>
      <c r="OB1" s="162"/>
      <c r="OC1" s="162"/>
      <c r="OD1" s="162"/>
      <c r="OE1" s="162"/>
      <c r="OF1" s="162"/>
      <c r="OG1" s="162"/>
      <c r="OH1" s="162"/>
      <c r="OI1" s="162"/>
      <c r="OJ1" s="162"/>
      <c r="OK1" s="162"/>
      <c r="OL1" s="162"/>
      <c r="OM1" s="162"/>
      <c r="ON1" s="162"/>
      <c r="OO1" s="162"/>
      <c r="OP1" s="162"/>
      <c r="OQ1" s="162"/>
      <c r="OR1" s="162"/>
      <c r="OS1" s="162"/>
      <c r="OT1" s="162"/>
      <c r="OU1" s="162"/>
      <c r="OV1" s="162"/>
      <c r="OW1" s="162"/>
      <c r="OX1" s="162"/>
      <c r="OY1" s="162"/>
      <c r="OZ1" s="162"/>
      <c r="PA1" s="162"/>
      <c r="PB1" s="162"/>
      <c r="PC1" s="162"/>
      <c r="PD1" s="162"/>
      <c r="PE1" s="162"/>
      <c r="PF1" s="162"/>
      <c r="PG1" s="162"/>
      <c r="PH1" s="162"/>
      <c r="PI1" s="162"/>
      <c r="PJ1" s="162"/>
      <c r="PK1" s="162"/>
      <c r="PL1" s="162"/>
      <c r="PM1" s="162"/>
      <c r="PN1" s="162"/>
      <c r="PO1" s="162"/>
      <c r="PP1" s="162"/>
      <c r="PQ1" s="162"/>
      <c r="PR1" s="162"/>
      <c r="PS1" s="162"/>
      <c r="PT1" s="162"/>
      <c r="PU1" s="162"/>
      <c r="PV1" s="162"/>
      <c r="PW1" s="162"/>
      <c r="PX1" s="162"/>
      <c r="PY1" s="162"/>
      <c r="PZ1" s="162"/>
      <c r="QA1" s="162"/>
      <c r="QB1" s="162"/>
      <c r="QC1" s="162"/>
      <c r="QD1" s="162"/>
      <c r="QE1" s="162"/>
      <c r="QF1" s="162"/>
      <c r="QG1" s="162"/>
      <c r="QH1" s="162"/>
      <c r="QI1" s="162"/>
      <c r="QJ1" s="162"/>
      <c r="QK1" s="162"/>
      <c r="QL1" s="162"/>
      <c r="QM1" s="162"/>
      <c r="QN1" s="162"/>
      <c r="QO1" s="162"/>
      <c r="QP1" s="162"/>
      <c r="QQ1" s="162"/>
      <c r="QR1" s="162"/>
      <c r="QS1" s="162"/>
      <c r="QT1" s="162"/>
      <c r="QU1" s="162"/>
      <c r="QV1" s="162"/>
      <c r="QW1" s="162"/>
      <c r="QX1" s="162"/>
      <c r="QY1" s="162"/>
      <c r="QZ1" s="162"/>
      <c r="RA1" s="162"/>
      <c r="RB1" s="162"/>
      <c r="RC1" s="162"/>
      <c r="RD1" s="162"/>
      <c r="RE1" s="162"/>
      <c r="RF1" s="162"/>
      <c r="RG1" s="162"/>
      <c r="RH1" s="162"/>
      <c r="RI1" s="162"/>
      <c r="RJ1" s="162"/>
      <c r="RK1" s="162"/>
      <c r="RL1" s="162"/>
      <c r="RM1" s="162"/>
      <c r="RN1" s="162"/>
      <c r="RO1" s="162"/>
      <c r="RP1" s="162"/>
      <c r="RQ1" s="162"/>
      <c r="RR1" s="162"/>
      <c r="RS1" s="162"/>
      <c r="RT1" s="162"/>
      <c r="RU1" s="162"/>
      <c r="RV1" s="162"/>
      <c r="RW1" s="162"/>
      <c r="RX1" s="162"/>
      <c r="RY1" s="162"/>
      <c r="RZ1" s="162"/>
      <c r="SA1" s="162"/>
      <c r="SB1" s="162"/>
      <c r="SC1" s="162"/>
      <c r="SD1" s="162"/>
      <c r="SE1" s="162"/>
      <c r="SF1" s="162"/>
      <c r="SG1" s="162"/>
      <c r="SH1" s="162"/>
      <c r="SI1" s="162"/>
      <c r="SJ1" s="162"/>
      <c r="SK1" s="162"/>
      <c r="SL1" s="162"/>
      <c r="SM1" s="162"/>
      <c r="SN1" s="162"/>
      <c r="SO1" s="162"/>
      <c r="SP1" s="162"/>
      <c r="SQ1" s="162"/>
      <c r="SR1" s="162"/>
      <c r="SS1" s="162"/>
      <c r="ST1" s="162"/>
      <c r="SU1" s="162"/>
      <c r="SV1" s="162"/>
      <c r="SW1" s="162"/>
      <c r="SX1" s="162"/>
      <c r="SY1" s="162"/>
      <c r="SZ1" s="162"/>
      <c r="TA1" s="162"/>
      <c r="TB1" s="162"/>
      <c r="TC1" s="162"/>
      <c r="TD1" s="162"/>
      <c r="TE1" s="162"/>
      <c r="TF1" s="162"/>
      <c r="TG1" s="162"/>
      <c r="TH1" s="162"/>
      <c r="TI1" s="162"/>
      <c r="TJ1" s="162"/>
      <c r="TK1" s="162"/>
      <c r="TL1" s="162"/>
      <c r="TM1" s="162"/>
      <c r="TN1" s="162"/>
      <c r="TO1" s="162"/>
      <c r="TP1" s="162"/>
      <c r="TQ1" s="162"/>
      <c r="TR1" s="162"/>
      <c r="TS1" s="162"/>
      <c r="TT1" s="162"/>
      <c r="TU1" s="162"/>
      <c r="TV1" s="162"/>
      <c r="TW1" s="162"/>
      <c r="TX1" s="162"/>
      <c r="TY1" s="162"/>
      <c r="TZ1" s="162"/>
      <c r="UA1" s="162"/>
      <c r="UB1" s="162"/>
      <c r="UC1" s="162"/>
      <c r="UD1" s="162"/>
      <c r="UE1" s="162"/>
      <c r="UF1" s="162"/>
      <c r="UG1" s="162"/>
      <c r="UH1" s="162"/>
      <c r="UI1" s="162"/>
      <c r="UJ1" s="162"/>
      <c r="UK1" s="162"/>
      <c r="UL1" s="162"/>
      <c r="UM1" s="162"/>
      <c r="UN1" s="162"/>
      <c r="UO1" s="162"/>
      <c r="UP1" s="162"/>
      <c r="UQ1" s="162"/>
      <c r="UR1" s="162"/>
      <c r="US1" s="162"/>
      <c r="UT1" s="162"/>
      <c r="UU1" s="162"/>
      <c r="UV1" s="162"/>
      <c r="UW1" s="162"/>
      <c r="UX1" s="162"/>
      <c r="UY1" s="162"/>
      <c r="UZ1" s="162"/>
      <c r="VA1" s="162"/>
      <c r="VB1" s="162"/>
      <c r="VC1" s="162"/>
      <c r="VD1" s="162"/>
      <c r="VE1" s="162"/>
      <c r="VF1" s="162"/>
      <c r="VG1" s="162"/>
      <c r="VH1" s="162"/>
      <c r="VI1" s="162"/>
      <c r="VJ1" s="162"/>
      <c r="VK1" s="162"/>
      <c r="VL1" s="162"/>
      <c r="VM1" s="162"/>
      <c r="VN1" s="162"/>
      <c r="VO1" s="162"/>
      <c r="VP1" s="162"/>
      <c r="VQ1" s="162"/>
      <c r="VR1" s="162"/>
      <c r="VS1" s="162"/>
      <c r="VT1" s="162"/>
      <c r="VU1" s="162"/>
      <c r="VV1" s="162"/>
      <c r="VW1" s="162"/>
      <c r="VX1" s="162"/>
      <c r="VY1" s="162"/>
      <c r="VZ1" s="162"/>
      <c r="WA1" s="162"/>
      <c r="WB1" s="162"/>
      <c r="WC1" s="162"/>
      <c r="WD1" s="162"/>
      <c r="WE1" s="162"/>
      <c r="WF1" s="162"/>
      <c r="WG1" s="162"/>
      <c r="WH1" s="162"/>
      <c r="WI1" s="162"/>
      <c r="WJ1" s="162"/>
      <c r="WK1" s="162"/>
      <c r="WL1" s="162"/>
      <c r="WM1" s="162"/>
      <c r="WN1" s="162"/>
      <c r="WO1" s="162"/>
      <c r="WP1" s="162"/>
      <c r="WQ1" s="162"/>
      <c r="WR1" s="162"/>
      <c r="WS1" s="162"/>
      <c r="WT1" s="162"/>
      <c r="WU1" s="162"/>
      <c r="WV1" s="162"/>
      <c r="WW1" s="162"/>
      <c r="WX1" s="162"/>
      <c r="WY1" s="162"/>
      <c r="WZ1" s="162"/>
      <c r="XA1" s="162"/>
      <c r="XB1" s="162"/>
      <c r="XC1" s="162"/>
      <c r="XD1" s="162"/>
      <c r="XE1" s="162"/>
      <c r="XF1" s="162"/>
      <c r="XG1" s="162"/>
      <c r="XH1" s="162"/>
      <c r="XI1" s="162"/>
      <c r="XJ1" s="162"/>
      <c r="XK1" s="162"/>
      <c r="XL1" s="162"/>
      <c r="XM1" s="162"/>
      <c r="XN1" s="162"/>
      <c r="XO1" s="162"/>
      <c r="XP1" s="162"/>
      <c r="XQ1" s="162"/>
      <c r="XR1" s="162"/>
      <c r="XS1" s="162"/>
      <c r="XT1" s="162"/>
      <c r="XU1" s="162"/>
      <c r="XV1" s="162"/>
      <c r="XW1" s="162"/>
      <c r="XX1" s="162"/>
      <c r="XY1" s="162"/>
      <c r="XZ1" s="162"/>
      <c r="YA1" s="162"/>
      <c r="YB1" s="162"/>
      <c r="YC1" s="162"/>
      <c r="YD1" s="162"/>
      <c r="YE1" s="162"/>
      <c r="YF1" s="162"/>
      <c r="YG1" s="162"/>
      <c r="YH1" s="162"/>
      <c r="YI1" s="162"/>
      <c r="YJ1" s="162"/>
      <c r="YK1" s="162"/>
      <c r="YL1" s="162"/>
      <c r="YM1" s="162"/>
      <c r="YN1" s="162"/>
      <c r="YO1" s="162"/>
      <c r="YP1" s="162"/>
      <c r="YQ1" s="162"/>
      <c r="YR1" s="162"/>
      <c r="YS1" s="162"/>
      <c r="YT1" s="162"/>
      <c r="YU1" s="162"/>
      <c r="YV1" s="162"/>
      <c r="YW1" s="162"/>
      <c r="YX1" s="162"/>
      <c r="YY1" s="162"/>
      <c r="YZ1" s="162"/>
      <c r="ZA1" s="162"/>
      <c r="ZB1" s="162"/>
      <c r="ZC1" s="162"/>
      <c r="ZD1" s="162"/>
      <c r="ZE1" s="162"/>
      <c r="ZF1" s="162"/>
      <c r="ZG1" s="162"/>
      <c r="ZH1" s="162"/>
      <c r="ZI1" s="162"/>
      <c r="ZJ1" s="162"/>
      <c r="ZK1" s="162"/>
      <c r="ZL1" s="162"/>
      <c r="ZM1" s="162"/>
      <c r="ZN1" s="162"/>
      <c r="ZO1" s="162"/>
      <c r="ZP1" s="162"/>
      <c r="ZQ1" s="162"/>
      <c r="ZR1" s="162"/>
      <c r="ZS1" s="162"/>
      <c r="ZT1" s="162"/>
      <c r="ZU1" s="162"/>
      <c r="ZV1" s="162"/>
      <c r="ZW1" s="162"/>
      <c r="ZX1" s="162"/>
      <c r="ZY1" s="162"/>
      <c r="ZZ1" s="162"/>
      <c r="AAA1" s="162"/>
      <c r="AAB1" s="162"/>
      <c r="AAC1" s="162"/>
      <c r="AAD1" s="162"/>
      <c r="AAE1" s="162"/>
      <c r="AAF1" s="162"/>
      <c r="AAG1" s="162"/>
      <c r="AAH1" s="162"/>
      <c r="AAI1" s="162"/>
      <c r="AAJ1" s="162"/>
      <c r="AAK1" s="162"/>
      <c r="AAL1" s="162"/>
      <c r="AAM1" s="162"/>
      <c r="AAN1" s="162"/>
      <c r="AAO1" s="162"/>
      <c r="AAP1" s="162"/>
      <c r="AAQ1" s="162"/>
      <c r="AAR1" s="162"/>
      <c r="AAS1" s="162"/>
      <c r="AAT1" s="162"/>
      <c r="AAU1" s="162"/>
      <c r="AAV1" s="162"/>
      <c r="AAW1" s="162"/>
      <c r="AAX1" s="162"/>
      <c r="AAY1" s="162"/>
      <c r="AAZ1" s="162"/>
      <c r="ABA1" s="162"/>
      <c r="ABB1" s="162"/>
      <c r="ABC1" s="162"/>
      <c r="ABD1" s="162"/>
      <c r="ABE1" s="162"/>
      <c r="ABF1" s="162"/>
      <c r="ABG1" s="162"/>
      <c r="ABH1" s="162"/>
      <c r="ABI1" s="162"/>
      <c r="ABJ1" s="162"/>
      <c r="ABK1" s="162"/>
      <c r="ABL1" s="162"/>
      <c r="ABM1" s="162"/>
      <c r="ABN1" s="162"/>
      <c r="ABO1" s="162"/>
      <c r="ABP1" s="162"/>
      <c r="ABQ1" s="162"/>
      <c r="ABR1" s="162"/>
      <c r="ABS1" s="162"/>
      <c r="ABT1" s="162"/>
      <c r="ABU1" s="162"/>
      <c r="ABV1" s="162"/>
      <c r="ABW1" s="162"/>
      <c r="ABX1" s="162"/>
      <c r="ABY1" s="162"/>
      <c r="ABZ1" s="162"/>
      <c r="ACA1" s="162"/>
      <c r="ACB1" s="162"/>
      <c r="ACC1" s="162"/>
      <c r="ACD1" s="162"/>
      <c r="ACE1" s="162"/>
      <c r="ACF1" s="162"/>
      <c r="ACG1" s="162"/>
      <c r="ACH1" s="162"/>
      <c r="ACI1" s="162"/>
      <c r="ACJ1" s="162"/>
      <c r="ACK1" s="162"/>
      <c r="ACL1" s="162"/>
      <c r="ACM1" s="162"/>
      <c r="ACN1" s="162"/>
      <c r="ACO1" s="162"/>
      <c r="ACP1" s="162"/>
      <c r="ACQ1" s="162"/>
      <c r="ACR1" s="162"/>
      <c r="ACS1" s="162"/>
      <c r="ACT1" s="162"/>
      <c r="ACU1" s="162"/>
      <c r="ACV1" s="162"/>
      <c r="ACW1" s="162"/>
      <c r="ACX1" s="162"/>
      <c r="ACY1" s="162"/>
      <c r="ACZ1" s="162"/>
      <c r="ADA1" s="162"/>
      <c r="ADB1" s="162"/>
      <c r="ADC1" s="162"/>
      <c r="ADD1" s="162"/>
      <c r="ADE1" s="162"/>
      <c r="ADF1" s="162"/>
      <c r="ADG1" s="162"/>
      <c r="ADH1" s="162"/>
      <c r="ADI1" s="162"/>
      <c r="ADJ1" s="162"/>
      <c r="ADK1" s="162"/>
      <c r="ADL1" s="162"/>
      <c r="ADM1" s="162"/>
      <c r="ADN1" s="162"/>
      <c r="ADO1" s="162"/>
      <c r="ADP1" s="162"/>
      <c r="ADQ1" s="162"/>
      <c r="ADR1" s="162"/>
      <c r="ADS1" s="162"/>
      <c r="ADT1" s="162"/>
      <c r="ADU1" s="162"/>
      <c r="ADV1" s="162"/>
      <c r="ADW1" s="162"/>
      <c r="ADX1" s="162"/>
      <c r="ADY1" s="162"/>
      <c r="ADZ1" s="162"/>
      <c r="AEA1" s="162"/>
      <c r="AEB1" s="162"/>
      <c r="AEC1" s="162"/>
      <c r="AED1" s="162"/>
      <c r="AEE1" s="162"/>
      <c r="AEF1" s="162"/>
      <c r="AEG1" s="162"/>
      <c r="AEH1" s="162"/>
      <c r="AEI1" s="162"/>
      <c r="AEJ1" s="162"/>
      <c r="AEK1" s="162"/>
      <c r="AEL1" s="162"/>
      <c r="AEM1" s="162"/>
      <c r="AEN1" s="162"/>
      <c r="AEO1" s="162"/>
      <c r="AEP1" s="162"/>
      <c r="AEQ1" s="162"/>
      <c r="AER1" s="162"/>
      <c r="AES1" s="162"/>
      <c r="AET1" s="162"/>
      <c r="AEU1" s="162"/>
      <c r="AEV1" s="162"/>
      <c r="AEW1" s="162"/>
      <c r="AEX1" s="162"/>
      <c r="AEY1" s="162"/>
      <c r="AEZ1" s="162"/>
      <c r="AFA1" s="162"/>
      <c r="AFB1" s="162"/>
      <c r="AFC1" s="162"/>
      <c r="AFD1" s="162"/>
      <c r="AFE1" s="162"/>
      <c r="AFF1" s="162"/>
      <c r="AFG1" s="162"/>
      <c r="AFH1" s="162"/>
      <c r="AFI1" s="162"/>
      <c r="AFJ1" s="162"/>
      <c r="AFK1" s="162"/>
      <c r="AFL1" s="162"/>
      <c r="AFM1" s="162"/>
      <c r="AFN1" s="162"/>
      <c r="AFO1" s="162"/>
      <c r="AFP1" s="162"/>
      <c r="AFQ1" s="162"/>
      <c r="AFR1" s="162"/>
      <c r="AFS1" s="162"/>
      <c r="AFT1" s="162"/>
      <c r="AFU1" s="162"/>
      <c r="AFV1" s="162"/>
      <c r="AFW1" s="162"/>
      <c r="AFX1" s="162"/>
      <c r="AFY1" s="162"/>
      <c r="AFZ1" s="162"/>
      <c r="AGA1" s="162"/>
      <c r="AGB1" s="162"/>
      <c r="AGC1" s="162"/>
      <c r="AGD1" s="162"/>
      <c r="AGE1" s="162"/>
      <c r="AGF1" s="162"/>
      <c r="AGG1" s="162"/>
      <c r="AGH1" s="162"/>
      <c r="AGI1" s="162"/>
      <c r="AGJ1" s="162"/>
      <c r="AGK1" s="162"/>
      <c r="AGL1" s="162"/>
      <c r="AGM1" s="162"/>
      <c r="AGN1" s="162"/>
      <c r="AGO1" s="162"/>
      <c r="AGP1" s="162"/>
      <c r="AGQ1" s="162"/>
      <c r="AGR1" s="162"/>
      <c r="AGS1" s="162"/>
      <c r="AGT1" s="162"/>
      <c r="AGU1" s="162"/>
      <c r="AGV1" s="162"/>
      <c r="AGW1" s="162"/>
      <c r="AGX1" s="162"/>
      <c r="AGY1" s="162"/>
      <c r="AGZ1" s="162"/>
      <c r="AHA1" s="162"/>
      <c r="AHB1" s="162"/>
      <c r="AHC1" s="162"/>
      <c r="AHD1" s="162"/>
      <c r="AHE1" s="162"/>
      <c r="AHF1" s="162"/>
      <c r="AHG1" s="162"/>
      <c r="AHH1" s="162"/>
      <c r="AHI1" s="162"/>
      <c r="AHJ1" s="162"/>
      <c r="AHK1" s="162"/>
      <c r="AHL1" s="162"/>
      <c r="AHM1" s="162"/>
      <c r="AHN1" s="162"/>
      <c r="AHO1" s="162"/>
      <c r="AHP1" s="162"/>
      <c r="AHQ1" s="162"/>
      <c r="AHR1" s="162"/>
      <c r="AHS1" s="162"/>
      <c r="AHT1" s="162"/>
      <c r="AHU1" s="162"/>
      <c r="AHV1" s="162"/>
      <c r="AHW1" s="162"/>
      <c r="AHX1" s="162"/>
      <c r="AHY1" s="162"/>
      <c r="AHZ1" s="162"/>
      <c r="AIA1" s="162"/>
      <c r="AIB1" s="162"/>
      <c r="AIC1" s="162"/>
      <c r="AID1" s="162"/>
      <c r="AIE1" s="162"/>
      <c r="AIF1" s="162"/>
      <c r="AIG1" s="162"/>
      <c r="AIH1" s="162"/>
      <c r="AII1" s="162"/>
      <c r="AIJ1" s="162"/>
      <c r="AIK1" s="162"/>
      <c r="AIL1" s="162"/>
      <c r="AIM1" s="162"/>
      <c r="AIN1" s="162"/>
      <c r="AIO1" s="162"/>
      <c r="AIP1" s="162"/>
      <c r="AIQ1" s="162"/>
      <c r="AIR1" s="162"/>
      <c r="AIS1" s="162"/>
      <c r="AIT1" s="162"/>
      <c r="AIU1" s="162"/>
      <c r="AIV1" s="162"/>
      <c r="AIW1" s="162"/>
      <c r="AIX1" s="162"/>
      <c r="AIY1" s="162"/>
      <c r="AIZ1" s="162"/>
      <c r="AJA1" s="162"/>
      <c r="AJB1" s="162"/>
      <c r="AJC1" s="162"/>
      <c r="AJD1" s="162"/>
      <c r="AJE1" s="162"/>
      <c r="AJF1" s="162"/>
      <c r="AJG1" s="162"/>
      <c r="AJH1" s="162"/>
      <c r="AJI1" s="162"/>
      <c r="AJJ1" s="162"/>
      <c r="AJK1" s="162"/>
      <c r="AJL1" s="162"/>
      <c r="AJM1" s="162"/>
      <c r="AJN1" s="162"/>
      <c r="AJO1" s="162"/>
      <c r="AJP1" s="162"/>
      <c r="AJQ1" s="162"/>
      <c r="AJR1" s="162"/>
      <c r="AJS1" s="162"/>
      <c r="AJT1" s="162"/>
      <c r="AJU1" s="162"/>
      <c r="AJV1" s="162"/>
      <c r="AJW1" s="162"/>
      <c r="AJX1" s="162"/>
      <c r="AJY1" s="162"/>
      <c r="AJZ1" s="162"/>
      <c r="AKA1" s="162"/>
      <c r="AKB1" s="162"/>
      <c r="AKC1" s="162"/>
      <c r="AKD1" s="162"/>
      <c r="AKE1" s="162"/>
      <c r="AKF1" s="162"/>
      <c r="AKG1" s="162"/>
      <c r="AKH1" s="162"/>
      <c r="AKI1" s="162"/>
      <c r="AKJ1" s="162"/>
      <c r="AKK1" s="162"/>
      <c r="AKL1" s="162"/>
      <c r="AKM1" s="162"/>
      <c r="AKN1" s="162"/>
      <c r="AKO1" s="162"/>
      <c r="AKP1" s="162"/>
      <c r="AKQ1" s="162"/>
      <c r="AKR1" s="162"/>
      <c r="AKS1" s="162"/>
      <c r="AKT1" s="162"/>
      <c r="AKU1" s="162"/>
      <c r="AKV1" s="162"/>
      <c r="AKW1" s="162"/>
      <c r="AKX1" s="162"/>
      <c r="AKY1" s="162"/>
      <c r="AKZ1" s="162"/>
      <c r="ALA1" s="162"/>
      <c r="ALB1" s="162"/>
      <c r="ALC1" s="162"/>
      <c r="ALD1" s="162"/>
      <c r="ALE1" s="162"/>
      <c r="ALF1" s="162"/>
      <c r="ALG1" s="162"/>
      <c r="ALH1" s="162"/>
      <c r="ALI1" s="162"/>
      <c r="ALJ1" s="162"/>
      <c r="ALK1" s="162"/>
      <c r="ALL1" s="162"/>
      <c r="ALM1" s="162"/>
      <c r="ALN1" s="162"/>
      <c r="ALO1" s="162"/>
      <c r="ALP1" s="162"/>
      <c r="ALQ1" s="162"/>
      <c r="ALR1" s="162"/>
      <c r="ALS1" s="162"/>
      <c r="ALT1" s="162"/>
      <c r="ALU1" s="162"/>
      <c r="ALV1" s="162"/>
      <c r="ALW1" s="162"/>
      <c r="ALX1" s="162"/>
      <c r="ALY1" s="162"/>
      <c r="ALZ1" s="162"/>
      <c r="AMA1" s="162"/>
      <c r="AMB1" s="162"/>
      <c r="AMC1" s="162"/>
      <c r="AMD1" s="162"/>
    </row>
    <row r="2" customFormat="false" ht="22.05" hidden="false" customHeight="true" outlineLevel="0" collapsed="false">
      <c r="A2" s="237" t="s">
        <v>1277</v>
      </c>
      <c r="B2" s="237"/>
      <c r="C2" s="237"/>
      <c r="D2" s="237"/>
      <c r="E2" s="237"/>
      <c r="F2" s="238"/>
      <c r="G2" s="238"/>
      <c r="H2" s="238"/>
      <c r="I2" s="238"/>
    </row>
    <row r="3" customFormat="false" ht="75.55" hidden="false" customHeight="true" outlineLevel="0" collapsed="false">
      <c r="A3" s="239" t="s">
        <v>1278</v>
      </c>
      <c r="B3" s="239"/>
      <c r="C3" s="239"/>
      <c r="D3" s="239"/>
      <c r="E3" s="239"/>
      <c r="F3" s="239"/>
      <c r="G3" s="239"/>
      <c r="H3" s="239"/>
      <c r="I3" s="239"/>
    </row>
    <row r="4" customFormat="false" ht="13.8" hidden="false" customHeight="true" outlineLevel="0" collapsed="false">
      <c r="A4" s="240" t="s">
        <v>919</v>
      </c>
      <c r="B4" s="240"/>
      <c r="C4" s="240"/>
      <c r="D4" s="240"/>
      <c r="E4" s="240"/>
      <c r="F4" s="240"/>
      <c r="G4" s="240"/>
      <c r="H4" s="240"/>
      <c r="I4" s="240"/>
    </row>
    <row r="5" customFormat="false" ht="13.8" hidden="false" customHeight="true" outlineLevel="0" collapsed="false">
      <c r="A5" s="241" t="s">
        <v>887</v>
      </c>
      <c r="B5" s="242" t="s">
        <v>920</v>
      </c>
      <c r="C5" s="242"/>
      <c r="D5" s="242"/>
      <c r="E5" s="242"/>
      <c r="F5" s="242"/>
      <c r="G5" s="242"/>
      <c r="H5" s="243" t="s">
        <v>1279</v>
      </c>
      <c r="I5" s="243"/>
    </row>
    <row r="6" customFormat="false" ht="13.8" hidden="false" customHeight="true" outlineLevel="0" collapsed="false">
      <c r="A6" s="241" t="s">
        <v>890</v>
      </c>
      <c r="B6" s="242" t="s">
        <v>1280</v>
      </c>
      <c r="C6" s="242"/>
      <c r="D6" s="242"/>
      <c r="E6" s="242"/>
      <c r="F6" s="242"/>
      <c r="G6" s="242"/>
      <c r="H6" s="244" t="s">
        <v>1281</v>
      </c>
      <c r="I6" s="244"/>
    </row>
    <row r="7" customFormat="false" ht="13.8" hidden="false" customHeight="true" outlineLevel="0" collapsed="false">
      <c r="A7" s="241" t="s">
        <v>893</v>
      </c>
      <c r="B7" s="242" t="s">
        <v>1282</v>
      </c>
      <c r="C7" s="242"/>
      <c r="D7" s="242"/>
      <c r="E7" s="242"/>
      <c r="F7" s="242"/>
      <c r="G7" s="242"/>
      <c r="H7" s="245" t="s">
        <v>1283</v>
      </c>
      <c r="I7" s="245"/>
    </row>
    <row r="8" customFormat="false" ht="13.8" hidden="false" customHeight="true" outlineLevel="0" collapsed="false">
      <c r="A8" s="241" t="s">
        <v>926</v>
      </c>
      <c r="B8" s="242" t="s">
        <v>927</v>
      </c>
      <c r="C8" s="242"/>
      <c r="D8" s="242"/>
      <c r="E8" s="242"/>
      <c r="F8" s="242"/>
      <c r="G8" s="242"/>
      <c r="H8" s="244" t="n">
        <v>12</v>
      </c>
      <c r="I8" s="244"/>
    </row>
    <row r="9" customFormat="false" ht="13.8" hidden="false" customHeight="false" outlineLevel="0" collapsed="false">
      <c r="A9" s="246"/>
      <c r="B9" s="246"/>
      <c r="C9" s="246"/>
      <c r="D9" s="246"/>
      <c r="E9" s="246"/>
      <c r="F9" s="246"/>
      <c r="G9" s="246"/>
      <c r="H9" s="246"/>
      <c r="I9" s="246"/>
    </row>
    <row r="10" customFormat="false" ht="13.8" hidden="false" customHeight="true" outlineLevel="0" collapsed="false">
      <c r="A10" s="240" t="s">
        <v>929</v>
      </c>
      <c r="B10" s="240"/>
      <c r="C10" s="240"/>
      <c r="D10" s="240"/>
      <c r="E10" s="240"/>
      <c r="F10" s="240"/>
      <c r="G10" s="240"/>
      <c r="H10" s="240"/>
      <c r="I10" s="240"/>
    </row>
    <row r="11" customFormat="false" ht="13.8" hidden="false" customHeight="true" outlineLevel="0" collapsed="false">
      <c r="A11" s="241" t="s">
        <v>1284</v>
      </c>
      <c r="B11" s="242" t="s">
        <v>1285</v>
      </c>
      <c r="C11" s="242"/>
      <c r="D11" s="242"/>
      <c r="E11" s="242"/>
      <c r="F11" s="242"/>
      <c r="G11" s="242"/>
      <c r="H11" s="247" t="s">
        <v>1405</v>
      </c>
      <c r="I11" s="247"/>
    </row>
    <row r="12" customFormat="false" ht="13.8" hidden="false" customHeight="true" outlineLevel="0" collapsed="false">
      <c r="A12" s="241" t="s">
        <v>1287</v>
      </c>
      <c r="B12" s="242" t="s">
        <v>1288</v>
      </c>
      <c r="C12" s="242"/>
      <c r="D12" s="242"/>
      <c r="E12" s="242"/>
      <c r="F12" s="242"/>
      <c r="G12" s="242"/>
      <c r="H12" s="248" t="s">
        <v>1406</v>
      </c>
      <c r="I12" s="248"/>
    </row>
    <row r="13" customFormat="false" ht="13.8" hidden="false" customHeight="true" outlineLevel="0" collapsed="false">
      <c r="A13" s="241" t="s">
        <v>1290</v>
      </c>
      <c r="B13" s="242" t="s">
        <v>1386</v>
      </c>
      <c r="C13" s="242"/>
      <c r="D13" s="242"/>
      <c r="E13" s="242"/>
      <c r="F13" s="242"/>
      <c r="G13" s="242"/>
      <c r="H13" s="249"/>
      <c r="I13" s="249"/>
    </row>
    <row r="14" customFormat="false" ht="38.2" hidden="false" customHeight="true" outlineLevel="0" collapsed="false">
      <c r="A14" s="241" t="s">
        <v>1292</v>
      </c>
      <c r="B14" s="242" t="s">
        <v>1293</v>
      </c>
      <c r="C14" s="242"/>
      <c r="D14" s="242"/>
      <c r="E14" s="242"/>
      <c r="F14" s="242"/>
      <c r="G14" s="242"/>
      <c r="H14" s="250"/>
      <c r="I14" s="250"/>
    </row>
    <row r="15" customFormat="false" ht="13.8" hidden="false" customHeight="true" outlineLevel="0" collapsed="false">
      <c r="A15" s="241" t="s">
        <v>1294</v>
      </c>
      <c r="B15" s="242" t="s">
        <v>1295</v>
      </c>
      <c r="C15" s="242"/>
      <c r="D15" s="242"/>
      <c r="E15" s="242"/>
      <c r="F15" s="242"/>
      <c r="G15" s="242"/>
      <c r="H15" s="249"/>
      <c r="I15" s="249"/>
    </row>
    <row r="16" customFormat="false" ht="39.15" hidden="false" customHeight="true" outlineLevel="0" collapsed="false">
      <c r="A16" s="241" t="s">
        <v>1296</v>
      </c>
      <c r="B16" s="242" t="s">
        <v>1297</v>
      </c>
      <c r="C16" s="242"/>
      <c r="D16" s="242"/>
      <c r="E16" s="242"/>
      <c r="F16" s="242"/>
      <c r="G16" s="242"/>
      <c r="H16" s="251"/>
      <c r="I16" s="251"/>
    </row>
    <row r="17" customFormat="false" ht="13.8" hidden="false" customHeight="true" outlineLevel="0" collapsed="false">
      <c r="A17" s="241" t="s">
        <v>1298</v>
      </c>
      <c r="B17" s="242" t="s">
        <v>1387</v>
      </c>
      <c r="C17" s="242"/>
      <c r="D17" s="242"/>
      <c r="E17" s="242"/>
      <c r="F17" s="242"/>
      <c r="G17" s="242"/>
      <c r="H17" s="250"/>
      <c r="I17" s="250"/>
    </row>
    <row r="18" customFormat="false" ht="13.8" hidden="false" customHeight="true" outlineLevel="0" collapsed="false">
      <c r="A18" s="241" t="s">
        <v>1300</v>
      </c>
      <c r="B18" s="242" t="s">
        <v>1301</v>
      </c>
      <c r="C18" s="242"/>
      <c r="D18" s="242"/>
      <c r="E18" s="242"/>
      <c r="F18" s="242"/>
      <c r="G18" s="242"/>
      <c r="H18" s="252" t="s">
        <v>23</v>
      </c>
      <c r="I18" s="252"/>
    </row>
    <row r="19" customFormat="false" ht="13.8" hidden="false" customHeight="true" outlineLevel="0" collapsed="false">
      <c r="A19" s="241" t="s">
        <v>1302</v>
      </c>
      <c r="B19" s="242" t="s">
        <v>1303</v>
      </c>
      <c r="C19" s="242"/>
      <c r="D19" s="242"/>
      <c r="E19" s="242"/>
      <c r="F19" s="242"/>
      <c r="G19" s="242"/>
      <c r="H19" s="253" t="n">
        <v>1</v>
      </c>
      <c r="I19" s="253"/>
    </row>
    <row r="20" customFormat="false" ht="13.8" hidden="false" customHeight="false" outlineLevel="0" collapsed="false">
      <c r="A20" s="254"/>
      <c r="B20" s="254"/>
      <c r="C20" s="254"/>
      <c r="D20" s="254"/>
      <c r="E20" s="254"/>
      <c r="F20" s="254"/>
      <c r="G20" s="254"/>
      <c r="H20" s="254"/>
      <c r="I20" s="254"/>
    </row>
    <row r="21" customFormat="false" ht="13.8" hidden="false" customHeight="true" outlineLevel="0" collapsed="false">
      <c r="A21" s="255" t="s">
        <v>1304</v>
      </c>
      <c r="B21" s="255"/>
      <c r="C21" s="255"/>
      <c r="D21" s="255"/>
      <c r="E21" s="255"/>
      <c r="F21" s="255"/>
      <c r="G21" s="255"/>
      <c r="H21" s="255"/>
      <c r="I21" s="255"/>
    </row>
    <row r="22" customFormat="false" ht="22.35" hidden="false" customHeight="true" outlineLevel="0" collapsed="false">
      <c r="A22" s="256" t="n">
        <v>1</v>
      </c>
      <c r="B22" s="257" t="s">
        <v>938</v>
      </c>
      <c r="C22" s="257"/>
      <c r="D22" s="257"/>
      <c r="E22" s="258" t="s">
        <v>939</v>
      </c>
      <c r="F22" s="258"/>
      <c r="G22" s="258" t="s">
        <v>941</v>
      </c>
      <c r="H22" s="259" t="s">
        <v>942</v>
      </c>
      <c r="I22" s="260" t="s">
        <v>943</v>
      </c>
    </row>
    <row r="23" customFormat="false" ht="13.8" hidden="false" customHeight="true" outlineLevel="0" collapsed="false">
      <c r="A23" s="261" t="s">
        <v>887</v>
      </c>
      <c r="B23" s="262" t="s">
        <v>1305</v>
      </c>
      <c r="C23" s="262"/>
      <c r="D23" s="262"/>
      <c r="E23" s="263" t="n">
        <v>21</v>
      </c>
      <c r="F23" s="264"/>
      <c r="G23" s="263" t="n">
        <v>220</v>
      </c>
      <c r="H23" s="265"/>
      <c r="I23" s="266" t="n">
        <f aca="false">ROUND(H13/G23*G23,2)</f>
        <v>0</v>
      </c>
    </row>
    <row r="24" customFormat="false" ht="13.8" hidden="false" customHeight="true" outlineLevel="0" collapsed="false">
      <c r="A24" s="261" t="s">
        <v>890</v>
      </c>
      <c r="B24" s="267" t="s">
        <v>1306</v>
      </c>
      <c r="C24" s="267"/>
      <c r="D24" s="267"/>
      <c r="E24" s="267"/>
      <c r="F24" s="267"/>
      <c r="G24" s="267"/>
      <c r="H24" s="268"/>
      <c r="I24" s="266" t="n">
        <f aca="false">IF(H15="Sim",(I23*H24),(I32*H24))</f>
        <v>0</v>
      </c>
      <c r="J24" s="269"/>
      <c r="K24" s="269"/>
      <c r="L24" s="269"/>
      <c r="M24" s="269"/>
      <c r="N24" s="269"/>
      <c r="O24" s="269"/>
      <c r="P24" s="269"/>
      <c r="Q24" s="269"/>
      <c r="R24" s="269"/>
      <c r="S24" s="269"/>
      <c r="T24" s="269"/>
      <c r="U24" s="269"/>
      <c r="V24" s="269"/>
      <c r="W24" s="269"/>
      <c r="X24" s="269"/>
      <c r="Y24" s="269"/>
      <c r="Z24" s="269"/>
      <c r="AA24" s="269"/>
      <c r="AB24" s="269"/>
      <c r="AC24" s="269"/>
      <c r="AD24" s="269"/>
      <c r="AE24" s="269"/>
      <c r="AF24" s="269"/>
      <c r="AG24" s="269"/>
      <c r="AH24" s="269"/>
      <c r="AI24" s="269"/>
      <c r="AJ24" s="269"/>
      <c r="AK24" s="269"/>
      <c r="AL24" s="269"/>
      <c r="AM24" s="269"/>
      <c r="AN24" s="269"/>
      <c r="AO24" s="269"/>
      <c r="AP24" s="269"/>
      <c r="AQ24" s="269"/>
      <c r="AR24" s="269"/>
      <c r="AS24" s="269"/>
      <c r="AT24" s="269"/>
      <c r="AU24" s="269"/>
      <c r="AV24" s="269"/>
      <c r="AW24" s="269"/>
      <c r="AX24" s="269"/>
      <c r="AY24" s="269"/>
      <c r="AZ24" s="269"/>
      <c r="BA24" s="269"/>
      <c r="BB24" s="269"/>
      <c r="BC24" s="269"/>
      <c r="BD24" s="269"/>
      <c r="BE24" s="269"/>
      <c r="BF24" s="269"/>
      <c r="BG24" s="269"/>
      <c r="BH24" s="269"/>
      <c r="BI24" s="269"/>
      <c r="BJ24" s="269"/>
      <c r="BK24" s="269"/>
      <c r="BL24" s="269"/>
      <c r="BM24" s="269"/>
      <c r="BN24" s="269"/>
      <c r="BO24" s="269"/>
      <c r="BP24" s="269"/>
      <c r="BQ24" s="269"/>
      <c r="BR24" s="269"/>
      <c r="BS24" s="269"/>
      <c r="BT24" s="269"/>
      <c r="BU24" s="269"/>
      <c r="BV24" s="269"/>
      <c r="BW24" s="269"/>
      <c r="BX24" s="269"/>
      <c r="BY24" s="269"/>
      <c r="BZ24" s="269"/>
      <c r="CA24" s="269"/>
      <c r="CB24" s="269"/>
      <c r="CC24" s="269"/>
      <c r="CD24" s="269"/>
      <c r="CE24" s="269"/>
      <c r="CF24" s="269"/>
      <c r="CG24" s="269"/>
      <c r="CH24" s="269"/>
      <c r="CI24" s="269"/>
      <c r="CJ24" s="269"/>
      <c r="CK24" s="269"/>
      <c r="CL24" s="269"/>
      <c r="CM24" s="269"/>
      <c r="CN24" s="269"/>
      <c r="CO24" s="269"/>
      <c r="CP24" s="269"/>
      <c r="CQ24" s="269"/>
      <c r="CR24" s="269"/>
      <c r="CS24" s="269"/>
      <c r="CT24" s="269"/>
      <c r="CU24" s="269"/>
      <c r="CV24" s="269"/>
      <c r="CW24" s="269"/>
      <c r="CX24" s="269"/>
      <c r="CY24" s="269"/>
      <c r="CZ24" s="269"/>
      <c r="DA24" s="269"/>
      <c r="DB24" s="269"/>
      <c r="DC24" s="269"/>
      <c r="DD24" s="269"/>
      <c r="DE24" s="269"/>
      <c r="DF24" s="269"/>
      <c r="DG24" s="269"/>
      <c r="DH24" s="269"/>
      <c r="DI24" s="269"/>
      <c r="DJ24" s="269"/>
      <c r="DK24" s="269"/>
      <c r="DL24" s="269"/>
      <c r="DM24" s="269"/>
      <c r="DN24" s="269"/>
      <c r="DO24" s="269"/>
      <c r="DP24" s="269"/>
      <c r="DQ24" s="269"/>
      <c r="DR24" s="269"/>
      <c r="DS24" s="269"/>
      <c r="DT24" s="269"/>
      <c r="DU24" s="269"/>
      <c r="DV24" s="269"/>
      <c r="DW24" s="269"/>
      <c r="DX24" s="269"/>
      <c r="DY24" s="269"/>
      <c r="DZ24" s="269"/>
      <c r="EA24" s="269"/>
      <c r="EB24" s="269"/>
      <c r="EC24" s="269"/>
      <c r="ED24" s="269"/>
      <c r="EE24" s="269"/>
      <c r="EF24" s="269"/>
      <c r="EG24" s="269"/>
      <c r="EH24" s="269"/>
      <c r="EI24" s="269"/>
      <c r="EJ24" s="269"/>
      <c r="EK24" s="269"/>
      <c r="EL24" s="269"/>
      <c r="EM24" s="269"/>
      <c r="EN24" s="269"/>
      <c r="EO24" s="269"/>
      <c r="EP24" s="269"/>
      <c r="EQ24" s="269"/>
      <c r="ER24" s="269"/>
      <c r="ES24" s="269"/>
      <c r="ET24" s="269"/>
      <c r="EU24" s="269"/>
      <c r="EV24" s="269"/>
      <c r="EW24" s="269"/>
      <c r="EX24" s="269"/>
      <c r="EY24" s="269"/>
      <c r="EZ24" s="269"/>
      <c r="FA24" s="269"/>
      <c r="FB24" s="269"/>
      <c r="FC24" s="269"/>
      <c r="FD24" s="269"/>
      <c r="FE24" s="269"/>
      <c r="FF24" s="269"/>
      <c r="FG24" s="269"/>
      <c r="FH24" s="269"/>
      <c r="FI24" s="269"/>
      <c r="FJ24" s="269"/>
      <c r="FK24" s="269"/>
      <c r="FL24" s="269"/>
      <c r="FM24" s="269"/>
      <c r="FN24" s="269"/>
      <c r="FO24" s="269"/>
      <c r="FP24" s="269"/>
      <c r="FQ24" s="269"/>
      <c r="FR24" s="269"/>
      <c r="FS24" s="269"/>
      <c r="FT24" s="269"/>
      <c r="FU24" s="269"/>
      <c r="FV24" s="269"/>
      <c r="FW24" s="269"/>
      <c r="FX24" s="269"/>
      <c r="FY24" s="269"/>
      <c r="FZ24" s="269"/>
      <c r="GA24" s="269"/>
      <c r="GB24" s="269"/>
      <c r="GC24" s="269"/>
      <c r="GD24" s="269"/>
      <c r="GE24" s="269"/>
      <c r="GF24" s="269"/>
      <c r="GG24" s="269"/>
      <c r="GH24" s="269"/>
      <c r="GI24" s="269"/>
      <c r="GJ24" s="269"/>
      <c r="GK24" s="269"/>
      <c r="GL24" s="269"/>
      <c r="GM24" s="269"/>
      <c r="GN24" s="269"/>
      <c r="GO24" s="269"/>
      <c r="GP24" s="269"/>
      <c r="GQ24" s="269"/>
      <c r="GR24" s="269"/>
      <c r="GS24" s="269"/>
      <c r="GT24" s="269"/>
      <c r="GU24" s="269"/>
      <c r="GV24" s="269"/>
      <c r="GW24" s="269"/>
      <c r="GX24" s="269"/>
      <c r="GY24" s="269"/>
      <c r="GZ24" s="269"/>
      <c r="HA24" s="269"/>
      <c r="HB24" s="269"/>
      <c r="HC24" s="269"/>
      <c r="HD24" s="269"/>
      <c r="HE24" s="269"/>
      <c r="HF24" s="269"/>
      <c r="HG24" s="269"/>
      <c r="HH24" s="269"/>
      <c r="HI24" s="269"/>
      <c r="HJ24" s="269"/>
      <c r="HK24" s="269"/>
      <c r="HL24" s="269"/>
      <c r="HM24" s="269"/>
      <c r="HN24" s="269"/>
      <c r="HO24" s="269"/>
      <c r="HP24" s="269"/>
      <c r="HQ24" s="269"/>
      <c r="HR24" s="269"/>
      <c r="HS24" s="269"/>
      <c r="HT24" s="269"/>
      <c r="HU24" s="269"/>
      <c r="HV24" s="269"/>
      <c r="HW24" s="269"/>
      <c r="HX24" s="269"/>
      <c r="HY24" s="269"/>
      <c r="HZ24" s="269"/>
      <c r="IA24" s="269"/>
      <c r="IB24" s="269"/>
      <c r="IC24" s="269"/>
      <c r="ID24" s="269"/>
      <c r="IE24" s="269"/>
      <c r="IF24" s="269"/>
      <c r="IG24" s="269"/>
      <c r="IH24" s="269"/>
      <c r="II24" s="269"/>
      <c r="IJ24" s="269"/>
      <c r="IK24" s="269"/>
      <c r="IL24" s="269"/>
      <c r="IM24" s="269"/>
      <c r="IN24" s="269"/>
      <c r="IO24" s="269"/>
      <c r="IP24" s="269"/>
      <c r="IQ24" s="269"/>
      <c r="IR24" s="269"/>
      <c r="IS24" s="269"/>
      <c r="IT24" s="269"/>
      <c r="IU24" s="269"/>
      <c r="IV24" s="269"/>
      <c r="IW24" s="269"/>
      <c r="IX24" s="269"/>
      <c r="IY24" s="269"/>
      <c r="IZ24" s="269"/>
      <c r="JA24" s="269"/>
      <c r="JB24" s="269"/>
      <c r="JC24" s="269"/>
      <c r="JD24" s="269"/>
      <c r="JE24" s="269"/>
      <c r="JF24" s="269"/>
      <c r="JG24" s="269"/>
      <c r="JH24" s="269"/>
      <c r="JI24" s="269"/>
      <c r="JJ24" s="269"/>
      <c r="JK24" s="269"/>
      <c r="JL24" s="269"/>
      <c r="JM24" s="269"/>
      <c r="JN24" s="269"/>
      <c r="JO24" s="269"/>
      <c r="JP24" s="269"/>
      <c r="JQ24" s="269"/>
      <c r="JR24" s="269"/>
      <c r="JS24" s="269"/>
      <c r="JT24" s="269"/>
      <c r="JU24" s="269"/>
      <c r="JV24" s="269"/>
      <c r="JW24" s="269"/>
      <c r="JX24" s="269"/>
      <c r="JY24" s="269"/>
      <c r="JZ24" s="269"/>
      <c r="KA24" s="269"/>
      <c r="KB24" s="269"/>
      <c r="KC24" s="269"/>
      <c r="KD24" s="269"/>
      <c r="KE24" s="269"/>
      <c r="KF24" s="269"/>
      <c r="KG24" s="269"/>
      <c r="KH24" s="269"/>
      <c r="KI24" s="269"/>
      <c r="KJ24" s="269"/>
      <c r="KK24" s="269"/>
      <c r="KL24" s="269"/>
      <c r="KM24" s="269"/>
      <c r="KN24" s="269"/>
      <c r="KO24" s="269"/>
      <c r="KP24" s="269"/>
      <c r="KQ24" s="269"/>
      <c r="KR24" s="269"/>
      <c r="KS24" s="269"/>
      <c r="KT24" s="269"/>
      <c r="KU24" s="269"/>
      <c r="KV24" s="269"/>
      <c r="KW24" s="269"/>
      <c r="KX24" s="269"/>
      <c r="KY24" s="269"/>
      <c r="KZ24" s="269"/>
      <c r="LA24" s="269"/>
      <c r="LB24" s="269"/>
      <c r="LC24" s="269"/>
      <c r="LD24" s="269"/>
      <c r="LE24" s="269"/>
      <c r="LF24" s="269"/>
      <c r="LG24" s="269"/>
      <c r="LH24" s="269"/>
      <c r="LI24" s="269"/>
      <c r="LJ24" s="269"/>
      <c r="LK24" s="269"/>
      <c r="LL24" s="269"/>
      <c r="LM24" s="269"/>
      <c r="LN24" s="269"/>
      <c r="LO24" s="269"/>
      <c r="LP24" s="269"/>
      <c r="LQ24" s="269"/>
      <c r="LR24" s="269"/>
      <c r="LS24" s="269"/>
      <c r="LT24" s="269"/>
      <c r="LU24" s="269"/>
      <c r="LV24" s="269"/>
      <c r="LW24" s="269"/>
      <c r="LX24" s="269"/>
      <c r="LY24" s="269"/>
      <c r="LZ24" s="269"/>
      <c r="MA24" s="269"/>
      <c r="MB24" s="269"/>
      <c r="MC24" s="269"/>
      <c r="MD24" s="269"/>
      <c r="ME24" s="269"/>
      <c r="MF24" s="269"/>
      <c r="MG24" s="269"/>
      <c r="MH24" s="269"/>
      <c r="MI24" s="269"/>
      <c r="MJ24" s="269"/>
      <c r="MK24" s="269"/>
      <c r="ML24" s="269"/>
      <c r="MM24" s="269"/>
      <c r="MN24" s="269"/>
      <c r="MO24" s="269"/>
      <c r="MP24" s="269"/>
      <c r="MQ24" s="269"/>
      <c r="MR24" s="269"/>
      <c r="MS24" s="269"/>
      <c r="MT24" s="269"/>
      <c r="MU24" s="269"/>
      <c r="MV24" s="269"/>
      <c r="MW24" s="269"/>
      <c r="MX24" s="269"/>
      <c r="MY24" s="269"/>
      <c r="MZ24" s="269"/>
      <c r="NA24" s="269"/>
      <c r="NB24" s="269"/>
      <c r="NC24" s="269"/>
      <c r="ND24" s="269"/>
      <c r="NE24" s="269"/>
      <c r="NF24" s="269"/>
      <c r="NG24" s="269"/>
      <c r="NH24" s="269"/>
      <c r="NI24" s="269"/>
      <c r="NJ24" s="269"/>
      <c r="NK24" s="269"/>
      <c r="NL24" s="269"/>
      <c r="NM24" s="269"/>
      <c r="NN24" s="269"/>
      <c r="NO24" s="269"/>
      <c r="NP24" s="269"/>
      <c r="NQ24" s="269"/>
      <c r="NR24" s="269"/>
      <c r="NS24" s="269"/>
      <c r="NT24" s="269"/>
      <c r="NU24" s="269"/>
      <c r="NV24" s="269"/>
      <c r="NW24" s="269"/>
      <c r="NX24" s="269"/>
      <c r="NY24" s="269"/>
      <c r="NZ24" s="269"/>
      <c r="OA24" s="269"/>
      <c r="OB24" s="269"/>
      <c r="OC24" s="269"/>
      <c r="OD24" s="269"/>
      <c r="OE24" s="269"/>
      <c r="OF24" s="269"/>
      <c r="OG24" s="269"/>
      <c r="OH24" s="269"/>
      <c r="OI24" s="269"/>
      <c r="OJ24" s="269"/>
      <c r="OK24" s="269"/>
      <c r="OL24" s="269"/>
      <c r="OM24" s="269"/>
      <c r="ON24" s="269"/>
      <c r="OO24" s="269"/>
      <c r="OP24" s="269"/>
      <c r="OQ24" s="269"/>
      <c r="OR24" s="269"/>
      <c r="OS24" s="269"/>
      <c r="OT24" s="269"/>
      <c r="OU24" s="269"/>
      <c r="OV24" s="269"/>
      <c r="OW24" s="269"/>
      <c r="OX24" s="269"/>
      <c r="OY24" s="269"/>
      <c r="OZ24" s="269"/>
      <c r="PA24" s="269"/>
      <c r="PB24" s="269"/>
      <c r="PC24" s="269"/>
      <c r="PD24" s="269"/>
      <c r="PE24" s="269"/>
      <c r="PF24" s="269"/>
      <c r="PG24" s="269"/>
      <c r="PH24" s="269"/>
      <c r="PI24" s="269"/>
      <c r="PJ24" s="269"/>
      <c r="PK24" s="269"/>
      <c r="PL24" s="269"/>
      <c r="PM24" s="269"/>
      <c r="PN24" s="269"/>
      <c r="PO24" s="269"/>
      <c r="PP24" s="269"/>
      <c r="PQ24" s="269"/>
      <c r="PR24" s="269"/>
      <c r="PS24" s="269"/>
      <c r="PT24" s="269"/>
      <c r="PU24" s="269"/>
      <c r="PV24" s="269"/>
      <c r="PW24" s="269"/>
      <c r="PX24" s="269"/>
      <c r="PY24" s="269"/>
      <c r="PZ24" s="269"/>
      <c r="QA24" s="269"/>
      <c r="QB24" s="269"/>
      <c r="QC24" s="269"/>
      <c r="QD24" s="269"/>
      <c r="QE24" s="269"/>
      <c r="QF24" s="269"/>
      <c r="QG24" s="269"/>
      <c r="QH24" s="269"/>
      <c r="QI24" s="269"/>
      <c r="QJ24" s="269"/>
      <c r="QK24" s="269"/>
      <c r="QL24" s="269"/>
      <c r="QM24" s="269"/>
      <c r="QN24" s="269"/>
      <c r="QO24" s="269"/>
      <c r="QP24" s="269"/>
      <c r="QQ24" s="269"/>
      <c r="QR24" s="269"/>
      <c r="QS24" s="269"/>
      <c r="QT24" s="269"/>
      <c r="QU24" s="269"/>
      <c r="QV24" s="269"/>
      <c r="QW24" s="269"/>
      <c r="QX24" s="269"/>
      <c r="QY24" s="269"/>
      <c r="QZ24" s="269"/>
      <c r="RA24" s="269"/>
      <c r="RB24" s="269"/>
      <c r="RC24" s="269"/>
      <c r="RD24" s="269"/>
      <c r="RE24" s="269"/>
      <c r="RF24" s="269"/>
      <c r="RG24" s="269"/>
      <c r="RH24" s="269"/>
      <c r="RI24" s="269"/>
      <c r="RJ24" s="269"/>
      <c r="RK24" s="269"/>
      <c r="RL24" s="269"/>
      <c r="RM24" s="269"/>
      <c r="RN24" s="269"/>
      <c r="RO24" s="269"/>
      <c r="RP24" s="269"/>
      <c r="RQ24" s="269"/>
      <c r="RR24" s="269"/>
      <c r="RS24" s="269"/>
      <c r="RT24" s="269"/>
      <c r="RU24" s="269"/>
      <c r="RV24" s="269"/>
      <c r="RW24" s="269"/>
      <c r="RX24" s="269"/>
      <c r="RY24" s="269"/>
      <c r="RZ24" s="269"/>
      <c r="SA24" s="269"/>
      <c r="SB24" s="269"/>
      <c r="SC24" s="269"/>
      <c r="SD24" s="269"/>
      <c r="SE24" s="269"/>
      <c r="SF24" s="269"/>
      <c r="SG24" s="269"/>
      <c r="SH24" s="269"/>
      <c r="SI24" s="269"/>
      <c r="SJ24" s="269"/>
      <c r="SK24" s="269"/>
      <c r="SL24" s="269"/>
      <c r="SM24" s="269"/>
      <c r="SN24" s="269"/>
      <c r="SO24" s="269"/>
      <c r="SP24" s="269"/>
      <c r="SQ24" s="269"/>
      <c r="SR24" s="269"/>
      <c r="SS24" s="269"/>
      <c r="ST24" s="269"/>
      <c r="SU24" s="269"/>
      <c r="SV24" s="269"/>
      <c r="SW24" s="269"/>
      <c r="SX24" s="269"/>
      <c r="SY24" s="269"/>
      <c r="SZ24" s="269"/>
      <c r="TA24" s="269"/>
      <c r="TB24" s="269"/>
      <c r="TC24" s="269"/>
      <c r="TD24" s="269"/>
      <c r="TE24" s="269"/>
      <c r="TF24" s="269"/>
      <c r="TG24" s="269"/>
      <c r="TH24" s="269"/>
      <c r="TI24" s="269"/>
      <c r="TJ24" s="269"/>
      <c r="TK24" s="269"/>
      <c r="TL24" s="269"/>
      <c r="TM24" s="269"/>
      <c r="TN24" s="269"/>
      <c r="TO24" s="269"/>
      <c r="TP24" s="269"/>
      <c r="TQ24" s="269"/>
      <c r="TR24" s="269"/>
      <c r="TS24" s="269"/>
      <c r="TT24" s="269"/>
      <c r="TU24" s="269"/>
      <c r="TV24" s="269"/>
      <c r="TW24" s="269"/>
      <c r="TX24" s="269"/>
      <c r="TY24" s="269"/>
      <c r="TZ24" s="269"/>
      <c r="UA24" s="269"/>
      <c r="UB24" s="269"/>
      <c r="UC24" s="269"/>
      <c r="UD24" s="269"/>
      <c r="UE24" s="269"/>
      <c r="UF24" s="269"/>
      <c r="UG24" s="269"/>
      <c r="UH24" s="269"/>
      <c r="UI24" s="269"/>
      <c r="UJ24" s="269"/>
      <c r="UK24" s="269"/>
      <c r="UL24" s="269"/>
      <c r="UM24" s="269"/>
      <c r="UN24" s="269"/>
      <c r="UO24" s="269"/>
      <c r="UP24" s="269"/>
      <c r="UQ24" s="269"/>
      <c r="UR24" s="269"/>
      <c r="US24" s="269"/>
      <c r="UT24" s="269"/>
      <c r="UU24" s="269"/>
      <c r="UV24" s="269"/>
      <c r="UW24" s="269"/>
      <c r="UX24" s="269"/>
      <c r="UY24" s="269"/>
      <c r="UZ24" s="269"/>
      <c r="VA24" s="269"/>
      <c r="VB24" s="269"/>
      <c r="VC24" s="269"/>
      <c r="VD24" s="269"/>
      <c r="VE24" s="269"/>
      <c r="VF24" s="269"/>
      <c r="VG24" s="269"/>
      <c r="VH24" s="269"/>
      <c r="VI24" s="269"/>
      <c r="VJ24" s="269"/>
      <c r="VK24" s="269"/>
      <c r="VL24" s="269"/>
      <c r="VM24" s="269"/>
      <c r="VN24" s="269"/>
      <c r="VO24" s="269"/>
      <c r="VP24" s="269"/>
      <c r="VQ24" s="269"/>
      <c r="VR24" s="269"/>
      <c r="VS24" s="269"/>
      <c r="VT24" s="269"/>
      <c r="VU24" s="269"/>
      <c r="VV24" s="269"/>
      <c r="VW24" s="269"/>
      <c r="VX24" s="269"/>
      <c r="VY24" s="269"/>
      <c r="VZ24" s="269"/>
      <c r="WA24" s="269"/>
      <c r="WB24" s="269"/>
      <c r="WC24" s="269"/>
      <c r="WD24" s="269"/>
      <c r="WE24" s="269"/>
      <c r="WF24" s="269"/>
      <c r="WG24" s="269"/>
      <c r="WH24" s="269"/>
      <c r="WI24" s="269"/>
      <c r="WJ24" s="269"/>
      <c r="WK24" s="269"/>
      <c r="WL24" s="269"/>
      <c r="WM24" s="269"/>
      <c r="WN24" s="269"/>
      <c r="WO24" s="269"/>
      <c r="WP24" s="269"/>
      <c r="WQ24" s="269"/>
      <c r="WR24" s="269"/>
      <c r="WS24" s="269"/>
      <c r="WT24" s="269"/>
      <c r="WU24" s="269"/>
      <c r="WV24" s="269"/>
      <c r="WW24" s="269"/>
      <c r="WX24" s="269"/>
      <c r="WY24" s="269"/>
      <c r="WZ24" s="269"/>
      <c r="XA24" s="269"/>
      <c r="XB24" s="269"/>
      <c r="XC24" s="269"/>
      <c r="XD24" s="269"/>
      <c r="XE24" s="269"/>
      <c r="XF24" s="269"/>
      <c r="XG24" s="269"/>
      <c r="XH24" s="269"/>
      <c r="XI24" s="269"/>
      <c r="XJ24" s="269"/>
      <c r="XK24" s="269"/>
      <c r="XL24" s="269"/>
      <c r="XM24" s="269"/>
      <c r="XN24" s="269"/>
      <c r="XO24" s="269"/>
      <c r="XP24" s="269"/>
      <c r="XQ24" s="269"/>
      <c r="XR24" s="269"/>
      <c r="XS24" s="269"/>
      <c r="XT24" s="269"/>
      <c r="XU24" s="269"/>
      <c r="XV24" s="269"/>
      <c r="XW24" s="269"/>
      <c r="XX24" s="269"/>
      <c r="XY24" s="269"/>
      <c r="XZ24" s="269"/>
      <c r="YA24" s="269"/>
      <c r="YB24" s="269"/>
      <c r="YC24" s="269"/>
      <c r="YD24" s="269"/>
      <c r="YE24" s="269"/>
      <c r="YF24" s="269"/>
      <c r="YG24" s="269"/>
      <c r="YH24" s="269"/>
      <c r="YI24" s="269"/>
      <c r="YJ24" s="269"/>
      <c r="YK24" s="269"/>
      <c r="YL24" s="269"/>
      <c r="YM24" s="269"/>
      <c r="YN24" s="269"/>
      <c r="YO24" s="269"/>
      <c r="YP24" s="269"/>
      <c r="YQ24" s="269"/>
      <c r="YR24" s="269"/>
      <c r="YS24" s="269"/>
      <c r="YT24" s="269"/>
      <c r="YU24" s="269"/>
      <c r="YV24" s="269"/>
      <c r="YW24" s="269"/>
      <c r="YX24" s="269"/>
      <c r="YY24" s="269"/>
      <c r="YZ24" s="269"/>
      <c r="ZA24" s="269"/>
      <c r="ZB24" s="269"/>
      <c r="ZC24" s="269"/>
      <c r="ZD24" s="269"/>
      <c r="ZE24" s="269"/>
      <c r="ZF24" s="269"/>
      <c r="ZG24" s="269"/>
      <c r="ZH24" s="269"/>
      <c r="ZI24" s="269"/>
      <c r="ZJ24" s="269"/>
      <c r="ZK24" s="269"/>
      <c r="ZL24" s="269"/>
      <c r="ZM24" s="269"/>
      <c r="ZN24" s="269"/>
      <c r="ZO24" s="269"/>
      <c r="ZP24" s="269"/>
      <c r="ZQ24" s="269"/>
      <c r="ZR24" s="269"/>
      <c r="ZS24" s="269"/>
      <c r="ZT24" s="269"/>
      <c r="ZU24" s="269"/>
      <c r="ZV24" s="269"/>
      <c r="ZW24" s="269"/>
      <c r="ZX24" s="269"/>
      <c r="ZY24" s="269"/>
      <c r="ZZ24" s="269"/>
      <c r="AAA24" s="269"/>
      <c r="AAB24" s="269"/>
      <c r="AAC24" s="269"/>
      <c r="AAD24" s="269"/>
      <c r="AAE24" s="269"/>
      <c r="AAF24" s="269"/>
      <c r="AAG24" s="269"/>
      <c r="AAH24" s="269"/>
      <c r="AAI24" s="269"/>
      <c r="AAJ24" s="269"/>
      <c r="AAK24" s="269"/>
      <c r="AAL24" s="269"/>
      <c r="AAM24" s="269"/>
      <c r="AAN24" s="269"/>
      <c r="AAO24" s="269"/>
      <c r="AAP24" s="269"/>
      <c r="AAQ24" s="269"/>
      <c r="AAR24" s="269"/>
      <c r="AAS24" s="269"/>
      <c r="AAT24" s="269"/>
      <c r="AAU24" s="269"/>
      <c r="AAV24" s="269"/>
      <c r="AAW24" s="269"/>
      <c r="AAX24" s="269"/>
      <c r="AAY24" s="269"/>
      <c r="AAZ24" s="269"/>
      <c r="ABA24" s="269"/>
      <c r="ABB24" s="269"/>
      <c r="ABC24" s="269"/>
      <c r="ABD24" s="269"/>
      <c r="ABE24" s="269"/>
      <c r="ABF24" s="269"/>
      <c r="ABG24" s="269"/>
      <c r="ABH24" s="269"/>
      <c r="ABI24" s="269"/>
      <c r="ABJ24" s="269"/>
      <c r="ABK24" s="269"/>
      <c r="ABL24" s="269"/>
      <c r="ABM24" s="269"/>
      <c r="ABN24" s="269"/>
      <c r="ABO24" s="269"/>
      <c r="ABP24" s="269"/>
      <c r="ABQ24" s="269"/>
      <c r="ABR24" s="269"/>
      <c r="ABS24" s="269"/>
      <c r="ABT24" s="269"/>
      <c r="ABU24" s="269"/>
      <c r="ABV24" s="269"/>
      <c r="ABW24" s="269"/>
      <c r="ABX24" s="269"/>
      <c r="ABY24" s="269"/>
      <c r="ABZ24" s="269"/>
      <c r="ACA24" s="269"/>
      <c r="ACB24" s="269"/>
      <c r="ACC24" s="269"/>
      <c r="ACD24" s="269"/>
      <c r="ACE24" s="269"/>
      <c r="ACF24" s="269"/>
      <c r="ACG24" s="269"/>
      <c r="ACH24" s="269"/>
      <c r="ACI24" s="269"/>
      <c r="ACJ24" s="269"/>
      <c r="ACK24" s="269"/>
      <c r="ACL24" s="269"/>
      <c r="ACM24" s="269"/>
      <c r="ACN24" s="269"/>
      <c r="ACO24" s="269"/>
      <c r="ACP24" s="269"/>
      <c r="ACQ24" s="269"/>
      <c r="ACR24" s="269"/>
      <c r="ACS24" s="269"/>
      <c r="ACT24" s="269"/>
      <c r="ACU24" s="269"/>
      <c r="ACV24" s="269"/>
      <c r="ACW24" s="269"/>
      <c r="ACX24" s="269"/>
      <c r="ACY24" s="269"/>
      <c r="ACZ24" s="269"/>
      <c r="ADA24" s="269"/>
      <c r="ADB24" s="269"/>
      <c r="ADC24" s="269"/>
      <c r="ADD24" s="269"/>
      <c r="ADE24" s="269"/>
      <c r="ADF24" s="269"/>
      <c r="ADG24" s="269"/>
      <c r="ADH24" s="269"/>
      <c r="ADI24" s="269"/>
      <c r="ADJ24" s="269"/>
      <c r="ADK24" s="269"/>
      <c r="ADL24" s="269"/>
      <c r="ADM24" s="269"/>
      <c r="ADN24" s="269"/>
      <c r="ADO24" s="269"/>
      <c r="ADP24" s="269"/>
      <c r="ADQ24" s="269"/>
      <c r="ADR24" s="269"/>
      <c r="ADS24" s="269"/>
      <c r="ADT24" s="269"/>
      <c r="ADU24" s="269"/>
      <c r="ADV24" s="269"/>
      <c r="ADW24" s="269"/>
      <c r="ADX24" s="269"/>
      <c r="ADY24" s="269"/>
      <c r="ADZ24" s="269"/>
      <c r="AEA24" s="269"/>
      <c r="AEB24" s="269"/>
      <c r="AEC24" s="269"/>
      <c r="AED24" s="269"/>
      <c r="AEE24" s="269"/>
      <c r="AEF24" s="269"/>
      <c r="AEG24" s="269"/>
      <c r="AEH24" s="269"/>
      <c r="AEI24" s="269"/>
      <c r="AEJ24" s="269"/>
      <c r="AEK24" s="269"/>
      <c r="AEL24" s="269"/>
      <c r="AEM24" s="269"/>
      <c r="AEN24" s="269"/>
      <c r="AEO24" s="269"/>
      <c r="AEP24" s="269"/>
      <c r="AEQ24" s="269"/>
      <c r="AER24" s="269"/>
      <c r="AES24" s="269"/>
      <c r="AET24" s="269"/>
      <c r="AEU24" s="269"/>
      <c r="AEV24" s="269"/>
      <c r="AEW24" s="269"/>
      <c r="AEX24" s="269"/>
      <c r="AEY24" s="269"/>
      <c r="AEZ24" s="269"/>
      <c r="AFA24" s="269"/>
      <c r="AFB24" s="269"/>
      <c r="AFC24" s="269"/>
      <c r="AFD24" s="269"/>
      <c r="AFE24" s="269"/>
      <c r="AFF24" s="269"/>
      <c r="AFG24" s="269"/>
      <c r="AFH24" s="269"/>
      <c r="AFI24" s="269"/>
      <c r="AFJ24" s="269"/>
      <c r="AFK24" s="269"/>
      <c r="AFL24" s="269"/>
      <c r="AFM24" s="269"/>
      <c r="AFN24" s="269"/>
      <c r="AFO24" s="269"/>
      <c r="AFP24" s="269"/>
      <c r="AFQ24" s="269"/>
      <c r="AFR24" s="269"/>
      <c r="AFS24" s="269"/>
      <c r="AFT24" s="269"/>
      <c r="AFU24" s="269"/>
      <c r="AFV24" s="269"/>
      <c r="AFW24" s="269"/>
      <c r="AFX24" s="269"/>
      <c r="AFY24" s="269"/>
      <c r="AFZ24" s="269"/>
      <c r="AGA24" s="269"/>
      <c r="AGB24" s="269"/>
      <c r="AGC24" s="269"/>
      <c r="AGD24" s="269"/>
      <c r="AGE24" s="269"/>
      <c r="AGF24" s="269"/>
      <c r="AGG24" s="269"/>
      <c r="AGH24" s="269"/>
      <c r="AGI24" s="269"/>
      <c r="AGJ24" s="269"/>
      <c r="AGK24" s="269"/>
      <c r="AGL24" s="269"/>
      <c r="AGM24" s="269"/>
      <c r="AGN24" s="269"/>
      <c r="AGO24" s="269"/>
      <c r="AGP24" s="269"/>
      <c r="AGQ24" s="269"/>
      <c r="AGR24" s="269"/>
      <c r="AGS24" s="269"/>
      <c r="AGT24" s="269"/>
      <c r="AGU24" s="269"/>
      <c r="AGV24" s="269"/>
      <c r="AGW24" s="269"/>
      <c r="AGX24" s="269"/>
      <c r="AGY24" s="269"/>
      <c r="AGZ24" s="269"/>
      <c r="AHA24" s="269"/>
      <c r="AHB24" s="269"/>
      <c r="AHC24" s="269"/>
      <c r="AHD24" s="269"/>
      <c r="AHE24" s="269"/>
      <c r="AHF24" s="269"/>
      <c r="AHG24" s="269"/>
      <c r="AHH24" s="269"/>
      <c r="AHI24" s="269"/>
      <c r="AHJ24" s="269"/>
      <c r="AHK24" s="269"/>
      <c r="AHL24" s="269"/>
      <c r="AHM24" s="269"/>
      <c r="AHN24" s="269"/>
      <c r="AHO24" s="269"/>
      <c r="AHP24" s="269"/>
      <c r="AHQ24" s="269"/>
      <c r="AHR24" s="269"/>
      <c r="AHS24" s="269"/>
      <c r="AHT24" s="269"/>
      <c r="AHU24" s="269"/>
      <c r="AHV24" s="269"/>
      <c r="AHW24" s="269"/>
      <c r="AHX24" s="269"/>
      <c r="AHY24" s="269"/>
      <c r="AHZ24" s="269"/>
      <c r="AIA24" s="269"/>
      <c r="AIB24" s="269"/>
      <c r="AIC24" s="269"/>
      <c r="AID24" s="269"/>
      <c r="AIE24" s="269"/>
      <c r="AIF24" s="269"/>
      <c r="AIG24" s="269"/>
      <c r="AIH24" s="269"/>
      <c r="AII24" s="269"/>
      <c r="AIJ24" s="269"/>
      <c r="AIK24" s="269"/>
      <c r="AIL24" s="269"/>
      <c r="AIM24" s="269"/>
      <c r="AIN24" s="269"/>
      <c r="AIO24" s="269"/>
      <c r="AIP24" s="269"/>
      <c r="AIQ24" s="269"/>
      <c r="AIR24" s="269"/>
      <c r="AIS24" s="269"/>
      <c r="AIT24" s="269"/>
      <c r="AIU24" s="269"/>
      <c r="AIV24" s="269"/>
      <c r="AIW24" s="269"/>
      <c r="AIX24" s="269"/>
      <c r="AIY24" s="269"/>
      <c r="AIZ24" s="269"/>
      <c r="AJA24" s="269"/>
      <c r="AJB24" s="269"/>
      <c r="AJC24" s="269"/>
      <c r="AJD24" s="269"/>
      <c r="AJE24" s="269"/>
      <c r="AJF24" s="269"/>
      <c r="AJG24" s="269"/>
      <c r="AJH24" s="269"/>
      <c r="AJI24" s="269"/>
      <c r="AJJ24" s="269"/>
      <c r="AJK24" s="269"/>
      <c r="AJL24" s="269"/>
      <c r="AJM24" s="269"/>
      <c r="AJN24" s="269"/>
      <c r="AJO24" s="269"/>
      <c r="AJP24" s="269"/>
      <c r="AJQ24" s="269"/>
      <c r="AJR24" s="269"/>
      <c r="AJS24" s="269"/>
      <c r="AJT24" s="269"/>
      <c r="AJU24" s="269"/>
      <c r="AJV24" s="269"/>
      <c r="AJW24" s="269"/>
      <c r="AJX24" s="269"/>
      <c r="AJY24" s="269"/>
      <c r="AJZ24" s="269"/>
      <c r="AKA24" s="269"/>
      <c r="AKB24" s="269"/>
      <c r="AKC24" s="269"/>
      <c r="AKD24" s="269"/>
      <c r="AKE24" s="269"/>
      <c r="AKF24" s="269"/>
      <c r="AKG24" s="269"/>
      <c r="AKH24" s="269"/>
      <c r="AKI24" s="269"/>
      <c r="AKJ24" s="269"/>
      <c r="AKK24" s="269"/>
      <c r="AKL24" s="269"/>
      <c r="AKM24" s="269"/>
      <c r="AKN24" s="269"/>
      <c r="AKO24" s="269"/>
      <c r="AKP24" s="269"/>
      <c r="AKQ24" s="269"/>
      <c r="AKR24" s="269"/>
      <c r="AKS24" s="269"/>
      <c r="AKT24" s="269"/>
      <c r="AKU24" s="269"/>
      <c r="AKV24" s="269"/>
      <c r="AKW24" s="269"/>
      <c r="AKX24" s="269"/>
      <c r="AKY24" s="269"/>
      <c r="AKZ24" s="269"/>
      <c r="ALA24" s="269"/>
      <c r="ALB24" s="269"/>
      <c r="ALC24" s="269"/>
      <c r="ALD24" s="269"/>
      <c r="ALE24" s="269"/>
      <c r="ALF24" s="269"/>
      <c r="ALG24" s="269"/>
      <c r="ALH24" s="269"/>
      <c r="ALI24" s="269"/>
      <c r="ALJ24" s="269"/>
      <c r="ALK24" s="269"/>
      <c r="ALL24" s="269"/>
      <c r="ALM24" s="269"/>
      <c r="ALN24" s="269"/>
      <c r="ALO24" s="269"/>
      <c r="ALP24" s="269"/>
      <c r="ALQ24" s="269"/>
      <c r="ALR24" s="269"/>
      <c r="ALS24" s="269"/>
      <c r="ALT24" s="269"/>
      <c r="ALU24" s="269"/>
      <c r="ALV24" s="269"/>
      <c r="ALW24" s="269"/>
      <c r="ALX24" s="269"/>
      <c r="ALY24" s="269"/>
      <c r="ALZ24" s="269"/>
      <c r="AMA24" s="269"/>
      <c r="AMB24" s="269"/>
      <c r="AMC24" s="269"/>
      <c r="AMD24" s="269"/>
    </row>
    <row r="25" customFormat="false" ht="13.8" hidden="false" customHeight="true" outlineLevel="0" collapsed="false">
      <c r="A25" s="261" t="s">
        <v>893</v>
      </c>
      <c r="B25" s="267" t="s">
        <v>1307</v>
      </c>
      <c r="C25" s="267"/>
      <c r="D25" s="267"/>
      <c r="E25" s="267"/>
      <c r="F25" s="267"/>
      <c r="G25" s="267"/>
      <c r="H25" s="268"/>
      <c r="I25" s="266" t="n">
        <f aca="false">I23*H25</f>
        <v>0</v>
      </c>
      <c r="J25" s="269"/>
      <c r="K25" s="269"/>
      <c r="L25" s="269"/>
      <c r="M25" s="269"/>
      <c r="N25" s="269"/>
      <c r="O25" s="269"/>
      <c r="P25" s="269"/>
      <c r="Q25" s="269"/>
      <c r="R25" s="269"/>
      <c r="S25" s="269"/>
      <c r="T25" s="269"/>
      <c r="U25" s="269"/>
      <c r="V25" s="269"/>
      <c r="W25" s="269"/>
      <c r="X25" s="269"/>
      <c r="Y25" s="269"/>
      <c r="Z25" s="269"/>
      <c r="AA25" s="269"/>
      <c r="AB25" s="269"/>
      <c r="AC25" s="269"/>
      <c r="AD25" s="269"/>
      <c r="AE25" s="269"/>
      <c r="AF25" s="269"/>
      <c r="AG25" s="269"/>
      <c r="AH25" s="269"/>
      <c r="AI25" s="269"/>
      <c r="AJ25" s="269"/>
      <c r="AK25" s="269"/>
      <c r="AL25" s="269"/>
      <c r="AM25" s="269"/>
      <c r="AN25" s="269"/>
      <c r="AO25" s="269"/>
      <c r="AP25" s="269"/>
      <c r="AQ25" s="269"/>
      <c r="AR25" s="269"/>
      <c r="AS25" s="269"/>
      <c r="AT25" s="269"/>
      <c r="AU25" s="269"/>
      <c r="AV25" s="269"/>
      <c r="AW25" s="269"/>
      <c r="AX25" s="269"/>
      <c r="AY25" s="269"/>
      <c r="AZ25" s="269"/>
      <c r="BA25" s="269"/>
      <c r="BB25" s="269"/>
      <c r="BC25" s="269"/>
      <c r="BD25" s="269"/>
      <c r="BE25" s="269"/>
      <c r="BF25" s="269"/>
      <c r="BG25" s="269"/>
      <c r="BH25" s="269"/>
      <c r="BI25" s="269"/>
      <c r="BJ25" s="269"/>
      <c r="BK25" s="269"/>
      <c r="BL25" s="269"/>
      <c r="BM25" s="269"/>
      <c r="BN25" s="269"/>
      <c r="BO25" s="269"/>
      <c r="BP25" s="269"/>
      <c r="BQ25" s="269"/>
      <c r="BR25" s="269"/>
      <c r="BS25" s="269"/>
      <c r="BT25" s="269"/>
      <c r="BU25" s="269"/>
      <c r="BV25" s="269"/>
      <c r="BW25" s="269"/>
      <c r="BX25" s="269"/>
      <c r="BY25" s="269"/>
      <c r="BZ25" s="269"/>
      <c r="CA25" s="269"/>
      <c r="CB25" s="269"/>
      <c r="CC25" s="269"/>
      <c r="CD25" s="269"/>
      <c r="CE25" s="269"/>
      <c r="CF25" s="269"/>
      <c r="CG25" s="269"/>
      <c r="CH25" s="269"/>
      <c r="CI25" s="269"/>
      <c r="CJ25" s="269"/>
      <c r="CK25" s="269"/>
      <c r="CL25" s="269"/>
      <c r="CM25" s="269"/>
      <c r="CN25" s="269"/>
      <c r="CO25" s="269"/>
      <c r="CP25" s="269"/>
      <c r="CQ25" s="269"/>
      <c r="CR25" s="269"/>
      <c r="CS25" s="269"/>
      <c r="CT25" s="269"/>
      <c r="CU25" s="269"/>
      <c r="CV25" s="269"/>
      <c r="CW25" s="269"/>
      <c r="CX25" s="269"/>
      <c r="CY25" s="269"/>
      <c r="CZ25" s="269"/>
      <c r="DA25" s="269"/>
      <c r="DB25" s="269"/>
      <c r="DC25" s="269"/>
      <c r="DD25" s="269"/>
      <c r="DE25" s="269"/>
      <c r="DF25" s="269"/>
      <c r="DG25" s="269"/>
      <c r="DH25" s="269"/>
      <c r="DI25" s="269"/>
      <c r="DJ25" s="269"/>
      <c r="DK25" s="269"/>
      <c r="DL25" s="269"/>
      <c r="DM25" s="269"/>
      <c r="DN25" s="269"/>
      <c r="DO25" s="269"/>
      <c r="DP25" s="269"/>
      <c r="DQ25" s="269"/>
      <c r="DR25" s="269"/>
      <c r="DS25" s="269"/>
      <c r="DT25" s="269"/>
      <c r="DU25" s="269"/>
      <c r="DV25" s="269"/>
      <c r="DW25" s="269"/>
      <c r="DX25" s="269"/>
      <c r="DY25" s="269"/>
      <c r="DZ25" s="269"/>
      <c r="EA25" s="269"/>
      <c r="EB25" s="269"/>
      <c r="EC25" s="269"/>
      <c r="ED25" s="269"/>
      <c r="EE25" s="269"/>
      <c r="EF25" s="269"/>
      <c r="EG25" s="269"/>
      <c r="EH25" s="269"/>
      <c r="EI25" s="269"/>
      <c r="EJ25" s="269"/>
      <c r="EK25" s="269"/>
      <c r="EL25" s="269"/>
      <c r="EM25" s="269"/>
      <c r="EN25" s="269"/>
      <c r="EO25" s="269"/>
      <c r="EP25" s="269"/>
      <c r="EQ25" s="269"/>
      <c r="ER25" s="269"/>
      <c r="ES25" s="269"/>
      <c r="ET25" s="269"/>
      <c r="EU25" s="269"/>
      <c r="EV25" s="269"/>
      <c r="EW25" s="269"/>
      <c r="EX25" s="269"/>
      <c r="EY25" s="269"/>
      <c r="EZ25" s="269"/>
      <c r="FA25" s="269"/>
      <c r="FB25" s="269"/>
      <c r="FC25" s="269"/>
      <c r="FD25" s="269"/>
      <c r="FE25" s="269"/>
      <c r="FF25" s="269"/>
      <c r="FG25" s="269"/>
      <c r="FH25" s="269"/>
      <c r="FI25" s="269"/>
      <c r="FJ25" s="269"/>
      <c r="FK25" s="269"/>
      <c r="FL25" s="269"/>
      <c r="FM25" s="269"/>
      <c r="FN25" s="269"/>
      <c r="FO25" s="269"/>
      <c r="FP25" s="269"/>
      <c r="FQ25" s="269"/>
      <c r="FR25" s="269"/>
      <c r="FS25" s="269"/>
      <c r="FT25" s="269"/>
      <c r="FU25" s="269"/>
      <c r="FV25" s="269"/>
      <c r="FW25" s="269"/>
      <c r="FX25" s="269"/>
      <c r="FY25" s="269"/>
      <c r="FZ25" s="269"/>
      <c r="GA25" s="269"/>
      <c r="GB25" s="269"/>
      <c r="GC25" s="269"/>
      <c r="GD25" s="269"/>
      <c r="GE25" s="269"/>
      <c r="GF25" s="269"/>
      <c r="GG25" s="269"/>
      <c r="GH25" s="269"/>
      <c r="GI25" s="269"/>
      <c r="GJ25" s="269"/>
      <c r="GK25" s="269"/>
      <c r="GL25" s="269"/>
      <c r="GM25" s="269"/>
      <c r="GN25" s="269"/>
      <c r="GO25" s="269"/>
      <c r="GP25" s="269"/>
      <c r="GQ25" s="269"/>
      <c r="GR25" s="269"/>
      <c r="GS25" s="269"/>
      <c r="GT25" s="269"/>
      <c r="GU25" s="269"/>
      <c r="GV25" s="269"/>
      <c r="GW25" s="269"/>
      <c r="GX25" s="269"/>
      <c r="GY25" s="269"/>
      <c r="GZ25" s="269"/>
      <c r="HA25" s="269"/>
      <c r="HB25" s="269"/>
      <c r="HC25" s="269"/>
      <c r="HD25" s="269"/>
      <c r="HE25" s="269"/>
      <c r="HF25" s="269"/>
      <c r="HG25" s="269"/>
      <c r="HH25" s="269"/>
      <c r="HI25" s="269"/>
      <c r="HJ25" s="269"/>
      <c r="HK25" s="269"/>
      <c r="HL25" s="269"/>
      <c r="HM25" s="269"/>
      <c r="HN25" s="269"/>
      <c r="HO25" s="269"/>
      <c r="HP25" s="269"/>
      <c r="HQ25" s="269"/>
      <c r="HR25" s="269"/>
      <c r="HS25" s="269"/>
      <c r="HT25" s="269"/>
      <c r="HU25" s="269"/>
      <c r="HV25" s="269"/>
      <c r="HW25" s="269"/>
      <c r="HX25" s="269"/>
      <c r="HY25" s="269"/>
      <c r="HZ25" s="269"/>
      <c r="IA25" s="269"/>
      <c r="IB25" s="269"/>
      <c r="IC25" s="269"/>
      <c r="ID25" s="269"/>
      <c r="IE25" s="269"/>
      <c r="IF25" s="269"/>
      <c r="IG25" s="269"/>
      <c r="IH25" s="269"/>
      <c r="II25" s="269"/>
      <c r="IJ25" s="269"/>
      <c r="IK25" s="269"/>
      <c r="IL25" s="269"/>
      <c r="IM25" s="269"/>
      <c r="IN25" s="269"/>
      <c r="IO25" s="269"/>
      <c r="IP25" s="269"/>
      <c r="IQ25" s="269"/>
      <c r="IR25" s="269"/>
      <c r="IS25" s="269"/>
      <c r="IT25" s="269"/>
      <c r="IU25" s="269"/>
      <c r="IV25" s="269"/>
      <c r="IW25" s="269"/>
      <c r="IX25" s="269"/>
      <c r="IY25" s="269"/>
      <c r="IZ25" s="269"/>
      <c r="JA25" s="269"/>
      <c r="JB25" s="269"/>
      <c r="JC25" s="269"/>
      <c r="JD25" s="269"/>
      <c r="JE25" s="269"/>
      <c r="JF25" s="269"/>
      <c r="JG25" s="269"/>
      <c r="JH25" s="269"/>
      <c r="JI25" s="269"/>
      <c r="JJ25" s="269"/>
      <c r="JK25" s="269"/>
      <c r="JL25" s="269"/>
      <c r="JM25" s="269"/>
      <c r="JN25" s="269"/>
      <c r="JO25" s="269"/>
      <c r="JP25" s="269"/>
      <c r="JQ25" s="269"/>
      <c r="JR25" s="269"/>
      <c r="JS25" s="269"/>
      <c r="JT25" s="269"/>
      <c r="JU25" s="269"/>
      <c r="JV25" s="269"/>
      <c r="JW25" s="269"/>
      <c r="JX25" s="269"/>
      <c r="JY25" s="269"/>
      <c r="JZ25" s="269"/>
      <c r="KA25" s="269"/>
      <c r="KB25" s="269"/>
      <c r="KC25" s="269"/>
      <c r="KD25" s="269"/>
      <c r="KE25" s="269"/>
      <c r="KF25" s="269"/>
      <c r="KG25" s="269"/>
      <c r="KH25" s="269"/>
      <c r="KI25" s="269"/>
      <c r="KJ25" s="269"/>
      <c r="KK25" s="269"/>
      <c r="KL25" s="269"/>
      <c r="KM25" s="269"/>
      <c r="KN25" s="269"/>
      <c r="KO25" s="269"/>
      <c r="KP25" s="269"/>
      <c r="KQ25" s="269"/>
      <c r="KR25" s="269"/>
      <c r="KS25" s="269"/>
      <c r="KT25" s="269"/>
      <c r="KU25" s="269"/>
      <c r="KV25" s="269"/>
      <c r="KW25" s="269"/>
      <c r="KX25" s="269"/>
      <c r="KY25" s="269"/>
      <c r="KZ25" s="269"/>
      <c r="LA25" s="269"/>
      <c r="LB25" s="269"/>
      <c r="LC25" s="269"/>
      <c r="LD25" s="269"/>
      <c r="LE25" s="269"/>
      <c r="LF25" s="269"/>
      <c r="LG25" s="269"/>
      <c r="LH25" s="269"/>
      <c r="LI25" s="269"/>
      <c r="LJ25" s="269"/>
      <c r="LK25" s="269"/>
      <c r="LL25" s="269"/>
      <c r="LM25" s="269"/>
      <c r="LN25" s="269"/>
      <c r="LO25" s="269"/>
      <c r="LP25" s="269"/>
      <c r="LQ25" s="269"/>
      <c r="LR25" s="269"/>
      <c r="LS25" s="269"/>
      <c r="LT25" s="269"/>
      <c r="LU25" s="269"/>
      <c r="LV25" s="269"/>
      <c r="LW25" s="269"/>
      <c r="LX25" s="269"/>
      <c r="LY25" s="269"/>
      <c r="LZ25" s="269"/>
      <c r="MA25" s="269"/>
      <c r="MB25" s="269"/>
      <c r="MC25" s="269"/>
      <c r="MD25" s="269"/>
      <c r="ME25" s="269"/>
      <c r="MF25" s="269"/>
      <c r="MG25" s="269"/>
      <c r="MH25" s="269"/>
      <c r="MI25" s="269"/>
      <c r="MJ25" s="269"/>
      <c r="MK25" s="269"/>
      <c r="ML25" s="269"/>
      <c r="MM25" s="269"/>
      <c r="MN25" s="269"/>
      <c r="MO25" s="269"/>
      <c r="MP25" s="269"/>
      <c r="MQ25" s="269"/>
      <c r="MR25" s="269"/>
      <c r="MS25" s="269"/>
      <c r="MT25" s="269"/>
      <c r="MU25" s="269"/>
      <c r="MV25" s="269"/>
      <c r="MW25" s="269"/>
      <c r="MX25" s="269"/>
      <c r="MY25" s="269"/>
      <c r="MZ25" s="269"/>
      <c r="NA25" s="269"/>
      <c r="NB25" s="269"/>
      <c r="NC25" s="269"/>
      <c r="ND25" s="269"/>
      <c r="NE25" s="269"/>
      <c r="NF25" s="269"/>
      <c r="NG25" s="269"/>
      <c r="NH25" s="269"/>
      <c r="NI25" s="269"/>
      <c r="NJ25" s="269"/>
      <c r="NK25" s="269"/>
      <c r="NL25" s="269"/>
      <c r="NM25" s="269"/>
      <c r="NN25" s="269"/>
      <c r="NO25" s="269"/>
      <c r="NP25" s="269"/>
      <c r="NQ25" s="269"/>
      <c r="NR25" s="269"/>
      <c r="NS25" s="269"/>
      <c r="NT25" s="269"/>
      <c r="NU25" s="269"/>
      <c r="NV25" s="269"/>
      <c r="NW25" s="269"/>
      <c r="NX25" s="269"/>
      <c r="NY25" s="269"/>
      <c r="NZ25" s="269"/>
      <c r="OA25" s="269"/>
      <c r="OB25" s="269"/>
      <c r="OC25" s="269"/>
      <c r="OD25" s="269"/>
      <c r="OE25" s="269"/>
      <c r="OF25" s="269"/>
      <c r="OG25" s="269"/>
      <c r="OH25" s="269"/>
      <c r="OI25" s="269"/>
      <c r="OJ25" s="269"/>
      <c r="OK25" s="269"/>
      <c r="OL25" s="269"/>
      <c r="OM25" s="269"/>
      <c r="ON25" s="269"/>
      <c r="OO25" s="269"/>
      <c r="OP25" s="269"/>
      <c r="OQ25" s="269"/>
      <c r="OR25" s="269"/>
      <c r="OS25" s="269"/>
      <c r="OT25" s="269"/>
      <c r="OU25" s="269"/>
      <c r="OV25" s="269"/>
      <c r="OW25" s="269"/>
      <c r="OX25" s="269"/>
      <c r="OY25" s="269"/>
      <c r="OZ25" s="269"/>
      <c r="PA25" s="269"/>
      <c r="PB25" s="269"/>
      <c r="PC25" s="269"/>
      <c r="PD25" s="269"/>
      <c r="PE25" s="269"/>
      <c r="PF25" s="269"/>
      <c r="PG25" s="269"/>
      <c r="PH25" s="269"/>
      <c r="PI25" s="269"/>
      <c r="PJ25" s="269"/>
      <c r="PK25" s="269"/>
      <c r="PL25" s="269"/>
      <c r="PM25" s="269"/>
      <c r="PN25" s="269"/>
      <c r="PO25" s="269"/>
      <c r="PP25" s="269"/>
      <c r="PQ25" s="269"/>
      <c r="PR25" s="269"/>
      <c r="PS25" s="269"/>
      <c r="PT25" s="269"/>
      <c r="PU25" s="269"/>
      <c r="PV25" s="269"/>
      <c r="PW25" s="269"/>
      <c r="PX25" s="269"/>
      <c r="PY25" s="269"/>
      <c r="PZ25" s="269"/>
      <c r="QA25" s="269"/>
      <c r="QB25" s="269"/>
      <c r="QC25" s="269"/>
      <c r="QD25" s="269"/>
      <c r="QE25" s="269"/>
      <c r="QF25" s="269"/>
      <c r="QG25" s="269"/>
      <c r="QH25" s="269"/>
      <c r="QI25" s="269"/>
      <c r="QJ25" s="269"/>
      <c r="QK25" s="269"/>
      <c r="QL25" s="269"/>
      <c r="QM25" s="269"/>
      <c r="QN25" s="269"/>
      <c r="QO25" s="269"/>
      <c r="QP25" s="269"/>
      <c r="QQ25" s="269"/>
      <c r="QR25" s="269"/>
      <c r="QS25" s="269"/>
      <c r="QT25" s="269"/>
      <c r="QU25" s="269"/>
      <c r="QV25" s="269"/>
      <c r="QW25" s="269"/>
      <c r="QX25" s="269"/>
      <c r="QY25" s="269"/>
      <c r="QZ25" s="269"/>
      <c r="RA25" s="269"/>
      <c r="RB25" s="269"/>
      <c r="RC25" s="269"/>
      <c r="RD25" s="269"/>
      <c r="RE25" s="269"/>
      <c r="RF25" s="269"/>
      <c r="RG25" s="269"/>
      <c r="RH25" s="269"/>
      <c r="RI25" s="269"/>
      <c r="RJ25" s="269"/>
      <c r="RK25" s="269"/>
      <c r="RL25" s="269"/>
      <c r="RM25" s="269"/>
      <c r="RN25" s="269"/>
      <c r="RO25" s="269"/>
      <c r="RP25" s="269"/>
      <c r="RQ25" s="269"/>
      <c r="RR25" s="269"/>
      <c r="RS25" s="269"/>
      <c r="RT25" s="269"/>
      <c r="RU25" s="269"/>
      <c r="RV25" s="269"/>
      <c r="RW25" s="269"/>
      <c r="RX25" s="269"/>
      <c r="RY25" s="269"/>
      <c r="RZ25" s="269"/>
      <c r="SA25" s="269"/>
      <c r="SB25" s="269"/>
      <c r="SC25" s="269"/>
      <c r="SD25" s="269"/>
      <c r="SE25" s="269"/>
      <c r="SF25" s="269"/>
      <c r="SG25" s="269"/>
      <c r="SH25" s="269"/>
      <c r="SI25" s="269"/>
      <c r="SJ25" s="269"/>
      <c r="SK25" s="269"/>
      <c r="SL25" s="269"/>
      <c r="SM25" s="269"/>
      <c r="SN25" s="269"/>
      <c r="SO25" s="269"/>
      <c r="SP25" s="269"/>
      <c r="SQ25" s="269"/>
      <c r="SR25" s="269"/>
      <c r="SS25" s="269"/>
      <c r="ST25" s="269"/>
      <c r="SU25" s="269"/>
      <c r="SV25" s="269"/>
      <c r="SW25" s="269"/>
      <c r="SX25" s="269"/>
      <c r="SY25" s="269"/>
      <c r="SZ25" s="269"/>
      <c r="TA25" s="269"/>
      <c r="TB25" s="269"/>
      <c r="TC25" s="269"/>
      <c r="TD25" s="269"/>
      <c r="TE25" s="269"/>
      <c r="TF25" s="269"/>
      <c r="TG25" s="269"/>
      <c r="TH25" s="269"/>
      <c r="TI25" s="269"/>
      <c r="TJ25" s="269"/>
      <c r="TK25" s="269"/>
      <c r="TL25" s="269"/>
      <c r="TM25" s="269"/>
      <c r="TN25" s="269"/>
      <c r="TO25" s="269"/>
      <c r="TP25" s="269"/>
      <c r="TQ25" s="269"/>
      <c r="TR25" s="269"/>
      <c r="TS25" s="269"/>
      <c r="TT25" s="269"/>
      <c r="TU25" s="269"/>
      <c r="TV25" s="269"/>
      <c r="TW25" s="269"/>
      <c r="TX25" s="269"/>
      <c r="TY25" s="269"/>
      <c r="TZ25" s="269"/>
      <c r="UA25" s="269"/>
      <c r="UB25" s="269"/>
      <c r="UC25" s="269"/>
      <c r="UD25" s="269"/>
      <c r="UE25" s="269"/>
      <c r="UF25" s="269"/>
      <c r="UG25" s="269"/>
      <c r="UH25" s="269"/>
      <c r="UI25" s="269"/>
      <c r="UJ25" s="269"/>
      <c r="UK25" s="269"/>
      <c r="UL25" s="269"/>
      <c r="UM25" s="269"/>
      <c r="UN25" s="269"/>
      <c r="UO25" s="269"/>
      <c r="UP25" s="269"/>
      <c r="UQ25" s="269"/>
      <c r="UR25" s="269"/>
      <c r="US25" s="269"/>
      <c r="UT25" s="269"/>
      <c r="UU25" s="269"/>
      <c r="UV25" s="269"/>
      <c r="UW25" s="269"/>
      <c r="UX25" s="269"/>
      <c r="UY25" s="269"/>
      <c r="UZ25" s="269"/>
      <c r="VA25" s="269"/>
      <c r="VB25" s="269"/>
      <c r="VC25" s="269"/>
      <c r="VD25" s="269"/>
      <c r="VE25" s="269"/>
      <c r="VF25" s="269"/>
      <c r="VG25" s="269"/>
      <c r="VH25" s="269"/>
      <c r="VI25" s="269"/>
      <c r="VJ25" s="269"/>
      <c r="VK25" s="269"/>
      <c r="VL25" s="269"/>
      <c r="VM25" s="269"/>
      <c r="VN25" s="269"/>
      <c r="VO25" s="269"/>
      <c r="VP25" s="269"/>
      <c r="VQ25" s="269"/>
      <c r="VR25" s="269"/>
      <c r="VS25" s="269"/>
      <c r="VT25" s="269"/>
      <c r="VU25" s="269"/>
      <c r="VV25" s="269"/>
      <c r="VW25" s="269"/>
      <c r="VX25" s="269"/>
      <c r="VY25" s="269"/>
      <c r="VZ25" s="269"/>
      <c r="WA25" s="269"/>
      <c r="WB25" s="269"/>
      <c r="WC25" s="269"/>
      <c r="WD25" s="269"/>
      <c r="WE25" s="269"/>
      <c r="WF25" s="269"/>
      <c r="WG25" s="269"/>
      <c r="WH25" s="269"/>
      <c r="WI25" s="269"/>
      <c r="WJ25" s="269"/>
      <c r="WK25" s="269"/>
      <c r="WL25" s="269"/>
      <c r="WM25" s="269"/>
      <c r="WN25" s="269"/>
      <c r="WO25" s="269"/>
      <c r="WP25" s="269"/>
      <c r="WQ25" s="269"/>
      <c r="WR25" s="269"/>
      <c r="WS25" s="269"/>
      <c r="WT25" s="269"/>
      <c r="WU25" s="269"/>
      <c r="WV25" s="269"/>
      <c r="WW25" s="269"/>
      <c r="WX25" s="269"/>
      <c r="WY25" s="269"/>
      <c r="WZ25" s="269"/>
      <c r="XA25" s="269"/>
      <c r="XB25" s="269"/>
      <c r="XC25" s="269"/>
      <c r="XD25" s="269"/>
      <c r="XE25" s="269"/>
      <c r="XF25" s="269"/>
      <c r="XG25" s="269"/>
      <c r="XH25" s="269"/>
      <c r="XI25" s="269"/>
      <c r="XJ25" s="269"/>
      <c r="XK25" s="269"/>
      <c r="XL25" s="269"/>
      <c r="XM25" s="269"/>
      <c r="XN25" s="269"/>
      <c r="XO25" s="269"/>
      <c r="XP25" s="269"/>
      <c r="XQ25" s="269"/>
      <c r="XR25" s="269"/>
      <c r="XS25" s="269"/>
      <c r="XT25" s="269"/>
      <c r="XU25" s="269"/>
      <c r="XV25" s="269"/>
      <c r="XW25" s="269"/>
      <c r="XX25" s="269"/>
      <c r="XY25" s="269"/>
      <c r="XZ25" s="269"/>
      <c r="YA25" s="269"/>
      <c r="YB25" s="269"/>
      <c r="YC25" s="269"/>
      <c r="YD25" s="269"/>
      <c r="YE25" s="269"/>
      <c r="YF25" s="269"/>
      <c r="YG25" s="269"/>
      <c r="YH25" s="269"/>
      <c r="YI25" s="269"/>
      <c r="YJ25" s="269"/>
      <c r="YK25" s="269"/>
      <c r="YL25" s="269"/>
      <c r="YM25" s="269"/>
      <c r="YN25" s="269"/>
      <c r="YO25" s="269"/>
      <c r="YP25" s="269"/>
      <c r="YQ25" s="269"/>
      <c r="YR25" s="269"/>
      <c r="YS25" s="269"/>
      <c r="YT25" s="269"/>
      <c r="YU25" s="269"/>
      <c r="YV25" s="269"/>
      <c r="YW25" s="269"/>
      <c r="YX25" s="269"/>
      <c r="YY25" s="269"/>
      <c r="YZ25" s="269"/>
      <c r="ZA25" s="269"/>
      <c r="ZB25" s="269"/>
      <c r="ZC25" s="269"/>
      <c r="ZD25" s="269"/>
      <c r="ZE25" s="269"/>
      <c r="ZF25" s="269"/>
      <c r="ZG25" s="269"/>
      <c r="ZH25" s="269"/>
      <c r="ZI25" s="269"/>
      <c r="ZJ25" s="269"/>
      <c r="ZK25" s="269"/>
      <c r="ZL25" s="269"/>
      <c r="ZM25" s="269"/>
      <c r="ZN25" s="269"/>
      <c r="ZO25" s="269"/>
      <c r="ZP25" s="269"/>
      <c r="ZQ25" s="269"/>
      <c r="ZR25" s="269"/>
      <c r="ZS25" s="269"/>
      <c r="ZT25" s="269"/>
      <c r="ZU25" s="269"/>
      <c r="ZV25" s="269"/>
      <c r="ZW25" s="269"/>
      <c r="ZX25" s="269"/>
      <c r="ZY25" s="269"/>
      <c r="ZZ25" s="269"/>
      <c r="AAA25" s="269"/>
      <c r="AAB25" s="269"/>
      <c r="AAC25" s="269"/>
      <c r="AAD25" s="269"/>
      <c r="AAE25" s="269"/>
      <c r="AAF25" s="269"/>
      <c r="AAG25" s="269"/>
      <c r="AAH25" s="269"/>
      <c r="AAI25" s="269"/>
      <c r="AAJ25" s="269"/>
      <c r="AAK25" s="269"/>
      <c r="AAL25" s="269"/>
      <c r="AAM25" s="269"/>
      <c r="AAN25" s="269"/>
      <c r="AAO25" s="269"/>
      <c r="AAP25" s="269"/>
      <c r="AAQ25" s="269"/>
      <c r="AAR25" s="269"/>
      <c r="AAS25" s="269"/>
      <c r="AAT25" s="269"/>
      <c r="AAU25" s="269"/>
      <c r="AAV25" s="269"/>
      <c r="AAW25" s="269"/>
      <c r="AAX25" s="269"/>
      <c r="AAY25" s="269"/>
      <c r="AAZ25" s="269"/>
      <c r="ABA25" s="269"/>
      <c r="ABB25" s="269"/>
      <c r="ABC25" s="269"/>
      <c r="ABD25" s="269"/>
      <c r="ABE25" s="269"/>
      <c r="ABF25" s="269"/>
      <c r="ABG25" s="269"/>
      <c r="ABH25" s="269"/>
      <c r="ABI25" s="269"/>
      <c r="ABJ25" s="269"/>
      <c r="ABK25" s="269"/>
      <c r="ABL25" s="269"/>
      <c r="ABM25" s="269"/>
      <c r="ABN25" s="269"/>
      <c r="ABO25" s="269"/>
      <c r="ABP25" s="269"/>
      <c r="ABQ25" s="269"/>
      <c r="ABR25" s="269"/>
      <c r="ABS25" s="269"/>
      <c r="ABT25" s="269"/>
      <c r="ABU25" s="269"/>
      <c r="ABV25" s="269"/>
      <c r="ABW25" s="269"/>
      <c r="ABX25" s="269"/>
      <c r="ABY25" s="269"/>
      <c r="ABZ25" s="269"/>
      <c r="ACA25" s="269"/>
      <c r="ACB25" s="269"/>
      <c r="ACC25" s="269"/>
      <c r="ACD25" s="269"/>
      <c r="ACE25" s="269"/>
      <c r="ACF25" s="269"/>
      <c r="ACG25" s="269"/>
      <c r="ACH25" s="269"/>
      <c r="ACI25" s="269"/>
      <c r="ACJ25" s="269"/>
      <c r="ACK25" s="269"/>
      <c r="ACL25" s="269"/>
      <c r="ACM25" s="269"/>
      <c r="ACN25" s="269"/>
      <c r="ACO25" s="269"/>
      <c r="ACP25" s="269"/>
      <c r="ACQ25" s="269"/>
      <c r="ACR25" s="269"/>
      <c r="ACS25" s="269"/>
      <c r="ACT25" s="269"/>
      <c r="ACU25" s="269"/>
      <c r="ACV25" s="269"/>
      <c r="ACW25" s="269"/>
      <c r="ACX25" s="269"/>
      <c r="ACY25" s="269"/>
      <c r="ACZ25" s="269"/>
      <c r="ADA25" s="269"/>
      <c r="ADB25" s="269"/>
      <c r="ADC25" s="269"/>
      <c r="ADD25" s="269"/>
      <c r="ADE25" s="269"/>
      <c r="ADF25" s="269"/>
      <c r="ADG25" s="269"/>
      <c r="ADH25" s="269"/>
      <c r="ADI25" s="269"/>
      <c r="ADJ25" s="269"/>
      <c r="ADK25" s="269"/>
      <c r="ADL25" s="269"/>
      <c r="ADM25" s="269"/>
      <c r="ADN25" s="269"/>
      <c r="ADO25" s="269"/>
      <c r="ADP25" s="269"/>
      <c r="ADQ25" s="269"/>
      <c r="ADR25" s="269"/>
      <c r="ADS25" s="269"/>
      <c r="ADT25" s="269"/>
      <c r="ADU25" s="269"/>
      <c r="ADV25" s="269"/>
      <c r="ADW25" s="269"/>
      <c r="ADX25" s="269"/>
      <c r="ADY25" s="269"/>
      <c r="ADZ25" s="269"/>
      <c r="AEA25" s="269"/>
      <c r="AEB25" s="269"/>
      <c r="AEC25" s="269"/>
      <c r="AED25" s="269"/>
      <c r="AEE25" s="269"/>
      <c r="AEF25" s="269"/>
      <c r="AEG25" s="269"/>
      <c r="AEH25" s="269"/>
      <c r="AEI25" s="269"/>
      <c r="AEJ25" s="269"/>
      <c r="AEK25" s="269"/>
      <c r="AEL25" s="269"/>
      <c r="AEM25" s="269"/>
      <c r="AEN25" s="269"/>
      <c r="AEO25" s="269"/>
      <c r="AEP25" s="269"/>
      <c r="AEQ25" s="269"/>
      <c r="AER25" s="269"/>
      <c r="AES25" s="269"/>
      <c r="AET25" s="269"/>
      <c r="AEU25" s="269"/>
      <c r="AEV25" s="269"/>
      <c r="AEW25" s="269"/>
      <c r="AEX25" s="269"/>
      <c r="AEY25" s="269"/>
      <c r="AEZ25" s="269"/>
      <c r="AFA25" s="269"/>
      <c r="AFB25" s="269"/>
      <c r="AFC25" s="269"/>
      <c r="AFD25" s="269"/>
      <c r="AFE25" s="269"/>
      <c r="AFF25" s="269"/>
      <c r="AFG25" s="269"/>
      <c r="AFH25" s="269"/>
      <c r="AFI25" s="269"/>
      <c r="AFJ25" s="269"/>
      <c r="AFK25" s="269"/>
      <c r="AFL25" s="269"/>
      <c r="AFM25" s="269"/>
      <c r="AFN25" s="269"/>
      <c r="AFO25" s="269"/>
      <c r="AFP25" s="269"/>
      <c r="AFQ25" s="269"/>
      <c r="AFR25" s="269"/>
      <c r="AFS25" s="269"/>
      <c r="AFT25" s="269"/>
      <c r="AFU25" s="269"/>
      <c r="AFV25" s="269"/>
      <c r="AFW25" s="269"/>
      <c r="AFX25" s="269"/>
      <c r="AFY25" s="269"/>
      <c r="AFZ25" s="269"/>
      <c r="AGA25" s="269"/>
      <c r="AGB25" s="269"/>
      <c r="AGC25" s="269"/>
      <c r="AGD25" s="269"/>
      <c r="AGE25" s="269"/>
      <c r="AGF25" s="269"/>
      <c r="AGG25" s="269"/>
      <c r="AGH25" s="269"/>
      <c r="AGI25" s="269"/>
      <c r="AGJ25" s="269"/>
      <c r="AGK25" s="269"/>
      <c r="AGL25" s="269"/>
      <c r="AGM25" s="269"/>
      <c r="AGN25" s="269"/>
      <c r="AGO25" s="269"/>
      <c r="AGP25" s="269"/>
      <c r="AGQ25" s="269"/>
      <c r="AGR25" s="269"/>
      <c r="AGS25" s="269"/>
      <c r="AGT25" s="269"/>
      <c r="AGU25" s="269"/>
      <c r="AGV25" s="269"/>
      <c r="AGW25" s="269"/>
      <c r="AGX25" s="269"/>
      <c r="AGY25" s="269"/>
      <c r="AGZ25" s="269"/>
      <c r="AHA25" s="269"/>
      <c r="AHB25" s="269"/>
      <c r="AHC25" s="269"/>
      <c r="AHD25" s="269"/>
      <c r="AHE25" s="269"/>
      <c r="AHF25" s="269"/>
      <c r="AHG25" s="269"/>
      <c r="AHH25" s="269"/>
      <c r="AHI25" s="269"/>
      <c r="AHJ25" s="269"/>
      <c r="AHK25" s="269"/>
      <c r="AHL25" s="269"/>
      <c r="AHM25" s="269"/>
      <c r="AHN25" s="269"/>
      <c r="AHO25" s="269"/>
      <c r="AHP25" s="269"/>
      <c r="AHQ25" s="269"/>
      <c r="AHR25" s="269"/>
      <c r="AHS25" s="269"/>
      <c r="AHT25" s="269"/>
      <c r="AHU25" s="269"/>
      <c r="AHV25" s="269"/>
      <c r="AHW25" s="269"/>
      <c r="AHX25" s="269"/>
      <c r="AHY25" s="269"/>
      <c r="AHZ25" s="269"/>
      <c r="AIA25" s="269"/>
      <c r="AIB25" s="269"/>
      <c r="AIC25" s="269"/>
      <c r="AID25" s="269"/>
      <c r="AIE25" s="269"/>
      <c r="AIF25" s="269"/>
      <c r="AIG25" s="269"/>
      <c r="AIH25" s="269"/>
      <c r="AII25" s="269"/>
      <c r="AIJ25" s="269"/>
      <c r="AIK25" s="269"/>
      <c r="AIL25" s="269"/>
      <c r="AIM25" s="269"/>
      <c r="AIN25" s="269"/>
      <c r="AIO25" s="269"/>
      <c r="AIP25" s="269"/>
      <c r="AIQ25" s="269"/>
      <c r="AIR25" s="269"/>
      <c r="AIS25" s="269"/>
      <c r="AIT25" s="269"/>
      <c r="AIU25" s="269"/>
      <c r="AIV25" s="269"/>
      <c r="AIW25" s="269"/>
      <c r="AIX25" s="269"/>
      <c r="AIY25" s="269"/>
      <c r="AIZ25" s="269"/>
      <c r="AJA25" s="269"/>
      <c r="AJB25" s="269"/>
      <c r="AJC25" s="269"/>
      <c r="AJD25" s="269"/>
      <c r="AJE25" s="269"/>
      <c r="AJF25" s="269"/>
      <c r="AJG25" s="269"/>
      <c r="AJH25" s="269"/>
      <c r="AJI25" s="269"/>
      <c r="AJJ25" s="269"/>
      <c r="AJK25" s="269"/>
      <c r="AJL25" s="269"/>
      <c r="AJM25" s="269"/>
      <c r="AJN25" s="269"/>
      <c r="AJO25" s="269"/>
      <c r="AJP25" s="269"/>
      <c r="AJQ25" s="269"/>
      <c r="AJR25" s="269"/>
      <c r="AJS25" s="269"/>
      <c r="AJT25" s="269"/>
      <c r="AJU25" s="269"/>
      <c r="AJV25" s="269"/>
      <c r="AJW25" s="269"/>
      <c r="AJX25" s="269"/>
      <c r="AJY25" s="269"/>
      <c r="AJZ25" s="269"/>
      <c r="AKA25" s="269"/>
      <c r="AKB25" s="269"/>
      <c r="AKC25" s="269"/>
      <c r="AKD25" s="269"/>
      <c r="AKE25" s="269"/>
      <c r="AKF25" s="269"/>
      <c r="AKG25" s="269"/>
      <c r="AKH25" s="269"/>
      <c r="AKI25" s="269"/>
      <c r="AKJ25" s="269"/>
      <c r="AKK25" s="269"/>
      <c r="AKL25" s="269"/>
      <c r="AKM25" s="269"/>
      <c r="AKN25" s="269"/>
      <c r="AKO25" s="269"/>
      <c r="AKP25" s="269"/>
      <c r="AKQ25" s="269"/>
      <c r="AKR25" s="269"/>
      <c r="AKS25" s="269"/>
      <c r="AKT25" s="269"/>
      <c r="AKU25" s="269"/>
      <c r="AKV25" s="269"/>
      <c r="AKW25" s="269"/>
      <c r="AKX25" s="269"/>
      <c r="AKY25" s="269"/>
      <c r="AKZ25" s="269"/>
      <c r="ALA25" s="269"/>
      <c r="ALB25" s="269"/>
      <c r="ALC25" s="269"/>
      <c r="ALD25" s="269"/>
      <c r="ALE25" s="269"/>
      <c r="ALF25" s="269"/>
      <c r="ALG25" s="269"/>
      <c r="ALH25" s="269"/>
      <c r="ALI25" s="269"/>
      <c r="ALJ25" s="269"/>
      <c r="ALK25" s="269"/>
      <c r="ALL25" s="269"/>
      <c r="ALM25" s="269"/>
      <c r="ALN25" s="269"/>
      <c r="ALO25" s="269"/>
      <c r="ALP25" s="269"/>
      <c r="ALQ25" s="269"/>
      <c r="ALR25" s="269"/>
      <c r="ALS25" s="269"/>
      <c r="ALT25" s="269"/>
      <c r="ALU25" s="269"/>
      <c r="ALV25" s="269"/>
      <c r="ALW25" s="269"/>
      <c r="ALX25" s="269"/>
      <c r="ALY25" s="269"/>
      <c r="ALZ25" s="269"/>
      <c r="AMA25" s="269"/>
      <c r="AMB25" s="269"/>
      <c r="AMC25" s="269"/>
      <c r="AMD25" s="269"/>
    </row>
    <row r="26" customFormat="false" ht="13.8" hidden="false" customHeight="true" outlineLevel="0" collapsed="false">
      <c r="A26" s="261" t="s">
        <v>926</v>
      </c>
      <c r="B26" s="267" t="s">
        <v>1308</v>
      </c>
      <c r="C26" s="267"/>
      <c r="D26" s="267"/>
      <c r="E26" s="267"/>
      <c r="F26" s="267"/>
      <c r="G26" s="267"/>
      <c r="H26" s="268"/>
      <c r="I26" s="266" t="n">
        <f aca="false">I23*H26</f>
        <v>0</v>
      </c>
      <c r="J26" s="269"/>
      <c r="K26" s="269"/>
      <c r="L26" s="269"/>
      <c r="M26" s="269"/>
      <c r="N26" s="269"/>
      <c r="O26" s="269"/>
      <c r="P26" s="269"/>
      <c r="Q26" s="269"/>
      <c r="R26" s="269"/>
      <c r="S26" s="269"/>
      <c r="T26" s="269"/>
      <c r="U26" s="269"/>
      <c r="V26" s="269"/>
      <c r="W26" s="269"/>
      <c r="X26" s="269"/>
      <c r="Y26" s="269"/>
      <c r="Z26" s="269"/>
      <c r="AA26" s="269"/>
      <c r="AB26" s="269"/>
      <c r="AC26" s="269"/>
      <c r="AD26" s="269"/>
      <c r="AE26" s="269"/>
      <c r="AF26" s="269"/>
      <c r="AG26" s="269"/>
      <c r="AH26" s="269"/>
      <c r="AI26" s="269"/>
      <c r="AJ26" s="269"/>
      <c r="AK26" s="269"/>
      <c r="AL26" s="269"/>
      <c r="AM26" s="269"/>
      <c r="AN26" s="269"/>
      <c r="AO26" s="269"/>
      <c r="AP26" s="269"/>
      <c r="AQ26" s="269"/>
      <c r="AR26" s="269"/>
      <c r="AS26" s="269"/>
      <c r="AT26" s="269"/>
      <c r="AU26" s="269"/>
      <c r="AV26" s="269"/>
      <c r="AW26" s="269"/>
      <c r="AX26" s="269"/>
      <c r="AY26" s="269"/>
      <c r="AZ26" s="269"/>
      <c r="BA26" s="269"/>
      <c r="BB26" s="269"/>
      <c r="BC26" s="269"/>
      <c r="BD26" s="269"/>
      <c r="BE26" s="269"/>
      <c r="BF26" s="269"/>
      <c r="BG26" s="269"/>
      <c r="BH26" s="269"/>
      <c r="BI26" s="269"/>
      <c r="BJ26" s="269"/>
      <c r="BK26" s="269"/>
      <c r="BL26" s="269"/>
      <c r="BM26" s="269"/>
      <c r="BN26" s="269"/>
      <c r="BO26" s="269"/>
      <c r="BP26" s="269"/>
      <c r="BQ26" s="269"/>
      <c r="BR26" s="269"/>
      <c r="BS26" s="269"/>
      <c r="BT26" s="269"/>
      <c r="BU26" s="269"/>
      <c r="BV26" s="269"/>
      <c r="BW26" s="269"/>
      <c r="BX26" s="269"/>
      <c r="BY26" s="269"/>
      <c r="BZ26" s="269"/>
      <c r="CA26" s="269"/>
      <c r="CB26" s="269"/>
      <c r="CC26" s="269"/>
      <c r="CD26" s="269"/>
      <c r="CE26" s="269"/>
      <c r="CF26" s="269"/>
      <c r="CG26" s="269"/>
      <c r="CH26" s="269"/>
      <c r="CI26" s="269"/>
      <c r="CJ26" s="269"/>
      <c r="CK26" s="269"/>
      <c r="CL26" s="269"/>
      <c r="CM26" s="269"/>
      <c r="CN26" s="269"/>
      <c r="CO26" s="269"/>
      <c r="CP26" s="269"/>
      <c r="CQ26" s="269"/>
      <c r="CR26" s="269"/>
      <c r="CS26" s="269"/>
      <c r="CT26" s="269"/>
      <c r="CU26" s="269"/>
      <c r="CV26" s="269"/>
      <c r="CW26" s="269"/>
      <c r="CX26" s="269"/>
      <c r="CY26" s="269"/>
      <c r="CZ26" s="269"/>
      <c r="DA26" s="269"/>
      <c r="DB26" s="269"/>
      <c r="DC26" s="269"/>
      <c r="DD26" s="269"/>
      <c r="DE26" s="269"/>
      <c r="DF26" s="269"/>
      <c r="DG26" s="269"/>
      <c r="DH26" s="269"/>
      <c r="DI26" s="269"/>
      <c r="DJ26" s="269"/>
      <c r="DK26" s="269"/>
      <c r="DL26" s="269"/>
      <c r="DM26" s="269"/>
      <c r="DN26" s="269"/>
      <c r="DO26" s="269"/>
      <c r="DP26" s="269"/>
      <c r="DQ26" s="269"/>
      <c r="DR26" s="269"/>
      <c r="DS26" s="269"/>
      <c r="DT26" s="269"/>
      <c r="DU26" s="269"/>
      <c r="DV26" s="269"/>
      <c r="DW26" s="269"/>
      <c r="DX26" s="269"/>
      <c r="DY26" s="269"/>
      <c r="DZ26" s="269"/>
      <c r="EA26" s="269"/>
      <c r="EB26" s="269"/>
      <c r="EC26" s="269"/>
      <c r="ED26" s="269"/>
      <c r="EE26" s="269"/>
      <c r="EF26" s="269"/>
      <c r="EG26" s="269"/>
      <c r="EH26" s="269"/>
      <c r="EI26" s="269"/>
      <c r="EJ26" s="269"/>
      <c r="EK26" s="269"/>
      <c r="EL26" s="269"/>
      <c r="EM26" s="269"/>
      <c r="EN26" s="269"/>
      <c r="EO26" s="269"/>
      <c r="EP26" s="269"/>
      <c r="EQ26" s="269"/>
      <c r="ER26" s="269"/>
      <c r="ES26" s="269"/>
      <c r="ET26" s="269"/>
      <c r="EU26" s="269"/>
      <c r="EV26" s="269"/>
      <c r="EW26" s="269"/>
      <c r="EX26" s="269"/>
      <c r="EY26" s="269"/>
      <c r="EZ26" s="269"/>
      <c r="FA26" s="269"/>
      <c r="FB26" s="269"/>
      <c r="FC26" s="269"/>
      <c r="FD26" s="269"/>
      <c r="FE26" s="269"/>
      <c r="FF26" s="269"/>
      <c r="FG26" s="269"/>
      <c r="FH26" s="269"/>
      <c r="FI26" s="269"/>
      <c r="FJ26" s="269"/>
      <c r="FK26" s="269"/>
      <c r="FL26" s="269"/>
      <c r="FM26" s="269"/>
      <c r="FN26" s="269"/>
      <c r="FO26" s="269"/>
      <c r="FP26" s="269"/>
      <c r="FQ26" s="269"/>
      <c r="FR26" s="269"/>
      <c r="FS26" s="269"/>
      <c r="FT26" s="269"/>
      <c r="FU26" s="269"/>
      <c r="FV26" s="269"/>
      <c r="FW26" s="269"/>
      <c r="FX26" s="269"/>
      <c r="FY26" s="269"/>
      <c r="FZ26" s="269"/>
      <c r="GA26" s="269"/>
      <c r="GB26" s="269"/>
      <c r="GC26" s="269"/>
      <c r="GD26" s="269"/>
      <c r="GE26" s="269"/>
      <c r="GF26" s="269"/>
      <c r="GG26" s="269"/>
      <c r="GH26" s="269"/>
      <c r="GI26" s="269"/>
      <c r="GJ26" s="269"/>
      <c r="GK26" s="269"/>
      <c r="GL26" s="269"/>
      <c r="GM26" s="269"/>
      <c r="GN26" s="269"/>
      <c r="GO26" s="269"/>
      <c r="GP26" s="269"/>
      <c r="GQ26" s="269"/>
      <c r="GR26" s="269"/>
      <c r="GS26" s="269"/>
      <c r="GT26" s="269"/>
      <c r="GU26" s="269"/>
      <c r="GV26" s="269"/>
      <c r="GW26" s="269"/>
      <c r="GX26" s="269"/>
      <c r="GY26" s="269"/>
      <c r="GZ26" s="269"/>
      <c r="HA26" s="269"/>
      <c r="HB26" s="269"/>
      <c r="HC26" s="269"/>
      <c r="HD26" s="269"/>
      <c r="HE26" s="269"/>
      <c r="HF26" s="269"/>
      <c r="HG26" s="269"/>
      <c r="HH26" s="269"/>
      <c r="HI26" s="269"/>
      <c r="HJ26" s="269"/>
      <c r="HK26" s="269"/>
      <c r="HL26" s="269"/>
      <c r="HM26" s="269"/>
      <c r="HN26" s="269"/>
      <c r="HO26" s="269"/>
      <c r="HP26" s="269"/>
      <c r="HQ26" s="269"/>
      <c r="HR26" s="269"/>
      <c r="HS26" s="269"/>
      <c r="HT26" s="269"/>
      <c r="HU26" s="269"/>
      <c r="HV26" s="269"/>
      <c r="HW26" s="269"/>
      <c r="HX26" s="269"/>
      <c r="HY26" s="269"/>
      <c r="HZ26" s="269"/>
      <c r="IA26" s="269"/>
      <c r="IB26" s="269"/>
      <c r="IC26" s="269"/>
      <c r="ID26" s="269"/>
      <c r="IE26" s="269"/>
      <c r="IF26" s="269"/>
      <c r="IG26" s="269"/>
      <c r="IH26" s="269"/>
      <c r="II26" s="269"/>
      <c r="IJ26" s="269"/>
      <c r="IK26" s="269"/>
      <c r="IL26" s="269"/>
      <c r="IM26" s="269"/>
      <c r="IN26" s="269"/>
      <c r="IO26" s="269"/>
      <c r="IP26" s="269"/>
      <c r="IQ26" s="269"/>
      <c r="IR26" s="269"/>
      <c r="IS26" s="269"/>
      <c r="IT26" s="269"/>
      <c r="IU26" s="269"/>
      <c r="IV26" s="269"/>
      <c r="IW26" s="269"/>
      <c r="IX26" s="269"/>
      <c r="IY26" s="269"/>
      <c r="IZ26" s="269"/>
      <c r="JA26" s="269"/>
      <c r="JB26" s="269"/>
      <c r="JC26" s="269"/>
      <c r="JD26" s="269"/>
      <c r="JE26" s="269"/>
      <c r="JF26" s="269"/>
      <c r="JG26" s="269"/>
      <c r="JH26" s="269"/>
      <c r="JI26" s="269"/>
      <c r="JJ26" s="269"/>
      <c r="JK26" s="269"/>
      <c r="JL26" s="269"/>
      <c r="JM26" s="269"/>
      <c r="JN26" s="269"/>
      <c r="JO26" s="269"/>
      <c r="JP26" s="269"/>
      <c r="JQ26" s="269"/>
      <c r="JR26" s="269"/>
      <c r="JS26" s="269"/>
      <c r="JT26" s="269"/>
      <c r="JU26" s="269"/>
      <c r="JV26" s="269"/>
      <c r="JW26" s="269"/>
      <c r="JX26" s="269"/>
      <c r="JY26" s="269"/>
      <c r="JZ26" s="269"/>
      <c r="KA26" s="269"/>
      <c r="KB26" s="269"/>
      <c r="KC26" s="269"/>
      <c r="KD26" s="269"/>
      <c r="KE26" s="269"/>
      <c r="KF26" s="269"/>
      <c r="KG26" s="269"/>
      <c r="KH26" s="269"/>
      <c r="KI26" s="269"/>
      <c r="KJ26" s="269"/>
      <c r="KK26" s="269"/>
      <c r="KL26" s="269"/>
      <c r="KM26" s="269"/>
      <c r="KN26" s="269"/>
      <c r="KO26" s="269"/>
      <c r="KP26" s="269"/>
      <c r="KQ26" s="269"/>
      <c r="KR26" s="269"/>
      <c r="KS26" s="269"/>
      <c r="KT26" s="269"/>
      <c r="KU26" s="269"/>
      <c r="KV26" s="269"/>
      <c r="KW26" s="269"/>
      <c r="KX26" s="269"/>
      <c r="KY26" s="269"/>
      <c r="KZ26" s="269"/>
      <c r="LA26" s="269"/>
      <c r="LB26" s="269"/>
      <c r="LC26" s="269"/>
      <c r="LD26" s="269"/>
      <c r="LE26" s="269"/>
      <c r="LF26" s="269"/>
      <c r="LG26" s="269"/>
      <c r="LH26" s="269"/>
      <c r="LI26" s="269"/>
      <c r="LJ26" s="269"/>
      <c r="LK26" s="269"/>
      <c r="LL26" s="269"/>
      <c r="LM26" s="269"/>
      <c r="LN26" s="269"/>
      <c r="LO26" s="269"/>
      <c r="LP26" s="269"/>
      <c r="LQ26" s="269"/>
      <c r="LR26" s="269"/>
      <c r="LS26" s="269"/>
      <c r="LT26" s="269"/>
      <c r="LU26" s="269"/>
      <c r="LV26" s="269"/>
      <c r="LW26" s="269"/>
      <c r="LX26" s="269"/>
      <c r="LY26" s="269"/>
      <c r="LZ26" s="269"/>
      <c r="MA26" s="269"/>
      <c r="MB26" s="269"/>
      <c r="MC26" s="269"/>
      <c r="MD26" s="269"/>
      <c r="ME26" s="269"/>
      <c r="MF26" s="269"/>
      <c r="MG26" s="269"/>
      <c r="MH26" s="269"/>
      <c r="MI26" s="269"/>
      <c r="MJ26" s="269"/>
      <c r="MK26" s="269"/>
      <c r="ML26" s="269"/>
      <c r="MM26" s="269"/>
      <c r="MN26" s="269"/>
      <c r="MO26" s="269"/>
      <c r="MP26" s="269"/>
      <c r="MQ26" s="269"/>
      <c r="MR26" s="269"/>
      <c r="MS26" s="269"/>
      <c r="MT26" s="269"/>
      <c r="MU26" s="269"/>
      <c r="MV26" s="269"/>
      <c r="MW26" s="269"/>
      <c r="MX26" s="269"/>
      <c r="MY26" s="269"/>
      <c r="MZ26" s="269"/>
      <c r="NA26" s="269"/>
      <c r="NB26" s="269"/>
      <c r="NC26" s="269"/>
      <c r="ND26" s="269"/>
      <c r="NE26" s="269"/>
      <c r="NF26" s="269"/>
      <c r="NG26" s="269"/>
      <c r="NH26" s="269"/>
      <c r="NI26" s="269"/>
      <c r="NJ26" s="269"/>
      <c r="NK26" s="269"/>
      <c r="NL26" s="269"/>
      <c r="NM26" s="269"/>
      <c r="NN26" s="269"/>
      <c r="NO26" s="269"/>
      <c r="NP26" s="269"/>
      <c r="NQ26" s="269"/>
      <c r="NR26" s="269"/>
      <c r="NS26" s="269"/>
      <c r="NT26" s="269"/>
      <c r="NU26" s="269"/>
      <c r="NV26" s="269"/>
      <c r="NW26" s="269"/>
      <c r="NX26" s="269"/>
      <c r="NY26" s="269"/>
      <c r="NZ26" s="269"/>
      <c r="OA26" s="269"/>
      <c r="OB26" s="269"/>
      <c r="OC26" s="269"/>
      <c r="OD26" s="269"/>
      <c r="OE26" s="269"/>
      <c r="OF26" s="269"/>
      <c r="OG26" s="269"/>
      <c r="OH26" s="269"/>
      <c r="OI26" s="269"/>
      <c r="OJ26" s="269"/>
      <c r="OK26" s="269"/>
      <c r="OL26" s="269"/>
      <c r="OM26" s="269"/>
      <c r="ON26" s="269"/>
      <c r="OO26" s="269"/>
      <c r="OP26" s="269"/>
      <c r="OQ26" s="269"/>
      <c r="OR26" s="269"/>
      <c r="OS26" s="269"/>
      <c r="OT26" s="269"/>
      <c r="OU26" s="269"/>
      <c r="OV26" s="269"/>
      <c r="OW26" s="269"/>
      <c r="OX26" s="269"/>
      <c r="OY26" s="269"/>
      <c r="OZ26" s="269"/>
      <c r="PA26" s="269"/>
      <c r="PB26" s="269"/>
      <c r="PC26" s="269"/>
      <c r="PD26" s="269"/>
      <c r="PE26" s="269"/>
      <c r="PF26" s="269"/>
      <c r="PG26" s="269"/>
      <c r="PH26" s="269"/>
      <c r="PI26" s="269"/>
      <c r="PJ26" s="269"/>
      <c r="PK26" s="269"/>
      <c r="PL26" s="269"/>
      <c r="PM26" s="269"/>
      <c r="PN26" s="269"/>
      <c r="PO26" s="269"/>
      <c r="PP26" s="269"/>
      <c r="PQ26" s="269"/>
      <c r="PR26" s="269"/>
      <c r="PS26" s="269"/>
      <c r="PT26" s="269"/>
      <c r="PU26" s="269"/>
      <c r="PV26" s="269"/>
      <c r="PW26" s="269"/>
      <c r="PX26" s="269"/>
      <c r="PY26" s="269"/>
      <c r="PZ26" s="269"/>
      <c r="QA26" s="269"/>
      <c r="QB26" s="269"/>
      <c r="QC26" s="269"/>
      <c r="QD26" s="269"/>
      <c r="QE26" s="269"/>
      <c r="QF26" s="269"/>
      <c r="QG26" s="269"/>
      <c r="QH26" s="269"/>
      <c r="QI26" s="269"/>
      <c r="QJ26" s="269"/>
      <c r="QK26" s="269"/>
      <c r="QL26" s="269"/>
      <c r="QM26" s="269"/>
      <c r="QN26" s="269"/>
      <c r="QO26" s="269"/>
      <c r="QP26" s="269"/>
      <c r="QQ26" s="269"/>
      <c r="QR26" s="269"/>
      <c r="QS26" s="269"/>
      <c r="QT26" s="269"/>
      <c r="QU26" s="269"/>
      <c r="QV26" s="269"/>
      <c r="QW26" s="269"/>
      <c r="QX26" s="269"/>
      <c r="QY26" s="269"/>
      <c r="QZ26" s="269"/>
      <c r="RA26" s="269"/>
      <c r="RB26" s="269"/>
      <c r="RC26" s="269"/>
      <c r="RD26" s="269"/>
      <c r="RE26" s="269"/>
      <c r="RF26" s="269"/>
      <c r="RG26" s="269"/>
      <c r="RH26" s="269"/>
      <c r="RI26" s="269"/>
      <c r="RJ26" s="269"/>
      <c r="RK26" s="269"/>
      <c r="RL26" s="269"/>
      <c r="RM26" s="269"/>
      <c r="RN26" s="269"/>
      <c r="RO26" s="269"/>
      <c r="RP26" s="269"/>
      <c r="RQ26" s="269"/>
      <c r="RR26" s="269"/>
      <c r="RS26" s="269"/>
      <c r="RT26" s="269"/>
      <c r="RU26" s="269"/>
      <c r="RV26" s="269"/>
      <c r="RW26" s="269"/>
      <c r="RX26" s="269"/>
      <c r="RY26" s="269"/>
      <c r="RZ26" s="269"/>
      <c r="SA26" s="269"/>
      <c r="SB26" s="269"/>
      <c r="SC26" s="269"/>
      <c r="SD26" s="269"/>
      <c r="SE26" s="269"/>
      <c r="SF26" s="269"/>
      <c r="SG26" s="269"/>
      <c r="SH26" s="269"/>
      <c r="SI26" s="269"/>
      <c r="SJ26" s="269"/>
      <c r="SK26" s="269"/>
      <c r="SL26" s="269"/>
      <c r="SM26" s="269"/>
      <c r="SN26" s="269"/>
      <c r="SO26" s="269"/>
      <c r="SP26" s="269"/>
      <c r="SQ26" s="269"/>
      <c r="SR26" s="269"/>
      <c r="SS26" s="269"/>
      <c r="ST26" s="269"/>
      <c r="SU26" s="269"/>
      <c r="SV26" s="269"/>
      <c r="SW26" s="269"/>
      <c r="SX26" s="269"/>
      <c r="SY26" s="269"/>
      <c r="SZ26" s="269"/>
      <c r="TA26" s="269"/>
      <c r="TB26" s="269"/>
      <c r="TC26" s="269"/>
      <c r="TD26" s="269"/>
      <c r="TE26" s="269"/>
      <c r="TF26" s="269"/>
      <c r="TG26" s="269"/>
      <c r="TH26" s="269"/>
      <c r="TI26" s="269"/>
      <c r="TJ26" s="269"/>
      <c r="TK26" s="269"/>
      <c r="TL26" s="269"/>
      <c r="TM26" s="269"/>
      <c r="TN26" s="269"/>
      <c r="TO26" s="269"/>
      <c r="TP26" s="269"/>
      <c r="TQ26" s="269"/>
      <c r="TR26" s="269"/>
      <c r="TS26" s="269"/>
      <c r="TT26" s="269"/>
      <c r="TU26" s="269"/>
      <c r="TV26" s="269"/>
      <c r="TW26" s="269"/>
      <c r="TX26" s="269"/>
      <c r="TY26" s="269"/>
      <c r="TZ26" s="269"/>
      <c r="UA26" s="269"/>
      <c r="UB26" s="269"/>
      <c r="UC26" s="269"/>
      <c r="UD26" s="269"/>
      <c r="UE26" s="269"/>
      <c r="UF26" s="269"/>
      <c r="UG26" s="269"/>
      <c r="UH26" s="269"/>
      <c r="UI26" s="269"/>
      <c r="UJ26" s="269"/>
      <c r="UK26" s="269"/>
      <c r="UL26" s="269"/>
      <c r="UM26" s="269"/>
      <c r="UN26" s="269"/>
      <c r="UO26" s="269"/>
      <c r="UP26" s="269"/>
      <c r="UQ26" s="269"/>
      <c r="UR26" s="269"/>
      <c r="US26" s="269"/>
      <c r="UT26" s="269"/>
      <c r="UU26" s="269"/>
      <c r="UV26" s="269"/>
      <c r="UW26" s="269"/>
      <c r="UX26" s="269"/>
      <c r="UY26" s="269"/>
      <c r="UZ26" s="269"/>
      <c r="VA26" s="269"/>
      <c r="VB26" s="269"/>
      <c r="VC26" s="269"/>
      <c r="VD26" s="269"/>
      <c r="VE26" s="269"/>
      <c r="VF26" s="269"/>
      <c r="VG26" s="269"/>
      <c r="VH26" s="269"/>
      <c r="VI26" s="269"/>
      <c r="VJ26" s="269"/>
      <c r="VK26" s="269"/>
      <c r="VL26" s="269"/>
      <c r="VM26" s="269"/>
      <c r="VN26" s="269"/>
      <c r="VO26" s="269"/>
      <c r="VP26" s="269"/>
      <c r="VQ26" s="269"/>
      <c r="VR26" s="269"/>
      <c r="VS26" s="269"/>
      <c r="VT26" s="269"/>
      <c r="VU26" s="269"/>
      <c r="VV26" s="269"/>
      <c r="VW26" s="269"/>
      <c r="VX26" s="269"/>
      <c r="VY26" s="269"/>
      <c r="VZ26" s="269"/>
      <c r="WA26" s="269"/>
      <c r="WB26" s="269"/>
      <c r="WC26" s="269"/>
      <c r="WD26" s="269"/>
      <c r="WE26" s="269"/>
      <c r="WF26" s="269"/>
      <c r="WG26" s="269"/>
      <c r="WH26" s="269"/>
      <c r="WI26" s="269"/>
      <c r="WJ26" s="269"/>
      <c r="WK26" s="269"/>
      <c r="WL26" s="269"/>
      <c r="WM26" s="269"/>
      <c r="WN26" s="269"/>
      <c r="WO26" s="269"/>
      <c r="WP26" s="269"/>
      <c r="WQ26" s="269"/>
      <c r="WR26" s="269"/>
      <c r="WS26" s="269"/>
      <c r="WT26" s="269"/>
      <c r="WU26" s="269"/>
      <c r="WV26" s="269"/>
      <c r="WW26" s="269"/>
      <c r="WX26" s="269"/>
      <c r="WY26" s="269"/>
      <c r="WZ26" s="269"/>
      <c r="XA26" s="269"/>
      <c r="XB26" s="269"/>
      <c r="XC26" s="269"/>
      <c r="XD26" s="269"/>
      <c r="XE26" s="269"/>
      <c r="XF26" s="269"/>
      <c r="XG26" s="269"/>
      <c r="XH26" s="269"/>
      <c r="XI26" s="269"/>
      <c r="XJ26" s="269"/>
      <c r="XK26" s="269"/>
      <c r="XL26" s="269"/>
      <c r="XM26" s="269"/>
      <c r="XN26" s="269"/>
      <c r="XO26" s="269"/>
      <c r="XP26" s="269"/>
      <c r="XQ26" s="269"/>
      <c r="XR26" s="269"/>
      <c r="XS26" s="269"/>
      <c r="XT26" s="269"/>
      <c r="XU26" s="269"/>
      <c r="XV26" s="269"/>
      <c r="XW26" s="269"/>
      <c r="XX26" s="269"/>
      <c r="XY26" s="269"/>
      <c r="XZ26" s="269"/>
      <c r="YA26" s="269"/>
      <c r="YB26" s="269"/>
      <c r="YC26" s="269"/>
      <c r="YD26" s="269"/>
      <c r="YE26" s="269"/>
      <c r="YF26" s="269"/>
      <c r="YG26" s="269"/>
      <c r="YH26" s="269"/>
      <c r="YI26" s="269"/>
      <c r="YJ26" s="269"/>
      <c r="YK26" s="269"/>
      <c r="YL26" s="269"/>
      <c r="YM26" s="269"/>
      <c r="YN26" s="269"/>
      <c r="YO26" s="269"/>
      <c r="YP26" s="269"/>
      <c r="YQ26" s="269"/>
      <c r="YR26" s="269"/>
      <c r="YS26" s="269"/>
      <c r="YT26" s="269"/>
      <c r="YU26" s="269"/>
      <c r="YV26" s="269"/>
      <c r="YW26" s="269"/>
      <c r="YX26" s="269"/>
      <c r="YY26" s="269"/>
      <c r="YZ26" s="269"/>
      <c r="ZA26" s="269"/>
      <c r="ZB26" s="269"/>
      <c r="ZC26" s="269"/>
      <c r="ZD26" s="269"/>
      <c r="ZE26" s="269"/>
      <c r="ZF26" s="269"/>
      <c r="ZG26" s="269"/>
      <c r="ZH26" s="269"/>
      <c r="ZI26" s="269"/>
      <c r="ZJ26" s="269"/>
      <c r="ZK26" s="269"/>
      <c r="ZL26" s="269"/>
      <c r="ZM26" s="269"/>
      <c r="ZN26" s="269"/>
      <c r="ZO26" s="269"/>
      <c r="ZP26" s="269"/>
      <c r="ZQ26" s="269"/>
      <c r="ZR26" s="269"/>
      <c r="ZS26" s="269"/>
      <c r="ZT26" s="269"/>
      <c r="ZU26" s="269"/>
      <c r="ZV26" s="269"/>
      <c r="ZW26" s="269"/>
      <c r="ZX26" s="269"/>
      <c r="ZY26" s="269"/>
      <c r="ZZ26" s="269"/>
      <c r="AAA26" s="269"/>
      <c r="AAB26" s="269"/>
      <c r="AAC26" s="269"/>
      <c r="AAD26" s="269"/>
      <c r="AAE26" s="269"/>
      <c r="AAF26" s="269"/>
      <c r="AAG26" s="269"/>
      <c r="AAH26" s="269"/>
      <c r="AAI26" s="269"/>
      <c r="AAJ26" s="269"/>
      <c r="AAK26" s="269"/>
      <c r="AAL26" s="269"/>
      <c r="AAM26" s="269"/>
      <c r="AAN26" s="269"/>
      <c r="AAO26" s="269"/>
      <c r="AAP26" s="269"/>
      <c r="AAQ26" s="269"/>
      <c r="AAR26" s="269"/>
      <c r="AAS26" s="269"/>
      <c r="AAT26" s="269"/>
      <c r="AAU26" s="269"/>
      <c r="AAV26" s="269"/>
      <c r="AAW26" s="269"/>
      <c r="AAX26" s="269"/>
      <c r="AAY26" s="269"/>
      <c r="AAZ26" s="269"/>
      <c r="ABA26" s="269"/>
      <c r="ABB26" s="269"/>
      <c r="ABC26" s="269"/>
      <c r="ABD26" s="269"/>
      <c r="ABE26" s="269"/>
      <c r="ABF26" s="269"/>
      <c r="ABG26" s="269"/>
      <c r="ABH26" s="269"/>
      <c r="ABI26" s="269"/>
      <c r="ABJ26" s="269"/>
      <c r="ABK26" s="269"/>
      <c r="ABL26" s="269"/>
      <c r="ABM26" s="269"/>
      <c r="ABN26" s="269"/>
      <c r="ABO26" s="269"/>
      <c r="ABP26" s="269"/>
      <c r="ABQ26" s="269"/>
      <c r="ABR26" s="269"/>
      <c r="ABS26" s="269"/>
      <c r="ABT26" s="269"/>
      <c r="ABU26" s="269"/>
      <c r="ABV26" s="269"/>
      <c r="ABW26" s="269"/>
      <c r="ABX26" s="269"/>
      <c r="ABY26" s="269"/>
      <c r="ABZ26" s="269"/>
      <c r="ACA26" s="269"/>
      <c r="ACB26" s="269"/>
      <c r="ACC26" s="269"/>
      <c r="ACD26" s="269"/>
      <c r="ACE26" s="269"/>
      <c r="ACF26" s="269"/>
      <c r="ACG26" s="269"/>
      <c r="ACH26" s="269"/>
      <c r="ACI26" s="269"/>
      <c r="ACJ26" s="269"/>
      <c r="ACK26" s="269"/>
      <c r="ACL26" s="269"/>
      <c r="ACM26" s="269"/>
      <c r="ACN26" s="269"/>
      <c r="ACO26" s="269"/>
      <c r="ACP26" s="269"/>
      <c r="ACQ26" s="269"/>
      <c r="ACR26" s="269"/>
      <c r="ACS26" s="269"/>
      <c r="ACT26" s="269"/>
      <c r="ACU26" s="269"/>
      <c r="ACV26" s="269"/>
      <c r="ACW26" s="269"/>
      <c r="ACX26" s="269"/>
      <c r="ACY26" s="269"/>
      <c r="ACZ26" s="269"/>
      <c r="ADA26" s="269"/>
      <c r="ADB26" s="269"/>
      <c r="ADC26" s="269"/>
      <c r="ADD26" s="269"/>
      <c r="ADE26" s="269"/>
      <c r="ADF26" s="269"/>
      <c r="ADG26" s="269"/>
      <c r="ADH26" s="269"/>
      <c r="ADI26" s="269"/>
      <c r="ADJ26" s="269"/>
      <c r="ADK26" s="269"/>
      <c r="ADL26" s="269"/>
      <c r="ADM26" s="269"/>
      <c r="ADN26" s="269"/>
      <c r="ADO26" s="269"/>
      <c r="ADP26" s="269"/>
      <c r="ADQ26" s="269"/>
      <c r="ADR26" s="269"/>
      <c r="ADS26" s="269"/>
      <c r="ADT26" s="269"/>
      <c r="ADU26" s="269"/>
      <c r="ADV26" s="269"/>
      <c r="ADW26" s="269"/>
      <c r="ADX26" s="269"/>
      <c r="ADY26" s="269"/>
      <c r="ADZ26" s="269"/>
      <c r="AEA26" s="269"/>
      <c r="AEB26" s="269"/>
      <c r="AEC26" s="269"/>
      <c r="AED26" s="269"/>
      <c r="AEE26" s="269"/>
      <c r="AEF26" s="269"/>
      <c r="AEG26" s="269"/>
      <c r="AEH26" s="269"/>
      <c r="AEI26" s="269"/>
      <c r="AEJ26" s="269"/>
      <c r="AEK26" s="269"/>
      <c r="AEL26" s="269"/>
      <c r="AEM26" s="269"/>
      <c r="AEN26" s="269"/>
      <c r="AEO26" s="269"/>
      <c r="AEP26" s="269"/>
      <c r="AEQ26" s="269"/>
      <c r="AER26" s="269"/>
      <c r="AES26" s="269"/>
      <c r="AET26" s="269"/>
      <c r="AEU26" s="269"/>
      <c r="AEV26" s="269"/>
      <c r="AEW26" s="269"/>
      <c r="AEX26" s="269"/>
      <c r="AEY26" s="269"/>
      <c r="AEZ26" s="269"/>
      <c r="AFA26" s="269"/>
      <c r="AFB26" s="269"/>
      <c r="AFC26" s="269"/>
      <c r="AFD26" s="269"/>
      <c r="AFE26" s="269"/>
      <c r="AFF26" s="269"/>
      <c r="AFG26" s="269"/>
      <c r="AFH26" s="269"/>
      <c r="AFI26" s="269"/>
      <c r="AFJ26" s="269"/>
      <c r="AFK26" s="269"/>
      <c r="AFL26" s="269"/>
      <c r="AFM26" s="269"/>
      <c r="AFN26" s="269"/>
      <c r="AFO26" s="269"/>
      <c r="AFP26" s="269"/>
      <c r="AFQ26" s="269"/>
      <c r="AFR26" s="269"/>
      <c r="AFS26" s="269"/>
      <c r="AFT26" s="269"/>
      <c r="AFU26" s="269"/>
      <c r="AFV26" s="269"/>
      <c r="AFW26" s="269"/>
      <c r="AFX26" s="269"/>
      <c r="AFY26" s="269"/>
      <c r="AFZ26" s="269"/>
      <c r="AGA26" s="269"/>
      <c r="AGB26" s="269"/>
      <c r="AGC26" s="269"/>
      <c r="AGD26" s="269"/>
      <c r="AGE26" s="269"/>
      <c r="AGF26" s="269"/>
      <c r="AGG26" s="269"/>
      <c r="AGH26" s="269"/>
      <c r="AGI26" s="269"/>
      <c r="AGJ26" s="269"/>
      <c r="AGK26" s="269"/>
      <c r="AGL26" s="269"/>
      <c r="AGM26" s="269"/>
      <c r="AGN26" s="269"/>
      <c r="AGO26" s="269"/>
      <c r="AGP26" s="269"/>
      <c r="AGQ26" s="269"/>
      <c r="AGR26" s="269"/>
      <c r="AGS26" s="269"/>
      <c r="AGT26" s="269"/>
      <c r="AGU26" s="269"/>
      <c r="AGV26" s="269"/>
      <c r="AGW26" s="269"/>
      <c r="AGX26" s="269"/>
      <c r="AGY26" s="269"/>
      <c r="AGZ26" s="269"/>
      <c r="AHA26" s="269"/>
      <c r="AHB26" s="269"/>
      <c r="AHC26" s="269"/>
      <c r="AHD26" s="269"/>
      <c r="AHE26" s="269"/>
      <c r="AHF26" s="269"/>
      <c r="AHG26" s="269"/>
      <c r="AHH26" s="269"/>
      <c r="AHI26" s="269"/>
      <c r="AHJ26" s="269"/>
      <c r="AHK26" s="269"/>
      <c r="AHL26" s="269"/>
      <c r="AHM26" s="269"/>
      <c r="AHN26" s="269"/>
      <c r="AHO26" s="269"/>
      <c r="AHP26" s="269"/>
      <c r="AHQ26" s="269"/>
      <c r="AHR26" s="269"/>
      <c r="AHS26" s="269"/>
      <c r="AHT26" s="269"/>
      <c r="AHU26" s="269"/>
      <c r="AHV26" s="269"/>
      <c r="AHW26" s="269"/>
      <c r="AHX26" s="269"/>
      <c r="AHY26" s="269"/>
      <c r="AHZ26" s="269"/>
      <c r="AIA26" s="269"/>
      <c r="AIB26" s="269"/>
      <c r="AIC26" s="269"/>
      <c r="AID26" s="269"/>
      <c r="AIE26" s="269"/>
      <c r="AIF26" s="269"/>
      <c r="AIG26" s="269"/>
      <c r="AIH26" s="269"/>
      <c r="AII26" s="269"/>
      <c r="AIJ26" s="269"/>
      <c r="AIK26" s="269"/>
      <c r="AIL26" s="269"/>
      <c r="AIM26" s="269"/>
      <c r="AIN26" s="269"/>
      <c r="AIO26" s="269"/>
      <c r="AIP26" s="269"/>
      <c r="AIQ26" s="269"/>
      <c r="AIR26" s="269"/>
      <c r="AIS26" s="269"/>
      <c r="AIT26" s="269"/>
      <c r="AIU26" s="269"/>
      <c r="AIV26" s="269"/>
      <c r="AIW26" s="269"/>
      <c r="AIX26" s="269"/>
      <c r="AIY26" s="269"/>
      <c r="AIZ26" s="269"/>
      <c r="AJA26" s="269"/>
      <c r="AJB26" s="269"/>
      <c r="AJC26" s="269"/>
      <c r="AJD26" s="269"/>
      <c r="AJE26" s="269"/>
      <c r="AJF26" s="269"/>
      <c r="AJG26" s="269"/>
      <c r="AJH26" s="269"/>
      <c r="AJI26" s="269"/>
      <c r="AJJ26" s="269"/>
      <c r="AJK26" s="269"/>
      <c r="AJL26" s="269"/>
      <c r="AJM26" s="269"/>
      <c r="AJN26" s="269"/>
      <c r="AJO26" s="269"/>
      <c r="AJP26" s="269"/>
      <c r="AJQ26" s="269"/>
      <c r="AJR26" s="269"/>
      <c r="AJS26" s="269"/>
      <c r="AJT26" s="269"/>
      <c r="AJU26" s="269"/>
      <c r="AJV26" s="269"/>
      <c r="AJW26" s="269"/>
      <c r="AJX26" s="269"/>
      <c r="AJY26" s="269"/>
      <c r="AJZ26" s="269"/>
      <c r="AKA26" s="269"/>
      <c r="AKB26" s="269"/>
      <c r="AKC26" s="269"/>
      <c r="AKD26" s="269"/>
      <c r="AKE26" s="269"/>
      <c r="AKF26" s="269"/>
      <c r="AKG26" s="269"/>
      <c r="AKH26" s="269"/>
      <c r="AKI26" s="269"/>
      <c r="AKJ26" s="269"/>
      <c r="AKK26" s="269"/>
      <c r="AKL26" s="269"/>
      <c r="AKM26" s="269"/>
      <c r="AKN26" s="269"/>
      <c r="AKO26" s="269"/>
      <c r="AKP26" s="269"/>
      <c r="AKQ26" s="269"/>
      <c r="AKR26" s="269"/>
      <c r="AKS26" s="269"/>
      <c r="AKT26" s="269"/>
      <c r="AKU26" s="269"/>
      <c r="AKV26" s="269"/>
      <c r="AKW26" s="269"/>
      <c r="AKX26" s="269"/>
      <c r="AKY26" s="269"/>
      <c r="AKZ26" s="269"/>
      <c r="ALA26" s="269"/>
      <c r="ALB26" s="269"/>
      <c r="ALC26" s="269"/>
      <c r="ALD26" s="269"/>
      <c r="ALE26" s="269"/>
      <c r="ALF26" s="269"/>
      <c r="ALG26" s="269"/>
      <c r="ALH26" s="269"/>
      <c r="ALI26" s="269"/>
      <c r="ALJ26" s="269"/>
      <c r="ALK26" s="269"/>
      <c r="ALL26" s="269"/>
      <c r="ALM26" s="269"/>
      <c r="ALN26" s="269"/>
      <c r="ALO26" s="269"/>
      <c r="ALP26" s="269"/>
      <c r="ALQ26" s="269"/>
      <c r="ALR26" s="269"/>
      <c r="ALS26" s="269"/>
      <c r="ALT26" s="269"/>
      <c r="ALU26" s="269"/>
      <c r="ALV26" s="269"/>
      <c r="ALW26" s="269"/>
      <c r="ALX26" s="269"/>
      <c r="ALY26" s="269"/>
      <c r="ALZ26" s="269"/>
      <c r="AMA26" s="269"/>
      <c r="AMB26" s="269"/>
      <c r="AMC26" s="269"/>
      <c r="AMD26" s="269"/>
    </row>
    <row r="27" customFormat="false" ht="13.8" hidden="false" customHeight="true" outlineLevel="0" collapsed="false">
      <c r="A27" s="261" t="s">
        <v>966</v>
      </c>
      <c r="B27" s="267" t="s">
        <v>1309</v>
      </c>
      <c r="C27" s="267"/>
      <c r="D27" s="267"/>
      <c r="E27" s="267"/>
      <c r="F27" s="267"/>
      <c r="G27" s="267"/>
      <c r="H27" s="271"/>
      <c r="I27" s="266" t="n">
        <f aca="false">I23*H27</f>
        <v>0</v>
      </c>
      <c r="J27" s="270"/>
      <c r="K27" s="270"/>
      <c r="L27" s="270"/>
      <c r="M27" s="270"/>
      <c r="N27" s="270"/>
      <c r="O27" s="270"/>
      <c r="P27" s="270"/>
      <c r="Q27" s="270"/>
      <c r="R27" s="270"/>
      <c r="S27" s="270"/>
      <c r="T27" s="270"/>
      <c r="U27" s="270"/>
      <c r="V27" s="270"/>
      <c r="W27" s="270"/>
      <c r="X27" s="270"/>
      <c r="Y27" s="270"/>
      <c r="Z27" s="270"/>
      <c r="AA27" s="270"/>
      <c r="AB27" s="270"/>
      <c r="AC27" s="270"/>
      <c r="AD27" s="270"/>
      <c r="AE27" s="270"/>
      <c r="AF27" s="270"/>
      <c r="AG27" s="270"/>
      <c r="AH27" s="270"/>
      <c r="AI27" s="270"/>
      <c r="AJ27" s="270"/>
      <c r="AK27" s="270"/>
      <c r="AL27" s="270"/>
      <c r="AM27" s="270"/>
      <c r="AN27" s="270"/>
      <c r="AO27" s="270"/>
      <c r="AP27" s="270"/>
      <c r="AQ27" s="270"/>
      <c r="AR27" s="270"/>
      <c r="AS27" s="270"/>
      <c r="AT27" s="270"/>
      <c r="AU27" s="270"/>
      <c r="AV27" s="270"/>
      <c r="AW27" s="270"/>
      <c r="AX27" s="270"/>
      <c r="AY27" s="270"/>
      <c r="AZ27" s="270"/>
      <c r="BA27" s="270"/>
      <c r="BB27" s="270"/>
      <c r="BC27" s="270"/>
      <c r="BD27" s="270"/>
      <c r="BE27" s="270"/>
      <c r="BF27" s="270"/>
      <c r="BG27" s="270"/>
      <c r="BH27" s="270"/>
      <c r="BI27" s="270"/>
      <c r="BJ27" s="270"/>
      <c r="BK27" s="270"/>
      <c r="BL27" s="270"/>
      <c r="BM27" s="270"/>
      <c r="BN27" s="270"/>
      <c r="BO27" s="270"/>
      <c r="BP27" s="270"/>
      <c r="BQ27" s="270"/>
      <c r="BR27" s="270"/>
      <c r="BS27" s="270"/>
      <c r="BT27" s="270"/>
      <c r="BU27" s="270"/>
      <c r="BV27" s="270"/>
      <c r="BW27" s="270"/>
      <c r="BX27" s="270"/>
      <c r="BY27" s="270"/>
      <c r="BZ27" s="270"/>
      <c r="CA27" s="270"/>
      <c r="CB27" s="270"/>
      <c r="CC27" s="270"/>
      <c r="CD27" s="270"/>
      <c r="CE27" s="270"/>
      <c r="CF27" s="270"/>
      <c r="CG27" s="270"/>
      <c r="CH27" s="270"/>
      <c r="CI27" s="270"/>
      <c r="CJ27" s="270"/>
      <c r="CK27" s="270"/>
      <c r="CL27" s="270"/>
      <c r="CM27" s="270"/>
      <c r="CN27" s="270"/>
      <c r="CO27" s="270"/>
      <c r="CP27" s="270"/>
      <c r="CQ27" s="270"/>
      <c r="CR27" s="270"/>
      <c r="CS27" s="270"/>
      <c r="CT27" s="270"/>
      <c r="CU27" s="270"/>
      <c r="CV27" s="270"/>
      <c r="CW27" s="270"/>
      <c r="CX27" s="270"/>
      <c r="CY27" s="270"/>
      <c r="CZ27" s="270"/>
      <c r="DA27" s="270"/>
      <c r="DB27" s="270"/>
      <c r="DC27" s="270"/>
      <c r="DD27" s="270"/>
      <c r="DE27" s="270"/>
      <c r="DF27" s="270"/>
      <c r="DG27" s="270"/>
      <c r="DH27" s="270"/>
      <c r="DI27" s="270"/>
      <c r="DJ27" s="270"/>
      <c r="DK27" s="270"/>
      <c r="DL27" s="270"/>
      <c r="DM27" s="270"/>
      <c r="DN27" s="270"/>
      <c r="DO27" s="270"/>
      <c r="DP27" s="270"/>
      <c r="DQ27" s="270"/>
      <c r="DR27" s="270"/>
      <c r="DS27" s="270"/>
      <c r="DT27" s="270"/>
      <c r="DU27" s="270"/>
      <c r="DV27" s="270"/>
      <c r="DW27" s="270"/>
      <c r="DX27" s="270"/>
      <c r="DY27" s="270"/>
      <c r="DZ27" s="270"/>
      <c r="EA27" s="270"/>
      <c r="EB27" s="270"/>
      <c r="EC27" s="270"/>
      <c r="ED27" s="270"/>
      <c r="EE27" s="270"/>
      <c r="EF27" s="270"/>
      <c r="EG27" s="270"/>
      <c r="EH27" s="270"/>
      <c r="EI27" s="270"/>
      <c r="EJ27" s="270"/>
      <c r="EK27" s="270"/>
      <c r="EL27" s="270"/>
      <c r="EM27" s="270"/>
      <c r="EN27" s="270"/>
      <c r="EO27" s="270"/>
      <c r="EP27" s="270"/>
      <c r="EQ27" s="270"/>
      <c r="ER27" s="270"/>
      <c r="ES27" s="270"/>
      <c r="ET27" s="270"/>
      <c r="EU27" s="270"/>
      <c r="EV27" s="270"/>
      <c r="EW27" s="270"/>
      <c r="EX27" s="270"/>
      <c r="EY27" s="270"/>
      <c r="EZ27" s="270"/>
      <c r="FA27" s="270"/>
      <c r="FB27" s="270"/>
      <c r="FC27" s="270"/>
      <c r="FD27" s="270"/>
      <c r="FE27" s="270"/>
      <c r="FF27" s="270"/>
      <c r="FG27" s="270"/>
      <c r="FH27" s="270"/>
      <c r="FI27" s="270"/>
      <c r="FJ27" s="270"/>
      <c r="FK27" s="270"/>
      <c r="FL27" s="270"/>
      <c r="FM27" s="270"/>
      <c r="FN27" s="270"/>
      <c r="FO27" s="270"/>
      <c r="FP27" s="270"/>
      <c r="FQ27" s="270"/>
      <c r="FR27" s="270"/>
      <c r="FS27" s="270"/>
      <c r="FT27" s="270"/>
      <c r="FU27" s="270"/>
      <c r="FV27" s="270"/>
      <c r="FW27" s="270"/>
      <c r="FX27" s="270"/>
      <c r="FY27" s="270"/>
      <c r="FZ27" s="270"/>
      <c r="GA27" s="270"/>
      <c r="GB27" s="270"/>
      <c r="GC27" s="270"/>
      <c r="GD27" s="270"/>
      <c r="GE27" s="270"/>
      <c r="GF27" s="270"/>
      <c r="GG27" s="270"/>
      <c r="GH27" s="270"/>
      <c r="GI27" s="270"/>
      <c r="GJ27" s="270"/>
      <c r="GK27" s="270"/>
      <c r="GL27" s="270"/>
      <c r="GM27" s="270"/>
      <c r="GN27" s="270"/>
      <c r="GO27" s="270"/>
      <c r="GP27" s="270"/>
      <c r="GQ27" s="270"/>
      <c r="GR27" s="270"/>
      <c r="GS27" s="270"/>
      <c r="GT27" s="270"/>
      <c r="GU27" s="270"/>
      <c r="GV27" s="270"/>
      <c r="GW27" s="270"/>
      <c r="GX27" s="270"/>
      <c r="GY27" s="270"/>
      <c r="GZ27" s="270"/>
      <c r="HA27" s="270"/>
      <c r="HB27" s="270"/>
      <c r="HC27" s="270"/>
      <c r="HD27" s="270"/>
      <c r="HE27" s="270"/>
      <c r="HF27" s="270"/>
      <c r="HG27" s="270"/>
      <c r="HH27" s="270"/>
      <c r="HI27" s="270"/>
      <c r="HJ27" s="270"/>
      <c r="HK27" s="270"/>
      <c r="HL27" s="270"/>
      <c r="HM27" s="270"/>
      <c r="HN27" s="270"/>
      <c r="HO27" s="270"/>
      <c r="HP27" s="270"/>
      <c r="HQ27" s="270"/>
      <c r="HR27" s="270"/>
      <c r="HS27" s="270"/>
      <c r="HT27" s="270"/>
      <c r="HU27" s="270"/>
      <c r="HV27" s="270"/>
      <c r="HW27" s="270"/>
      <c r="HX27" s="270"/>
      <c r="HY27" s="270"/>
      <c r="HZ27" s="270"/>
      <c r="IA27" s="270"/>
      <c r="IB27" s="270"/>
      <c r="IC27" s="270"/>
      <c r="ID27" s="270"/>
      <c r="IE27" s="270"/>
      <c r="IF27" s="270"/>
      <c r="IG27" s="270"/>
      <c r="IH27" s="270"/>
      <c r="II27" s="270"/>
      <c r="IJ27" s="270"/>
      <c r="IK27" s="270"/>
      <c r="IL27" s="270"/>
      <c r="IM27" s="270"/>
      <c r="IN27" s="270"/>
      <c r="IO27" s="270"/>
      <c r="IP27" s="270"/>
      <c r="IQ27" s="270"/>
      <c r="IR27" s="270"/>
      <c r="IS27" s="270"/>
      <c r="IT27" s="270"/>
      <c r="IU27" s="270"/>
      <c r="IV27" s="270"/>
      <c r="IW27" s="270"/>
      <c r="IX27" s="270"/>
      <c r="IY27" s="270"/>
      <c r="IZ27" s="270"/>
      <c r="JA27" s="270"/>
      <c r="JB27" s="270"/>
      <c r="JC27" s="270"/>
      <c r="JD27" s="270"/>
      <c r="JE27" s="270"/>
      <c r="JF27" s="270"/>
      <c r="JG27" s="270"/>
      <c r="JH27" s="270"/>
      <c r="JI27" s="270"/>
      <c r="JJ27" s="270"/>
      <c r="JK27" s="270"/>
      <c r="JL27" s="270"/>
      <c r="JM27" s="270"/>
      <c r="JN27" s="270"/>
      <c r="JO27" s="270"/>
      <c r="JP27" s="270"/>
      <c r="JQ27" s="270"/>
      <c r="JR27" s="270"/>
      <c r="JS27" s="270"/>
      <c r="JT27" s="270"/>
      <c r="JU27" s="270"/>
      <c r="JV27" s="270"/>
      <c r="JW27" s="270"/>
      <c r="JX27" s="270"/>
      <c r="JY27" s="270"/>
      <c r="JZ27" s="270"/>
      <c r="KA27" s="270"/>
      <c r="KB27" s="270"/>
      <c r="KC27" s="270"/>
      <c r="KD27" s="270"/>
      <c r="KE27" s="270"/>
      <c r="KF27" s="270"/>
      <c r="KG27" s="270"/>
      <c r="KH27" s="270"/>
      <c r="KI27" s="270"/>
      <c r="KJ27" s="270"/>
      <c r="KK27" s="270"/>
      <c r="KL27" s="270"/>
      <c r="KM27" s="270"/>
      <c r="KN27" s="270"/>
      <c r="KO27" s="270"/>
      <c r="KP27" s="270"/>
      <c r="KQ27" s="270"/>
      <c r="KR27" s="270"/>
      <c r="KS27" s="270"/>
      <c r="KT27" s="270"/>
      <c r="KU27" s="270"/>
      <c r="KV27" s="270"/>
      <c r="KW27" s="270"/>
      <c r="KX27" s="270"/>
      <c r="KY27" s="270"/>
      <c r="KZ27" s="270"/>
      <c r="LA27" s="270"/>
      <c r="LB27" s="270"/>
      <c r="LC27" s="270"/>
      <c r="LD27" s="270"/>
      <c r="LE27" s="270"/>
      <c r="LF27" s="270"/>
      <c r="LG27" s="270"/>
      <c r="LH27" s="270"/>
      <c r="LI27" s="270"/>
      <c r="LJ27" s="270"/>
      <c r="LK27" s="270"/>
      <c r="LL27" s="270"/>
      <c r="LM27" s="270"/>
      <c r="LN27" s="270"/>
      <c r="LO27" s="270"/>
      <c r="LP27" s="270"/>
      <c r="LQ27" s="270"/>
      <c r="LR27" s="270"/>
      <c r="LS27" s="270"/>
      <c r="LT27" s="270"/>
      <c r="LU27" s="270"/>
      <c r="LV27" s="270"/>
      <c r="LW27" s="270"/>
      <c r="LX27" s="270"/>
      <c r="LY27" s="270"/>
      <c r="LZ27" s="270"/>
      <c r="MA27" s="270"/>
      <c r="MB27" s="270"/>
      <c r="MC27" s="270"/>
      <c r="MD27" s="270"/>
      <c r="ME27" s="270"/>
      <c r="MF27" s="270"/>
      <c r="MG27" s="270"/>
      <c r="MH27" s="270"/>
      <c r="MI27" s="270"/>
      <c r="MJ27" s="270"/>
      <c r="MK27" s="270"/>
      <c r="ML27" s="270"/>
      <c r="MM27" s="270"/>
      <c r="MN27" s="270"/>
      <c r="MO27" s="270"/>
      <c r="MP27" s="270"/>
      <c r="MQ27" s="270"/>
      <c r="MR27" s="270"/>
      <c r="MS27" s="270"/>
      <c r="MT27" s="270"/>
      <c r="MU27" s="270"/>
      <c r="MV27" s="270"/>
      <c r="MW27" s="270"/>
      <c r="MX27" s="270"/>
      <c r="MY27" s="270"/>
      <c r="MZ27" s="270"/>
      <c r="NA27" s="270"/>
      <c r="NB27" s="270"/>
      <c r="NC27" s="270"/>
      <c r="ND27" s="270"/>
      <c r="NE27" s="270"/>
      <c r="NF27" s="270"/>
      <c r="NG27" s="270"/>
      <c r="NH27" s="270"/>
      <c r="NI27" s="270"/>
      <c r="NJ27" s="270"/>
      <c r="NK27" s="270"/>
      <c r="NL27" s="270"/>
      <c r="NM27" s="270"/>
      <c r="NN27" s="270"/>
      <c r="NO27" s="270"/>
      <c r="NP27" s="270"/>
      <c r="NQ27" s="270"/>
      <c r="NR27" s="270"/>
      <c r="NS27" s="270"/>
      <c r="NT27" s="270"/>
      <c r="NU27" s="270"/>
      <c r="NV27" s="270"/>
      <c r="NW27" s="270"/>
      <c r="NX27" s="270"/>
      <c r="NY27" s="270"/>
      <c r="NZ27" s="270"/>
      <c r="OA27" s="270"/>
      <c r="OB27" s="270"/>
      <c r="OC27" s="270"/>
      <c r="OD27" s="270"/>
      <c r="OE27" s="270"/>
      <c r="OF27" s="270"/>
      <c r="OG27" s="270"/>
      <c r="OH27" s="270"/>
      <c r="OI27" s="270"/>
      <c r="OJ27" s="270"/>
      <c r="OK27" s="270"/>
      <c r="OL27" s="270"/>
      <c r="OM27" s="270"/>
      <c r="ON27" s="270"/>
      <c r="OO27" s="270"/>
      <c r="OP27" s="270"/>
      <c r="OQ27" s="270"/>
      <c r="OR27" s="270"/>
      <c r="OS27" s="270"/>
      <c r="OT27" s="270"/>
      <c r="OU27" s="270"/>
      <c r="OV27" s="270"/>
      <c r="OW27" s="270"/>
      <c r="OX27" s="270"/>
      <c r="OY27" s="270"/>
      <c r="OZ27" s="270"/>
      <c r="PA27" s="270"/>
      <c r="PB27" s="270"/>
      <c r="PC27" s="270"/>
      <c r="PD27" s="270"/>
      <c r="PE27" s="270"/>
      <c r="PF27" s="270"/>
      <c r="PG27" s="270"/>
      <c r="PH27" s="270"/>
      <c r="PI27" s="270"/>
      <c r="PJ27" s="270"/>
      <c r="PK27" s="270"/>
      <c r="PL27" s="270"/>
      <c r="PM27" s="270"/>
      <c r="PN27" s="270"/>
      <c r="PO27" s="270"/>
      <c r="PP27" s="270"/>
      <c r="PQ27" s="270"/>
      <c r="PR27" s="270"/>
      <c r="PS27" s="270"/>
      <c r="PT27" s="270"/>
      <c r="PU27" s="270"/>
      <c r="PV27" s="270"/>
      <c r="PW27" s="270"/>
      <c r="PX27" s="270"/>
      <c r="PY27" s="270"/>
      <c r="PZ27" s="270"/>
      <c r="QA27" s="270"/>
      <c r="QB27" s="270"/>
      <c r="QC27" s="270"/>
      <c r="QD27" s="270"/>
      <c r="QE27" s="270"/>
      <c r="QF27" s="270"/>
      <c r="QG27" s="270"/>
      <c r="QH27" s="270"/>
      <c r="QI27" s="270"/>
      <c r="QJ27" s="270"/>
      <c r="QK27" s="270"/>
      <c r="QL27" s="270"/>
      <c r="QM27" s="270"/>
      <c r="QN27" s="270"/>
      <c r="QO27" s="270"/>
      <c r="QP27" s="270"/>
      <c r="QQ27" s="270"/>
      <c r="QR27" s="270"/>
      <c r="QS27" s="270"/>
      <c r="QT27" s="270"/>
      <c r="QU27" s="270"/>
      <c r="QV27" s="270"/>
      <c r="QW27" s="270"/>
      <c r="QX27" s="270"/>
      <c r="QY27" s="270"/>
      <c r="QZ27" s="270"/>
      <c r="RA27" s="270"/>
      <c r="RB27" s="270"/>
      <c r="RC27" s="270"/>
      <c r="RD27" s="270"/>
      <c r="RE27" s="270"/>
      <c r="RF27" s="270"/>
      <c r="RG27" s="270"/>
      <c r="RH27" s="270"/>
      <c r="RI27" s="270"/>
      <c r="RJ27" s="270"/>
      <c r="RK27" s="270"/>
      <c r="RL27" s="270"/>
      <c r="RM27" s="270"/>
      <c r="RN27" s="270"/>
      <c r="RO27" s="270"/>
      <c r="RP27" s="270"/>
      <c r="RQ27" s="270"/>
      <c r="RR27" s="270"/>
      <c r="RS27" s="270"/>
      <c r="RT27" s="270"/>
      <c r="RU27" s="270"/>
      <c r="RV27" s="270"/>
      <c r="RW27" s="270"/>
      <c r="RX27" s="270"/>
      <c r="RY27" s="270"/>
      <c r="RZ27" s="270"/>
      <c r="SA27" s="270"/>
      <c r="SB27" s="270"/>
      <c r="SC27" s="270"/>
      <c r="SD27" s="270"/>
      <c r="SE27" s="270"/>
      <c r="SF27" s="270"/>
      <c r="SG27" s="270"/>
      <c r="SH27" s="270"/>
      <c r="SI27" s="270"/>
      <c r="SJ27" s="270"/>
      <c r="SK27" s="270"/>
      <c r="SL27" s="270"/>
      <c r="SM27" s="270"/>
      <c r="SN27" s="270"/>
      <c r="SO27" s="270"/>
      <c r="SP27" s="270"/>
      <c r="SQ27" s="270"/>
      <c r="SR27" s="270"/>
      <c r="SS27" s="270"/>
      <c r="ST27" s="270"/>
      <c r="SU27" s="270"/>
      <c r="SV27" s="270"/>
      <c r="SW27" s="270"/>
      <c r="SX27" s="270"/>
      <c r="SY27" s="270"/>
      <c r="SZ27" s="270"/>
      <c r="TA27" s="270"/>
      <c r="TB27" s="270"/>
      <c r="TC27" s="270"/>
      <c r="TD27" s="270"/>
      <c r="TE27" s="270"/>
      <c r="TF27" s="270"/>
      <c r="TG27" s="270"/>
      <c r="TH27" s="270"/>
      <c r="TI27" s="270"/>
      <c r="TJ27" s="270"/>
      <c r="TK27" s="270"/>
      <c r="TL27" s="270"/>
      <c r="TM27" s="270"/>
      <c r="TN27" s="270"/>
      <c r="TO27" s="270"/>
      <c r="TP27" s="270"/>
      <c r="TQ27" s="270"/>
      <c r="TR27" s="270"/>
      <c r="TS27" s="270"/>
      <c r="TT27" s="270"/>
      <c r="TU27" s="270"/>
      <c r="TV27" s="270"/>
      <c r="TW27" s="270"/>
      <c r="TX27" s="270"/>
      <c r="TY27" s="270"/>
      <c r="TZ27" s="270"/>
      <c r="UA27" s="270"/>
      <c r="UB27" s="270"/>
      <c r="UC27" s="270"/>
      <c r="UD27" s="270"/>
      <c r="UE27" s="270"/>
      <c r="UF27" s="270"/>
      <c r="UG27" s="270"/>
      <c r="UH27" s="270"/>
      <c r="UI27" s="270"/>
      <c r="UJ27" s="270"/>
      <c r="UK27" s="270"/>
      <c r="UL27" s="270"/>
      <c r="UM27" s="270"/>
      <c r="UN27" s="270"/>
      <c r="UO27" s="270"/>
      <c r="UP27" s="270"/>
      <c r="UQ27" s="270"/>
      <c r="UR27" s="270"/>
      <c r="US27" s="270"/>
      <c r="UT27" s="270"/>
      <c r="UU27" s="270"/>
      <c r="UV27" s="270"/>
      <c r="UW27" s="270"/>
      <c r="UX27" s="270"/>
      <c r="UY27" s="270"/>
      <c r="UZ27" s="270"/>
      <c r="VA27" s="270"/>
      <c r="VB27" s="270"/>
      <c r="VC27" s="270"/>
      <c r="VD27" s="270"/>
      <c r="VE27" s="270"/>
      <c r="VF27" s="270"/>
      <c r="VG27" s="270"/>
      <c r="VH27" s="270"/>
      <c r="VI27" s="270"/>
      <c r="VJ27" s="270"/>
      <c r="VK27" s="270"/>
      <c r="VL27" s="270"/>
      <c r="VM27" s="270"/>
      <c r="VN27" s="270"/>
      <c r="VO27" s="270"/>
      <c r="VP27" s="270"/>
      <c r="VQ27" s="270"/>
      <c r="VR27" s="270"/>
      <c r="VS27" s="270"/>
      <c r="VT27" s="270"/>
      <c r="VU27" s="270"/>
      <c r="VV27" s="270"/>
      <c r="VW27" s="270"/>
      <c r="VX27" s="270"/>
      <c r="VY27" s="270"/>
      <c r="VZ27" s="270"/>
      <c r="WA27" s="270"/>
      <c r="WB27" s="270"/>
      <c r="WC27" s="270"/>
      <c r="WD27" s="270"/>
      <c r="WE27" s="270"/>
      <c r="WF27" s="270"/>
      <c r="WG27" s="270"/>
      <c r="WH27" s="270"/>
      <c r="WI27" s="270"/>
      <c r="WJ27" s="270"/>
      <c r="WK27" s="270"/>
      <c r="WL27" s="270"/>
      <c r="WM27" s="270"/>
      <c r="WN27" s="270"/>
      <c r="WO27" s="270"/>
      <c r="WP27" s="270"/>
      <c r="WQ27" s="270"/>
      <c r="WR27" s="270"/>
      <c r="WS27" s="270"/>
      <c r="WT27" s="270"/>
      <c r="WU27" s="270"/>
      <c r="WV27" s="270"/>
      <c r="WW27" s="270"/>
      <c r="WX27" s="270"/>
      <c r="WY27" s="270"/>
      <c r="WZ27" s="270"/>
      <c r="XA27" s="270"/>
      <c r="XB27" s="270"/>
      <c r="XC27" s="270"/>
      <c r="XD27" s="270"/>
      <c r="XE27" s="270"/>
      <c r="XF27" s="270"/>
      <c r="XG27" s="270"/>
      <c r="XH27" s="270"/>
      <c r="XI27" s="270"/>
      <c r="XJ27" s="270"/>
      <c r="XK27" s="270"/>
      <c r="XL27" s="270"/>
      <c r="XM27" s="270"/>
      <c r="XN27" s="270"/>
      <c r="XO27" s="270"/>
      <c r="XP27" s="270"/>
      <c r="XQ27" s="270"/>
      <c r="XR27" s="270"/>
      <c r="XS27" s="270"/>
      <c r="XT27" s="270"/>
      <c r="XU27" s="270"/>
      <c r="XV27" s="270"/>
      <c r="XW27" s="270"/>
      <c r="XX27" s="270"/>
      <c r="XY27" s="270"/>
      <c r="XZ27" s="270"/>
      <c r="YA27" s="270"/>
      <c r="YB27" s="270"/>
      <c r="YC27" s="270"/>
      <c r="YD27" s="270"/>
      <c r="YE27" s="270"/>
      <c r="YF27" s="270"/>
      <c r="YG27" s="270"/>
      <c r="YH27" s="270"/>
      <c r="YI27" s="270"/>
      <c r="YJ27" s="270"/>
      <c r="YK27" s="270"/>
      <c r="YL27" s="270"/>
      <c r="YM27" s="270"/>
      <c r="YN27" s="270"/>
      <c r="YO27" s="270"/>
      <c r="YP27" s="270"/>
      <c r="YQ27" s="270"/>
      <c r="YR27" s="270"/>
      <c r="YS27" s="270"/>
      <c r="YT27" s="270"/>
      <c r="YU27" s="270"/>
      <c r="YV27" s="270"/>
      <c r="YW27" s="270"/>
      <c r="YX27" s="270"/>
      <c r="YY27" s="270"/>
      <c r="YZ27" s="270"/>
      <c r="ZA27" s="270"/>
      <c r="ZB27" s="270"/>
      <c r="ZC27" s="270"/>
      <c r="ZD27" s="270"/>
      <c r="ZE27" s="270"/>
      <c r="ZF27" s="270"/>
      <c r="ZG27" s="270"/>
      <c r="ZH27" s="270"/>
      <c r="ZI27" s="270"/>
      <c r="ZJ27" s="270"/>
      <c r="ZK27" s="270"/>
      <c r="ZL27" s="270"/>
      <c r="ZM27" s="270"/>
      <c r="ZN27" s="270"/>
      <c r="ZO27" s="270"/>
      <c r="ZP27" s="270"/>
      <c r="ZQ27" s="270"/>
      <c r="ZR27" s="270"/>
      <c r="ZS27" s="270"/>
      <c r="ZT27" s="270"/>
      <c r="ZU27" s="270"/>
      <c r="ZV27" s="270"/>
      <c r="ZW27" s="270"/>
      <c r="ZX27" s="270"/>
      <c r="ZY27" s="270"/>
      <c r="ZZ27" s="270"/>
      <c r="AAA27" s="270"/>
      <c r="AAB27" s="270"/>
      <c r="AAC27" s="270"/>
      <c r="AAD27" s="270"/>
      <c r="AAE27" s="270"/>
      <c r="AAF27" s="270"/>
      <c r="AAG27" s="270"/>
      <c r="AAH27" s="270"/>
      <c r="AAI27" s="270"/>
      <c r="AAJ27" s="270"/>
      <c r="AAK27" s="270"/>
      <c r="AAL27" s="270"/>
      <c r="AAM27" s="270"/>
      <c r="AAN27" s="270"/>
      <c r="AAO27" s="270"/>
      <c r="AAP27" s="270"/>
      <c r="AAQ27" s="270"/>
      <c r="AAR27" s="270"/>
      <c r="AAS27" s="270"/>
      <c r="AAT27" s="270"/>
      <c r="AAU27" s="270"/>
      <c r="AAV27" s="270"/>
      <c r="AAW27" s="270"/>
      <c r="AAX27" s="270"/>
      <c r="AAY27" s="270"/>
      <c r="AAZ27" s="270"/>
      <c r="ABA27" s="270"/>
      <c r="ABB27" s="270"/>
      <c r="ABC27" s="270"/>
      <c r="ABD27" s="270"/>
      <c r="ABE27" s="270"/>
      <c r="ABF27" s="270"/>
      <c r="ABG27" s="270"/>
      <c r="ABH27" s="270"/>
      <c r="ABI27" s="270"/>
      <c r="ABJ27" s="270"/>
      <c r="ABK27" s="270"/>
      <c r="ABL27" s="270"/>
      <c r="ABM27" s="270"/>
      <c r="ABN27" s="270"/>
      <c r="ABO27" s="270"/>
      <c r="ABP27" s="270"/>
      <c r="ABQ27" s="270"/>
      <c r="ABR27" s="270"/>
      <c r="ABS27" s="270"/>
      <c r="ABT27" s="270"/>
      <c r="ABU27" s="270"/>
      <c r="ABV27" s="270"/>
      <c r="ABW27" s="270"/>
      <c r="ABX27" s="270"/>
      <c r="ABY27" s="270"/>
      <c r="ABZ27" s="270"/>
      <c r="ACA27" s="270"/>
      <c r="ACB27" s="270"/>
      <c r="ACC27" s="270"/>
      <c r="ACD27" s="270"/>
      <c r="ACE27" s="270"/>
      <c r="ACF27" s="270"/>
      <c r="ACG27" s="270"/>
      <c r="ACH27" s="270"/>
      <c r="ACI27" s="270"/>
      <c r="ACJ27" s="270"/>
      <c r="ACK27" s="270"/>
      <c r="ACL27" s="270"/>
      <c r="ACM27" s="270"/>
      <c r="ACN27" s="270"/>
      <c r="ACO27" s="270"/>
      <c r="ACP27" s="270"/>
      <c r="ACQ27" s="270"/>
      <c r="ACR27" s="270"/>
      <c r="ACS27" s="270"/>
      <c r="ACT27" s="270"/>
      <c r="ACU27" s="270"/>
      <c r="ACV27" s="270"/>
      <c r="ACW27" s="270"/>
      <c r="ACX27" s="270"/>
      <c r="ACY27" s="270"/>
      <c r="ACZ27" s="270"/>
      <c r="ADA27" s="270"/>
      <c r="ADB27" s="270"/>
      <c r="ADC27" s="270"/>
      <c r="ADD27" s="270"/>
      <c r="ADE27" s="270"/>
      <c r="ADF27" s="270"/>
      <c r="ADG27" s="270"/>
      <c r="ADH27" s="270"/>
      <c r="ADI27" s="270"/>
      <c r="ADJ27" s="270"/>
      <c r="ADK27" s="270"/>
      <c r="ADL27" s="270"/>
      <c r="ADM27" s="270"/>
      <c r="ADN27" s="270"/>
      <c r="ADO27" s="270"/>
      <c r="ADP27" s="270"/>
      <c r="ADQ27" s="270"/>
      <c r="ADR27" s="270"/>
      <c r="ADS27" s="270"/>
      <c r="ADT27" s="270"/>
      <c r="ADU27" s="270"/>
      <c r="ADV27" s="270"/>
      <c r="ADW27" s="270"/>
      <c r="ADX27" s="270"/>
      <c r="ADY27" s="270"/>
      <c r="ADZ27" s="270"/>
      <c r="AEA27" s="270"/>
      <c r="AEB27" s="270"/>
      <c r="AEC27" s="270"/>
      <c r="AED27" s="270"/>
      <c r="AEE27" s="270"/>
      <c r="AEF27" s="270"/>
      <c r="AEG27" s="270"/>
      <c r="AEH27" s="270"/>
      <c r="AEI27" s="270"/>
      <c r="AEJ27" s="270"/>
      <c r="AEK27" s="270"/>
      <c r="AEL27" s="270"/>
      <c r="AEM27" s="270"/>
      <c r="AEN27" s="270"/>
      <c r="AEO27" s="270"/>
      <c r="AEP27" s="270"/>
      <c r="AEQ27" s="270"/>
      <c r="AER27" s="270"/>
      <c r="AES27" s="270"/>
      <c r="AET27" s="270"/>
      <c r="AEU27" s="270"/>
      <c r="AEV27" s="270"/>
      <c r="AEW27" s="270"/>
      <c r="AEX27" s="270"/>
      <c r="AEY27" s="270"/>
      <c r="AEZ27" s="270"/>
      <c r="AFA27" s="270"/>
      <c r="AFB27" s="270"/>
      <c r="AFC27" s="270"/>
      <c r="AFD27" s="270"/>
      <c r="AFE27" s="270"/>
      <c r="AFF27" s="270"/>
      <c r="AFG27" s="270"/>
      <c r="AFH27" s="270"/>
      <c r="AFI27" s="270"/>
      <c r="AFJ27" s="270"/>
      <c r="AFK27" s="270"/>
      <c r="AFL27" s="270"/>
      <c r="AFM27" s="270"/>
      <c r="AFN27" s="270"/>
      <c r="AFO27" s="270"/>
      <c r="AFP27" s="270"/>
      <c r="AFQ27" s="270"/>
      <c r="AFR27" s="270"/>
      <c r="AFS27" s="270"/>
      <c r="AFT27" s="270"/>
      <c r="AFU27" s="270"/>
      <c r="AFV27" s="270"/>
      <c r="AFW27" s="270"/>
      <c r="AFX27" s="270"/>
      <c r="AFY27" s="270"/>
      <c r="AFZ27" s="270"/>
      <c r="AGA27" s="270"/>
      <c r="AGB27" s="270"/>
      <c r="AGC27" s="270"/>
      <c r="AGD27" s="270"/>
      <c r="AGE27" s="270"/>
      <c r="AGF27" s="270"/>
      <c r="AGG27" s="270"/>
      <c r="AGH27" s="270"/>
      <c r="AGI27" s="270"/>
      <c r="AGJ27" s="270"/>
      <c r="AGK27" s="270"/>
      <c r="AGL27" s="270"/>
      <c r="AGM27" s="270"/>
      <c r="AGN27" s="270"/>
      <c r="AGO27" s="270"/>
      <c r="AGP27" s="270"/>
      <c r="AGQ27" s="270"/>
      <c r="AGR27" s="270"/>
      <c r="AGS27" s="270"/>
      <c r="AGT27" s="270"/>
      <c r="AGU27" s="270"/>
      <c r="AGV27" s="270"/>
      <c r="AGW27" s="270"/>
      <c r="AGX27" s="270"/>
      <c r="AGY27" s="270"/>
      <c r="AGZ27" s="270"/>
      <c r="AHA27" s="270"/>
      <c r="AHB27" s="270"/>
      <c r="AHC27" s="270"/>
      <c r="AHD27" s="270"/>
      <c r="AHE27" s="270"/>
      <c r="AHF27" s="270"/>
      <c r="AHG27" s="270"/>
      <c r="AHH27" s="270"/>
      <c r="AHI27" s="270"/>
      <c r="AHJ27" s="270"/>
      <c r="AHK27" s="270"/>
      <c r="AHL27" s="270"/>
      <c r="AHM27" s="270"/>
      <c r="AHN27" s="270"/>
      <c r="AHO27" s="270"/>
      <c r="AHP27" s="270"/>
      <c r="AHQ27" s="270"/>
      <c r="AHR27" s="270"/>
      <c r="AHS27" s="270"/>
      <c r="AHT27" s="270"/>
      <c r="AHU27" s="270"/>
      <c r="AHV27" s="270"/>
      <c r="AHW27" s="270"/>
      <c r="AHX27" s="270"/>
      <c r="AHY27" s="270"/>
      <c r="AHZ27" s="270"/>
      <c r="AIA27" s="270"/>
      <c r="AIB27" s="270"/>
      <c r="AIC27" s="270"/>
      <c r="AID27" s="270"/>
      <c r="AIE27" s="270"/>
      <c r="AIF27" s="270"/>
      <c r="AIG27" s="270"/>
      <c r="AIH27" s="270"/>
      <c r="AII27" s="270"/>
      <c r="AIJ27" s="270"/>
      <c r="AIK27" s="270"/>
      <c r="AIL27" s="270"/>
      <c r="AIM27" s="270"/>
      <c r="AIN27" s="270"/>
      <c r="AIO27" s="270"/>
      <c r="AIP27" s="270"/>
      <c r="AIQ27" s="270"/>
      <c r="AIR27" s="270"/>
      <c r="AIS27" s="270"/>
      <c r="AIT27" s="270"/>
      <c r="AIU27" s="270"/>
      <c r="AIV27" s="270"/>
      <c r="AIW27" s="270"/>
      <c r="AIX27" s="270"/>
      <c r="AIY27" s="270"/>
      <c r="AIZ27" s="270"/>
      <c r="AJA27" s="270"/>
      <c r="AJB27" s="270"/>
      <c r="AJC27" s="270"/>
      <c r="AJD27" s="270"/>
      <c r="AJE27" s="270"/>
      <c r="AJF27" s="270"/>
      <c r="AJG27" s="270"/>
      <c r="AJH27" s="270"/>
      <c r="AJI27" s="270"/>
      <c r="AJJ27" s="270"/>
      <c r="AJK27" s="270"/>
      <c r="AJL27" s="270"/>
      <c r="AJM27" s="270"/>
      <c r="AJN27" s="270"/>
      <c r="AJO27" s="270"/>
      <c r="AJP27" s="270"/>
      <c r="AJQ27" s="270"/>
      <c r="AJR27" s="270"/>
      <c r="AJS27" s="270"/>
      <c r="AJT27" s="270"/>
      <c r="AJU27" s="270"/>
      <c r="AJV27" s="270"/>
      <c r="AJW27" s="270"/>
      <c r="AJX27" s="270"/>
      <c r="AJY27" s="270"/>
      <c r="AJZ27" s="270"/>
      <c r="AKA27" s="270"/>
      <c r="AKB27" s="270"/>
      <c r="AKC27" s="270"/>
      <c r="AKD27" s="270"/>
      <c r="AKE27" s="270"/>
      <c r="AKF27" s="270"/>
      <c r="AKG27" s="270"/>
      <c r="AKH27" s="270"/>
      <c r="AKI27" s="270"/>
      <c r="AKJ27" s="270"/>
      <c r="AKK27" s="270"/>
      <c r="AKL27" s="270"/>
      <c r="AKM27" s="270"/>
      <c r="AKN27" s="270"/>
      <c r="AKO27" s="270"/>
      <c r="AKP27" s="270"/>
      <c r="AKQ27" s="270"/>
      <c r="AKR27" s="270"/>
      <c r="AKS27" s="270"/>
      <c r="AKT27" s="270"/>
      <c r="AKU27" s="270"/>
      <c r="AKV27" s="270"/>
      <c r="AKW27" s="270"/>
      <c r="AKX27" s="270"/>
      <c r="AKY27" s="270"/>
      <c r="AKZ27" s="270"/>
      <c r="ALA27" s="270"/>
      <c r="ALB27" s="270"/>
      <c r="ALC27" s="270"/>
      <c r="ALD27" s="270"/>
      <c r="ALE27" s="270"/>
      <c r="ALF27" s="270"/>
      <c r="ALG27" s="270"/>
      <c r="ALH27" s="270"/>
      <c r="ALI27" s="270"/>
      <c r="ALJ27" s="270"/>
      <c r="ALK27" s="270"/>
      <c r="ALL27" s="270"/>
      <c r="ALM27" s="270"/>
      <c r="ALN27" s="270"/>
      <c r="ALO27" s="270"/>
      <c r="ALP27" s="270"/>
      <c r="ALQ27" s="270"/>
      <c r="ALR27" s="270"/>
      <c r="ALS27" s="270"/>
      <c r="ALT27" s="270"/>
      <c r="ALU27" s="270"/>
      <c r="ALV27" s="270"/>
      <c r="ALW27" s="270"/>
      <c r="ALX27" s="270"/>
      <c r="ALY27" s="270"/>
      <c r="ALZ27" s="270"/>
      <c r="AMA27" s="270"/>
      <c r="AMB27" s="270"/>
      <c r="AMC27" s="270"/>
      <c r="AMD27" s="270"/>
    </row>
    <row r="28" customFormat="false" ht="13.8" hidden="false" customHeight="true" outlineLevel="0" collapsed="false">
      <c r="A28" s="261" t="s">
        <v>968</v>
      </c>
      <c r="B28" s="272" t="s">
        <v>1310</v>
      </c>
      <c r="C28" s="272"/>
      <c r="D28" s="272"/>
      <c r="E28" s="272"/>
      <c r="F28" s="272"/>
      <c r="G28" s="272"/>
      <c r="H28" s="271"/>
      <c r="I28" s="266" t="n">
        <f aca="false">I23*H28</f>
        <v>0</v>
      </c>
      <c r="J28" s="270"/>
      <c r="K28" s="270"/>
      <c r="L28" s="270"/>
      <c r="M28" s="270"/>
      <c r="N28" s="270"/>
      <c r="O28" s="270"/>
      <c r="P28" s="270"/>
      <c r="Q28" s="270"/>
      <c r="R28" s="270"/>
      <c r="S28" s="270"/>
      <c r="T28" s="270"/>
      <c r="U28" s="270"/>
      <c r="V28" s="270"/>
      <c r="W28" s="270"/>
      <c r="X28" s="270"/>
      <c r="Y28" s="270"/>
      <c r="Z28" s="270"/>
      <c r="AA28" s="270"/>
      <c r="AB28" s="270"/>
      <c r="AC28" s="270"/>
      <c r="AD28" s="270"/>
      <c r="AE28" s="270"/>
      <c r="AF28" s="270"/>
      <c r="AG28" s="270"/>
      <c r="AH28" s="270"/>
      <c r="AI28" s="270"/>
      <c r="AJ28" s="270"/>
      <c r="AK28" s="270"/>
      <c r="AL28" s="270"/>
      <c r="AM28" s="270"/>
      <c r="AN28" s="270"/>
      <c r="AO28" s="270"/>
      <c r="AP28" s="270"/>
      <c r="AQ28" s="270"/>
      <c r="AR28" s="270"/>
      <c r="AS28" s="270"/>
      <c r="AT28" s="270"/>
      <c r="AU28" s="270"/>
      <c r="AV28" s="270"/>
      <c r="AW28" s="270"/>
      <c r="AX28" s="270"/>
      <c r="AY28" s="270"/>
      <c r="AZ28" s="270"/>
      <c r="BA28" s="270"/>
      <c r="BB28" s="270"/>
      <c r="BC28" s="270"/>
      <c r="BD28" s="270"/>
      <c r="BE28" s="270"/>
      <c r="BF28" s="270"/>
      <c r="BG28" s="270"/>
      <c r="BH28" s="270"/>
      <c r="BI28" s="270"/>
      <c r="BJ28" s="270"/>
      <c r="BK28" s="270"/>
      <c r="BL28" s="270"/>
      <c r="BM28" s="270"/>
      <c r="BN28" s="270"/>
      <c r="BO28" s="270"/>
      <c r="BP28" s="270"/>
      <c r="BQ28" s="270"/>
      <c r="BR28" s="270"/>
      <c r="BS28" s="270"/>
      <c r="BT28" s="270"/>
      <c r="BU28" s="270"/>
      <c r="BV28" s="270"/>
      <c r="BW28" s="270"/>
      <c r="BX28" s="270"/>
      <c r="BY28" s="270"/>
      <c r="BZ28" s="270"/>
      <c r="CA28" s="270"/>
      <c r="CB28" s="270"/>
      <c r="CC28" s="270"/>
      <c r="CD28" s="270"/>
      <c r="CE28" s="270"/>
      <c r="CF28" s="270"/>
      <c r="CG28" s="270"/>
      <c r="CH28" s="270"/>
      <c r="CI28" s="270"/>
      <c r="CJ28" s="270"/>
      <c r="CK28" s="270"/>
      <c r="CL28" s="270"/>
      <c r="CM28" s="270"/>
      <c r="CN28" s="270"/>
      <c r="CO28" s="270"/>
      <c r="CP28" s="270"/>
      <c r="CQ28" s="270"/>
      <c r="CR28" s="270"/>
      <c r="CS28" s="270"/>
      <c r="CT28" s="270"/>
      <c r="CU28" s="270"/>
      <c r="CV28" s="270"/>
      <c r="CW28" s="270"/>
      <c r="CX28" s="270"/>
      <c r="CY28" s="270"/>
      <c r="CZ28" s="270"/>
      <c r="DA28" s="270"/>
      <c r="DB28" s="270"/>
      <c r="DC28" s="270"/>
      <c r="DD28" s="270"/>
      <c r="DE28" s="270"/>
      <c r="DF28" s="270"/>
      <c r="DG28" s="270"/>
      <c r="DH28" s="270"/>
      <c r="DI28" s="270"/>
      <c r="DJ28" s="270"/>
      <c r="DK28" s="270"/>
      <c r="DL28" s="270"/>
      <c r="DM28" s="270"/>
      <c r="DN28" s="270"/>
      <c r="DO28" s="270"/>
      <c r="DP28" s="270"/>
      <c r="DQ28" s="270"/>
      <c r="DR28" s="270"/>
      <c r="DS28" s="270"/>
      <c r="DT28" s="270"/>
      <c r="DU28" s="270"/>
      <c r="DV28" s="270"/>
      <c r="DW28" s="270"/>
      <c r="DX28" s="270"/>
      <c r="DY28" s="270"/>
      <c r="DZ28" s="270"/>
      <c r="EA28" s="270"/>
      <c r="EB28" s="270"/>
      <c r="EC28" s="270"/>
      <c r="ED28" s="270"/>
      <c r="EE28" s="270"/>
      <c r="EF28" s="270"/>
      <c r="EG28" s="270"/>
      <c r="EH28" s="270"/>
      <c r="EI28" s="270"/>
      <c r="EJ28" s="270"/>
      <c r="EK28" s="270"/>
      <c r="EL28" s="270"/>
      <c r="EM28" s="270"/>
      <c r="EN28" s="270"/>
      <c r="EO28" s="270"/>
      <c r="EP28" s="270"/>
      <c r="EQ28" s="270"/>
      <c r="ER28" s="270"/>
      <c r="ES28" s="270"/>
      <c r="ET28" s="270"/>
      <c r="EU28" s="270"/>
      <c r="EV28" s="270"/>
      <c r="EW28" s="270"/>
      <c r="EX28" s="270"/>
      <c r="EY28" s="270"/>
      <c r="EZ28" s="270"/>
      <c r="FA28" s="270"/>
      <c r="FB28" s="270"/>
      <c r="FC28" s="270"/>
      <c r="FD28" s="270"/>
      <c r="FE28" s="270"/>
      <c r="FF28" s="270"/>
      <c r="FG28" s="270"/>
      <c r="FH28" s="270"/>
      <c r="FI28" s="270"/>
      <c r="FJ28" s="270"/>
      <c r="FK28" s="270"/>
      <c r="FL28" s="270"/>
      <c r="FM28" s="270"/>
      <c r="FN28" s="270"/>
      <c r="FO28" s="270"/>
      <c r="FP28" s="270"/>
      <c r="FQ28" s="270"/>
      <c r="FR28" s="270"/>
      <c r="FS28" s="270"/>
      <c r="FT28" s="270"/>
      <c r="FU28" s="270"/>
      <c r="FV28" s="270"/>
      <c r="FW28" s="270"/>
      <c r="FX28" s="270"/>
      <c r="FY28" s="270"/>
      <c r="FZ28" s="270"/>
      <c r="GA28" s="270"/>
      <c r="GB28" s="270"/>
      <c r="GC28" s="270"/>
      <c r="GD28" s="270"/>
      <c r="GE28" s="270"/>
      <c r="GF28" s="270"/>
      <c r="GG28" s="270"/>
      <c r="GH28" s="270"/>
      <c r="GI28" s="270"/>
      <c r="GJ28" s="270"/>
      <c r="GK28" s="270"/>
      <c r="GL28" s="270"/>
      <c r="GM28" s="270"/>
      <c r="GN28" s="270"/>
      <c r="GO28" s="270"/>
      <c r="GP28" s="270"/>
      <c r="GQ28" s="270"/>
      <c r="GR28" s="270"/>
      <c r="GS28" s="270"/>
      <c r="GT28" s="270"/>
      <c r="GU28" s="270"/>
      <c r="GV28" s="270"/>
      <c r="GW28" s="270"/>
      <c r="GX28" s="270"/>
      <c r="GY28" s="270"/>
      <c r="GZ28" s="270"/>
      <c r="HA28" s="270"/>
      <c r="HB28" s="270"/>
      <c r="HC28" s="270"/>
      <c r="HD28" s="270"/>
      <c r="HE28" s="270"/>
      <c r="HF28" s="270"/>
      <c r="HG28" s="270"/>
      <c r="HH28" s="270"/>
      <c r="HI28" s="270"/>
      <c r="HJ28" s="270"/>
      <c r="HK28" s="270"/>
      <c r="HL28" s="270"/>
      <c r="HM28" s="270"/>
      <c r="HN28" s="270"/>
      <c r="HO28" s="270"/>
      <c r="HP28" s="270"/>
      <c r="HQ28" s="270"/>
      <c r="HR28" s="270"/>
      <c r="HS28" s="270"/>
      <c r="HT28" s="270"/>
      <c r="HU28" s="270"/>
      <c r="HV28" s="270"/>
      <c r="HW28" s="270"/>
      <c r="HX28" s="270"/>
      <c r="HY28" s="270"/>
      <c r="HZ28" s="270"/>
      <c r="IA28" s="270"/>
      <c r="IB28" s="270"/>
      <c r="IC28" s="270"/>
      <c r="ID28" s="270"/>
      <c r="IE28" s="270"/>
      <c r="IF28" s="270"/>
      <c r="IG28" s="270"/>
      <c r="IH28" s="270"/>
      <c r="II28" s="270"/>
      <c r="IJ28" s="270"/>
      <c r="IK28" s="270"/>
      <c r="IL28" s="270"/>
      <c r="IM28" s="270"/>
      <c r="IN28" s="270"/>
      <c r="IO28" s="270"/>
      <c r="IP28" s="270"/>
      <c r="IQ28" s="270"/>
      <c r="IR28" s="270"/>
      <c r="IS28" s="270"/>
      <c r="IT28" s="270"/>
      <c r="IU28" s="270"/>
      <c r="IV28" s="270"/>
      <c r="IW28" s="270"/>
      <c r="IX28" s="270"/>
      <c r="IY28" s="270"/>
      <c r="IZ28" s="270"/>
      <c r="JA28" s="270"/>
      <c r="JB28" s="270"/>
      <c r="JC28" s="270"/>
      <c r="JD28" s="270"/>
      <c r="JE28" s="270"/>
      <c r="JF28" s="270"/>
      <c r="JG28" s="270"/>
      <c r="JH28" s="270"/>
      <c r="JI28" s="270"/>
      <c r="JJ28" s="270"/>
      <c r="JK28" s="270"/>
      <c r="JL28" s="270"/>
      <c r="JM28" s="270"/>
      <c r="JN28" s="270"/>
      <c r="JO28" s="270"/>
      <c r="JP28" s="270"/>
      <c r="JQ28" s="270"/>
      <c r="JR28" s="270"/>
      <c r="JS28" s="270"/>
      <c r="JT28" s="270"/>
      <c r="JU28" s="270"/>
      <c r="JV28" s="270"/>
      <c r="JW28" s="270"/>
      <c r="JX28" s="270"/>
      <c r="JY28" s="270"/>
      <c r="JZ28" s="270"/>
      <c r="KA28" s="270"/>
      <c r="KB28" s="270"/>
      <c r="KC28" s="270"/>
      <c r="KD28" s="270"/>
      <c r="KE28" s="270"/>
      <c r="KF28" s="270"/>
      <c r="KG28" s="270"/>
      <c r="KH28" s="270"/>
      <c r="KI28" s="270"/>
      <c r="KJ28" s="270"/>
      <c r="KK28" s="270"/>
      <c r="KL28" s="270"/>
      <c r="KM28" s="270"/>
      <c r="KN28" s="270"/>
      <c r="KO28" s="270"/>
      <c r="KP28" s="270"/>
      <c r="KQ28" s="270"/>
      <c r="KR28" s="270"/>
      <c r="KS28" s="270"/>
      <c r="KT28" s="270"/>
      <c r="KU28" s="270"/>
      <c r="KV28" s="270"/>
      <c r="KW28" s="270"/>
      <c r="KX28" s="270"/>
      <c r="KY28" s="270"/>
      <c r="KZ28" s="270"/>
      <c r="LA28" s="270"/>
      <c r="LB28" s="270"/>
      <c r="LC28" s="270"/>
      <c r="LD28" s="270"/>
      <c r="LE28" s="270"/>
      <c r="LF28" s="270"/>
      <c r="LG28" s="270"/>
      <c r="LH28" s="270"/>
      <c r="LI28" s="270"/>
      <c r="LJ28" s="270"/>
      <c r="LK28" s="270"/>
      <c r="LL28" s="270"/>
      <c r="LM28" s="270"/>
      <c r="LN28" s="270"/>
      <c r="LO28" s="270"/>
      <c r="LP28" s="270"/>
      <c r="LQ28" s="270"/>
      <c r="LR28" s="270"/>
      <c r="LS28" s="270"/>
      <c r="LT28" s="270"/>
      <c r="LU28" s="270"/>
      <c r="LV28" s="270"/>
      <c r="LW28" s="270"/>
      <c r="LX28" s="270"/>
      <c r="LY28" s="270"/>
      <c r="LZ28" s="270"/>
      <c r="MA28" s="270"/>
      <c r="MB28" s="270"/>
      <c r="MC28" s="270"/>
      <c r="MD28" s="270"/>
      <c r="ME28" s="270"/>
      <c r="MF28" s="270"/>
      <c r="MG28" s="270"/>
      <c r="MH28" s="270"/>
      <c r="MI28" s="270"/>
      <c r="MJ28" s="270"/>
      <c r="MK28" s="270"/>
      <c r="ML28" s="270"/>
      <c r="MM28" s="270"/>
      <c r="MN28" s="270"/>
      <c r="MO28" s="270"/>
      <c r="MP28" s="270"/>
      <c r="MQ28" s="270"/>
      <c r="MR28" s="270"/>
      <c r="MS28" s="270"/>
      <c r="MT28" s="270"/>
      <c r="MU28" s="270"/>
      <c r="MV28" s="270"/>
      <c r="MW28" s="270"/>
      <c r="MX28" s="270"/>
      <c r="MY28" s="270"/>
      <c r="MZ28" s="270"/>
      <c r="NA28" s="270"/>
      <c r="NB28" s="270"/>
      <c r="NC28" s="270"/>
      <c r="ND28" s="270"/>
      <c r="NE28" s="270"/>
      <c r="NF28" s="270"/>
      <c r="NG28" s="270"/>
      <c r="NH28" s="270"/>
      <c r="NI28" s="270"/>
      <c r="NJ28" s="270"/>
      <c r="NK28" s="270"/>
      <c r="NL28" s="270"/>
      <c r="NM28" s="270"/>
      <c r="NN28" s="270"/>
      <c r="NO28" s="270"/>
      <c r="NP28" s="270"/>
      <c r="NQ28" s="270"/>
      <c r="NR28" s="270"/>
      <c r="NS28" s="270"/>
      <c r="NT28" s="270"/>
      <c r="NU28" s="270"/>
      <c r="NV28" s="270"/>
      <c r="NW28" s="270"/>
      <c r="NX28" s="270"/>
      <c r="NY28" s="270"/>
      <c r="NZ28" s="270"/>
      <c r="OA28" s="270"/>
      <c r="OB28" s="270"/>
      <c r="OC28" s="270"/>
      <c r="OD28" s="270"/>
      <c r="OE28" s="270"/>
      <c r="OF28" s="270"/>
      <c r="OG28" s="270"/>
      <c r="OH28" s="270"/>
      <c r="OI28" s="270"/>
      <c r="OJ28" s="270"/>
      <c r="OK28" s="270"/>
      <c r="OL28" s="270"/>
      <c r="OM28" s="270"/>
      <c r="ON28" s="270"/>
      <c r="OO28" s="270"/>
      <c r="OP28" s="270"/>
      <c r="OQ28" s="270"/>
      <c r="OR28" s="270"/>
      <c r="OS28" s="270"/>
      <c r="OT28" s="270"/>
      <c r="OU28" s="270"/>
      <c r="OV28" s="270"/>
      <c r="OW28" s="270"/>
      <c r="OX28" s="270"/>
      <c r="OY28" s="270"/>
      <c r="OZ28" s="270"/>
      <c r="PA28" s="270"/>
      <c r="PB28" s="270"/>
      <c r="PC28" s="270"/>
      <c r="PD28" s="270"/>
      <c r="PE28" s="270"/>
      <c r="PF28" s="270"/>
      <c r="PG28" s="270"/>
      <c r="PH28" s="270"/>
      <c r="PI28" s="270"/>
      <c r="PJ28" s="270"/>
      <c r="PK28" s="270"/>
      <c r="PL28" s="270"/>
      <c r="PM28" s="270"/>
      <c r="PN28" s="270"/>
      <c r="PO28" s="270"/>
      <c r="PP28" s="270"/>
      <c r="PQ28" s="270"/>
      <c r="PR28" s="270"/>
      <c r="PS28" s="270"/>
      <c r="PT28" s="270"/>
      <c r="PU28" s="270"/>
      <c r="PV28" s="270"/>
      <c r="PW28" s="270"/>
      <c r="PX28" s="270"/>
      <c r="PY28" s="270"/>
      <c r="PZ28" s="270"/>
      <c r="QA28" s="270"/>
      <c r="QB28" s="270"/>
      <c r="QC28" s="270"/>
      <c r="QD28" s="270"/>
      <c r="QE28" s="270"/>
      <c r="QF28" s="270"/>
      <c r="QG28" s="270"/>
      <c r="QH28" s="270"/>
      <c r="QI28" s="270"/>
      <c r="QJ28" s="270"/>
      <c r="QK28" s="270"/>
      <c r="QL28" s="270"/>
      <c r="QM28" s="270"/>
      <c r="QN28" s="270"/>
      <c r="QO28" s="270"/>
      <c r="QP28" s="270"/>
      <c r="QQ28" s="270"/>
      <c r="QR28" s="270"/>
      <c r="QS28" s="270"/>
      <c r="QT28" s="270"/>
      <c r="QU28" s="270"/>
      <c r="QV28" s="270"/>
      <c r="QW28" s="270"/>
      <c r="QX28" s="270"/>
      <c r="QY28" s="270"/>
      <c r="QZ28" s="270"/>
      <c r="RA28" s="270"/>
      <c r="RB28" s="270"/>
      <c r="RC28" s="270"/>
      <c r="RD28" s="270"/>
      <c r="RE28" s="270"/>
      <c r="RF28" s="270"/>
      <c r="RG28" s="270"/>
      <c r="RH28" s="270"/>
      <c r="RI28" s="270"/>
      <c r="RJ28" s="270"/>
      <c r="RK28" s="270"/>
      <c r="RL28" s="270"/>
      <c r="RM28" s="270"/>
      <c r="RN28" s="270"/>
      <c r="RO28" s="270"/>
      <c r="RP28" s="270"/>
      <c r="RQ28" s="270"/>
      <c r="RR28" s="270"/>
      <c r="RS28" s="270"/>
      <c r="RT28" s="270"/>
      <c r="RU28" s="270"/>
      <c r="RV28" s="270"/>
      <c r="RW28" s="270"/>
      <c r="RX28" s="270"/>
      <c r="RY28" s="270"/>
      <c r="RZ28" s="270"/>
      <c r="SA28" s="270"/>
      <c r="SB28" s="270"/>
      <c r="SC28" s="270"/>
      <c r="SD28" s="270"/>
      <c r="SE28" s="270"/>
      <c r="SF28" s="270"/>
      <c r="SG28" s="270"/>
      <c r="SH28" s="270"/>
      <c r="SI28" s="270"/>
      <c r="SJ28" s="270"/>
      <c r="SK28" s="270"/>
      <c r="SL28" s="270"/>
      <c r="SM28" s="270"/>
      <c r="SN28" s="270"/>
      <c r="SO28" s="270"/>
      <c r="SP28" s="270"/>
      <c r="SQ28" s="270"/>
      <c r="SR28" s="270"/>
      <c r="SS28" s="270"/>
      <c r="ST28" s="270"/>
      <c r="SU28" s="270"/>
      <c r="SV28" s="270"/>
      <c r="SW28" s="270"/>
      <c r="SX28" s="270"/>
      <c r="SY28" s="270"/>
      <c r="SZ28" s="270"/>
      <c r="TA28" s="270"/>
      <c r="TB28" s="270"/>
      <c r="TC28" s="270"/>
      <c r="TD28" s="270"/>
      <c r="TE28" s="270"/>
      <c r="TF28" s="270"/>
      <c r="TG28" s="270"/>
      <c r="TH28" s="270"/>
      <c r="TI28" s="270"/>
      <c r="TJ28" s="270"/>
      <c r="TK28" s="270"/>
      <c r="TL28" s="270"/>
      <c r="TM28" s="270"/>
      <c r="TN28" s="270"/>
      <c r="TO28" s="270"/>
      <c r="TP28" s="270"/>
      <c r="TQ28" s="270"/>
      <c r="TR28" s="270"/>
      <c r="TS28" s="270"/>
      <c r="TT28" s="270"/>
      <c r="TU28" s="270"/>
      <c r="TV28" s="270"/>
      <c r="TW28" s="270"/>
      <c r="TX28" s="270"/>
      <c r="TY28" s="270"/>
      <c r="TZ28" s="270"/>
      <c r="UA28" s="270"/>
      <c r="UB28" s="270"/>
      <c r="UC28" s="270"/>
      <c r="UD28" s="270"/>
      <c r="UE28" s="270"/>
      <c r="UF28" s="270"/>
      <c r="UG28" s="270"/>
      <c r="UH28" s="270"/>
      <c r="UI28" s="270"/>
      <c r="UJ28" s="270"/>
      <c r="UK28" s="270"/>
      <c r="UL28" s="270"/>
      <c r="UM28" s="270"/>
      <c r="UN28" s="270"/>
      <c r="UO28" s="270"/>
      <c r="UP28" s="270"/>
      <c r="UQ28" s="270"/>
      <c r="UR28" s="270"/>
      <c r="US28" s="270"/>
      <c r="UT28" s="270"/>
      <c r="UU28" s="270"/>
      <c r="UV28" s="270"/>
      <c r="UW28" s="270"/>
      <c r="UX28" s="270"/>
      <c r="UY28" s="270"/>
      <c r="UZ28" s="270"/>
      <c r="VA28" s="270"/>
      <c r="VB28" s="270"/>
      <c r="VC28" s="270"/>
      <c r="VD28" s="270"/>
      <c r="VE28" s="270"/>
      <c r="VF28" s="270"/>
      <c r="VG28" s="270"/>
      <c r="VH28" s="270"/>
      <c r="VI28" s="270"/>
      <c r="VJ28" s="270"/>
      <c r="VK28" s="270"/>
      <c r="VL28" s="270"/>
      <c r="VM28" s="270"/>
      <c r="VN28" s="270"/>
      <c r="VO28" s="270"/>
      <c r="VP28" s="270"/>
      <c r="VQ28" s="270"/>
      <c r="VR28" s="270"/>
      <c r="VS28" s="270"/>
      <c r="VT28" s="270"/>
      <c r="VU28" s="270"/>
      <c r="VV28" s="270"/>
      <c r="VW28" s="270"/>
      <c r="VX28" s="270"/>
      <c r="VY28" s="270"/>
      <c r="VZ28" s="270"/>
      <c r="WA28" s="270"/>
      <c r="WB28" s="270"/>
      <c r="WC28" s="270"/>
      <c r="WD28" s="270"/>
      <c r="WE28" s="270"/>
      <c r="WF28" s="270"/>
      <c r="WG28" s="270"/>
      <c r="WH28" s="270"/>
      <c r="WI28" s="270"/>
      <c r="WJ28" s="270"/>
      <c r="WK28" s="270"/>
      <c r="WL28" s="270"/>
      <c r="WM28" s="270"/>
      <c r="WN28" s="270"/>
      <c r="WO28" s="270"/>
      <c r="WP28" s="270"/>
      <c r="WQ28" s="270"/>
      <c r="WR28" s="270"/>
      <c r="WS28" s="270"/>
      <c r="WT28" s="270"/>
      <c r="WU28" s="270"/>
      <c r="WV28" s="270"/>
      <c r="WW28" s="270"/>
      <c r="WX28" s="270"/>
      <c r="WY28" s="270"/>
      <c r="WZ28" s="270"/>
      <c r="XA28" s="270"/>
      <c r="XB28" s="270"/>
      <c r="XC28" s="270"/>
      <c r="XD28" s="270"/>
      <c r="XE28" s="270"/>
      <c r="XF28" s="270"/>
      <c r="XG28" s="270"/>
      <c r="XH28" s="270"/>
      <c r="XI28" s="270"/>
      <c r="XJ28" s="270"/>
      <c r="XK28" s="270"/>
      <c r="XL28" s="270"/>
      <c r="XM28" s="270"/>
      <c r="XN28" s="270"/>
      <c r="XO28" s="270"/>
      <c r="XP28" s="270"/>
      <c r="XQ28" s="270"/>
      <c r="XR28" s="270"/>
      <c r="XS28" s="270"/>
      <c r="XT28" s="270"/>
      <c r="XU28" s="270"/>
      <c r="XV28" s="270"/>
      <c r="XW28" s="270"/>
      <c r="XX28" s="270"/>
      <c r="XY28" s="270"/>
      <c r="XZ28" s="270"/>
      <c r="YA28" s="270"/>
      <c r="YB28" s="270"/>
      <c r="YC28" s="270"/>
      <c r="YD28" s="270"/>
      <c r="YE28" s="270"/>
      <c r="YF28" s="270"/>
      <c r="YG28" s="270"/>
      <c r="YH28" s="270"/>
      <c r="YI28" s="270"/>
      <c r="YJ28" s="270"/>
      <c r="YK28" s="270"/>
      <c r="YL28" s="270"/>
      <c r="YM28" s="270"/>
      <c r="YN28" s="270"/>
      <c r="YO28" s="270"/>
      <c r="YP28" s="270"/>
      <c r="YQ28" s="270"/>
      <c r="YR28" s="270"/>
      <c r="YS28" s="270"/>
      <c r="YT28" s="270"/>
      <c r="YU28" s="270"/>
      <c r="YV28" s="270"/>
      <c r="YW28" s="270"/>
      <c r="YX28" s="270"/>
      <c r="YY28" s="270"/>
      <c r="YZ28" s="270"/>
      <c r="ZA28" s="270"/>
      <c r="ZB28" s="270"/>
      <c r="ZC28" s="270"/>
      <c r="ZD28" s="270"/>
      <c r="ZE28" s="270"/>
      <c r="ZF28" s="270"/>
      <c r="ZG28" s="270"/>
      <c r="ZH28" s="270"/>
      <c r="ZI28" s="270"/>
      <c r="ZJ28" s="270"/>
      <c r="ZK28" s="270"/>
      <c r="ZL28" s="270"/>
      <c r="ZM28" s="270"/>
      <c r="ZN28" s="270"/>
      <c r="ZO28" s="270"/>
      <c r="ZP28" s="270"/>
      <c r="ZQ28" s="270"/>
      <c r="ZR28" s="270"/>
      <c r="ZS28" s="270"/>
      <c r="ZT28" s="270"/>
      <c r="ZU28" s="270"/>
      <c r="ZV28" s="270"/>
      <c r="ZW28" s="270"/>
      <c r="ZX28" s="270"/>
      <c r="ZY28" s="270"/>
      <c r="ZZ28" s="270"/>
      <c r="AAA28" s="270"/>
      <c r="AAB28" s="270"/>
      <c r="AAC28" s="270"/>
      <c r="AAD28" s="270"/>
      <c r="AAE28" s="270"/>
      <c r="AAF28" s="270"/>
      <c r="AAG28" s="270"/>
      <c r="AAH28" s="270"/>
      <c r="AAI28" s="270"/>
      <c r="AAJ28" s="270"/>
      <c r="AAK28" s="270"/>
      <c r="AAL28" s="270"/>
      <c r="AAM28" s="270"/>
      <c r="AAN28" s="270"/>
      <c r="AAO28" s="270"/>
      <c r="AAP28" s="270"/>
      <c r="AAQ28" s="270"/>
      <c r="AAR28" s="270"/>
      <c r="AAS28" s="270"/>
      <c r="AAT28" s="270"/>
      <c r="AAU28" s="270"/>
      <c r="AAV28" s="270"/>
      <c r="AAW28" s="270"/>
      <c r="AAX28" s="270"/>
      <c r="AAY28" s="270"/>
      <c r="AAZ28" s="270"/>
      <c r="ABA28" s="270"/>
      <c r="ABB28" s="270"/>
      <c r="ABC28" s="270"/>
      <c r="ABD28" s="270"/>
      <c r="ABE28" s="270"/>
      <c r="ABF28" s="270"/>
      <c r="ABG28" s="270"/>
      <c r="ABH28" s="270"/>
      <c r="ABI28" s="270"/>
      <c r="ABJ28" s="270"/>
      <c r="ABK28" s="270"/>
      <c r="ABL28" s="270"/>
      <c r="ABM28" s="270"/>
      <c r="ABN28" s="270"/>
      <c r="ABO28" s="270"/>
      <c r="ABP28" s="270"/>
      <c r="ABQ28" s="270"/>
      <c r="ABR28" s="270"/>
      <c r="ABS28" s="270"/>
      <c r="ABT28" s="270"/>
      <c r="ABU28" s="270"/>
      <c r="ABV28" s="270"/>
      <c r="ABW28" s="270"/>
      <c r="ABX28" s="270"/>
      <c r="ABY28" s="270"/>
      <c r="ABZ28" s="270"/>
      <c r="ACA28" s="270"/>
      <c r="ACB28" s="270"/>
      <c r="ACC28" s="270"/>
      <c r="ACD28" s="270"/>
      <c r="ACE28" s="270"/>
      <c r="ACF28" s="270"/>
      <c r="ACG28" s="270"/>
      <c r="ACH28" s="270"/>
      <c r="ACI28" s="270"/>
      <c r="ACJ28" s="270"/>
      <c r="ACK28" s="270"/>
      <c r="ACL28" s="270"/>
      <c r="ACM28" s="270"/>
      <c r="ACN28" s="270"/>
      <c r="ACO28" s="270"/>
      <c r="ACP28" s="270"/>
      <c r="ACQ28" s="270"/>
      <c r="ACR28" s="270"/>
      <c r="ACS28" s="270"/>
      <c r="ACT28" s="270"/>
      <c r="ACU28" s="270"/>
      <c r="ACV28" s="270"/>
      <c r="ACW28" s="270"/>
      <c r="ACX28" s="270"/>
      <c r="ACY28" s="270"/>
      <c r="ACZ28" s="270"/>
      <c r="ADA28" s="270"/>
      <c r="ADB28" s="270"/>
      <c r="ADC28" s="270"/>
      <c r="ADD28" s="270"/>
      <c r="ADE28" s="270"/>
      <c r="ADF28" s="270"/>
      <c r="ADG28" s="270"/>
      <c r="ADH28" s="270"/>
      <c r="ADI28" s="270"/>
      <c r="ADJ28" s="270"/>
      <c r="ADK28" s="270"/>
      <c r="ADL28" s="270"/>
      <c r="ADM28" s="270"/>
      <c r="ADN28" s="270"/>
      <c r="ADO28" s="270"/>
      <c r="ADP28" s="270"/>
      <c r="ADQ28" s="270"/>
      <c r="ADR28" s="270"/>
      <c r="ADS28" s="270"/>
      <c r="ADT28" s="270"/>
      <c r="ADU28" s="270"/>
      <c r="ADV28" s="270"/>
      <c r="ADW28" s="270"/>
      <c r="ADX28" s="270"/>
      <c r="ADY28" s="270"/>
      <c r="ADZ28" s="270"/>
      <c r="AEA28" s="270"/>
      <c r="AEB28" s="270"/>
      <c r="AEC28" s="270"/>
      <c r="AED28" s="270"/>
      <c r="AEE28" s="270"/>
      <c r="AEF28" s="270"/>
      <c r="AEG28" s="270"/>
      <c r="AEH28" s="270"/>
      <c r="AEI28" s="270"/>
      <c r="AEJ28" s="270"/>
      <c r="AEK28" s="270"/>
      <c r="AEL28" s="270"/>
      <c r="AEM28" s="270"/>
      <c r="AEN28" s="270"/>
      <c r="AEO28" s="270"/>
      <c r="AEP28" s="270"/>
      <c r="AEQ28" s="270"/>
      <c r="AER28" s="270"/>
      <c r="AES28" s="270"/>
      <c r="AET28" s="270"/>
      <c r="AEU28" s="270"/>
      <c r="AEV28" s="270"/>
      <c r="AEW28" s="270"/>
      <c r="AEX28" s="270"/>
      <c r="AEY28" s="270"/>
      <c r="AEZ28" s="270"/>
      <c r="AFA28" s="270"/>
      <c r="AFB28" s="270"/>
      <c r="AFC28" s="270"/>
      <c r="AFD28" s="270"/>
      <c r="AFE28" s="270"/>
      <c r="AFF28" s="270"/>
      <c r="AFG28" s="270"/>
      <c r="AFH28" s="270"/>
      <c r="AFI28" s="270"/>
      <c r="AFJ28" s="270"/>
      <c r="AFK28" s="270"/>
      <c r="AFL28" s="270"/>
      <c r="AFM28" s="270"/>
      <c r="AFN28" s="270"/>
      <c r="AFO28" s="270"/>
      <c r="AFP28" s="270"/>
      <c r="AFQ28" s="270"/>
      <c r="AFR28" s="270"/>
      <c r="AFS28" s="270"/>
      <c r="AFT28" s="270"/>
      <c r="AFU28" s="270"/>
      <c r="AFV28" s="270"/>
      <c r="AFW28" s="270"/>
      <c r="AFX28" s="270"/>
      <c r="AFY28" s="270"/>
      <c r="AFZ28" s="270"/>
      <c r="AGA28" s="270"/>
      <c r="AGB28" s="270"/>
      <c r="AGC28" s="270"/>
      <c r="AGD28" s="270"/>
      <c r="AGE28" s="270"/>
      <c r="AGF28" s="270"/>
      <c r="AGG28" s="270"/>
      <c r="AGH28" s="270"/>
      <c r="AGI28" s="270"/>
      <c r="AGJ28" s="270"/>
      <c r="AGK28" s="270"/>
      <c r="AGL28" s="270"/>
      <c r="AGM28" s="270"/>
      <c r="AGN28" s="270"/>
      <c r="AGO28" s="270"/>
      <c r="AGP28" s="270"/>
      <c r="AGQ28" s="270"/>
      <c r="AGR28" s="270"/>
      <c r="AGS28" s="270"/>
      <c r="AGT28" s="270"/>
      <c r="AGU28" s="270"/>
      <c r="AGV28" s="270"/>
      <c r="AGW28" s="270"/>
      <c r="AGX28" s="270"/>
      <c r="AGY28" s="270"/>
      <c r="AGZ28" s="270"/>
      <c r="AHA28" s="270"/>
      <c r="AHB28" s="270"/>
      <c r="AHC28" s="270"/>
      <c r="AHD28" s="270"/>
      <c r="AHE28" s="270"/>
      <c r="AHF28" s="270"/>
      <c r="AHG28" s="270"/>
      <c r="AHH28" s="270"/>
      <c r="AHI28" s="270"/>
      <c r="AHJ28" s="270"/>
      <c r="AHK28" s="270"/>
      <c r="AHL28" s="270"/>
      <c r="AHM28" s="270"/>
      <c r="AHN28" s="270"/>
      <c r="AHO28" s="270"/>
      <c r="AHP28" s="270"/>
      <c r="AHQ28" s="270"/>
      <c r="AHR28" s="270"/>
      <c r="AHS28" s="270"/>
      <c r="AHT28" s="270"/>
      <c r="AHU28" s="270"/>
      <c r="AHV28" s="270"/>
      <c r="AHW28" s="270"/>
      <c r="AHX28" s="270"/>
      <c r="AHY28" s="270"/>
      <c r="AHZ28" s="270"/>
      <c r="AIA28" s="270"/>
      <c r="AIB28" s="270"/>
      <c r="AIC28" s="270"/>
      <c r="AID28" s="270"/>
      <c r="AIE28" s="270"/>
      <c r="AIF28" s="270"/>
      <c r="AIG28" s="270"/>
      <c r="AIH28" s="270"/>
      <c r="AII28" s="270"/>
      <c r="AIJ28" s="270"/>
      <c r="AIK28" s="270"/>
      <c r="AIL28" s="270"/>
      <c r="AIM28" s="270"/>
      <c r="AIN28" s="270"/>
      <c r="AIO28" s="270"/>
      <c r="AIP28" s="270"/>
      <c r="AIQ28" s="270"/>
      <c r="AIR28" s="270"/>
      <c r="AIS28" s="270"/>
      <c r="AIT28" s="270"/>
      <c r="AIU28" s="270"/>
      <c r="AIV28" s="270"/>
      <c r="AIW28" s="270"/>
      <c r="AIX28" s="270"/>
      <c r="AIY28" s="270"/>
      <c r="AIZ28" s="270"/>
      <c r="AJA28" s="270"/>
      <c r="AJB28" s="270"/>
      <c r="AJC28" s="270"/>
      <c r="AJD28" s="270"/>
      <c r="AJE28" s="270"/>
      <c r="AJF28" s="270"/>
      <c r="AJG28" s="270"/>
      <c r="AJH28" s="270"/>
      <c r="AJI28" s="270"/>
      <c r="AJJ28" s="270"/>
      <c r="AJK28" s="270"/>
      <c r="AJL28" s="270"/>
      <c r="AJM28" s="270"/>
      <c r="AJN28" s="270"/>
      <c r="AJO28" s="270"/>
      <c r="AJP28" s="270"/>
      <c r="AJQ28" s="270"/>
      <c r="AJR28" s="270"/>
      <c r="AJS28" s="270"/>
      <c r="AJT28" s="270"/>
      <c r="AJU28" s="270"/>
      <c r="AJV28" s="270"/>
      <c r="AJW28" s="270"/>
      <c r="AJX28" s="270"/>
      <c r="AJY28" s="270"/>
      <c r="AJZ28" s="270"/>
      <c r="AKA28" s="270"/>
      <c r="AKB28" s="270"/>
      <c r="AKC28" s="270"/>
      <c r="AKD28" s="270"/>
      <c r="AKE28" s="270"/>
      <c r="AKF28" s="270"/>
      <c r="AKG28" s="270"/>
      <c r="AKH28" s="270"/>
      <c r="AKI28" s="270"/>
      <c r="AKJ28" s="270"/>
      <c r="AKK28" s="270"/>
      <c r="AKL28" s="270"/>
      <c r="AKM28" s="270"/>
      <c r="AKN28" s="270"/>
      <c r="AKO28" s="270"/>
      <c r="AKP28" s="270"/>
      <c r="AKQ28" s="270"/>
      <c r="AKR28" s="270"/>
      <c r="AKS28" s="270"/>
      <c r="AKT28" s="270"/>
      <c r="AKU28" s="270"/>
      <c r="AKV28" s="270"/>
      <c r="AKW28" s="270"/>
      <c r="AKX28" s="270"/>
      <c r="AKY28" s="270"/>
      <c r="AKZ28" s="270"/>
      <c r="ALA28" s="270"/>
      <c r="ALB28" s="270"/>
      <c r="ALC28" s="270"/>
      <c r="ALD28" s="270"/>
      <c r="ALE28" s="270"/>
      <c r="ALF28" s="270"/>
      <c r="ALG28" s="270"/>
      <c r="ALH28" s="270"/>
      <c r="ALI28" s="270"/>
      <c r="ALJ28" s="270"/>
      <c r="ALK28" s="270"/>
      <c r="ALL28" s="270"/>
      <c r="ALM28" s="270"/>
      <c r="ALN28" s="270"/>
      <c r="ALO28" s="270"/>
      <c r="ALP28" s="270"/>
      <c r="ALQ28" s="270"/>
      <c r="ALR28" s="270"/>
      <c r="ALS28" s="270"/>
      <c r="ALT28" s="270"/>
      <c r="ALU28" s="270"/>
      <c r="ALV28" s="270"/>
      <c r="ALW28" s="270"/>
      <c r="ALX28" s="270"/>
      <c r="ALY28" s="270"/>
      <c r="ALZ28" s="270"/>
      <c r="AMA28" s="270"/>
      <c r="AMB28" s="270"/>
      <c r="AMC28" s="270"/>
      <c r="AMD28" s="270"/>
    </row>
    <row r="29" customFormat="false" ht="13.8" hidden="false" customHeight="true" outlineLevel="0" collapsed="false">
      <c r="A29" s="273" t="s">
        <v>947</v>
      </c>
      <c r="B29" s="273"/>
      <c r="C29" s="273"/>
      <c r="D29" s="273"/>
      <c r="E29" s="273"/>
      <c r="F29" s="273"/>
      <c r="G29" s="273"/>
      <c r="H29" s="273"/>
      <c r="I29" s="274" t="n">
        <f aca="false">SUM(I23:I28)</f>
        <v>0</v>
      </c>
      <c r="J29" s="270"/>
      <c r="K29" s="270"/>
      <c r="L29" s="270"/>
      <c r="M29" s="270"/>
      <c r="N29" s="270"/>
      <c r="O29" s="270"/>
      <c r="P29" s="270"/>
      <c r="Q29" s="270"/>
      <c r="R29" s="270"/>
      <c r="S29" s="270"/>
      <c r="T29" s="270"/>
      <c r="U29" s="270"/>
      <c r="V29" s="270"/>
      <c r="W29" s="270"/>
      <c r="X29" s="270"/>
      <c r="Y29" s="270"/>
      <c r="Z29" s="270"/>
      <c r="AA29" s="270"/>
      <c r="AB29" s="270"/>
      <c r="AC29" s="270"/>
      <c r="AD29" s="270"/>
      <c r="AE29" s="270"/>
      <c r="AF29" s="270"/>
      <c r="AG29" s="270"/>
      <c r="AH29" s="270"/>
      <c r="AI29" s="270"/>
      <c r="AJ29" s="270"/>
      <c r="AK29" s="270"/>
      <c r="AL29" s="270"/>
      <c r="AM29" s="270"/>
      <c r="AN29" s="270"/>
      <c r="AO29" s="270"/>
      <c r="AP29" s="270"/>
      <c r="AQ29" s="270"/>
      <c r="AR29" s="270"/>
      <c r="AS29" s="270"/>
      <c r="AT29" s="270"/>
      <c r="AU29" s="270"/>
      <c r="AV29" s="270"/>
      <c r="AW29" s="270"/>
      <c r="AX29" s="270"/>
      <c r="AY29" s="270"/>
      <c r="AZ29" s="270"/>
      <c r="BA29" s="270"/>
      <c r="BB29" s="270"/>
      <c r="BC29" s="270"/>
      <c r="BD29" s="270"/>
      <c r="BE29" s="270"/>
      <c r="BF29" s="270"/>
      <c r="BG29" s="270"/>
      <c r="BH29" s="270"/>
      <c r="BI29" s="270"/>
      <c r="BJ29" s="270"/>
      <c r="BK29" s="270"/>
      <c r="BL29" s="270"/>
      <c r="BM29" s="270"/>
      <c r="BN29" s="270"/>
      <c r="BO29" s="270"/>
      <c r="BP29" s="270"/>
      <c r="BQ29" s="270"/>
      <c r="BR29" s="270"/>
      <c r="BS29" s="270"/>
      <c r="BT29" s="270"/>
      <c r="BU29" s="270"/>
      <c r="BV29" s="270"/>
      <c r="BW29" s="270"/>
      <c r="BX29" s="270"/>
      <c r="BY29" s="270"/>
      <c r="BZ29" s="270"/>
      <c r="CA29" s="270"/>
      <c r="CB29" s="270"/>
      <c r="CC29" s="270"/>
      <c r="CD29" s="270"/>
      <c r="CE29" s="270"/>
      <c r="CF29" s="270"/>
      <c r="CG29" s="270"/>
      <c r="CH29" s="270"/>
      <c r="CI29" s="270"/>
      <c r="CJ29" s="270"/>
      <c r="CK29" s="270"/>
      <c r="CL29" s="270"/>
      <c r="CM29" s="270"/>
      <c r="CN29" s="270"/>
      <c r="CO29" s="270"/>
      <c r="CP29" s="270"/>
      <c r="CQ29" s="270"/>
      <c r="CR29" s="270"/>
      <c r="CS29" s="270"/>
      <c r="CT29" s="270"/>
      <c r="CU29" s="270"/>
      <c r="CV29" s="270"/>
      <c r="CW29" s="270"/>
      <c r="CX29" s="270"/>
      <c r="CY29" s="270"/>
      <c r="CZ29" s="270"/>
      <c r="DA29" s="270"/>
      <c r="DB29" s="270"/>
      <c r="DC29" s="270"/>
      <c r="DD29" s="270"/>
      <c r="DE29" s="270"/>
      <c r="DF29" s="270"/>
      <c r="DG29" s="270"/>
      <c r="DH29" s="270"/>
      <c r="DI29" s="270"/>
      <c r="DJ29" s="270"/>
      <c r="DK29" s="270"/>
      <c r="DL29" s="270"/>
      <c r="DM29" s="270"/>
      <c r="DN29" s="270"/>
      <c r="DO29" s="270"/>
      <c r="DP29" s="270"/>
      <c r="DQ29" s="270"/>
      <c r="DR29" s="270"/>
      <c r="DS29" s="270"/>
      <c r="DT29" s="270"/>
      <c r="DU29" s="270"/>
      <c r="DV29" s="270"/>
      <c r="DW29" s="270"/>
      <c r="DX29" s="270"/>
      <c r="DY29" s="270"/>
      <c r="DZ29" s="270"/>
      <c r="EA29" s="270"/>
      <c r="EB29" s="270"/>
      <c r="EC29" s="270"/>
      <c r="ED29" s="270"/>
      <c r="EE29" s="270"/>
      <c r="EF29" s="270"/>
      <c r="EG29" s="270"/>
      <c r="EH29" s="270"/>
      <c r="EI29" s="270"/>
      <c r="EJ29" s="270"/>
      <c r="EK29" s="270"/>
      <c r="EL29" s="270"/>
      <c r="EM29" s="270"/>
      <c r="EN29" s="270"/>
      <c r="EO29" s="270"/>
      <c r="EP29" s="270"/>
      <c r="EQ29" s="270"/>
      <c r="ER29" s="270"/>
      <c r="ES29" s="270"/>
      <c r="ET29" s="270"/>
      <c r="EU29" s="270"/>
      <c r="EV29" s="270"/>
      <c r="EW29" s="270"/>
      <c r="EX29" s="270"/>
      <c r="EY29" s="270"/>
      <c r="EZ29" s="270"/>
      <c r="FA29" s="270"/>
      <c r="FB29" s="270"/>
      <c r="FC29" s="270"/>
      <c r="FD29" s="270"/>
      <c r="FE29" s="270"/>
      <c r="FF29" s="270"/>
      <c r="FG29" s="270"/>
      <c r="FH29" s="270"/>
      <c r="FI29" s="270"/>
      <c r="FJ29" s="270"/>
      <c r="FK29" s="270"/>
      <c r="FL29" s="270"/>
      <c r="FM29" s="270"/>
      <c r="FN29" s="270"/>
      <c r="FO29" s="270"/>
      <c r="FP29" s="270"/>
      <c r="FQ29" s="270"/>
      <c r="FR29" s="270"/>
      <c r="FS29" s="270"/>
      <c r="FT29" s="270"/>
      <c r="FU29" s="270"/>
      <c r="FV29" s="270"/>
      <c r="FW29" s="270"/>
      <c r="FX29" s="270"/>
      <c r="FY29" s="270"/>
      <c r="FZ29" s="270"/>
      <c r="GA29" s="270"/>
      <c r="GB29" s="270"/>
      <c r="GC29" s="270"/>
      <c r="GD29" s="270"/>
      <c r="GE29" s="270"/>
      <c r="GF29" s="270"/>
      <c r="GG29" s="270"/>
      <c r="GH29" s="270"/>
      <c r="GI29" s="270"/>
      <c r="GJ29" s="270"/>
      <c r="GK29" s="270"/>
      <c r="GL29" s="270"/>
      <c r="GM29" s="270"/>
      <c r="GN29" s="270"/>
      <c r="GO29" s="270"/>
      <c r="GP29" s="270"/>
      <c r="GQ29" s="270"/>
      <c r="GR29" s="270"/>
      <c r="GS29" s="270"/>
      <c r="GT29" s="270"/>
      <c r="GU29" s="270"/>
      <c r="GV29" s="270"/>
      <c r="GW29" s="270"/>
      <c r="GX29" s="270"/>
      <c r="GY29" s="270"/>
      <c r="GZ29" s="270"/>
      <c r="HA29" s="270"/>
      <c r="HB29" s="270"/>
      <c r="HC29" s="270"/>
      <c r="HD29" s="270"/>
      <c r="HE29" s="270"/>
      <c r="HF29" s="270"/>
      <c r="HG29" s="270"/>
      <c r="HH29" s="270"/>
      <c r="HI29" s="270"/>
      <c r="HJ29" s="270"/>
      <c r="HK29" s="270"/>
      <c r="HL29" s="270"/>
      <c r="HM29" s="270"/>
      <c r="HN29" s="270"/>
      <c r="HO29" s="270"/>
      <c r="HP29" s="270"/>
      <c r="HQ29" s="270"/>
      <c r="HR29" s="270"/>
      <c r="HS29" s="270"/>
      <c r="HT29" s="270"/>
      <c r="HU29" s="270"/>
      <c r="HV29" s="270"/>
      <c r="HW29" s="270"/>
      <c r="HX29" s="270"/>
      <c r="HY29" s="270"/>
      <c r="HZ29" s="270"/>
      <c r="IA29" s="270"/>
      <c r="IB29" s="270"/>
      <c r="IC29" s="270"/>
      <c r="ID29" s="270"/>
      <c r="IE29" s="270"/>
      <c r="IF29" s="270"/>
      <c r="IG29" s="270"/>
      <c r="IH29" s="270"/>
      <c r="II29" s="270"/>
      <c r="IJ29" s="270"/>
      <c r="IK29" s="270"/>
      <c r="IL29" s="270"/>
      <c r="IM29" s="270"/>
      <c r="IN29" s="270"/>
      <c r="IO29" s="270"/>
      <c r="IP29" s="270"/>
      <c r="IQ29" s="270"/>
      <c r="IR29" s="270"/>
      <c r="IS29" s="270"/>
      <c r="IT29" s="270"/>
      <c r="IU29" s="270"/>
      <c r="IV29" s="270"/>
      <c r="IW29" s="270"/>
      <c r="IX29" s="270"/>
      <c r="IY29" s="270"/>
      <c r="IZ29" s="270"/>
      <c r="JA29" s="270"/>
      <c r="JB29" s="270"/>
      <c r="JC29" s="270"/>
      <c r="JD29" s="270"/>
      <c r="JE29" s="270"/>
      <c r="JF29" s="270"/>
      <c r="JG29" s="270"/>
      <c r="JH29" s="270"/>
      <c r="JI29" s="270"/>
      <c r="JJ29" s="270"/>
      <c r="JK29" s="270"/>
      <c r="JL29" s="270"/>
      <c r="JM29" s="270"/>
      <c r="JN29" s="270"/>
      <c r="JO29" s="270"/>
      <c r="JP29" s="270"/>
      <c r="JQ29" s="270"/>
      <c r="JR29" s="270"/>
      <c r="JS29" s="270"/>
      <c r="JT29" s="270"/>
      <c r="JU29" s="270"/>
      <c r="JV29" s="270"/>
      <c r="JW29" s="270"/>
      <c r="JX29" s="270"/>
      <c r="JY29" s="270"/>
      <c r="JZ29" s="270"/>
      <c r="KA29" s="270"/>
      <c r="KB29" s="270"/>
      <c r="KC29" s="270"/>
      <c r="KD29" s="270"/>
      <c r="KE29" s="270"/>
      <c r="KF29" s="270"/>
      <c r="KG29" s="270"/>
      <c r="KH29" s="270"/>
      <c r="KI29" s="270"/>
      <c r="KJ29" s="270"/>
      <c r="KK29" s="270"/>
      <c r="KL29" s="270"/>
      <c r="KM29" s="270"/>
      <c r="KN29" s="270"/>
      <c r="KO29" s="270"/>
      <c r="KP29" s="270"/>
      <c r="KQ29" s="270"/>
      <c r="KR29" s="270"/>
      <c r="KS29" s="270"/>
      <c r="KT29" s="270"/>
      <c r="KU29" s="270"/>
      <c r="KV29" s="270"/>
      <c r="KW29" s="270"/>
      <c r="KX29" s="270"/>
      <c r="KY29" s="270"/>
      <c r="KZ29" s="270"/>
      <c r="LA29" s="270"/>
      <c r="LB29" s="270"/>
      <c r="LC29" s="270"/>
      <c r="LD29" s="270"/>
      <c r="LE29" s="270"/>
      <c r="LF29" s="270"/>
      <c r="LG29" s="270"/>
      <c r="LH29" s="270"/>
      <c r="LI29" s="270"/>
      <c r="LJ29" s="270"/>
      <c r="LK29" s="270"/>
      <c r="LL29" s="270"/>
      <c r="LM29" s="270"/>
      <c r="LN29" s="270"/>
      <c r="LO29" s="270"/>
      <c r="LP29" s="270"/>
      <c r="LQ29" s="270"/>
      <c r="LR29" s="270"/>
      <c r="LS29" s="270"/>
      <c r="LT29" s="270"/>
      <c r="LU29" s="270"/>
      <c r="LV29" s="270"/>
      <c r="LW29" s="270"/>
      <c r="LX29" s="270"/>
      <c r="LY29" s="270"/>
      <c r="LZ29" s="270"/>
      <c r="MA29" s="270"/>
      <c r="MB29" s="270"/>
      <c r="MC29" s="270"/>
      <c r="MD29" s="270"/>
      <c r="ME29" s="270"/>
      <c r="MF29" s="270"/>
      <c r="MG29" s="270"/>
      <c r="MH29" s="270"/>
      <c r="MI29" s="270"/>
      <c r="MJ29" s="270"/>
      <c r="MK29" s="270"/>
      <c r="ML29" s="270"/>
      <c r="MM29" s="270"/>
      <c r="MN29" s="270"/>
      <c r="MO29" s="270"/>
      <c r="MP29" s="270"/>
      <c r="MQ29" s="270"/>
      <c r="MR29" s="270"/>
      <c r="MS29" s="270"/>
      <c r="MT29" s="270"/>
      <c r="MU29" s="270"/>
      <c r="MV29" s="270"/>
      <c r="MW29" s="270"/>
      <c r="MX29" s="270"/>
      <c r="MY29" s="270"/>
      <c r="MZ29" s="270"/>
      <c r="NA29" s="270"/>
      <c r="NB29" s="270"/>
      <c r="NC29" s="270"/>
      <c r="ND29" s="270"/>
      <c r="NE29" s="270"/>
      <c r="NF29" s="270"/>
      <c r="NG29" s="270"/>
      <c r="NH29" s="270"/>
      <c r="NI29" s="270"/>
      <c r="NJ29" s="270"/>
      <c r="NK29" s="270"/>
      <c r="NL29" s="270"/>
      <c r="NM29" s="270"/>
      <c r="NN29" s="270"/>
      <c r="NO29" s="270"/>
      <c r="NP29" s="270"/>
      <c r="NQ29" s="270"/>
      <c r="NR29" s="270"/>
      <c r="NS29" s="270"/>
      <c r="NT29" s="270"/>
      <c r="NU29" s="270"/>
      <c r="NV29" s="270"/>
      <c r="NW29" s="270"/>
      <c r="NX29" s="270"/>
      <c r="NY29" s="270"/>
      <c r="NZ29" s="270"/>
      <c r="OA29" s="270"/>
      <c r="OB29" s="270"/>
      <c r="OC29" s="270"/>
      <c r="OD29" s="270"/>
      <c r="OE29" s="270"/>
      <c r="OF29" s="270"/>
      <c r="OG29" s="270"/>
      <c r="OH29" s="270"/>
      <c r="OI29" s="270"/>
      <c r="OJ29" s="270"/>
      <c r="OK29" s="270"/>
      <c r="OL29" s="270"/>
      <c r="OM29" s="270"/>
      <c r="ON29" s="270"/>
      <c r="OO29" s="270"/>
      <c r="OP29" s="270"/>
      <c r="OQ29" s="270"/>
      <c r="OR29" s="270"/>
      <c r="OS29" s="270"/>
      <c r="OT29" s="270"/>
      <c r="OU29" s="270"/>
      <c r="OV29" s="270"/>
      <c r="OW29" s="270"/>
      <c r="OX29" s="270"/>
      <c r="OY29" s="270"/>
      <c r="OZ29" s="270"/>
      <c r="PA29" s="270"/>
      <c r="PB29" s="270"/>
      <c r="PC29" s="270"/>
      <c r="PD29" s="270"/>
      <c r="PE29" s="270"/>
      <c r="PF29" s="270"/>
      <c r="PG29" s="270"/>
      <c r="PH29" s="270"/>
      <c r="PI29" s="270"/>
      <c r="PJ29" s="270"/>
      <c r="PK29" s="270"/>
      <c r="PL29" s="270"/>
      <c r="PM29" s="270"/>
      <c r="PN29" s="270"/>
      <c r="PO29" s="270"/>
      <c r="PP29" s="270"/>
      <c r="PQ29" s="270"/>
      <c r="PR29" s="270"/>
      <c r="PS29" s="270"/>
      <c r="PT29" s="270"/>
      <c r="PU29" s="270"/>
      <c r="PV29" s="270"/>
      <c r="PW29" s="270"/>
      <c r="PX29" s="270"/>
      <c r="PY29" s="270"/>
      <c r="PZ29" s="270"/>
      <c r="QA29" s="270"/>
      <c r="QB29" s="270"/>
      <c r="QC29" s="270"/>
      <c r="QD29" s="270"/>
      <c r="QE29" s="270"/>
      <c r="QF29" s="270"/>
      <c r="QG29" s="270"/>
      <c r="QH29" s="270"/>
      <c r="QI29" s="270"/>
      <c r="QJ29" s="270"/>
      <c r="QK29" s="270"/>
      <c r="QL29" s="270"/>
      <c r="QM29" s="270"/>
      <c r="QN29" s="270"/>
      <c r="QO29" s="270"/>
      <c r="QP29" s="270"/>
      <c r="QQ29" s="270"/>
      <c r="QR29" s="270"/>
      <c r="QS29" s="270"/>
      <c r="QT29" s="270"/>
      <c r="QU29" s="270"/>
      <c r="QV29" s="270"/>
      <c r="QW29" s="270"/>
      <c r="QX29" s="270"/>
      <c r="QY29" s="270"/>
      <c r="QZ29" s="270"/>
      <c r="RA29" s="270"/>
      <c r="RB29" s="270"/>
      <c r="RC29" s="270"/>
      <c r="RD29" s="270"/>
      <c r="RE29" s="270"/>
      <c r="RF29" s="270"/>
      <c r="RG29" s="270"/>
      <c r="RH29" s="270"/>
      <c r="RI29" s="270"/>
      <c r="RJ29" s="270"/>
      <c r="RK29" s="270"/>
      <c r="RL29" s="270"/>
      <c r="RM29" s="270"/>
      <c r="RN29" s="270"/>
      <c r="RO29" s="270"/>
      <c r="RP29" s="270"/>
      <c r="RQ29" s="270"/>
      <c r="RR29" s="270"/>
      <c r="RS29" s="270"/>
      <c r="RT29" s="270"/>
      <c r="RU29" s="270"/>
      <c r="RV29" s="270"/>
      <c r="RW29" s="270"/>
      <c r="RX29" s="270"/>
      <c r="RY29" s="270"/>
      <c r="RZ29" s="270"/>
      <c r="SA29" s="270"/>
      <c r="SB29" s="270"/>
      <c r="SC29" s="270"/>
      <c r="SD29" s="270"/>
      <c r="SE29" s="270"/>
      <c r="SF29" s="270"/>
      <c r="SG29" s="270"/>
      <c r="SH29" s="270"/>
      <c r="SI29" s="270"/>
      <c r="SJ29" s="270"/>
      <c r="SK29" s="270"/>
      <c r="SL29" s="270"/>
      <c r="SM29" s="270"/>
      <c r="SN29" s="270"/>
      <c r="SO29" s="270"/>
      <c r="SP29" s="270"/>
      <c r="SQ29" s="270"/>
      <c r="SR29" s="270"/>
      <c r="SS29" s="270"/>
      <c r="ST29" s="270"/>
      <c r="SU29" s="270"/>
      <c r="SV29" s="270"/>
      <c r="SW29" s="270"/>
      <c r="SX29" s="270"/>
      <c r="SY29" s="270"/>
      <c r="SZ29" s="270"/>
      <c r="TA29" s="270"/>
      <c r="TB29" s="270"/>
      <c r="TC29" s="270"/>
      <c r="TD29" s="270"/>
      <c r="TE29" s="270"/>
      <c r="TF29" s="270"/>
      <c r="TG29" s="270"/>
      <c r="TH29" s="270"/>
      <c r="TI29" s="270"/>
      <c r="TJ29" s="270"/>
      <c r="TK29" s="270"/>
      <c r="TL29" s="270"/>
      <c r="TM29" s="270"/>
      <c r="TN29" s="270"/>
      <c r="TO29" s="270"/>
      <c r="TP29" s="270"/>
      <c r="TQ29" s="270"/>
      <c r="TR29" s="270"/>
      <c r="TS29" s="270"/>
      <c r="TT29" s="270"/>
      <c r="TU29" s="270"/>
      <c r="TV29" s="270"/>
      <c r="TW29" s="270"/>
      <c r="TX29" s="270"/>
      <c r="TY29" s="270"/>
      <c r="TZ29" s="270"/>
      <c r="UA29" s="270"/>
      <c r="UB29" s="270"/>
      <c r="UC29" s="270"/>
      <c r="UD29" s="270"/>
      <c r="UE29" s="270"/>
      <c r="UF29" s="270"/>
      <c r="UG29" s="270"/>
      <c r="UH29" s="270"/>
      <c r="UI29" s="270"/>
      <c r="UJ29" s="270"/>
      <c r="UK29" s="270"/>
      <c r="UL29" s="270"/>
      <c r="UM29" s="270"/>
      <c r="UN29" s="270"/>
      <c r="UO29" s="270"/>
      <c r="UP29" s="270"/>
      <c r="UQ29" s="270"/>
      <c r="UR29" s="270"/>
      <c r="US29" s="270"/>
      <c r="UT29" s="270"/>
      <c r="UU29" s="270"/>
      <c r="UV29" s="270"/>
      <c r="UW29" s="270"/>
      <c r="UX29" s="270"/>
      <c r="UY29" s="270"/>
      <c r="UZ29" s="270"/>
      <c r="VA29" s="270"/>
      <c r="VB29" s="270"/>
      <c r="VC29" s="270"/>
      <c r="VD29" s="270"/>
      <c r="VE29" s="270"/>
      <c r="VF29" s="270"/>
      <c r="VG29" s="270"/>
      <c r="VH29" s="270"/>
      <c r="VI29" s="270"/>
      <c r="VJ29" s="270"/>
      <c r="VK29" s="270"/>
      <c r="VL29" s="270"/>
      <c r="VM29" s="270"/>
      <c r="VN29" s="270"/>
      <c r="VO29" s="270"/>
      <c r="VP29" s="270"/>
      <c r="VQ29" s="270"/>
      <c r="VR29" s="270"/>
      <c r="VS29" s="270"/>
      <c r="VT29" s="270"/>
      <c r="VU29" s="270"/>
      <c r="VV29" s="270"/>
      <c r="VW29" s="270"/>
      <c r="VX29" s="270"/>
      <c r="VY29" s="270"/>
      <c r="VZ29" s="270"/>
      <c r="WA29" s="270"/>
      <c r="WB29" s="270"/>
      <c r="WC29" s="270"/>
      <c r="WD29" s="270"/>
      <c r="WE29" s="270"/>
      <c r="WF29" s="270"/>
      <c r="WG29" s="270"/>
      <c r="WH29" s="270"/>
      <c r="WI29" s="270"/>
      <c r="WJ29" s="270"/>
      <c r="WK29" s="270"/>
      <c r="WL29" s="270"/>
      <c r="WM29" s="270"/>
      <c r="WN29" s="270"/>
      <c r="WO29" s="270"/>
      <c r="WP29" s="270"/>
      <c r="WQ29" s="270"/>
      <c r="WR29" s="270"/>
      <c r="WS29" s="270"/>
      <c r="WT29" s="270"/>
      <c r="WU29" s="270"/>
      <c r="WV29" s="270"/>
      <c r="WW29" s="270"/>
      <c r="WX29" s="270"/>
      <c r="WY29" s="270"/>
      <c r="WZ29" s="270"/>
      <c r="XA29" s="270"/>
      <c r="XB29" s="270"/>
      <c r="XC29" s="270"/>
      <c r="XD29" s="270"/>
      <c r="XE29" s="270"/>
      <c r="XF29" s="270"/>
      <c r="XG29" s="270"/>
      <c r="XH29" s="270"/>
      <c r="XI29" s="270"/>
      <c r="XJ29" s="270"/>
      <c r="XK29" s="270"/>
      <c r="XL29" s="270"/>
      <c r="XM29" s="270"/>
      <c r="XN29" s="270"/>
      <c r="XO29" s="270"/>
      <c r="XP29" s="270"/>
      <c r="XQ29" s="270"/>
      <c r="XR29" s="270"/>
      <c r="XS29" s="270"/>
      <c r="XT29" s="270"/>
      <c r="XU29" s="270"/>
      <c r="XV29" s="270"/>
      <c r="XW29" s="270"/>
      <c r="XX29" s="270"/>
      <c r="XY29" s="270"/>
      <c r="XZ29" s="270"/>
      <c r="YA29" s="270"/>
      <c r="YB29" s="270"/>
      <c r="YC29" s="270"/>
      <c r="YD29" s="270"/>
      <c r="YE29" s="270"/>
      <c r="YF29" s="270"/>
      <c r="YG29" s="270"/>
      <c r="YH29" s="270"/>
      <c r="YI29" s="270"/>
      <c r="YJ29" s="270"/>
      <c r="YK29" s="270"/>
      <c r="YL29" s="270"/>
      <c r="YM29" s="270"/>
      <c r="YN29" s="270"/>
      <c r="YO29" s="270"/>
      <c r="YP29" s="270"/>
      <c r="YQ29" s="270"/>
      <c r="YR29" s="270"/>
      <c r="YS29" s="270"/>
      <c r="YT29" s="270"/>
      <c r="YU29" s="270"/>
      <c r="YV29" s="270"/>
      <c r="YW29" s="270"/>
      <c r="YX29" s="270"/>
      <c r="YY29" s="270"/>
      <c r="YZ29" s="270"/>
      <c r="ZA29" s="270"/>
      <c r="ZB29" s="270"/>
      <c r="ZC29" s="270"/>
      <c r="ZD29" s="270"/>
      <c r="ZE29" s="270"/>
      <c r="ZF29" s="270"/>
      <c r="ZG29" s="270"/>
      <c r="ZH29" s="270"/>
      <c r="ZI29" s="270"/>
      <c r="ZJ29" s="270"/>
      <c r="ZK29" s="270"/>
      <c r="ZL29" s="270"/>
      <c r="ZM29" s="270"/>
      <c r="ZN29" s="270"/>
      <c r="ZO29" s="270"/>
      <c r="ZP29" s="270"/>
      <c r="ZQ29" s="270"/>
      <c r="ZR29" s="270"/>
      <c r="ZS29" s="270"/>
      <c r="ZT29" s="270"/>
      <c r="ZU29" s="270"/>
      <c r="ZV29" s="270"/>
      <c r="ZW29" s="270"/>
      <c r="ZX29" s="270"/>
      <c r="ZY29" s="270"/>
      <c r="ZZ29" s="270"/>
      <c r="AAA29" s="270"/>
      <c r="AAB29" s="270"/>
      <c r="AAC29" s="270"/>
      <c r="AAD29" s="270"/>
      <c r="AAE29" s="270"/>
      <c r="AAF29" s="270"/>
      <c r="AAG29" s="270"/>
      <c r="AAH29" s="270"/>
      <c r="AAI29" s="270"/>
      <c r="AAJ29" s="270"/>
      <c r="AAK29" s="270"/>
      <c r="AAL29" s="270"/>
      <c r="AAM29" s="270"/>
      <c r="AAN29" s="270"/>
      <c r="AAO29" s="270"/>
      <c r="AAP29" s="270"/>
      <c r="AAQ29" s="270"/>
      <c r="AAR29" s="270"/>
      <c r="AAS29" s="270"/>
      <c r="AAT29" s="270"/>
      <c r="AAU29" s="270"/>
      <c r="AAV29" s="270"/>
      <c r="AAW29" s="270"/>
      <c r="AAX29" s="270"/>
      <c r="AAY29" s="270"/>
      <c r="AAZ29" s="270"/>
      <c r="ABA29" s="270"/>
      <c r="ABB29" s="270"/>
      <c r="ABC29" s="270"/>
      <c r="ABD29" s="270"/>
      <c r="ABE29" s="270"/>
      <c r="ABF29" s="270"/>
      <c r="ABG29" s="270"/>
      <c r="ABH29" s="270"/>
      <c r="ABI29" s="270"/>
      <c r="ABJ29" s="270"/>
      <c r="ABK29" s="270"/>
      <c r="ABL29" s="270"/>
      <c r="ABM29" s="270"/>
      <c r="ABN29" s="270"/>
      <c r="ABO29" s="270"/>
      <c r="ABP29" s="270"/>
      <c r="ABQ29" s="270"/>
      <c r="ABR29" s="270"/>
      <c r="ABS29" s="270"/>
      <c r="ABT29" s="270"/>
      <c r="ABU29" s="270"/>
      <c r="ABV29" s="270"/>
      <c r="ABW29" s="270"/>
      <c r="ABX29" s="270"/>
      <c r="ABY29" s="270"/>
      <c r="ABZ29" s="270"/>
      <c r="ACA29" s="270"/>
      <c r="ACB29" s="270"/>
      <c r="ACC29" s="270"/>
      <c r="ACD29" s="270"/>
      <c r="ACE29" s="270"/>
      <c r="ACF29" s="270"/>
      <c r="ACG29" s="270"/>
      <c r="ACH29" s="270"/>
      <c r="ACI29" s="270"/>
      <c r="ACJ29" s="270"/>
      <c r="ACK29" s="270"/>
      <c r="ACL29" s="270"/>
      <c r="ACM29" s="270"/>
      <c r="ACN29" s="270"/>
      <c r="ACO29" s="270"/>
      <c r="ACP29" s="270"/>
      <c r="ACQ29" s="270"/>
      <c r="ACR29" s="270"/>
      <c r="ACS29" s="270"/>
      <c r="ACT29" s="270"/>
      <c r="ACU29" s="270"/>
      <c r="ACV29" s="270"/>
      <c r="ACW29" s="270"/>
      <c r="ACX29" s="270"/>
      <c r="ACY29" s="270"/>
      <c r="ACZ29" s="270"/>
      <c r="ADA29" s="270"/>
      <c r="ADB29" s="270"/>
      <c r="ADC29" s="270"/>
      <c r="ADD29" s="270"/>
      <c r="ADE29" s="270"/>
      <c r="ADF29" s="270"/>
      <c r="ADG29" s="270"/>
      <c r="ADH29" s="270"/>
      <c r="ADI29" s="270"/>
      <c r="ADJ29" s="270"/>
      <c r="ADK29" s="270"/>
      <c r="ADL29" s="270"/>
      <c r="ADM29" s="270"/>
      <c r="ADN29" s="270"/>
      <c r="ADO29" s="270"/>
      <c r="ADP29" s="270"/>
      <c r="ADQ29" s="270"/>
      <c r="ADR29" s="270"/>
      <c r="ADS29" s="270"/>
      <c r="ADT29" s="270"/>
      <c r="ADU29" s="270"/>
      <c r="ADV29" s="270"/>
      <c r="ADW29" s="270"/>
      <c r="ADX29" s="270"/>
      <c r="ADY29" s="270"/>
      <c r="ADZ29" s="270"/>
      <c r="AEA29" s="270"/>
      <c r="AEB29" s="270"/>
      <c r="AEC29" s="270"/>
      <c r="AED29" s="270"/>
      <c r="AEE29" s="270"/>
      <c r="AEF29" s="270"/>
      <c r="AEG29" s="270"/>
      <c r="AEH29" s="270"/>
      <c r="AEI29" s="270"/>
      <c r="AEJ29" s="270"/>
      <c r="AEK29" s="270"/>
      <c r="AEL29" s="270"/>
      <c r="AEM29" s="270"/>
      <c r="AEN29" s="270"/>
      <c r="AEO29" s="270"/>
      <c r="AEP29" s="270"/>
      <c r="AEQ29" s="270"/>
      <c r="AER29" s="270"/>
      <c r="AES29" s="270"/>
      <c r="AET29" s="270"/>
      <c r="AEU29" s="270"/>
      <c r="AEV29" s="270"/>
      <c r="AEW29" s="270"/>
      <c r="AEX29" s="270"/>
      <c r="AEY29" s="270"/>
      <c r="AEZ29" s="270"/>
      <c r="AFA29" s="270"/>
      <c r="AFB29" s="270"/>
      <c r="AFC29" s="270"/>
      <c r="AFD29" s="270"/>
      <c r="AFE29" s="270"/>
      <c r="AFF29" s="270"/>
      <c r="AFG29" s="270"/>
      <c r="AFH29" s="270"/>
      <c r="AFI29" s="270"/>
      <c r="AFJ29" s="270"/>
      <c r="AFK29" s="270"/>
      <c r="AFL29" s="270"/>
      <c r="AFM29" s="270"/>
      <c r="AFN29" s="270"/>
      <c r="AFO29" s="270"/>
      <c r="AFP29" s="270"/>
      <c r="AFQ29" s="270"/>
      <c r="AFR29" s="270"/>
      <c r="AFS29" s="270"/>
      <c r="AFT29" s="270"/>
      <c r="AFU29" s="270"/>
      <c r="AFV29" s="270"/>
      <c r="AFW29" s="270"/>
      <c r="AFX29" s="270"/>
      <c r="AFY29" s="270"/>
      <c r="AFZ29" s="270"/>
      <c r="AGA29" s="270"/>
      <c r="AGB29" s="270"/>
      <c r="AGC29" s="270"/>
      <c r="AGD29" s="270"/>
      <c r="AGE29" s="270"/>
      <c r="AGF29" s="270"/>
      <c r="AGG29" s="270"/>
      <c r="AGH29" s="270"/>
      <c r="AGI29" s="270"/>
      <c r="AGJ29" s="270"/>
      <c r="AGK29" s="270"/>
      <c r="AGL29" s="270"/>
      <c r="AGM29" s="270"/>
      <c r="AGN29" s="270"/>
      <c r="AGO29" s="270"/>
      <c r="AGP29" s="270"/>
      <c r="AGQ29" s="270"/>
      <c r="AGR29" s="270"/>
      <c r="AGS29" s="270"/>
      <c r="AGT29" s="270"/>
      <c r="AGU29" s="270"/>
      <c r="AGV29" s="270"/>
      <c r="AGW29" s="270"/>
      <c r="AGX29" s="270"/>
      <c r="AGY29" s="270"/>
      <c r="AGZ29" s="270"/>
      <c r="AHA29" s="270"/>
      <c r="AHB29" s="270"/>
      <c r="AHC29" s="270"/>
      <c r="AHD29" s="270"/>
      <c r="AHE29" s="270"/>
      <c r="AHF29" s="270"/>
      <c r="AHG29" s="270"/>
      <c r="AHH29" s="270"/>
      <c r="AHI29" s="270"/>
      <c r="AHJ29" s="270"/>
      <c r="AHK29" s="270"/>
      <c r="AHL29" s="270"/>
      <c r="AHM29" s="270"/>
      <c r="AHN29" s="270"/>
      <c r="AHO29" s="270"/>
      <c r="AHP29" s="270"/>
      <c r="AHQ29" s="270"/>
      <c r="AHR29" s="270"/>
      <c r="AHS29" s="270"/>
      <c r="AHT29" s="270"/>
      <c r="AHU29" s="270"/>
      <c r="AHV29" s="270"/>
      <c r="AHW29" s="270"/>
      <c r="AHX29" s="270"/>
      <c r="AHY29" s="270"/>
      <c r="AHZ29" s="270"/>
      <c r="AIA29" s="270"/>
      <c r="AIB29" s="270"/>
      <c r="AIC29" s="270"/>
      <c r="AID29" s="270"/>
      <c r="AIE29" s="270"/>
      <c r="AIF29" s="270"/>
      <c r="AIG29" s="270"/>
      <c r="AIH29" s="270"/>
      <c r="AII29" s="270"/>
      <c r="AIJ29" s="270"/>
      <c r="AIK29" s="270"/>
      <c r="AIL29" s="270"/>
      <c r="AIM29" s="270"/>
      <c r="AIN29" s="270"/>
      <c r="AIO29" s="270"/>
      <c r="AIP29" s="270"/>
      <c r="AIQ29" s="270"/>
      <c r="AIR29" s="270"/>
      <c r="AIS29" s="270"/>
      <c r="AIT29" s="270"/>
      <c r="AIU29" s="270"/>
      <c r="AIV29" s="270"/>
      <c r="AIW29" s="270"/>
      <c r="AIX29" s="270"/>
      <c r="AIY29" s="270"/>
      <c r="AIZ29" s="270"/>
      <c r="AJA29" s="270"/>
      <c r="AJB29" s="270"/>
      <c r="AJC29" s="270"/>
      <c r="AJD29" s="270"/>
      <c r="AJE29" s="270"/>
      <c r="AJF29" s="270"/>
      <c r="AJG29" s="270"/>
      <c r="AJH29" s="270"/>
      <c r="AJI29" s="270"/>
      <c r="AJJ29" s="270"/>
      <c r="AJK29" s="270"/>
      <c r="AJL29" s="270"/>
      <c r="AJM29" s="270"/>
      <c r="AJN29" s="270"/>
      <c r="AJO29" s="270"/>
      <c r="AJP29" s="270"/>
      <c r="AJQ29" s="270"/>
      <c r="AJR29" s="270"/>
      <c r="AJS29" s="270"/>
      <c r="AJT29" s="270"/>
      <c r="AJU29" s="270"/>
      <c r="AJV29" s="270"/>
      <c r="AJW29" s="270"/>
      <c r="AJX29" s="270"/>
      <c r="AJY29" s="270"/>
      <c r="AJZ29" s="270"/>
      <c r="AKA29" s="270"/>
      <c r="AKB29" s="270"/>
      <c r="AKC29" s="270"/>
      <c r="AKD29" s="270"/>
      <c r="AKE29" s="270"/>
      <c r="AKF29" s="270"/>
      <c r="AKG29" s="270"/>
      <c r="AKH29" s="270"/>
      <c r="AKI29" s="270"/>
      <c r="AKJ29" s="270"/>
      <c r="AKK29" s="270"/>
      <c r="AKL29" s="270"/>
      <c r="AKM29" s="270"/>
      <c r="AKN29" s="270"/>
      <c r="AKO29" s="270"/>
      <c r="AKP29" s="270"/>
      <c r="AKQ29" s="270"/>
      <c r="AKR29" s="270"/>
      <c r="AKS29" s="270"/>
      <c r="AKT29" s="270"/>
      <c r="AKU29" s="270"/>
      <c r="AKV29" s="270"/>
      <c r="AKW29" s="270"/>
      <c r="AKX29" s="270"/>
      <c r="AKY29" s="270"/>
      <c r="AKZ29" s="270"/>
      <c r="ALA29" s="270"/>
      <c r="ALB29" s="270"/>
      <c r="ALC29" s="270"/>
      <c r="ALD29" s="270"/>
      <c r="ALE29" s="270"/>
      <c r="ALF29" s="270"/>
      <c r="ALG29" s="270"/>
      <c r="ALH29" s="270"/>
      <c r="ALI29" s="270"/>
      <c r="ALJ29" s="270"/>
      <c r="ALK29" s="270"/>
      <c r="ALL29" s="270"/>
      <c r="ALM29" s="270"/>
      <c r="ALN29" s="270"/>
      <c r="ALO29" s="270"/>
      <c r="ALP29" s="270"/>
      <c r="ALQ29" s="270"/>
      <c r="ALR29" s="270"/>
      <c r="ALS29" s="270"/>
      <c r="ALT29" s="270"/>
      <c r="ALU29" s="270"/>
      <c r="ALV29" s="270"/>
      <c r="ALW29" s="270"/>
      <c r="ALX29" s="270"/>
      <c r="ALY29" s="270"/>
      <c r="ALZ29" s="270"/>
      <c r="AMA29" s="270"/>
      <c r="AMB29" s="270"/>
      <c r="AMC29" s="270"/>
      <c r="AMD29" s="270"/>
    </row>
    <row r="30" customFormat="false" ht="13.8" hidden="false" customHeight="true" outlineLevel="0" collapsed="false">
      <c r="A30" s="275" t="s">
        <v>1311</v>
      </c>
      <c r="B30" s="275"/>
      <c r="C30" s="275"/>
      <c r="D30" s="275"/>
      <c r="E30" s="275"/>
      <c r="F30" s="275"/>
      <c r="G30" s="275"/>
      <c r="H30" s="275"/>
      <c r="I30" s="275"/>
    </row>
    <row r="31" customFormat="false" ht="18.65" hidden="false" customHeight="true" outlineLevel="0" collapsed="false">
      <c r="A31" s="254" t="s">
        <v>949</v>
      </c>
      <c r="B31" s="254"/>
      <c r="C31" s="254"/>
      <c r="D31" s="254"/>
      <c r="E31" s="254"/>
      <c r="F31" s="254"/>
      <c r="G31" s="254"/>
      <c r="H31" s="254"/>
      <c r="I31" s="254"/>
    </row>
    <row r="32" customFormat="false" ht="27.05" hidden="false" customHeight="true" outlineLevel="0" collapsed="false">
      <c r="A32" s="254" t="s">
        <v>1312</v>
      </c>
      <c r="B32" s="254"/>
      <c r="C32" s="254"/>
      <c r="D32" s="254"/>
      <c r="E32" s="254"/>
      <c r="F32" s="254" t="s">
        <v>1313</v>
      </c>
      <c r="G32" s="276" t="n">
        <v>2026</v>
      </c>
      <c r="H32" s="254" t="s">
        <v>1314</v>
      </c>
      <c r="I32" s="277" t="n">
        <v>1621</v>
      </c>
    </row>
    <row r="33" customFormat="false" ht="13.8" hidden="false" customHeight="true" outlineLevel="0" collapsed="false">
      <c r="A33" s="255" t="s">
        <v>950</v>
      </c>
      <c r="B33" s="255"/>
      <c r="C33" s="255"/>
      <c r="D33" s="255"/>
      <c r="E33" s="255"/>
      <c r="F33" s="255"/>
      <c r="G33" s="255"/>
      <c r="H33" s="255"/>
      <c r="I33" s="255"/>
    </row>
    <row r="34" customFormat="false" ht="13.8" hidden="false" customHeight="true" outlineLevel="0" collapsed="false">
      <c r="A34" s="278" t="s">
        <v>951</v>
      </c>
      <c r="B34" s="278"/>
      <c r="C34" s="278"/>
      <c r="D34" s="278"/>
      <c r="E34" s="278"/>
      <c r="F34" s="278"/>
      <c r="G34" s="278"/>
      <c r="H34" s="278"/>
      <c r="I34" s="278"/>
    </row>
    <row r="35" customFormat="false" ht="13.8" hidden="false" customHeight="true" outlineLevel="0" collapsed="false">
      <c r="A35" s="279" t="s">
        <v>952</v>
      </c>
      <c r="B35" s="257" t="s">
        <v>953</v>
      </c>
      <c r="C35" s="257"/>
      <c r="D35" s="257"/>
      <c r="E35" s="257"/>
      <c r="F35" s="257"/>
      <c r="G35" s="257"/>
      <c r="H35" s="258" t="s">
        <v>884</v>
      </c>
      <c r="I35" s="280" t="s">
        <v>885</v>
      </c>
    </row>
    <row r="36" customFormat="false" ht="13.8" hidden="false" customHeight="true" outlineLevel="0" collapsed="false">
      <c r="A36" s="281" t="s">
        <v>887</v>
      </c>
      <c r="B36" s="242" t="s">
        <v>954</v>
      </c>
      <c r="C36" s="242"/>
      <c r="D36" s="242"/>
      <c r="E36" s="242"/>
      <c r="F36" s="242"/>
      <c r="G36" s="242"/>
      <c r="H36" s="282" t="n">
        <v>0.083333</v>
      </c>
      <c r="I36" s="283" t="n">
        <f aca="false">ROUND($I$29*H36,2)</f>
        <v>0</v>
      </c>
    </row>
    <row r="37" customFormat="false" ht="13.8" hidden="false" customHeight="true" outlineLevel="0" collapsed="false">
      <c r="A37" s="281" t="s">
        <v>890</v>
      </c>
      <c r="B37" s="242" t="s">
        <v>955</v>
      </c>
      <c r="C37" s="242"/>
      <c r="D37" s="242"/>
      <c r="E37" s="242"/>
      <c r="F37" s="242"/>
      <c r="G37" s="242"/>
      <c r="H37" s="282" t="n">
        <v>0.111111</v>
      </c>
      <c r="I37" s="283" t="n">
        <f aca="false">ROUND($I$29*H37,2)</f>
        <v>0</v>
      </c>
    </row>
    <row r="38" customFormat="false" ht="13.8" hidden="false" customHeight="false" outlineLevel="0" collapsed="false">
      <c r="A38" s="284" t="s">
        <v>956</v>
      </c>
      <c r="B38" s="284"/>
      <c r="C38" s="284"/>
      <c r="D38" s="284"/>
      <c r="E38" s="284"/>
      <c r="F38" s="284"/>
      <c r="G38" s="284"/>
      <c r="H38" s="285" t="n">
        <f aca="false">SUM(H36:H37)</f>
        <v>0.194444</v>
      </c>
      <c r="I38" s="274" t="n">
        <f aca="false">SUM(I36:I37)</f>
        <v>0</v>
      </c>
    </row>
    <row r="39" customFormat="false" ht="17.9" hidden="false" customHeight="true" outlineLevel="0" collapsed="false">
      <c r="A39" s="275" t="s">
        <v>957</v>
      </c>
      <c r="B39" s="275"/>
      <c r="C39" s="275"/>
      <c r="D39" s="275"/>
      <c r="E39" s="275"/>
      <c r="F39" s="275"/>
      <c r="G39" s="275"/>
      <c r="H39" s="275"/>
      <c r="I39" s="275"/>
    </row>
    <row r="40" customFormat="false" ht="13.8" hidden="false" customHeight="true" outlineLevel="0" collapsed="false">
      <c r="A40" s="254" t="s">
        <v>958</v>
      </c>
      <c r="B40" s="254"/>
      <c r="C40" s="254"/>
      <c r="D40" s="254"/>
      <c r="E40" s="254"/>
      <c r="F40" s="254"/>
      <c r="G40" s="254"/>
      <c r="H40" s="254"/>
      <c r="I40" s="254"/>
    </row>
    <row r="41" customFormat="false" ht="13.8" hidden="false" customHeight="true" outlineLevel="0" collapsed="false">
      <c r="A41" s="278" t="s">
        <v>959</v>
      </c>
      <c r="B41" s="278"/>
      <c r="C41" s="278"/>
      <c r="D41" s="278"/>
      <c r="E41" s="278"/>
      <c r="F41" s="278"/>
      <c r="G41" s="278"/>
      <c r="H41" s="278"/>
      <c r="I41" s="278"/>
    </row>
    <row r="42" customFormat="false" ht="13.8" hidden="false" customHeight="true" outlineLevel="0" collapsed="false">
      <c r="A42" s="279" t="s">
        <v>960</v>
      </c>
      <c r="B42" s="257" t="s">
        <v>961</v>
      </c>
      <c r="C42" s="257"/>
      <c r="D42" s="257"/>
      <c r="E42" s="257"/>
      <c r="F42" s="257"/>
      <c r="G42" s="257"/>
      <c r="H42" s="258" t="s">
        <v>884</v>
      </c>
      <c r="I42" s="280" t="s">
        <v>885</v>
      </c>
    </row>
    <row r="43" customFormat="false" ht="13.8" hidden="false" customHeight="true" outlineLevel="0" collapsed="false">
      <c r="A43" s="281" t="s">
        <v>887</v>
      </c>
      <c r="B43" s="242" t="s">
        <v>962</v>
      </c>
      <c r="C43" s="242"/>
      <c r="D43" s="242"/>
      <c r="E43" s="242"/>
      <c r="F43" s="242"/>
      <c r="G43" s="242"/>
      <c r="H43" s="286" t="n">
        <v>0.2</v>
      </c>
      <c r="I43" s="283" t="n">
        <f aca="false">ROUND(($I$29+$I$38)*H43,2)</f>
        <v>0</v>
      </c>
    </row>
    <row r="44" customFormat="false" ht="13.8" hidden="false" customHeight="true" outlineLevel="0" collapsed="false">
      <c r="A44" s="281" t="s">
        <v>890</v>
      </c>
      <c r="B44" s="242" t="s">
        <v>963</v>
      </c>
      <c r="C44" s="242"/>
      <c r="D44" s="242"/>
      <c r="E44" s="242"/>
      <c r="F44" s="242"/>
      <c r="G44" s="242"/>
      <c r="H44" s="286" t="n">
        <v>0.015</v>
      </c>
      <c r="I44" s="283" t="n">
        <f aca="false">ROUND(($I$29+$I$38)*H44,2)</f>
        <v>0</v>
      </c>
    </row>
    <row r="45" customFormat="false" ht="13.8" hidden="false" customHeight="true" outlineLevel="0" collapsed="false">
      <c r="A45" s="281" t="s">
        <v>893</v>
      </c>
      <c r="B45" s="242" t="s">
        <v>964</v>
      </c>
      <c r="C45" s="242"/>
      <c r="D45" s="242"/>
      <c r="E45" s="242"/>
      <c r="F45" s="242"/>
      <c r="G45" s="242"/>
      <c r="H45" s="286" t="n">
        <v>0.01</v>
      </c>
      <c r="I45" s="283" t="n">
        <f aca="false">ROUND(($I$29+$I$38)*H45,2)</f>
        <v>0</v>
      </c>
    </row>
    <row r="46" customFormat="false" ht="13.8" hidden="false" customHeight="true" outlineLevel="0" collapsed="false">
      <c r="A46" s="281" t="s">
        <v>926</v>
      </c>
      <c r="B46" s="242" t="s">
        <v>965</v>
      </c>
      <c r="C46" s="242"/>
      <c r="D46" s="242"/>
      <c r="E46" s="242"/>
      <c r="F46" s="242"/>
      <c r="G46" s="242"/>
      <c r="H46" s="286" t="n">
        <v>0.002</v>
      </c>
      <c r="I46" s="283" t="n">
        <f aca="false">ROUND(($I$29+$I$38)*H46,2)</f>
        <v>0</v>
      </c>
    </row>
    <row r="47" customFormat="false" ht="13.8" hidden="false" customHeight="true" outlineLevel="0" collapsed="false">
      <c r="A47" s="281" t="s">
        <v>966</v>
      </c>
      <c r="B47" s="242" t="s">
        <v>967</v>
      </c>
      <c r="C47" s="242"/>
      <c r="D47" s="242"/>
      <c r="E47" s="242"/>
      <c r="F47" s="242"/>
      <c r="G47" s="242"/>
      <c r="H47" s="286" t="n">
        <v>0.025</v>
      </c>
      <c r="I47" s="283" t="n">
        <f aca="false">ROUND(($I$29+$I$38)*H47,2)</f>
        <v>0</v>
      </c>
    </row>
    <row r="48" customFormat="false" ht="13.8" hidden="false" customHeight="true" outlineLevel="0" collapsed="false">
      <c r="A48" s="281" t="s">
        <v>968</v>
      </c>
      <c r="B48" s="242" t="s">
        <v>969</v>
      </c>
      <c r="C48" s="242"/>
      <c r="D48" s="242"/>
      <c r="E48" s="242"/>
      <c r="F48" s="242"/>
      <c r="G48" s="242"/>
      <c r="H48" s="286" t="n">
        <v>0.08</v>
      </c>
      <c r="I48" s="283" t="n">
        <f aca="false">ROUND(($I$29+$I$38)*H48,2)</f>
        <v>0</v>
      </c>
    </row>
    <row r="49" customFormat="false" ht="53.15" hidden="false" customHeight="true" outlineLevel="0" collapsed="false">
      <c r="A49" s="281" t="s">
        <v>970</v>
      </c>
      <c r="B49" s="242" t="s">
        <v>1315</v>
      </c>
      <c r="C49" s="242"/>
      <c r="D49" s="287" t="s">
        <v>972</v>
      </c>
      <c r="E49" s="288"/>
      <c r="F49" s="287" t="s">
        <v>973</v>
      </c>
      <c r="G49" s="289"/>
      <c r="H49" s="282" t="n">
        <f aca="false">ROUND((E49*G49),6)</f>
        <v>0</v>
      </c>
      <c r="I49" s="283" t="n">
        <f aca="false">ROUND(($I$29+$I$38)*H49,2)</f>
        <v>0</v>
      </c>
    </row>
    <row r="50" customFormat="false" ht="13.8" hidden="false" customHeight="true" outlineLevel="0" collapsed="false">
      <c r="A50" s="281" t="s">
        <v>974</v>
      </c>
      <c r="B50" s="242" t="s">
        <v>975</v>
      </c>
      <c r="C50" s="242"/>
      <c r="D50" s="242"/>
      <c r="E50" s="242"/>
      <c r="F50" s="242"/>
      <c r="G50" s="242"/>
      <c r="H50" s="286" t="n">
        <v>0.006</v>
      </c>
      <c r="I50" s="283" t="n">
        <f aca="false">ROUND(($I$29+$I$38)*H50,2)</f>
        <v>0</v>
      </c>
    </row>
    <row r="51" customFormat="false" ht="13.8" hidden="false" customHeight="false" outlineLevel="0" collapsed="false">
      <c r="A51" s="284" t="s">
        <v>956</v>
      </c>
      <c r="B51" s="284"/>
      <c r="C51" s="284"/>
      <c r="D51" s="284"/>
      <c r="E51" s="284"/>
      <c r="F51" s="284"/>
      <c r="G51" s="284"/>
      <c r="H51" s="285" t="n">
        <f aca="false">SUM(H43:H50)</f>
        <v>0.338</v>
      </c>
      <c r="I51" s="274" t="n">
        <f aca="false">SUM(I43:I50)</f>
        <v>0</v>
      </c>
    </row>
    <row r="52" customFormat="false" ht="13.8" hidden="false" customHeight="true" outlineLevel="0" collapsed="false">
      <c r="A52" s="275" t="s">
        <v>976</v>
      </c>
      <c r="B52" s="275"/>
      <c r="C52" s="275"/>
      <c r="D52" s="275"/>
      <c r="E52" s="275"/>
      <c r="F52" s="275"/>
      <c r="G52" s="275"/>
      <c r="H52" s="275"/>
      <c r="I52" s="275"/>
    </row>
    <row r="53" customFormat="false" ht="13.8" hidden="false" customHeight="true" outlineLevel="0" collapsed="false">
      <c r="A53" s="290" t="s">
        <v>977</v>
      </c>
      <c r="B53" s="290"/>
      <c r="C53" s="290"/>
      <c r="D53" s="290"/>
      <c r="E53" s="290"/>
      <c r="F53" s="290"/>
      <c r="G53" s="290"/>
      <c r="H53" s="290"/>
      <c r="I53" s="290"/>
    </row>
    <row r="54" customFormat="false" ht="13.8" hidden="false" customHeight="true" outlineLevel="0" collapsed="false">
      <c r="A54" s="290" t="s">
        <v>978</v>
      </c>
      <c r="B54" s="290"/>
      <c r="C54" s="290"/>
      <c r="D54" s="290"/>
      <c r="E54" s="290"/>
      <c r="F54" s="290"/>
      <c r="G54" s="290"/>
      <c r="H54" s="290"/>
      <c r="I54" s="290"/>
    </row>
    <row r="55" customFormat="false" ht="13.8" hidden="false" customHeight="true" outlineLevel="0" collapsed="false">
      <c r="A55" s="290" t="s">
        <v>1316</v>
      </c>
      <c r="B55" s="290"/>
      <c r="C55" s="290"/>
      <c r="D55" s="290"/>
      <c r="E55" s="290"/>
      <c r="F55" s="290"/>
      <c r="G55" s="290"/>
      <c r="H55" s="290"/>
      <c r="I55" s="290"/>
    </row>
    <row r="56" customFormat="false" ht="13.8" hidden="false" customHeight="true" outlineLevel="0" collapsed="false">
      <c r="A56" s="254" t="s">
        <v>1317</v>
      </c>
      <c r="B56" s="254"/>
      <c r="C56" s="254"/>
      <c r="D56" s="254"/>
      <c r="E56" s="254"/>
      <c r="F56" s="254"/>
      <c r="G56" s="254"/>
      <c r="H56" s="254"/>
      <c r="I56" s="254"/>
    </row>
    <row r="57" customFormat="false" ht="13.8" hidden="false" customHeight="true" outlineLevel="0" collapsed="false">
      <c r="A57" s="278" t="s">
        <v>979</v>
      </c>
      <c r="B57" s="278"/>
      <c r="C57" s="278"/>
      <c r="D57" s="278"/>
      <c r="E57" s="278"/>
      <c r="F57" s="278"/>
      <c r="G57" s="278"/>
      <c r="H57" s="278"/>
      <c r="I57" s="278"/>
    </row>
    <row r="58" customFormat="false" ht="13.8" hidden="false" customHeight="true" outlineLevel="0" collapsed="false">
      <c r="A58" s="279" t="s">
        <v>980</v>
      </c>
      <c r="B58" s="257" t="s">
        <v>981</v>
      </c>
      <c r="C58" s="257"/>
      <c r="D58" s="257"/>
      <c r="E58" s="257"/>
      <c r="F58" s="257"/>
      <c r="G58" s="257"/>
      <c r="H58" s="258" t="s">
        <v>982</v>
      </c>
      <c r="I58" s="280" t="s">
        <v>885</v>
      </c>
    </row>
    <row r="59" customFormat="false" ht="13.8" hidden="false" customHeight="true" outlineLevel="0" collapsed="false">
      <c r="A59" s="281" t="s">
        <v>887</v>
      </c>
      <c r="B59" s="242" t="s">
        <v>1318</v>
      </c>
      <c r="C59" s="242"/>
      <c r="D59" s="242"/>
      <c r="E59" s="242"/>
      <c r="F59" s="242"/>
      <c r="G59" s="242"/>
      <c r="H59" s="291"/>
      <c r="I59" s="283" t="n">
        <f aca="false">ROUND(((H61*H60*E23)-(I71*I23)),2)</f>
        <v>0</v>
      </c>
    </row>
    <row r="60" customFormat="false" ht="22.35" hidden="false" customHeight="true" outlineLevel="0" collapsed="false">
      <c r="A60" s="292" t="s">
        <v>1319</v>
      </c>
      <c r="B60" s="293" t="s">
        <v>1320</v>
      </c>
      <c r="C60" s="293"/>
      <c r="D60" s="293"/>
      <c r="E60" s="293"/>
      <c r="F60" s="293"/>
      <c r="G60" s="293"/>
      <c r="H60" s="294"/>
      <c r="I60" s="295"/>
    </row>
    <row r="61" customFormat="false" ht="13.8" hidden="false" customHeight="true" outlineLevel="0" collapsed="false">
      <c r="A61" s="292" t="s">
        <v>1321</v>
      </c>
      <c r="B61" s="262" t="s">
        <v>1322</v>
      </c>
      <c r="C61" s="262"/>
      <c r="D61" s="262"/>
      <c r="E61" s="262"/>
      <c r="F61" s="262"/>
      <c r="G61" s="262"/>
      <c r="H61" s="296"/>
      <c r="I61" s="295"/>
    </row>
    <row r="62" customFormat="false" ht="22.35" hidden="false" customHeight="true" outlineLevel="0" collapsed="false">
      <c r="A62" s="292" t="s">
        <v>890</v>
      </c>
      <c r="B62" s="297" t="s">
        <v>1323</v>
      </c>
      <c r="C62" s="297"/>
      <c r="D62" s="297"/>
      <c r="E62" s="297"/>
      <c r="F62" s="297"/>
      <c r="G62" s="297"/>
      <c r="H62" s="298"/>
      <c r="I62" s="283" t="n">
        <f aca="false">ROUND(((E23*H63*(1-I72))),2)</f>
        <v>0</v>
      </c>
    </row>
    <row r="63" customFormat="false" ht="13.8" hidden="false" customHeight="true" outlineLevel="0" collapsed="false">
      <c r="A63" s="292" t="s">
        <v>1324</v>
      </c>
      <c r="B63" s="293" t="s">
        <v>1325</v>
      </c>
      <c r="C63" s="293"/>
      <c r="D63" s="293"/>
      <c r="E63" s="293"/>
      <c r="F63" s="293"/>
      <c r="G63" s="293"/>
      <c r="H63" s="294"/>
      <c r="I63" s="295"/>
    </row>
    <row r="64" customFormat="false" ht="13.8" hidden="false" customHeight="true" outlineLevel="0" collapsed="false">
      <c r="A64" s="292" t="s">
        <v>893</v>
      </c>
      <c r="B64" s="293" t="s">
        <v>1326</v>
      </c>
      <c r="C64" s="293"/>
      <c r="D64" s="293"/>
      <c r="E64" s="293"/>
      <c r="F64" s="293"/>
      <c r="G64" s="293"/>
      <c r="H64" s="299"/>
      <c r="I64" s="283" t="n">
        <f aca="false">H64</f>
        <v>0</v>
      </c>
    </row>
    <row r="65" customFormat="false" ht="13.8" hidden="false" customHeight="true" outlineLevel="0" collapsed="false">
      <c r="A65" s="292" t="s">
        <v>926</v>
      </c>
      <c r="B65" s="293" t="s">
        <v>1327</v>
      </c>
      <c r="C65" s="293"/>
      <c r="D65" s="293"/>
      <c r="E65" s="293"/>
      <c r="F65" s="293"/>
      <c r="G65" s="293"/>
      <c r="H65" s="300"/>
      <c r="I65" s="301" t="n">
        <f aca="false">H65</f>
        <v>0</v>
      </c>
    </row>
    <row r="66" customFormat="false" ht="13.8" hidden="false" customHeight="true" outlineLevel="0" collapsed="false">
      <c r="A66" s="292" t="s">
        <v>966</v>
      </c>
      <c r="B66" s="293" t="s">
        <v>1328</v>
      </c>
      <c r="C66" s="293"/>
      <c r="D66" s="293"/>
      <c r="E66" s="293"/>
      <c r="F66" s="293"/>
      <c r="G66" s="293"/>
      <c r="H66" s="300"/>
      <c r="I66" s="283" t="n">
        <f aca="false">H66</f>
        <v>0</v>
      </c>
    </row>
    <row r="67" customFormat="false" ht="13.8" hidden="false" customHeight="true" outlineLevel="0" collapsed="false">
      <c r="A67" s="292" t="s">
        <v>968</v>
      </c>
      <c r="B67" s="293" t="s">
        <v>1388</v>
      </c>
      <c r="C67" s="293"/>
      <c r="D67" s="293"/>
      <c r="E67" s="293"/>
      <c r="F67" s="293"/>
      <c r="G67" s="293"/>
      <c r="H67" s="300"/>
      <c r="I67" s="283" t="n">
        <f aca="false">H67</f>
        <v>0</v>
      </c>
    </row>
    <row r="68" customFormat="false" ht="13.8" hidden="false" customHeight="false" outlineLevel="0" collapsed="false">
      <c r="A68" s="302" t="s">
        <v>956</v>
      </c>
      <c r="B68" s="302"/>
      <c r="C68" s="302"/>
      <c r="D68" s="302"/>
      <c r="E68" s="302"/>
      <c r="F68" s="302"/>
      <c r="G68" s="302"/>
      <c r="H68" s="303"/>
      <c r="I68" s="274" t="n">
        <f aca="false">SUM(I59:I67)</f>
        <v>0</v>
      </c>
    </row>
    <row r="69" customFormat="false" ht="13.8" hidden="false" customHeight="true" outlineLevel="0" collapsed="false">
      <c r="A69" s="304" t="s">
        <v>994</v>
      </c>
      <c r="B69" s="304"/>
      <c r="C69" s="304"/>
      <c r="D69" s="304"/>
      <c r="E69" s="304"/>
      <c r="F69" s="304"/>
      <c r="G69" s="304"/>
      <c r="H69" s="304"/>
      <c r="I69" s="304"/>
    </row>
    <row r="70" customFormat="false" ht="13.8" hidden="false" customHeight="true" outlineLevel="0" collapsed="false">
      <c r="A70" s="290" t="s">
        <v>1330</v>
      </c>
      <c r="B70" s="290"/>
      <c r="C70" s="290"/>
      <c r="D70" s="290"/>
      <c r="E70" s="290"/>
      <c r="F70" s="290"/>
      <c r="G70" s="290"/>
      <c r="H70" s="290"/>
      <c r="I70" s="290"/>
    </row>
    <row r="71" customFormat="false" ht="13.8" hidden="false" customHeight="false" outlineLevel="0" collapsed="false">
      <c r="A71" s="305" t="s">
        <v>1331</v>
      </c>
      <c r="B71" s="305"/>
      <c r="C71" s="305"/>
      <c r="D71" s="305"/>
      <c r="E71" s="305"/>
      <c r="F71" s="305"/>
      <c r="G71" s="305"/>
      <c r="H71" s="306" t="s">
        <v>997</v>
      </c>
      <c r="I71" s="307" t="n">
        <v>0.06</v>
      </c>
    </row>
    <row r="72" customFormat="false" ht="18.65" hidden="false" customHeight="true" outlineLevel="0" collapsed="false">
      <c r="A72" s="308" t="s">
        <v>1332</v>
      </c>
      <c r="B72" s="308"/>
      <c r="C72" s="308"/>
      <c r="D72" s="308"/>
      <c r="E72" s="308"/>
      <c r="F72" s="308"/>
      <c r="G72" s="308"/>
      <c r="H72" s="306" t="s">
        <v>997</v>
      </c>
      <c r="I72" s="307" t="n">
        <v>0.2</v>
      </c>
    </row>
    <row r="73" customFormat="false" ht="13.8" hidden="false" customHeight="true" outlineLevel="0" collapsed="false">
      <c r="A73" s="309" t="s">
        <v>1333</v>
      </c>
      <c r="B73" s="309"/>
      <c r="C73" s="309"/>
      <c r="D73" s="309"/>
      <c r="E73" s="309"/>
      <c r="F73" s="309"/>
      <c r="G73" s="309"/>
      <c r="H73" s="309"/>
      <c r="I73" s="309"/>
    </row>
    <row r="74" customFormat="false" ht="13.8" hidden="false" customHeight="true" outlineLevel="0" collapsed="false">
      <c r="A74" s="255" t="s">
        <v>999</v>
      </c>
      <c r="B74" s="255"/>
      <c r="C74" s="255"/>
      <c r="D74" s="255"/>
      <c r="E74" s="255"/>
      <c r="F74" s="255"/>
      <c r="G74" s="255"/>
      <c r="H74" s="255"/>
      <c r="I74" s="255"/>
    </row>
    <row r="75" customFormat="false" ht="13.8" hidden="false" customHeight="true" outlineLevel="0" collapsed="false">
      <c r="A75" s="279" t="n">
        <v>2</v>
      </c>
      <c r="B75" s="310" t="s">
        <v>1000</v>
      </c>
      <c r="C75" s="310"/>
      <c r="D75" s="310"/>
      <c r="E75" s="310"/>
      <c r="F75" s="310"/>
      <c r="G75" s="310"/>
      <c r="H75" s="311"/>
      <c r="I75" s="280" t="s">
        <v>885</v>
      </c>
    </row>
    <row r="76" customFormat="false" ht="13.8" hidden="false" customHeight="true" outlineLevel="0" collapsed="false">
      <c r="A76" s="292" t="s">
        <v>952</v>
      </c>
      <c r="B76" s="293" t="s">
        <v>953</v>
      </c>
      <c r="C76" s="293"/>
      <c r="D76" s="293"/>
      <c r="E76" s="293"/>
      <c r="F76" s="293"/>
      <c r="G76" s="293"/>
      <c r="H76" s="312"/>
      <c r="I76" s="283" t="n">
        <f aca="false">+I38</f>
        <v>0</v>
      </c>
    </row>
    <row r="77" customFormat="false" ht="13.8" hidden="false" customHeight="true" outlineLevel="0" collapsed="false">
      <c r="A77" s="292" t="s">
        <v>960</v>
      </c>
      <c r="B77" s="293" t="s">
        <v>1001</v>
      </c>
      <c r="C77" s="293"/>
      <c r="D77" s="293"/>
      <c r="E77" s="293"/>
      <c r="F77" s="293"/>
      <c r="G77" s="293"/>
      <c r="H77" s="312"/>
      <c r="I77" s="283" t="n">
        <f aca="false">+I51</f>
        <v>0</v>
      </c>
    </row>
    <row r="78" customFormat="false" ht="13.8" hidden="false" customHeight="true" outlineLevel="0" collapsed="false">
      <c r="A78" s="292" t="s">
        <v>980</v>
      </c>
      <c r="B78" s="293" t="s">
        <v>981</v>
      </c>
      <c r="C78" s="293"/>
      <c r="D78" s="293"/>
      <c r="E78" s="293"/>
      <c r="F78" s="293"/>
      <c r="G78" s="293"/>
      <c r="H78" s="312"/>
      <c r="I78" s="283" t="n">
        <f aca="false">+I68</f>
        <v>0</v>
      </c>
    </row>
    <row r="79" customFormat="false" ht="13.8" hidden="false" customHeight="false" outlineLevel="0" collapsed="false">
      <c r="A79" s="302" t="s">
        <v>956</v>
      </c>
      <c r="B79" s="302"/>
      <c r="C79" s="302"/>
      <c r="D79" s="302"/>
      <c r="E79" s="302"/>
      <c r="F79" s="302"/>
      <c r="G79" s="302"/>
      <c r="H79" s="303"/>
      <c r="I79" s="274" t="n">
        <f aca="false">SUM(I76:I78)</f>
        <v>0</v>
      </c>
    </row>
    <row r="80" customFormat="false" ht="13.8" hidden="false" customHeight="true" outlineLevel="0" collapsed="false">
      <c r="A80" s="255" t="s">
        <v>1334</v>
      </c>
      <c r="B80" s="255"/>
      <c r="C80" s="255"/>
      <c r="D80" s="255"/>
      <c r="E80" s="255"/>
      <c r="F80" s="255"/>
      <c r="G80" s="255"/>
      <c r="H80" s="255"/>
      <c r="I80" s="255"/>
    </row>
    <row r="81" customFormat="false" ht="13.8" hidden="false" customHeight="true" outlineLevel="0" collapsed="false">
      <c r="A81" s="279" t="n">
        <v>3</v>
      </c>
      <c r="B81" s="310" t="s">
        <v>1335</v>
      </c>
      <c r="C81" s="310"/>
      <c r="D81" s="310"/>
      <c r="E81" s="310"/>
      <c r="F81" s="310"/>
      <c r="G81" s="310"/>
      <c r="H81" s="311"/>
      <c r="I81" s="280" t="s">
        <v>885</v>
      </c>
    </row>
    <row r="82" customFormat="false" ht="22.35" hidden="false" customHeight="true" outlineLevel="0" collapsed="false">
      <c r="A82" s="292" t="s">
        <v>887</v>
      </c>
      <c r="B82" s="313" t="s">
        <v>1336</v>
      </c>
      <c r="C82" s="313"/>
      <c r="D82" s="313"/>
      <c r="E82" s="313"/>
      <c r="F82" s="313"/>
      <c r="G82" s="313"/>
      <c r="H82" s="312"/>
      <c r="I82" s="283" t="n">
        <f aca="false">ROUND(($I$29/12)*(33/30)*I89,2)</f>
        <v>0</v>
      </c>
    </row>
    <row r="83" customFormat="false" ht="13.8" hidden="false" customHeight="false" outlineLevel="0" collapsed="false">
      <c r="A83" s="292" t="s">
        <v>890</v>
      </c>
      <c r="B83" s="314" t="s">
        <v>1005</v>
      </c>
      <c r="C83" s="314"/>
      <c r="D83" s="314"/>
      <c r="E83" s="314"/>
      <c r="F83" s="314"/>
      <c r="G83" s="314"/>
      <c r="H83" s="314"/>
      <c r="I83" s="315" t="n">
        <f aca="false">ROUND($H$48*I82,2)</f>
        <v>0</v>
      </c>
    </row>
    <row r="84" customFormat="false" ht="22.35" hidden="false" customHeight="true" outlineLevel="0" collapsed="false">
      <c r="A84" s="292" t="s">
        <v>893</v>
      </c>
      <c r="B84" s="242" t="s">
        <v>1337</v>
      </c>
      <c r="C84" s="242"/>
      <c r="D84" s="242"/>
      <c r="E84" s="242"/>
      <c r="F84" s="242"/>
      <c r="G84" s="242"/>
      <c r="H84" s="242"/>
      <c r="I84" s="315" t="n">
        <f aca="false">ROUND(($I$29+$I$38)*(40%)*8%*I89,2)</f>
        <v>0</v>
      </c>
    </row>
    <row r="85" customFormat="false" ht="22.35" hidden="false" customHeight="true" outlineLevel="0" collapsed="false">
      <c r="A85" s="292" t="s">
        <v>926</v>
      </c>
      <c r="B85" s="242" t="s">
        <v>1338</v>
      </c>
      <c r="C85" s="242"/>
      <c r="D85" s="242"/>
      <c r="E85" s="242"/>
      <c r="F85" s="242"/>
      <c r="G85" s="242"/>
      <c r="H85" s="242"/>
      <c r="I85" s="315" t="n">
        <f aca="false">ROUND(((($I$29/30)*7)/$H$8),2)</f>
        <v>0</v>
      </c>
    </row>
    <row r="86" customFormat="false" ht="13.8" hidden="false" customHeight="false" outlineLevel="0" collapsed="false">
      <c r="A86" s="292" t="s">
        <v>966</v>
      </c>
      <c r="B86" s="316" t="s">
        <v>1008</v>
      </c>
      <c r="C86" s="316"/>
      <c r="D86" s="316"/>
      <c r="E86" s="316"/>
      <c r="F86" s="316"/>
      <c r="G86" s="316"/>
      <c r="H86" s="316"/>
      <c r="I86" s="315" t="n">
        <f aca="false">ROUND($H$51*I85,2)</f>
        <v>0</v>
      </c>
    </row>
    <row r="87" customFormat="false" ht="22.35" hidden="false" customHeight="true" outlineLevel="0" collapsed="false">
      <c r="A87" s="292" t="s">
        <v>968</v>
      </c>
      <c r="B87" s="242" t="s">
        <v>1339</v>
      </c>
      <c r="C87" s="242"/>
      <c r="D87" s="242"/>
      <c r="E87" s="242"/>
      <c r="F87" s="242"/>
      <c r="G87" s="242"/>
      <c r="H87" s="242"/>
      <c r="I87" s="315" t="n">
        <f aca="false">ROUND(($I$29+$I$38)*(40%)*8%*100%,2)</f>
        <v>0</v>
      </c>
    </row>
    <row r="88" customFormat="false" ht="13.8" hidden="false" customHeight="false" outlineLevel="0" collapsed="false">
      <c r="A88" s="302" t="s">
        <v>956</v>
      </c>
      <c r="B88" s="302"/>
      <c r="C88" s="302"/>
      <c r="D88" s="302"/>
      <c r="E88" s="302"/>
      <c r="F88" s="302"/>
      <c r="G88" s="302"/>
      <c r="H88" s="303"/>
      <c r="I88" s="274" t="n">
        <f aca="false">SUM(I82:I87)</f>
        <v>0</v>
      </c>
    </row>
    <row r="89" customFormat="false" ht="18.65" hidden="false" customHeight="true" outlineLevel="0" collapsed="false">
      <c r="A89" s="317" t="s">
        <v>1340</v>
      </c>
      <c r="B89" s="317"/>
      <c r="C89" s="317"/>
      <c r="D89" s="317"/>
      <c r="E89" s="317"/>
      <c r="F89" s="317"/>
      <c r="G89" s="317"/>
      <c r="H89" s="318" t="s">
        <v>1011</v>
      </c>
      <c r="I89" s="319" t="n">
        <v>0.025</v>
      </c>
    </row>
    <row r="90" customFormat="false" ht="13.8" hidden="false" customHeight="true" outlineLevel="0" collapsed="false">
      <c r="A90" s="255" t="s">
        <v>1341</v>
      </c>
      <c r="B90" s="255"/>
      <c r="C90" s="255"/>
      <c r="D90" s="255"/>
      <c r="E90" s="255"/>
      <c r="F90" s="255"/>
      <c r="G90" s="255"/>
      <c r="H90" s="255"/>
      <c r="I90" s="255"/>
    </row>
    <row r="91" customFormat="false" ht="13.8" hidden="false" customHeight="true" outlineLevel="0" collapsed="false">
      <c r="A91" s="278" t="s">
        <v>1013</v>
      </c>
      <c r="B91" s="278"/>
      <c r="C91" s="278"/>
      <c r="D91" s="278"/>
      <c r="E91" s="278"/>
      <c r="F91" s="278"/>
      <c r="G91" s="278"/>
      <c r="H91" s="278"/>
      <c r="I91" s="278"/>
    </row>
    <row r="92" customFormat="false" ht="13.8" hidden="false" customHeight="true" outlineLevel="0" collapsed="false">
      <c r="A92" s="279" t="s">
        <v>1014</v>
      </c>
      <c r="B92" s="310" t="s">
        <v>1015</v>
      </c>
      <c r="C92" s="310"/>
      <c r="D92" s="310"/>
      <c r="E92" s="310"/>
      <c r="F92" s="310"/>
      <c r="G92" s="310"/>
      <c r="H92" s="311"/>
      <c r="I92" s="280" t="s">
        <v>885</v>
      </c>
    </row>
    <row r="93" customFormat="false" ht="13.8" hidden="false" customHeight="true" outlineLevel="0" collapsed="false">
      <c r="A93" s="292" t="s">
        <v>887</v>
      </c>
      <c r="B93" s="242" t="s">
        <v>1342</v>
      </c>
      <c r="C93" s="242"/>
      <c r="D93" s="242"/>
      <c r="E93" s="242"/>
      <c r="F93" s="242"/>
      <c r="G93" s="242"/>
      <c r="H93" s="242"/>
      <c r="I93" s="320"/>
    </row>
    <row r="94" customFormat="false" ht="13.8" hidden="false" customHeight="true" outlineLevel="0" collapsed="false">
      <c r="A94" s="292" t="s">
        <v>890</v>
      </c>
      <c r="B94" s="242" t="s">
        <v>1343</v>
      </c>
      <c r="C94" s="242"/>
      <c r="D94" s="242"/>
      <c r="E94" s="242"/>
      <c r="F94" s="242"/>
      <c r="G94" s="242"/>
      <c r="H94" s="242"/>
      <c r="I94" s="315" t="n">
        <f aca="false">ROUND((($I$29/30)*I103)/12,2)</f>
        <v>0</v>
      </c>
    </row>
    <row r="95" customFormat="false" ht="13.8" hidden="false" customHeight="true" outlineLevel="0" collapsed="false">
      <c r="A95" s="292" t="s">
        <v>893</v>
      </c>
      <c r="B95" s="242" t="s">
        <v>1344</v>
      </c>
      <c r="C95" s="242"/>
      <c r="D95" s="242"/>
      <c r="E95" s="242"/>
      <c r="F95" s="242"/>
      <c r="G95" s="242"/>
      <c r="H95" s="242"/>
      <c r="I95" s="315" t="n">
        <f aca="false">ROUND((($I$29/30)*5)/12*I104,2)</f>
        <v>0</v>
      </c>
    </row>
    <row r="96" customFormat="false" ht="13.8" hidden="false" customHeight="true" outlineLevel="0" collapsed="false">
      <c r="A96" s="292" t="s">
        <v>926</v>
      </c>
      <c r="B96" s="242" t="s">
        <v>1345</v>
      </c>
      <c r="C96" s="242"/>
      <c r="D96" s="242"/>
      <c r="E96" s="242"/>
      <c r="F96" s="242"/>
      <c r="G96" s="242"/>
      <c r="H96" s="242"/>
      <c r="I96" s="315" t="n">
        <f aca="false">ROUND(((($I$29/30)*15)/12)*I105,2)</f>
        <v>0</v>
      </c>
    </row>
    <row r="97" customFormat="false" ht="13.8" hidden="false" customHeight="true" outlineLevel="0" collapsed="false">
      <c r="A97" s="292" t="s">
        <v>966</v>
      </c>
      <c r="B97" s="242" t="s">
        <v>1346</v>
      </c>
      <c r="C97" s="242"/>
      <c r="D97" s="242"/>
      <c r="E97" s="242"/>
      <c r="F97" s="242"/>
      <c r="G97" s="242"/>
      <c r="H97" s="242"/>
      <c r="I97" s="315" t="n">
        <f aca="false">ROUND(((($I$29/30)*I106)/12),2)</f>
        <v>0</v>
      </c>
    </row>
    <row r="98" customFormat="false" ht="13.8" hidden="false" customHeight="true" outlineLevel="0" collapsed="false">
      <c r="A98" s="292" t="s">
        <v>968</v>
      </c>
      <c r="B98" s="242" t="s">
        <v>1388</v>
      </c>
      <c r="C98" s="242"/>
      <c r="D98" s="242"/>
      <c r="E98" s="242"/>
      <c r="F98" s="242"/>
      <c r="G98" s="242"/>
      <c r="H98" s="242"/>
      <c r="I98" s="321"/>
    </row>
    <row r="99" customFormat="false" ht="13.8" hidden="false" customHeight="false" outlineLevel="0" collapsed="false">
      <c r="A99" s="302" t="s">
        <v>1022</v>
      </c>
      <c r="B99" s="302"/>
      <c r="C99" s="302"/>
      <c r="D99" s="302"/>
      <c r="E99" s="302"/>
      <c r="F99" s="302"/>
      <c r="G99" s="302"/>
      <c r="H99" s="303"/>
      <c r="I99" s="274" t="n">
        <f aca="false">SUM(I93:I98)</f>
        <v>0</v>
      </c>
    </row>
    <row r="100" customFormat="false" ht="13.8" hidden="false" customHeight="true" outlineLevel="0" collapsed="false">
      <c r="A100" s="292" t="s">
        <v>970</v>
      </c>
      <c r="B100" s="242" t="s">
        <v>1023</v>
      </c>
      <c r="C100" s="242"/>
      <c r="D100" s="242"/>
      <c r="E100" s="242"/>
      <c r="F100" s="242"/>
      <c r="G100" s="242"/>
      <c r="H100" s="242"/>
      <c r="I100" s="315" t="n">
        <f aca="false">ROUND(H51*I99,2)</f>
        <v>0</v>
      </c>
    </row>
    <row r="101" customFormat="false" ht="13.8" hidden="false" customHeight="false" outlineLevel="0" collapsed="false">
      <c r="A101" s="302" t="s">
        <v>956</v>
      </c>
      <c r="B101" s="302"/>
      <c r="C101" s="302"/>
      <c r="D101" s="302"/>
      <c r="E101" s="302"/>
      <c r="F101" s="302"/>
      <c r="G101" s="302"/>
      <c r="H101" s="303"/>
      <c r="I101" s="274" t="n">
        <f aca="false">SUM(I99:I100)</f>
        <v>0</v>
      </c>
    </row>
    <row r="102" customFormat="false" ht="27.05" hidden="false" customHeight="true" outlineLevel="0" collapsed="false">
      <c r="A102" s="275" t="s">
        <v>1347</v>
      </c>
      <c r="B102" s="275"/>
      <c r="C102" s="275"/>
      <c r="D102" s="275"/>
      <c r="E102" s="275"/>
      <c r="F102" s="275"/>
      <c r="G102" s="275"/>
      <c r="H102" s="275"/>
      <c r="I102" s="275"/>
    </row>
    <row r="103" customFormat="false" ht="18.65" hidden="false" customHeight="true" outlineLevel="0" collapsed="false">
      <c r="A103" s="322" t="s">
        <v>1025</v>
      </c>
      <c r="B103" s="322"/>
      <c r="C103" s="322"/>
      <c r="D103" s="322"/>
      <c r="E103" s="322"/>
      <c r="F103" s="322"/>
      <c r="G103" s="322"/>
      <c r="H103" s="318" t="s">
        <v>1011</v>
      </c>
      <c r="I103" s="323" t="n">
        <v>2.96</v>
      </c>
    </row>
    <row r="104" customFormat="false" ht="18.65" hidden="false" customHeight="true" outlineLevel="0" collapsed="false">
      <c r="A104" s="322" t="s">
        <v>1026</v>
      </c>
      <c r="B104" s="322"/>
      <c r="C104" s="322"/>
      <c r="D104" s="322"/>
      <c r="E104" s="322"/>
      <c r="F104" s="322"/>
      <c r="G104" s="322"/>
      <c r="H104" s="318" t="s">
        <v>1011</v>
      </c>
      <c r="I104" s="324" t="n">
        <v>0.015</v>
      </c>
    </row>
    <row r="105" customFormat="false" ht="27.05" hidden="false" customHeight="true" outlineLevel="0" collapsed="false">
      <c r="A105" s="322" t="s">
        <v>1027</v>
      </c>
      <c r="B105" s="322"/>
      <c r="C105" s="322"/>
      <c r="D105" s="322"/>
      <c r="E105" s="322"/>
      <c r="F105" s="322"/>
      <c r="G105" s="322"/>
      <c r="H105" s="318" t="s">
        <v>1011</v>
      </c>
      <c r="I105" s="324" t="n">
        <v>0.0078</v>
      </c>
    </row>
    <row r="106" customFormat="false" ht="18.65" hidden="false" customHeight="true" outlineLevel="0" collapsed="false">
      <c r="A106" s="322" t="s">
        <v>1028</v>
      </c>
      <c r="B106" s="322"/>
      <c r="C106" s="322"/>
      <c r="D106" s="322"/>
      <c r="E106" s="322"/>
      <c r="F106" s="322"/>
      <c r="G106" s="322"/>
      <c r="H106" s="318" t="s">
        <v>1011</v>
      </c>
      <c r="I106" s="323" t="n">
        <v>5</v>
      </c>
    </row>
    <row r="107" customFormat="false" ht="13.8" hidden="false" customHeight="true" outlineLevel="0" collapsed="false">
      <c r="A107" s="278" t="s">
        <v>1029</v>
      </c>
      <c r="B107" s="278"/>
      <c r="C107" s="278"/>
      <c r="D107" s="278"/>
      <c r="E107" s="278"/>
      <c r="F107" s="278"/>
      <c r="G107" s="278"/>
      <c r="H107" s="278"/>
      <c r="I107" s="278"/>
    </row>
    <row r="108" customFormat="false" ht="13.8" hidden="false" customHeight="true" outlineLevel="0" collapsed="false">
      <c r="A108" s="279" t="s">
        <v>1030</v>
      </c>
      <c r="B108" s="310" t="s">
        <v>1031</v>
      </c>
      <c r="C108" s="310"/>
      <c r="D108" s="310"/>
      <c r="E108" s="310"/>
      <c r="F108" s="310"/>
      <c r="G108" s="310"/>
      <c r="H108" s="311"/>
      <c r="I108" s="280" t="s">
        <v>885</v>
      </c>
    </row>
    <row r="109" customFormat="false" ht="22.35" hidden="false" customHeight="true" outlineLevel="0" collapsed="false">
      <c r="A109" s="292" t="s">
        <v>887</v>
      </c>
      <c r="B109" s="242" t="s">
        <v>1348</v>
      </c>
      <c r="C109" s="242"/>
      <c r="D109" s="242"/>
      <c r="E109" s="242"/>
      <c r="F109" s="242"/>
      <c r="G109" s="242"/>
      <c r="H109" s="242"/>
      <c r="I109" s="315" t="n">
        <f aca="false">ROUND(((($I$29+$I$29/3)*4/12)/12)*I114,2)</f>
        <v>0</v>
      </c>
    </row>
    <row r="110" customFormat="false" ht="13.8" hidden="false" customHeight="true" outlineLevel="0" collapsed="false">
      <c r="A110" s="292" t="s">
        <v>890</v>
      </c>
      <c r="B110" s="242" t="s">
        <v>1033</v>
      </c>
      <c r="C110" s="242"/>
      <c r="D110" s="242"/>
      <c r="E110" s="242"/>
      <c r="F110" s="242"/>
      <c r="G110" s="242"/>
      <c r="H110" s="242"/>
      <c r="I110" s="315" t="n">
        <f aca="false">ROUND(+I109*H51,2)</f>
        <v>0</v>
      </c>
    </row>
    <row r="111" customFormat="false" ht="22.35" hidden="false" customHeight="true" outlineLevel="0" collapsed="false">
      <c r="A111" s="292" t="s">
        <v>893</v>
      </c>
      <c r="B111" s="242" t="s">
        <v>1349</v>
      </c>
      <c r="C111" s="242"/>
      <c r="D111" s="242"/>
      <c r="E111" s="242"/>
      <c r="F111" s="242"/>
      <c r="G111" s="242"/>
      <c r="H111" s="242"/>
      <c r="I111" s="315" t="n">
        <f aca="false">ROUND(((($I$29+$I$36)*4/12)*I114)*H51,2)</f>
        <v>0</v>
      </c>
    </row>
    <row r="112" customFormat="false" ht="13.8" hidden="false" customHeight="true" outlineLevel="0" collapsed="false">
      <c r="A112" s="292" t="s">
        <v>926</v>
      </c>
      <c r="B112" s="242" t="s">
        <v>1389</v>
      </c>
      <c r="C112" s="242"/>
      <c r="D112" s="242"/>
      <c r="E112" s="242"/>
      <c r="F112" s="242"/>
      <c r="G112" s="242"/>
      <c r="H112" s="242"/>
      <c r="I112" s="321"/>
    </row>
    <row r="113" customFormat="false" ht="13.8" hidden="false" customHeight="false" outlineLevel="0" collapsed="false">
      <c r="A113" s="302" t="s">
        <v>956</v>
      </c>
      <c r="B113" s="302"/>
      <c r="C113" s="302"/>
      <c r="D113" s="302"/>
      <c r="E113" s="302"/>
      <c r="F113" s="302"/>
      <c r="G113" s="302"/>
      <c r="H113" s="303"/>
      <c r="I113" s="274" t="n">
        <f aca="false">SUM(I109:I112)</f>
        <v>0</v>
      </c>
    </row>
    <row r="114" customFormat="false" ht="27.05" hidden="false" customHeight="true" outlineLevel="0" collapsed="false">
      <c r="A114" s="322" t="s">
        <v>1035</v>
      </c>
      <c r="B114" s="322"/>
      <c r="C114" s="322"/>
      <c r="D114" s="322"/>
      <c r="E114" s="322"/>
      <c r="F114" s="322"/>
      <c r="G114" s="322"/>
      <c r="H114" s="318" t="s">
        <v>1011</v>
      </c>
      <c r="I114" s="324" t="n">
        <v>0.02</v>
      </c>
    </row>
    <row r="115" customFormat="false" ht="13.8" hidden="false" customHeight="true" outlineLevel="0" collapsed="false">
      <c r="A115" s="278" t="s">
        <v>1036</v>
      </c>
      <c r="B115" s="278"/>
      <c r="C115" s="278"/>
      <c r="D115" s="278"/>
      <c r="E115" s="278"/>
      <c r="F115" s="278"/>
      <c r="G115" s="278"/>
      <c r="H115" s="278"/>
      <c r="I115" s="278"/>
    </row>
    <row r="116" customFormat="false" ht="13.8" hidden="false" customHeight="true" outlineLevel="0" collapsed="false">
      <c r="A116" s="279" t="s">
        <v>1037</v>
      </c>
      <c r="B116" s="310" t="s">
        <v>1038</v>
      </c>
      <c r="C116" s="310"/>
      <c r="D116" s="310"/>
      <c r="E116" s="310"/>
      <c r="F116" s="310"/>
      <c r="G116" s="310"/>
      <c r="H116" s="311"/>
      <c r="I116" s="280" t="s">
        <v>885</v>
      </c>
    </row>
    <row r="117" customFormat="false" ht="13.8" hidden="false" customHeight="true" outlineLevel="0" collapsed="false">
      <c r="A117" s="292" t="s">
        <v>887</v>
      </c>
      <c r="B117" s="242" t="s">
        <v>1039</v>
      </c>
      <c r="C117" s="242"/>
      <c r="D117" s="242"/>
      <c r="E117" s="242"/>
      <c r="F117" s="242"/>
      <c r="G117" s="242"/>
      <c r="H117" s="242"/>
      <c r="I117" s="321"/>
    </row>
    <row r="118" customFormat="false" ht="13.8" hidden="false" customHeight="false" outlineLevel="0" collapsed="false">
      <c r="A118" s="302" t="s">
        <v>956</v>
      </c>
      <c r="B118" s="302"/>
      <c r="C118" s="302"/>
      <c r="D118" s="302"/>
      <c r="E118" s="302"/>
      <c r="F118" s="302"/>
      <c r="G118" s="302"/>
      <c r="H118" s="303"/>
      <c r="I118" s="274" t="n">
        <f aca="false">+I117</f>
        <v>0</v>
      </c>
    </row>
    <row r="119" customFormat="false" ht="18.65" hidden="false" customHeight="true" outlineLevel="0" collapsed="false">
      <c r="A119" s="275" t="s">
        <v>1351</v>
      </c>
      <c r="B119" s="275"/>
      <c r="C119" s="275"/>
      <c r="D119" s="275"/>
      <c r="E119" s="275"/>
      <c r="F119" s="275"/>
      <c r="G119" s="275"/>
      <c r="H119" s="275"/>
      <c r="I119" s="275"/>
    </row>
    <row r="120" customFormat="false" ht="13.8" hidden="false" customHeight="true" outlineLevel="0" collapsed="false">
      <c r="A120" s="255" t="s">
        <v>1041</v>
      </c>
      <c r="B120" s="255"/>
      <c r="C120" s="255"/>
      <c r="D120" s="255"/>
      <c r="E120" s="255"/>
      <c r="F120" s="255"/>
      <c r="G120" s="255"/>
      <c r="H120" s="255"/>
      <c r="I120" s="255"/>
    </row>
    <row r="121" customFormat="false" ht="13.8" hidden="false" customHeight="true" outlineLevel="0" collapsed="false">
      <c r="A121" s="279" t="n">
        <v>4</v>
      </c>
      <c r="B121" s="310" t="s">
        <v>1042</v>
      </c>
      <c r="C121" s="310"/>
      <c r="D121" s="310"/>
      <c r="E121" s="310"/>
      <c r="F121" s="310"/>
      <c r="G121" s="310"/>
      <c r="H121" s="311"/>
      <c r="I121" s="280" t="s">
        <v>885</v>
      </c>
    </row>
    <row r="122" customFormat="false" ht="13.8" hidden="false" customHeight="true" outlineLevel="0" collapsed="false">
      <c r="A122" s="292" t="s">
        <v>1014</v>
      </c>
      <c r="B122" s="242" t="s">
        <v>1015</v>
      </c>
      <c r="C122" s="242"/>
      <c r="D122" s="242"/>
      <c r="E122" s="242"/>
      <c r="F122" s="242"/>
      <c r="G122" s="242"/>
      <c r="H122" s="242"/>
      <c r="I122" s="315" t="n">
        <f aca="false">+I101</f>
        <v>0</v>
      </c>
    </row>
    <row r="123" customFormat="false" ht="13.8" hidden="false" customHeight="true" outlineLevel="0" collapsed="false">
      <c r="A123" s="292" t="s">
        <v>1030</v>
      </c>
      <c r="B123" s="242" t="s">
        <v>1043</v>
      </c>
      <c r="C123" s="242"/>
      <c r="D123" s="242"/>
      <c r="E123" s="242"/>
      <c r="F123" s="242"/>
      <c r="G123" s="242"/>
      <c r="H123" s="242"/>
      <c r="I123" s="315" t="n">
        <f aca="false">+I113</f>
        <v>0</v>
      </c>
    </row>
    <row r="124" customFormat="false" ht="13.8" hidden="false" customHeight="true" outlineLevel="0" collapsed="false">
      <c r="A124" s="292" t="s">
        <v>1037</v>
      </c>
      <c r="B124" s="242" t="s">
        <v>1038</v>
      </c>
      <c r="C124" s="242"/>
      <c r="D124" s="242"/>
      <c r="E124" s="242"/>
      <c r="F124" s="242"/>
      <c r="G124" s="242"/>
      <c r="H124" s="242"/>
      <c r="I124" s="315" t="n">
        <f aca="false">+I118</f>
        <v>0</v>
      </c>
    </row>
    <row r="125" customFormat="false" ht="13.8" hidden="false" customHeight="false" outlineLevel="0" collapsed="false">
      <c r="A125" s="302" t="s">
        <v>956</v>
      </c>
      <c r="B125" s="302"/>
      <c r="C125" s="302"/>
      <c r="D125" s="302"/>
      <c r="E125" s="302"/>
      <c r="F125" s="302"/>
      <c r="G125" s="302"/>
      <c r="H125" s="303"/>
      <c r="I125" s="274" t="n">
        <f aca="false">SUM(I122:I124)</f>
        <v>0</v>
      </c>
    </row>
    <row r="126" customFormat="false" ht="13.8" hidden="false" customHeight="false" outlineLevel="0" collapsed="false">
      <c r="A126" s="325" t="s">
        <v>926</v>
      </c>
      <c r="B126" s="326" t="s">
        <v>1396</v>
      </c>
      <c r="C126" s="326"/>
      <c r="D126" s="326"/>
      <c r="E126" s="326"/>
      <c r="F126" s="326"/>
      <c r="G126" s="326"/>
      <c r="H126" s="326"/>
      <c r="I126" s="321"/>
    </row>
    <row r="127" customFormat="false" ht="13.8" hidden="false" customHeight="false" outlineLevel="0" collapsed="false">
      <c r="A127" s="302" t="s">
        <v>956</v>
      </c>
      <c r="B127" s="302"/>
      <c r="C127" s="302"/>
      <c r="D127" s="302"/>
      <c r="E127" s="302"/>
      <c r="F127" s="302"/>
      <c r="G127" s="302"/>
      <c r="H127" s="303"/>
      <c r="I127" s="274" t="n">
        <f aca="false">SUM(I125:I126)</f>
        <v>0</v>
      </c>
    </row>
    <row r="128" customFormat="false" ht="13.8" hidden="false" customHeight="true" outlineLevel="0" collapsed="false">
      <c r="A128" s="255" t="s">
        <v>1353</v>
      </c>
      <c r="B128" s="255"/>
      <c r="C128" s="255"/>
      <c r="D128" s="255"/>
      <c r="E128" s="255"/>
      <c r="F128" s="255"/>
      <c r="G128" s="255"/>
      <c r="H128" s="255"/>
      <c r="I128" s="255"/>
    </row>
    <row r="129" customFormat="false" ht="13.8" hidden="false" customHeight="true" outlineLevel="0" collapsed="false">
      <c r="A129" s="279" t="n">
        <v>5</v>
      </c>
      <c r="B129" s="257" t="s">
        <v>1354</v>
      </c>
      <c r="C129" s="257"/>
      <c r="D129" s="257"/>
      <c r="E129" s="257"/>
      <c r="F129" s="257"/>
      <c r="G129" s="257"/>
      <c r="H129" s="258"/>
      <c r="I129" s="280" t="s">
        <v>885</v>
      </c>
    </row>
    <row r="130" customFormat="false" ht="13.8" hidden="false" customHeight="true" outlineLevel="0" collapsed="false">
      <c r="A130" s="281" t="s">
        <v>887</v>
      </c>
      <c r="B130" s="242" t="s">
        <v>1355</v>
      </c>
      <c r="C130" s="242"/>
      <c r="D130" s="242"/>
      <c r="E130" s="242"/>
      <c r="F130" s="242"/>
      <c r="G130" s="242"/>
      <c r="H130" s="327"/>
      <c r="I130" s="321" t="n">
        <f aca="false">'Anexo - M5. Materiais'!L30</f>
        <v>0</v>
      </c>
    </row>
    <row r="131" customFormat="false" ht="13.8" hidden="false" customHeight="true" outlineLevel="0" collapsed="false">
      <c r="A131" s="281" t="s">
        <v>890</v>
      </c>
      <c r="B131" s="242" t="s">
        <v>1048</v>
      </c>
      <c r="C131" s="242"/>
      <c r="D131" s="242"/>
      <c r="E131" s="242"/>
      <c r="F131" s="242"/>
      <c r="G131" s="242"/>
      <c r="H131" s="327"/>
      <c r="I131" s="321" t="n">
        <f aca="false">'Anexo - M5. Equipamentos'!F208</f>
        <v>0</v>
      </c>
    </row>
    <row r="132" customFormat="false" ht="13.8" hidden="false" customHeight="true" outlineLevel="0" collapsed="false">
      <c r="A132" s="281" t="s">
        <v>893</v>
      </c>
      <c r="B132" s="242" t="s">
        <v>1046</v>
      </c>
      <c r="C132" s="242"/>
      <c r="D132" s="242"/>
      <c r="E132" s="242"/>
      <c r="F132" s="242"/>
      <c r="G132" s="242"/>
      <c r="H132" s="327"/>
      <c r="I132" s="321" t="n">
        <f aca="false">'Anexo - M5. Uniformes'!F135</f>
        <v>0</v>
      </c>
    </row>
    <row r="133" customFormat="false" ht="13.8" hidden="false" customHeight="false" outlineLevel="0" collapsed="false">
      <c r="A133" s="328" t="s">
        <v>1356</v>
      </c>
      <c r="B133" s="328"/>
      <c r="C133" s="328"/>
      <c r="D133" s="328"/>
      <c r="E133" s="328"/>
      <c r="F133" s="328"/>
      <c r="G133" s="328"/>
      <c r="H133" s="328"/>
      <c r="I133" s="274" t="n">
        <f aca="false">SUM(I130:I132)</f>
        <v>0</v>
      </c>
    </row>
    <row r="134" customFormat="false" ht="13.8" hidden="true" customHeight="true" outlineLevel="0" collapsed="false">
      <c r="A134" s="329" t="s">
        <v>1051</v>
      </c>
      <c r="B134" s="329"/>
      <c r="C134" s="329"/>
      <c r="D134" s="329"/>
      <c r="E134" s="329"/>
      <c r="F134" s="329"/>
      <c r="G134" s="329"/>
      <c r="H134" s="329"/>
      <c r="I134" s="329"/>
    </row>
    <row r="135" customFormat="false" ht="13.8" hidden="true" customHeight="true" outlineLevel="0" collapsed="false">
      <c r="A135" s="330" t="n">
        <v>6</v>
      </c>
      <c r="B135" s="331" t="s">
        <v>1052</v>
      </c>
      <c r="C135" s="331"/>
      <c r="D135" s="331"/>
      <c r="E135" s="331"/>
      <c r="F135" s="331"/>
      <c r="G135" s="331"/>
      <c r="H135" s="332" t="s">
        <v>884</v>
      </c>
      <c r="I135" s="333" t="s">
        <v>885</v>
      </c>
      <c r="J135" s="269"/>
      <c r="K135" s="269"/>
      <c r="L135" s="269"/>
      <c r="M135" s="269"/>
      <c r="N135" s="269"/>
      <c r="O135" s="269"/>
      <c r="P135" s="269"/>
      <c r="Q135" s="269"/>
      <c r="R135" s="269"/>
      <c r="S135" s="269"/>
      <c r="T135" s="269"/>
      <c r="U135" s="269"/>
      <c r="V135" s="269"/>
      <c r="W135" s="269"/>
      <c r="X135" s="269"/>
      <c r="Y135" s="269"/>
      <c r="Z135" s="269"/>
      <c r="AA135" s="269"/>
      <c r="AB135" s="269"/>
      <c r="AC135" s="269"/>
      <c r="AD135" s="269"/>
      <c r="AE135" s="269"/>
      <c r="AF135" s="269"/>
      <c r="AG135" s="269"/>
      <c r="AH135" s="269"/>
      <c r="AI135" s="269"/>
      <c r="AJ135" s="269"/>
      <c r="AK135" s="269"/>
      <c r="AL135" s="269"/>
      <c r="AM135" s="269"/>
      <c r="AN135" s="269"/>
      <c r="AO135" s="269"/>
      <c r="AP135" s="269"/>
      <c r="AQ135" s="269"/>
      <c r="AR135" s="269"/>
      <c r="AS135" s="269"/>
      <c r="AT135" s="269"/>
      <c r="AU135" s="269"/>
      <c r="AV135" s="269"/>
      <c r="AW135" s="269"/>
      <c r="AX135" s="269"/>
      <c r="AY135" s="269"/>
      <c r="AZ135" s="269"/>
      <c r="BA135" s="269"/>
      <c r="BB135" s="269"/>
      <c r="BC135" s="269"/>
      <c r="BD135" s="269"/>
      <c r="BE135" s="269"/>
      <c r="BF135" s="269"/>
      <c r="BG135" s="269"/>
      <c r="BH135" s="269"/>
      <c r="BI135" s="269"/>
      <c r="BJ135" s="269"/>
      <c r="BK135" s="269"/>
      <c r="BL135" s="269"/>
      <c r="BM135" s="269"/>
      <c r="BN135" s="269"/>
      <c r="BO135" s="269"/>
      <c r="BP135" s="269"/>
      <c r="BQ135" s="269"/>
      <c r="BR135" s="269"/>
      <c r="BS135" s="269"/>
      <c r="BT135" s="269"/>
      <c r="BU135" s="269"/>
      <c r="BV135" s="269"/>
      <c r="BW135" s="269"/>
      <c r="BX135" s="269"/>
      <c r="BY135" s="269"/>
      <c r="BZ135" s="269"/>
      <c r="CA135" s="269"/>
      <c r="CB135" s="269"/>
      <c r="CC135" s="269"/>
      <c r="CD135" s="269"/>
      <c r="CE135" s="269"/>
      <c r="CF135" s="269"/>
      <c r="CG135" s="269"/>
      <c r="CH135" s="269"/>
      <c r="CI135" s="269"/>
      <c r="CJ135" s="269"/>
      <c r="CK135" s="269"/>
      <c r="CL135" s="269"/>
      <c r="CM135" s="269"/>
      <c r="CN135" s="269"/>
      <c r="CO135" s="269"/>
      <c r="CP135" s="269"/>
      <c r="CQ135" s="269"/>
      <c r="CR135" s="269"/>
      <c r="CS135" s="269"/>
      <c r="CT135" s="269"/>
      <c r="CU135" s="269"/>
      <c r="CV135" s="269"/>
      <c r="CW135" s="269"/>
      <c r="CX135" s="269"/>
      <c r="CY135" s="269"/>
      <c r="CZ135" s="269"/>
      <c r="DA135" s="269"/>
      <c r="DB135" s="269"/>
      <c r="DC135" s="269"/>
      <c r="DD135" s="269"/>
      <c r="DE135" s="269"/>
      <c r="DF135" s="269"/>
      <c r="DG135" s="269"/>
      <c r="DH135" s="269"/>
      <c r="DI135" s="269"/>
      <c r="DJ135" s="269"/>
      <c r="DK135" s="269"/>
      <c r="DL135" s="269"/>
      <c r="DM135" s="269"/>
      <c r="DN135" s="269"/>
      <c r="DO135" s="269"/>
      <c r="DP135" s="269"/>
      <c r="DQ135" s="269"/>
      <c r="DR135" s="269"/>
      <c r="DS135" s="269"/>
      <c r="DT135" s="269"/>
      <c r="DU135" s="269"/>
      <c r="DV135" s="269"/>
      <c r="DW135" s="269"/>
      <c r="DX135" s="269"/>
      <c r="DY135" s="269"/>
      <c r="DZ135" s="269"/>
      <c r="EA135" s="269"/>
      <c r="EB135" s="269"/>
      <c r="EC135" s="269"/>
      <c r="ED135" s="269"/>
      <c r="EE135" s="269"/>
      <c r="EF135" s="269"/>
      <c r="EG135" s="269"/>
      <c r="EH135" s="269"/>
      <c r="EI135" s="269"/>
      <c r="EJ135" s="269"/>
      <c r="EK135" s="269"/>
      <c r="EL135" s="269"/>
      <c r="EM135" s="269"/>
      <c r="EN135" s="269"/>
      <c r="EO135" s="269"/>
      <c r="EP135" s="269"/>
      <c r="EQ135" s="269"/>
      <c r="ER135" s="269"/>
      <c r="ES135" s="269"/>
      <c r="ET135" s="269"/>
      <c r="EU135" s="269"/>
      <c r="EV135" s="269"/>
      <c r="EW135" s="269"/>
      <c r="EX135" s="269"/>
      <c r="EY135" s="269"/>
      <c r="EZ135" s="269"/>
      <c r="FA135" s="269"/>
      <c r="FB135" s="269"/>
      <c r="FC135" s="269"/>
      <c r="FD135" s="269"/>
      <c r="FE135" s="269"/>
      <c r="FF135" s="269"/>
      <c r="FG135" s="269"/>
      <c r="FH135" s="269"/>
      <c r="FI135" s="269"/>
      <c r="FJ135" s="269"/>
      <c r="FK135" s="269"/>
      <c r="FL135" s="269"/>
      <c r="FM135" s="269"/>
      <c r="FN135" s="269"/>
      <c r="FO135" s="269"/>
      <c r="FP135" s="269"/>
      <c r="FQ135" s="269"/>
      <c r="FR135" s="269"/>
      <c r="FS135" s="269"/>
      <c r="FT135" s="269"/>
      <c r="FU135" s="269"/>
      <c r="FV135" s="269"/>
      <c r="FW135" s="269"/>
      <c r="FX135" s="269"/>
      <c r="FY135" s="269"/>
      <c r="FZ135" s="269"/>
      <c r="GA135" s="269"/>
      <c r="GB135" s="269"/>
      <c r="GC135" s="269"/>
      <c r="GD135" s="269"/>
      <c r="GE135" s="269"/>
      <c r="GF135" s="269"/>
      <c r="GG135" s="269"/>
      <c r="GH135" s="269"/>
      <c r="GI135" s="269"/>
      <c r="GJ135" s="269"/>
      <c r="GK135" s="269"/>
      <c r="GL135" s="269"/>
      <c r="GM135" s="269"/>
      <c r="GN135" s="269"/>
      <c r="GO135" s="269"/>
      <c r="GP135" s="269"/>
      <c r="GQ135" s="269"/>
      <c r="GR135" s="269"/>
      <c r="GS135" s="269"/>
      <c r="GT135" s="269"/>
      <c r="GU135" s="269"/>
      <c r="GV135" s="269"/>
      <c r="GW135" s="269"/>
      <c r="GX135" s="269"/>
      <c r="GY135" s="269"/>
      <c r="GZ135" s="269"/>
      <c r="HA135" s="269"/>
      <c r="HB135" s="269"/>
      <c r="HC135" s="269"/>
      <c r="HD135" s="269"/>
      <c r="HE135" s="269"/>
      <c r="HF135" s="269"/>
      <c r="HG135" s="269"/>
      <c r="HH135" s="269"/>
      <c r="HI135" s="269"/>
      <c r="HJ135" s="269"/>
      <c r="HK135" s="269"/>
      <c r="HL135" s="269"/>
      <c r="HM135" s="269"/>
      <c r="HN135" s="269"/>
      <c r="HO135" s="269"/>
      <c r="HP135" s="269"/>
      <c r="HQ135" s="269"/>
      <c r="HR135" s="269"/>
      <c r="HS135" s="269"/>
      <c r="HT135" s="269"/>
      <c r="HU135" s="269"/>
      <c r="HV135" s="269"/>
      <c r="HW135" s="269"/>
      <c r="HX135" s="269"/>
      <c r="HY135" s="269"/>
      <c r="HZ135" s="269"/>
      <c r="IA135" s="269"/>
      <c r="IB135" s="269"/>
      <c r="IC135" s="269"/>
      <c r="ID135" s="269"/>
      <c r="IE135" s="269"/>
      <c r="IF135" s="269"/>
      <c r="IG135" s="269"/>
      <c r="IH135" s="269"/>
      <c r="II135" s="269"/>
      <c r="IJ135" s="269"/>
      <c r="IK135" s="269"/>
      <c r="IL135" s="269"/>
      <c r="IM135" s="269"/>
      <c r="IN135" s="269"/>
      <c r="IO135" s="269"/>
      <c r="IP135" s="269"/>
      <c r="IQ135" s="269"/>
      <c r="IR135" s="269"/>
      <c r="IS135" s="269"/>
      <c r="IT135" s="269"/>
      <c r="IU135" s="269"/>
      <c r="IV135" s="269"/>
      <c r="IW135" s="269"/>
      <c r="IX135" s="269"/>
      <c r="IY135" s="269"/>
      <c r="IZ135" s="269"/>
      <c r="JA135" s="269"/>
      <c r="JB135" s="269"/>
      <c r="JC135" s="269"/>
      <c r="JD135" s="269"/>
      <c r="JE135" s="269"/>
      <c r="JF135" s="269"/>
      <c r="JG135" s="269"/>
      <c r="JH135" s="269"/>
      <c r="JI135" s="269"/>
      <c r="JJ135" s="269"/>
      <c r="JK135" s="269"/>
      <c r="JL135" s="269"/>
      <c r="JM135" s="269"/>
      <c r="JN135" s="269"/>
      <c r="JO135" s="269"/>
      <c r="JP135" s="269"/>
      <c r="JQ135" s="269"/>
      <c r="JR135" s="269"/>
      <c r="JS135" s="269"/>
      <c r="JT135" s="269"/>
      <c r="JU135" s="269"/>
      <c r="JV135" s="269"/>
      <c r="JW135" s="269"/>
      <c r="JX135" s="269"/>
      <c r="JY135" s="269"/>
      <c r="JZ135" s="269"/>
      <c r="KA135" s="269"/>
      <c r="KB135" s="269"/>
      <c r="KC135" s="269"/>
      <c r="KD135" s="269"/>
      <c r="KE135" s="269"/>
      <c r="KF135" s="269"/>
      <c r="KG135" s="269"/>
      <c r="KH135" s="269"/>
      <c r="KI135" s="269"/>
      <c r="KJ135" s="269"/>
      <c r="KK135" s="269"/>
      <c r="KL135" s="269"/>
      <c r="KM135" s="269"/>
      <c r="KN135" s="269"/>
      <c r="KO135" s="269"/>
      <c r="KP135" s="269"/>
      <c r="KQ135" s="269"/>
      <c r="KR135" s="269"/>
      <c r="KS135" s="269"/>
      <c r="KT135" s="269"/>
      <c r="KU135" s="269"/>
      <c r="KV135" s="269"/>
      <c r="KW135" s="269"/>
      <c r="KX135" s="269"/>
      <c r="KY135" s="269"/>
      <c r="KZ135" s="269"/>
      <c r="LA135" s="269"/>
      <c r="LB135" s="269"/>
      <c r="LC135" s="269"/>
      <c r="LD135" s="269"/>
      <c r="LE135" s="269"/>
      <c r="LF135" s="269"/>
      <c r="LG135" s="269"/>
      <c r="LH135" s="269"/>
      <c r="LI135" s="269"/>
      <c r="LJ135" s="269"/>
      <c r="LK135" s="269"/>
      <c r="LL135" s="269"/>
      <c r="LM135" s="269"/>
      <c r="LN135" s="269"/>
      <c r="LO135" s="269"/>
      <c r="LP135" s="269"/>
      <c r="LQ135" s="269"/>
      <c r="LR135" s="269"/>
      <c r="LS135" s="269"/>
      <c r="LT135" s="269"/>
      <c r="LU135" s="269"/>
      <c r="LV135" s="269"/>
      <c r="LW135" s="269"/>
      <c r="LX135" s="269"/>
      <c r="LY135" s="269"/>
      <c r="LZ135" s="269"/>
      <c r="MA135" s="269"/>
      <c r="MB135" s="269"/>
      <c r="MC135" s="269"/>
      <c r="MD135" s="269"/>
      <c r="ME135" s="269"/>
      <c r="MF135" s="269"/>
      <c r="MG135" s="269"/>
      <c r="MH135" s="269"/>
      <c r="MI135" s="269"/>
      <c r="MJ135" s="269"/>
      <c r="MK135" s="269"/>
      <c r="ML135" s="269"/>
      <c r="MM135" s="269"/>
      <c r="MN135" s="269"/>
      <c r="MO135" s="269"/>
      <c r="MP135" s="269"/>
      <c r="MQ135" s="269"/>
      <c r="MR135" s="269"/>
      <c r="MS135" s="269"/>
      <c r="MT135" s="269"/>
      <c r="MU135" s="269"/>
      <c r="MV135" s="269"/>
      <c r="MW135" s="269"/>
      <c r="MX135" s="269"/>
      <c r="MY135" s="269"/>
      <c r="MZ135" s="269"/>
      <c r="NA135" s="269"/>
      <c r="NB135" s="269"/>
      <c r="NC135" s="269"/>
      <c r="ND135" s="269"/>
      <c r="NE135" s="269"/>
      <c r="NF135" s="269"/>
      <c r="NG135" s="269"/>
      <c r="NH135" s="269"/>
      <c r="NI135" s="269"/>
      <c r="NJ135" s="269"/>
      <c r="NK135" s="269"/>
      <c r="NL135" s="269"/>
      <c r="NM135" s="269"/>
      <c r="NN135" s="269"/>
      <c r="NO135" s="269"/>
      <c r="NP135" s="269"/>
      <c r="NQ135" s="269"/>
      <c r="NR135" s="269"/>
      <c r="NS135" s="269"/>
      <c r="NT135" s="269"/>
      <c r="NU135" s="269"/>
      <c r="NV135" s="269"/>
      <c r="NW135" s="269"/>
      <c r="NX135" s="269"/>
      <c r="NY135" s="269"/>
      <c r="NZ135" s="269"/>
      <c r="OA135" s="269"/>
      <c r="OB135" s="269"/>
      <c r="OC135" s="269"/>
      <c r="OD135" s="269"/>
      <c r="OE135" s="269"/>
      <c r="OF135" s="269"/>
      <c r="OG135" s="269"/>
      <c r="OH135" s="269"/>
      <c r="OI135" s="269"/>
      <c r="OJ135" s="269"/>
      <c r="OK135" s="269"/>
      <c r="OL135" s="269"/>
      <c r="OM135" s="269"/>
      <c r="ON135" s="269"/>
      <c r="OO135" s="269"/>
      <c r="OP135" s="269"/>
      <c r="OQ135" s="269"/>
      <c r="OR135" s="269"/>
      <c r="OS135" s="269"/>
      <c r="OT135" s="269"/>
      <c r="OU135" s="269"/>
      <c r="OV135" s="269"/>
      <c r="OW135" s="269"/>
      <c r="OX135" s="269"/>
      <c r="OY135" s="269"/>
      <c r="OZ135" s="269"/>
      <c r="PA135" s="269"/>
      <c r="PB135" s="269"/>
      <c r="PC135" s="269"/>
      <c r="PD135" s="269"/>
      <c r="PE135" s="269"/>
      <c r="PF135" s="269"/>
      <c r="PG135" s="269"/>
      <c r="PH135" s="269"/>
      <c r="PI135" s="269"/>
      <c r="PJ135" s="269"/>
      <c r="PK135" s="269"/>
      <c r="PL135" s="269"/>
      <c r="PM135" s="269"/>
      <c r="PN135" s="269"/>
      <c r="PO135" s="269"/>
      <c r="PP135" s="269"/>
      <c r="PQ135" s="269"/>
      <c r="PR135" s="269"/>
      <c r="PS135" s="269"/>
      <c r="PT135" s="269"/>
      <c r="PU135" s="269"/>
      <c r="PV135" s="269"/>
      <c r="PW135" s="269"/>
      <c r="PX135" s="269"/>
      <c r="PY135" s="269"/>
      <c r="PZ135" s="269"/>
      <c r="QA135" s="269"/>
      <c r="QB135" s="269"/>
      <c r="QC135" s="269"/>
      <c r="QD135" s="269"/>
      <c r="QE135" s="269"/>
      <c r="QF135" s="269"/>
      <c r="QG135" s="269"/>
      <c r="QH135" s="269"/>
      <c r="QI135" s="269"/>
      <c r="QJ135" s="269"/>
      <c r="QK135" s="269"/>
      <c r="QL135" s="269"/>
      <c r="QM135" s="269"/>
      <c r="QN135" s="269"/>
      <c r="QO135" s="269"/>
      <c r="QP135" s="269"/>
      <c r="QQ135" s="269"/>
      <c r="QR135" s="269"/>
      <c r="QS135" s="269"/>
      <c r="QT135" s="269"/>
      <c r="QU135" s="269"/>
      <c r="QV135" s="269"/>
      <c r="QW135" s="269"/>
      <c r="QX135" s="269"/>
      <c r="QY135" s="269"/>
      <c r="QZ135" s="269"/>
      <c r="RA135" s="269"/>
      <c r="RB135" s="269"/>
      <c r="RC135" s="269"/>
      <c r="RD135" s="269"/>
      <c r="RE135" s="269"/>
      <c r="RF135" s="269"/>
      <c r="RG135" s="269"/>
      <c r="RH135" s="269"/>
      <c r="RI135" s="269"/>
      <c r="RJ135" s="269"/>
      <c r="RK135" s="269"/>
      <c r="RL135" s="269"/>
      <c r="RM135" s="269"/>
      <c r="RN135" s="269"/>
      <c r="RO135" s="269"/>
      <c r="RP135" s="269"/>
      <c r="RQ135" s="269"/>
      <c r="RR135" s="269"/>
      <c r="RS135" s="269"/>
      <c r="RT135" s="269"/>
      <c r="RU135" s="269"/>
      <c r="RV135" s="269"/>
      <c r="RW135" s="269"/>
      <c r="RX135" s="269"/>
      <c r="RY135" s="269"/>
      <c r="RZ135" s="269"/>
      <c r="SA135" s="269"/>
      <c r="SB135" s="269"/>
      <c r="SC135" s="269"/>
      <c r="SD135" s="269"/>
      <c r="SE135" s="269"/>
      <c r="SF135" s="269"/>
      <c r="SG135" s="269"/>
      <c r="SH135" s="269"/>
      <c r="SI135" s="269"/>
      <c r="SJ135" s="269"/>
      <c r="SK135" s="269"/>
      <c r="SL135" s="269"/>
      <c r="SM135" s="269"/>
      <c r="SN135" s="269"/>
      <c r="SO135" s="269"/>
      <c r="SP135" s="269"/>
      <c r="SQ135" s="269"/>
      <c r="SR135" s="269"/>
      <c r="SS135" s="269"/>
      <c r="ST135" s="269"/>
      <c r="SU135" s="269"/>
      <c r="SV135" s="269"/>
      <c r="SW135" s="269"/>
      <c r="SX135" s="269"/>
      <c r="SY135" s="269"/>
      <c r="SZ135" s="269"/>
      <c r="TA135" s="269"/>
      <c r="TB135" s="269"/>
      <c r="TC135" s="269"/>
      <c r="TD135" s="269"/>
      <c r="TE135" s="269"/>
      <c r="TF135" s="269"/>
      <c r="TG135" s="269"/>
      <c r="TH135" s="269"/>
      <c r="TI135" s="269"/>
      <c r="TJ135" s="269"/>
      <c r="TK135" s="269"/>
      <c r="TL135" s="269"/>
      <c r="TM135" s="269"/>
      <c r="TN135" s="269"/>
      <c r="TO135" s="269"/>
      <c r="TP135" s="269"/>
      <c r="TQ135" s="269"/>
      <c r="TR135" s="269"/>
      <c r="TS135" s="269"/>
      <c r="TT135" s="269"/>
      <c r="TU135" s="269"/>
      <c r="TV135" s="269"/>
      <c r="TW135" s="269"/>
      <c r="TX135" s="269"/>
      <c r="TY135" s="269"/>
      <c r="TZ135" s="269"/>
      <c r="UA135" s="269"/>
      <c r="UB135" s="269"/>
      <c r="UC135" s="269"/>
      <c r="UD135" s="269"/>
      <c r="UE135" s="269"/>
      <c r="UF135" s="269"/>
      <c r="UG135" s="269"/>
      <c r="UH135" s="269"/>
      <c r="UI135" s="269"/>
      <c r="UJ135" s="269"/>
      <c r="UK135" s="269"/>
      <c r="UL135" s="269"/>
      <c r="UM135" s="269"/>
      <c r="UN135" s="269"/>
      <c r="UO135" s="269"/>
      <c r="UP135" s="269"/>
      <c r="UQ135" s="269"/>
      <c r="UR135" s="269"/>
      <c r="US135" s="269"/>
      <c r="UT135" s="269"/>
      <c r="UU135" s="269"/>
      <c r="UV135" s="269"/>
      <c r="UW135" s="269"/>
      <c r="UX135" s="269"/>
      <c r="UY135" s="269"/>
      <c r="UZ135" s="269"/>
      <c r="VA135" s="269"/>
      <c r="VB135" s="269"/>
      <c r="VC135" s="269"/>
      <c r="VD135" s="269"/>
      <c r="VE135" s="269"/>
      <c r="VF135" s="269"/>
      <c r="VG135" s="269"/>
      <c r="VH135" s="269"/>
      <c r="VI135" s="269"/>
      <c r="VJ135" s="269"/>
      <c r="VK135" s="269"/>
      <c r="VL135" s="269"/>
      <c r="VM135" s="269"/>
      <c r="VN135" s="269"/>
      <c r="VO135" s="269"/>
      <c r="VP135" s="269"/>
      <c r="VQ135" s="269"/>
      <c r="VR135" s="269"/>
      <c r="VS135" s="269"/>
      <c r="VT135" s="269"/>
      <c r="VU135" s="269"/>
      <c r="VV135" s="269"/>
      <c r="VW135" s="269"/>
      <c r="VX135" s="269"/>
      <c r="VY135" s="269"/>
      <c r="VZ135" s="269"/>
      <c r="WA135" s="269"/>
      <c r="WB135" s="269"/>
      <c r="WC135" s="269"/>
      <c r="WD135" s="269"/>
      <c r="WE135" s="269"/>
      <c r="WF135" s="269"/>
      <c r="WG135" s="269"/>
      <c r="WH135" s="269"/>
      <c r="WI135" s="269"/>
      <c r="WJ135" s="269"/>
      <c r="WK135" s="269"/>
      <c r="WL135" s="269"/>
      <c r="WM135" s="269"/>
      <c r="WN135" s="269"/>
      <c r="WO135" s="269"/>
      <c r="WP135" s="269"/>
      <c r="WQ135" s="269"/>
      <c r="WR135" s="269"/>
      <c r="WS135" s="269"/>
      <c r="WT135" s="269"/>
      <c r="WU135" s="269"/>
      <c r="WV135" s="269"/>
      <c r="WW135" s="269"/>
      <c r="WX135" s="269"/>
      <c r="WY135" s="269"/>
      <c r="WZ135" s="269"/>
      <c r="XA135" s="269"/>
      <c r="XB135" s="269"/>
      <c r="XC135" s="269"/>
      <c r="XD135" s="269"/>
      <c r="XE135" s="269"/>
      <c r="XF135" s="269"/>
      <c r="XG135" s="269"/>
      <c r="XH135" s="269"/>
      <c r="XI135" s="269"/>
      <c r="XJ135" s="269"/>
      <c r="XK135" s="269"/>
      <c r="XL135" s="269"/>
      <c r="XM135" s="269"/>
      <c r="XN135" s="269"/>
      <c r="XO135" s="269"/>
      <c r="XP135" s="269"/>
      <c r="XQ135" s="269"/>
      <c r="XR135" s="269"/>
      <c r="XS135" s="269"/>
      <c r="XT135" s="269"/>
      <c r="XU135" s="269"/>
      <c r="XV135" s="269"/>
      <c r="XW135" s="269"/>
      <c r="XX135" s="269"/>
      <c r="XY135" s="269"/>
      <c r="XZ135" s="269"/>
      <c r="YA135" s="269"/>
      <c r="YB135" s="269"/>
      <c r="YC135" s="269"/>
      <c r="YD135" s="269"/>
      <c r="YE135" s="269"/>
      <c r="YF135" s="269"/>
      <c r="YG135" s="269"/>
      <c r="YH135" s="269"/>
      <c r="YI135" s="269"/>
      <c r="YJ135" s="269"/>
      <c r="YK135" s="269"/>
      <c r="YL135" s="269"/>
      <c r="YM135" s="269"/>
      <c r="YN135" s="269"/>
      <c r="YO135" s="269"/>
      <c r="YP135" s="269"/>
      <c r="YQ135" s="269"/>
      <c r="YR135" s="269"/>
      <c r="YS135" s="269"/>
      <c r="YT135" s="269"/>
      <c r="YU135" s="269"/>
      <c r="YV135" s="269"/>
      <c r="YW135" s="269"/>
      <c r="YX135" s="269"/>
      <c r="YY135" s="269"/>
      <c r="YZ135" s="269"/>
      <c r="ZA135" s="269"/>
      <c r="ZB135" s="269"/>
      <c r="ZC135" s="269"/>
      <c r="ZD135" s="269"/>
      <c r="ZE135" s="269"/>
      <c r="ZF135" s="269"/>
      <c r="ZG135" s="269"/>
      <c r="ZH135" s="269"/>
      <c r="ZI135" s="269"/>
      <c r="ZJ135" s="269"/>
      <c r="ZK135" s="269"/>
      <c r="ZL135" s="269"/>
      <c r="ZM135" s="269"/>
      <c r="ZN135" s="269"/>
      <c r="ZO135" s="269"/>
      <c r="ZP135" s="269"/>
      <c r="ZQ135" s="269"/>
      <c r="ZR135" s="269"/>
      <c r="ZS135" s="269"/>
      <c r="ZT135" s="269"/>
      <c r="ZU135" s="269"/>
      <c r="ZV135" s="269"/>
      <c r="ZW135" s="269"/>
      <c r="ZX135" s="269"/>
      <c r="ZY135" s="269"/>
      <c r="ZZ135" s="269"/>
      <c r="AAA135" s="269"/>
      <c r="AAB135" s="269"/>
      <c r="AAC135" s="269"/>
      <c r="AAD135" s="269"/>
      <c r="AAE135" s="269"/>
      <c r="AAF135" s="269"/>
      <c r="AAG135" s="269"/>
      <c r="AAH135" s="269"/>
      <c r="AAI135" s="269"/>
      <c r="AAJ135" s="269"/>
      <c r="AAK135" s="269"/>
      <c r="AAL135" s="269"/>
      <c r="AAM135" s="269"/>
      <c r="AAN135" s="269"/>
      <c r="AAO135" s="269"/>
      <c r="AAP135" s="269"/>
      <c r="AAQ135" s="269"/>
      <c r="AAR135" s="269"/>
      <c r="AAS135" s="269"/>
      <c r="AAT135" s="269"/>
      <c r="AAU135" s="269"/>
      <c r="AAV135" s="269"/>
      <c r="AAW135" s="269"/>
      <c r="AAX135" s="269"/>
      <c r="AAY135" s="269"/>
      <c r="AAZ135" s="269"/>
      <c r="ABA135" s="269"/>
      <c r="ABB135" s="269"/>
      <c r="ABC135" s="269"/>
      <c r="ABD135" s="269"/>
      <c r="ABE135" s="269"/>
      <c r="ABF135" s="269"/>
      <c r="ABG135" s="269"/>
      <c r="ABH135" s="269"/>
      <c r="ABI135" s="269"/>
      <c r="ABJ135" s="269"/>
      <c r="ABK135" s="269"/>
      <c r="ABL135" s="269"/>
      <c r="ABM135" s="269"/>
      <c r="ABN135" s="269"/>
      <c r="ABO135" s="269"/>
      <c r="ABP135" s="269"/>
      <c r="ABQ135" s="269"/>
      <c r="ABR135" s="269"/>
      <c r="ABS135" s="269"/>
      <c r="ABT135" s="269"/>
      <c r="ABU135" s="269"/>
      <c r="ABV135" s="269"/>
      <c r="ABW135" s="269"/>
      <c r="ABX135" s="269"/>
      <c r="ABY135" s="269"/>
      <c r="ABZ135" s="269"/>
      <c r="ACA135" s="269"/>
      <c r="ACB135" s="269"/>
      <c r="ACC135" s="269"/>
      <c r="ACD135" s="269"/>
      <c r="ACE135" s="269"/>
      <c r="ACF135" s="269"/>
      <c r="ACG135" s="269"/>
      <c r="ACH135" s="269"/>
      <c r="ACI135" s="269"/>
      <c r="ACJ135" s="269"/>
      <c r="ACK135" s="269"/>
      <c r="ACL135" s="269"/>
      <c r="ACM135" s="269"/>
      <c r="ACN135" s="269"/>
      <c r="ACO135" s="269"/>
      <c r="ACP135" s="269"/>
      <c r="ACQ135" s="269"/>
      <c r="ACR135" s="269"/>
      <c r="ACS135" s="269"/>
      <c r="ACT135" s="269"/>
      <c r="ACU135" s="269"/>
      <c r="ACV135" s="269"/>
      <c r="ACW135" s="269"/>
      <c r="ACX135" s="269"/>
      <c r="ACY135" s="269"/>
      <c r="ACZ135" s="269"/>
      <c r="ADA135" s="269"/>
      <c r="ADB135" s="269"/>
      <c r="ADC135" s="269"/>
      <c r="ADD135" s="269"/>
      <c r="ADE135" s="269"/>
      <c r="ADF135" s="269"/>
      <c r="ADG135" s="269"/>
      <c r="ADH135" s="269"/>
      <c r="ADI135" s="269"/>
      <c r="ADJ135" s="269"/>
      <c r="ADK135" s="269"/>
      <c r="ADL135" s="269"/>
      <c r="ADM135" s="269"/>
      <c r="ADN135" s="269"/>
      <c r="ADO135" s="269"/>
      <c r="ADP135" s="269"/>
      <c r="ADQ135" s="269"/>
      <c r="ADR135" s="269"/>
      <c r="ADS135" s="269"/>
      <c r="ADT135" s="269"/>
      <c r="ADU135" s="269"/>
      <c r="ADV135" s="269"/>
      <c r="ADW135" s="269"/>
      <c r="ADX135" s="269"/>
      <c r="ADY135" s="269"/>
      <c r="ADZ135" s="269"/>
      <c r="AEA135" s="269"/>
      <c r="AEB135" s="269"/>
      <c r="AEC135" s="269"/>
      <c r="AED135" s="269"/>
      <c r="AEE135" s="269"/>
      <c r="AEF135" s="269"/>
      <c r="AEG135" s="269"/>
      <c r="AEH135" s="269"/>
      <c r="AEI135" s="269"/>
      <c r="AEJ135" s="269"/>
      <c r="AEK135" s="269"/>
      <c r="AEL135" s="269"/>
      <c r="AEM135" s="269"/>
      <c r="AEN135" s="269"/>
      <c r="AEO135" s="269"/>
      <c r="AEP135" s="269"/>
      <c r="AEQ135" s="269"/>
      <c r="AER135" s="269"/>
      <c r="AES135" s="269"/>
      <c r="AET135" s="269"/>
      <c r="AEU135" s="269"/>
      <c r="AEV135" s="269"/>
      <c r="AEW135" s="269"/>
      <c r="AEX135" s="269"/>
      <c r="AEY135" s="269"/>
      <c r="AEZ135" s="269"/>
      <c r="AFA135" s="269"/>
      <c r="AFB135" s="269"/>
      <c r="AFC135" s="269"/>
      <c r="AFD135" s="269"/>
      <c r="AFE135" s="269"/>
      <c r="AFF135" s="269"/>
      <c r="AFG135" s="269"/>
      <c r="AFH135" s="269"/>
      <c r="AFI135" s="269"/>
      <c r="AFJ135" s="269"/>
      <c r="AFK135" s="269"/>
      <c r="AFL135" s="269"/>
      <c r="AFM135" s="269"/>
      <c r="AFN135" s="269"/>
      <c r="AFO135" s="269"/>
      <c r="AFP135" s="269"/>
      <c r="AFQ135" s="269"/>
      <c r="AFR135" s="269"/>
      <c r="AFS135" s="269"/>
      <c r="AFT135" s="269"/>
      <c r="AFU135" s="269"/>
      <c r="AFV135" s="269"/>
      <c r="AFW135" s="269"/>
      <c r="AFX135" s="269"/>
      <c r="AFY135" s="269"/>
      <c r="AFZ135" s="269"/>
      <c r="AGA135" s="269"/>
      <c r="AGB135" s="269"/>
      <c r="AGC135" s="269"/>
      <c r="AGD135" s="269"/>
      <c r="AGE135" s="269"/>
      <c r="AGF135" s="269"/>
      <c r="AGG135" s="269"/>
      <c r="AGH135" s="269"/>
      <c r="AGI135" s="269"/>
      <c r="AGJ135" s="269"/>
      <c r="AGK135" s="269"/>
      <c r="AGL135" s="269"/>
      <c r="AGM135" s="269"/>
      <c r="AGN135" s="269"/>
      <c r="AGO135" s="269"/>
      <c r="AGP135" s="269"/>
      <c r="AGQ135" s="269"/>
      <c r="AGR135" s="269"/>
      <c r="AGS135" s="269"/>
      <c r="AGT135" s="269"/>
      <c r="AGU135" s="269"/>
      <c r="AGV135" s="269"/>
      <c r="AGW135" s="269"/>
      <c r="AGX135" s="269"/>
      <c r="AGY135" s="269"/>
      <c r="AGZ135" s="269"/>
      <c r="AHA135" s="269"/>
      <c r="AHB135" s="269"/>
      <c r="AHC135" s="269"/>
      <c r="AHD135" s="269"/>
      <c r="AHE135" s="269"/>
      <c r="AHF135" s="269"/>
      <c r="AHG135" s="269"/>
      <c r="AHH135" s="269"/>
      <c r="AHI135" s="269"/>
      <c r="AHJ135" s="269"/>
      <c r="AHK135" s="269"/>
      <c r="AHL135" s="269"/>
      <c r="AHM135" s="269"/>
      <c r="AHN135" s="269"/>
      <c r="AHO135" s="269"/>
      <c r="AHP135" s="269"/>
      <c r="AHQ135" s="269"/>
      <c r="AHR135" s="269"/>
      <c r="AHS135" s="269"/>
      <c r="AHT135" s="269"/>
      <c r="AHU135" s="269"/>
      <c r="AHV135" s="269"/>
      <c r="AHW135" s="269"/>
      <c r="AHX135" s="269"/>
      <c r="AHY135" s="269"/>
      <c r="AHZ135" s="269"/>
      <c r="AIA135" s="269"/>
      <c r="AIB135" s="269"/>
      <c r="AIC135" s="269"/>
      <c r="AID135" s="269"/>
      <c r="AIE135" s="269"/>
      <c r="AIF135" s="269"/>
      <c r="AIG135" s="269"/>
      <c r="AIH135" s="269"/>
      <c r="AII135" s="269"/>
      <c r="AIJ135" s="269"/>
      <c r="AIK135" s="269"/>
      <c r="AIL135" s="269"/>
      <c r="AIM135" s="269"/>
      <c r="AIN135" s="269"/>
      <c r="AIO135" s="269"/>
      <c r="AIP135" s="269"/>
      <c r="AIQ135" s="269"/>
      <c r="AIR135" s="269"/>
      <c r="AIS135" s="269"/>
      <c r="AIT135" s="269"/>
      <c r="AIU135" s="269"/>
      <c r="AIV135" s="269"/>
      <c r="AIW135" s="269"/>
      <c r="AIX135" s="269"/>
      <c r="AIY135" s="269"/>
      <c r="AIZ135" s="269"/>
      <c r="AJA135" s="269"/>
      <c r="AJB135" s="269"/>
      <c r="AJC135" s="269"/>
      <c r="AJD135" s="269"/>
      <c r="AJE135" s="269"/>
      <c r="AJF135" s="269"/>
      <c r="AJG135" s="269"/>
      <c r="AJH135" s="269"/>
      <c r="AJI135" s="269"/>
      <c r="AJJ135" s="269"/>
      <c r="AJK135" s="269"/>
      <c r="AJL135" s="269"/>
      <c r="AJM135" s="269"/>
      <c r="AJN135" s="269"/>
      <c r="AJO135" s="269"/>
      <c r="AJP135" s="269"/>
      <c r="AJQ135" s="269"/>
      <c r="AJR135" s="269"/>
      <c r="AJS135" s="269"/>
      <c r="AJT135" s="269"/>
      <c r="AJU135" s="269"/>
      <c r="AJV135" s="269"/>
      <c r="AJW135" s="269"/>
      <c r="AJX135" s="269"/>
      <c r="AJY135" s="269"/>
      <c r="AJZ135" s="269"/>
      <c r="AKA135" s="269"/>
      <c r="AKB135" s="269"/>
      <c r="AKC135" s="269"/>
      <c r="AKD135" s="269"/>
      <c r="AKE135" s="269"/>
      <c r="AKF135" s="269"/>
      <c r="AKG135" s="269"/>
      <c r="AKH135" s="269"/>
      <c r="AKI135" s="269"/>
      <c r="AKJ135" s="269"/>
      <c r="AKK135" s="269"/>
      <c r="AKL135" s="269"/>
      <c r="AKM135" s="269"/>
      <c r="AKN135" s="269"/>
      <c r="AKO135" s="269"/>
      <c r="AKP135" s="269"/>
      <c r="AKQ135" s="269"/>
      <c r="AKR135" s="269"/>
      <c r="AKS135" s="269"/>
      <c r="AKT135" s="269"/>
      <c r="AKU135" s="269"/>
      <c r="AKV135" s="269"/>
      <c r="AKW135" s="269"/>
      <c r="AKX135" s="269"/>
      <c r="AKY135" s="269"/>
      <c r="AKZ135" s="269"/>
      <c r="ALA135" s="269"/>
      <c r="ALB135" s="269"/>
      <c r="ALC135" s="269"/>
      <c r="ALD135" s="269"/>
      <c r="ALE135" s="269"/>
      <c r="ALF135" s="269"/>
      <c r="ALG135" s="269"/>
      <c r="ALH135" s="269"/>
      <c r="ALI135" s="269"/>
      <c r="ALJ135" s="269"/>
      <c r="ALK135" s="269"/>
      <c r="ALL135" s="269"/>
      <c r="ALM135" s="269"/>
      <c r="ALN135" s="269"/>
      <c r="ALO135" s="269"/>
      <c r="ALP135" s="269"/>
      <c r="ALQ135" s="269"/>
      <c r="ALR135" s="269"/>
      <c r="ALS135" s="269"/>
      <c r="ALT135" s="269"/>
      <c r="ALU135" s="269"/>
      <c r="ALV135" s="269"/>
      <c r="ALW135" s="269"/>
      <c r="ALX135" s="269"/>
      <c r="ALY135" s="269"/>
      <c r="ALZ135" s="269"/>
      <c r="AMA135" s="269"/>
      <c r="AMB135" s="269"/>
      <c r="AMC135" s="269"/>
      <c r="AMD135" s="269"/>
    </row>
    <row r="136" customFormat="false" ht="42.9" hidden="true" customHeight="true" outlineLevel="0" collapsed="false">
      <c r="A136" s="334" t="s">
        <v>1357</v>
      </c>
      <c r="B136" s="334"/>
      <c r="C136" s="334"/>
      <c r="D136" s="334"/>
      <c r="E136" s="334"/>
      <c r="F136" s="334"/>
      <c r="G136" s="334"/>
      <c r="H136" s="335"/>
      <c r="I136" s="336" t="n">
        <f aca="false">+I29+I79+I88+I127+I133</f>
        <v>0</v>
      </c>
    </row>
    <row r="137" customFormat="false" ht="13.8" hidden="true" customHeight="true" outlineLevel="0" collapsed="false">
      <c r="A137" s="337" t="s">
        <v>887</v>
      </c>
      <c r="B137" s="338" t="s">
        <v>1054</v>
      </c>
      <c r="C137" s="338"/>
      <c r="D137" s="338"/>
      <c r="E137" s="338"/>
      <c r="F137" s="338"/>
      <c r="G137" s="338"/>
      <c r="H137" s="339"/>
      <c r="I137" s="336" t="n">
        <f aca="false">ROUND(H137*I136,2)</f>
        <v>0</v>
      </c>
      <c r="J137" s="269"/>
      <c r="K137" s="269"/>
      <c r="L137" s="269"/>
      <c r="M137" s="269"/>
      <c r="N137" s="269"/>
      <c r="O137" s="269"/>
      <c r="P137" s="269"/>
      <c r="Q137" s="269"/>
      <c r="R137" s="269"/>
      <c r="S137" s="269"/>
      <c r="T137" s="269"/>
      <c r="U137" s="269"/>
      <c r="V137" s="269"/>
      <c r="W137" s="269"/>
      <c r="X137" s="269"/>
      <c r="Y137" s="269"/>
      <c r="Z137" s="269"/>
      <c r="AA137" s="269"/>
      <c r="AB137" s="269"/>
      <c r="AC137" s="269"/>
      <c r="AD137" s="269"/>
      <c r="AE137" s="269"/>
      <c r="AF137" s="269"/>
      <c r="AG137" s="269"/>
      <c r="AH137" s="269"/>
      <c r="AI137" s="269"/>
      <c r="AJ137" s="269"/>
      <c r="AK137" s="269"/>
      <c r="AL137" s="269"/>
      <c r="AM137" s="269"/>
      <c r="AN137" s="269"/>
      <c r="AO137" s="269"/>
      <c r="AP137" s="269"/>
      <c r="AQ137" s="269"/>
      <c r="AR137" s="269"/>
      <c r="AS137" s="269"/>
      <c r="AT137" s="269"/>
      <c r="AU137" s="269"/>
      <c r="AV137" s="269"/>
      <c r="AW137" s="269"/>
      <c r="AX137" s="269"/>
      <c r="AY137" s="269"/>
      <c r="AZ137" s="269"/>
      <c r="BA137" s="269"/>
      <c r="BB137" s="269"/>
      <c r="BC137" s="269"/>
      <c r="BD137" s="269"/>
      <c r="BE137" s="269"/>
      <c r="BF137" s="269"/>
      <c r="BG137" s="269"/>
      <c r="BH137" s="269"/>
      <c r="BI137" s="269"/>
      <c r="BJ137" s="269"/>
      <c r="BK137" s="269"/>
      <c r="BL137" s="269"/>
      <c r="BM137" s="269"/>
      <c r="BN137" s="269"/>
      <c r="BO137" s="269"/>
      <c r="BP137" s="269"/>
      <c r="BQ137" s="269"/>
      <c r="BR137" s="269"/>
      <c r="BS137" s="269"/>
      <c r="BT137" s="269"/>
      <c r="BU137" s="269"/>
      <c r="BV137" s="269"/>
      <c r="BW137" s="269"/>
      <c r="BX137" s="269"/>
      <c r="BY137" s="269"/>
      <c r="BZ137" s="269"/>
      <c r="CA137" s="269"/>
      <c r="CB137" s="269"/>
      <c r="CC137" s="269"/>
      <c r="CD137" s="269"/>
      <c r="CE137" s="269"/>
      <c r="CF137" s="269"/>
      <c r="CG137" s="269"/>
      <c r="CH137" s="269"/>
      <c r="CI137" s="269"/>
      <c r="CJ137" s="269"/>
      <c r="CK137" s="269"/>
      <c r="CL137" s="269"/>
      <c r="CM137" s="269"/>
      <c r="CN137" s="269"/>
      <c r="CO137" s="269"/>
      <c r="CP137" s="269"/>
      <c r="CQ137" s="269"/>
      <c r="CR137" s="269"/>
      <c r="CS137" s="269"/>
      <c r="CT137" s="269"/>
      <c r="CU137" s="269"/>
      <c r="CV137" s="269"/>
      <c r="CW137" s="269"/>
      <c r="CX137" s="269"/>
      <c r="CY137" s="269"/>
      <c r="CZ137" s="269"/>
      <c r="DA137" s="269"/>
      <c r="DB137" s="269"/>
      <c r="DC137" s="269"/>
      <c r="DD137" s="269"/>
      <c r="DE137" s="269"/>
      <c r="DF137" s="269"/>
      <c r="DG137" s="269"/>
      <c r="DH137" s="269"/>
      <c r="DI137" s="269"/>
      <c r="DJ137" s="269"/>
      <c r="DK137" s="269"/>
      <c r="DL137" s="269"/>
      <c r="DM137" s="269"/>
      <c r="DN137" s="269"/>
      <c r="DO137" s="269"/>
      <c r="DP137" s="269"/>
      <c r="DQ137" s="269"/>
      <c r="DR137" s="269"/>
      <c r="DS137" s="269"/>
      <c r="DT137" s="269"/>
      <c r="DU137" s="269"/>
      <c r="DV137" s="269"/>
      <c r="DW137" s="269"/>
      <c r="DX137" s="269"/>
      <c r="DY137" s="269"/>
      <c r="DZ137" s="269"/>
      <c r="EA137" s="269"/>
      <c r="EB137" s="269"/>
      <c r="EC137" s="269"/>
      <c r="ED137" s="269"/>
      <c r="EE137" s="269"/>
      <c r="EF137" s="269"/>
      <c r="EG137" s="269"/>
      <c r="EH137" s="269"/>
      <c r="EI137" s="269"/>
      <c r="EJ137" s="269"/>
      <c r="EK137" s="269"/>
      <c r="EL137" s="269"/>
      <c r="EM137" s="269"/>
      <c r="EN137" s="269"/>
      <c r="EO137" s="269"/>
      <c r="EP137" s="269"/>
      <c r="EQ137" s="269"/>
      <c r="ER137" s="269"/>
      <c r="ES137" s="269"/>
      <c r="ET137" s="269"/>
      <c r="EU137" s="269"/>
      <c r="EV137" s="269"/>
      <c r="EW137" s="269"/>
      <c r="EX137" s="269"/>
      <c r="EY137" s="269"/>
      <c r="EZ137" s="269"/>
      <c r="FA137" s="269"/>
      <c r="FB137" s="269"/>
      <c r="FC137" s="269"/>
      <c r="FD137" s="269"/>
      <c r="FE137" s="269"/>
      <c r="FF137" s="269"/>
      <c r="FG137" s="269"/>
      <c r="FH137" s="269"/>
      <c r="FI137" s="269"/>
      <c r="FJ137" s="269"/>
      <c r="FK137" s="269"/>
      <c r="FL137" s="269"/>
      <c r="FM137" s="269"/>
      <c r="FN137" s="269"/>
      <c r="FO137" s="269"/>
      <c r="FP137" s="269"/>
      <c r="FQ137" s="269"/>
      <c r="FR137" s="269"/>
      <c r="FS137" s="269"/>
      <c r="FT137" s="269"/>
      <c r="FU137" s="269"/>
      <c r="FV137" s="269"/>
      <c r="FW137" s="269"/>
      <c r="FX137" s="269"/>
      <c r="FY137" s="269"/>
      <c r="FZ137" s="269"/>
      <c r="GA137" s="269"/>
      <c r="GB137" s="269"/>
      <c r="GC137" s="269"/>
      <c r="GD137" s="269"/>
      <c r="GE137" s="269"/>
      <c r="GF137" s="269"/>
      <c r="GG137" s="269"/>
      <c r="GH137" s="269"/>
      <c r="GI137" s="269"/>
      <c r="GJ137" s="269"/>
      <c r="GK137" s="269"/>
      <c r="GL137" s="269"/>
      <c r="GM137" s="269"/>
      <c r="GN137" s="269"/>
      <c r="GO137" s="269"/>
      <c r="GP137" s="269"/>
      <c r="GQ137" s="269"/>
      <c r="GR137" s="269"/>
      <c r="GS137" s="269"/>
      <c r="GT137" s="269"/>
      <c r="GU137" s="269"/>
      <c r="GV137" s="269"/>
      <c r="GW137" s="269"/>
      <c r="GX137" s="269"/>
      <c r="GY137" s="269"/>
      <c r="GZ137" s="269"/>
      <c r="HA137" s="269"/>
      <c r="HB137" s="269"/>
      <c r="HC137" s="269"/>
      <c r="HD137" s="269"/>
      <c r="HE137" s="269"/>
      <c r="HF137" s="269"/>
      <c r="HG137" s="269"/>
      <c r="HH137" s="269"/>
      <c r="HI137" s="269"/>
      <c r="HJ137" s="269"/>
      <c r="HK137" s="269"/>
      <c r="HL137" s="269"/>
      <c r="HM137" s="269"/>
      <c r="HN137" s="269"/>
      <c r="HO137" s="269"/>
      <c r="HP137" s="269"/>
      <c r="HQ137" s="269"/>
      <c r="HR137" s="269"/>
      <c r="HS137" s="269"/>
      <c r="HT137" s="269"/>
      <c r="HU137" s="269"/>
      <c r="HV137" s="269"/>
      <c r="HW137" s="269"/>
      <c r="HX137" s="269"/>
      <c r="HY137" s="269"/>
      <c r="HZ137" s="269"/>
      <c r="IA137" s="269"/>
      <c r="IB137" s="269"/>
      <c r="IC137" s="269"/>
      <c r="ID137" s="269"/>
      <c r="IE137" s="269"/>
      <c r="IF137" s="269"/>
      <c r="IG137" s="269"/>
      <c r="IH137" s="269"/>
      <c r="II137" s="269"/>
      <c r="IJ137" s="269"/>
      <c r="IK137" s="269"/>
      <c r="IL137" s="269"/>
      <c r="IM137" s="269"/>
      <c r="IN137" s="269"/>
      <c r="IO137" s="269"/>
      <c r="IP137" s="269"/>
      <c r="IQ137" s="269"/>
      <c r="IR137" s="269"/>
      <c r="IS137" s="269"/>
      <c r="IT137" s="269"/>
      <c r="IU137" s="269"/>
      <c r="IV137" s="269"/>
      <c r="IW137" s="269"/>
      <c r="IX137" s="269"/>
      <c r="IY137" s="269"/>
      <c r="IZ137" s="269"/>
      <c r="JA137" s="269"/>
      <c r="JB137" s="269"/>
      <c r="JC137" s="269"/>
      <c r="JD137" s="269"/>
      <c r="JE137" s="269"/>
      <c r="JF137" s="269"/>
      <c r="JG137" s="269"/>
      <c r="JH137" s="269"/>
      <c r="JI137" s="269"/>
      <c r="JJ137" s="269"/>
      <c r="JK137" s="269"/>
      <c r="JL137" s="269"/>
      <c r="JM137" s="269"/>
      <c r="JN137" s="269"/>
      <c r="JO137" s="269"/>
      <c r="JP137" s="269"/>
      <c r="JQ137" s="269"/>
      <c r="JR137" s="269"/>
      <c r="JS137" s="269"/>
      <c r="JT137" s="269"/>
      <c r="JU137" s="269"/>
      <c r="JV137" s="269"/>
      <c r="JW137" s="269"/>
      <c r="JX137" s="269"/>
      <c r="JY137" s="269"/>
      <c r="JZ137" s="269"/>
      <c r="KA137" s="269"/>
      <c r="KB137" s="269"/>
      <c r="KC137" s="269"/>
      <c r="KD137" s="269"/>
      <c r="KE137" s="269"/>
      <c r="KF137" s="269"/>
      <c r="KG137" s="269"/>
      <c r="KH137" s="269"/>
      <c r="KI137" s="269"/>
      <c r="KJ137" s="269"/>
      <c r="KK137" s="269"/>
      <c r="KL137" s="269"/>
      <c r="KM137" s="269"/>
      <c r="KN137" s="269"/>
      <c r="KO137" s="269"/>
      <c r="KP137" s="269"/>
      <c r="KQ137" s="269"/>
      <c r="KR137" s="269"/>
      <c r="KS137" s="269"/>
      <c r="KT137" s="269"/>
      <c r="KU137" s="269"/>
      <c r="KV137" s="269"/>
      <c r="KW137" s="269"/>
      <c r="KX137" s="269"/>
      <c r="KY137" s="269"/>
      <c r="KZ137" s="269"/>
      <c r="LA137" s="269"/>
      <c r="LB137" s="269"/>
      <c r="LC137" s="269"/>
      <c r="LD137" s="269"/>
      <c r="LE137" s="269"/>
      <c r="LF137" s="269"/>
      <c r="LG137" s="269"/>
      <c r="LH137" s="269"/>
      <c r="LI137" s="269"/>
      <c r="LJ137" s="269"/>
      <c r="LK137" s="269"/>
      <c r="LL137" s="269"/>
      <c r="LM137" s="269"/>
      <c r="LN137" s="269"/>
      <c r="LO137" s="269"/>
      <c r="LP137" s="269"/>
      <c r="LQ137" s="269"/>
      <c r="LR137" s="269"/>
      <c r="LS137" s="269"/>
      <c r="LT137" s="269"/>
      <c r="LU137" s="269"/>
      <c r="LV137" s="269"/>
      <c r="LW137" s="269"/>
      <c r="LX137" s="269"/>
      <c r="LY137" s="269"/>
      <c r="LZ137" s="269"/>
      <c r="MA137" s="269"/>
      <c r="MB137" s="269"/>
      <c r="MC137" s="269"/>
      <c r="MD137" s="269"/>
      <c r="ME137" s="269"/>
      <c r="MF137" s="269"/>
      <c r="MG137" s="269"/>
      <c r="MH137" s="269"/>
      <c r="MI137" s="269"/>
      <c r="MJ137" s="269"/>
      <c r="MK137" s="269"/>
      <c r="ML137" s="269"/>
      <c r="MM137" s="269"/>
      <c r="MN137" s="269"/>
      <c r="MO137" s="269"/>
      <c r="MP137" s="269"/>
      <c r="MQ137" s="269"/>
      <c r="MR137" s="269"/>
      <c r="MS137" s="269"/>
      <c r="MT137" s="269"/>
      <c r="MU137" s="269"/>
      <c r="MV137" s="269"/>
      <c r="MW137" s="269"/>
      <c r="MX137" s="269"/>
      <c r="MY137" s="269"/>
      <c r="MZ137" s="269"/>
      <c r="NA137" s="269"/>
      <c r="NB137" s="269"/>
      <c r="NC137" s="269"/>
      <c r="ND137" s="269"/>
      <c r="NE137" s="269"/>
      <c r="NF137" s="269"/>
      <c r="NG137" s="269"/>
      <c r="NH137" s="269"/>
      <c r="NI137" s="269"/>
      <c r="NJ137" s="269"/>
      <c r="NK137" s="269"/>
      <c r="NL137" s="269"/>
      <c r="NM137" s="269"/>
      <c r="NN137" s="269"/>
      <c r="NO137" s="269"/>
      <c r="NP137" s="269"/>
      <c r="NQ137" s="269"/>
      <c r="NR137" s="269"/>
      <c r="NS137" s="269"/>
      <c r="NT137" s="269"/>
      <c r="NU137" s="269"/>
      <c r="NV137" s="269"/>
      <c r="NW137" s="269"/>
      <c r="NX137" s="269"/>
      <c r="NY137" s="269"/>
      <c r="NZ137" s="269"/>
      <c r="OA137" s="269"/>
      <c r="OB137" s="269"/>
      <c r="OC137" s="269"/>
      <c r="OD137" s="269"/>
      <c r="OE137" s="269"/>
      <c r="OF137" s="269"/>
      <c r="OG137" s="269"/>
      <c r="OH137" s="269"/>
      <c r="OI137" s="269"/>
      <c r="OJ137" s="269"/>
      <c r="OK137" s="269"/>
      <c r="OL137" s="269"/>
      <c r="OM137" s="269"/>
      <c r="ON137" s="269"/>
      <c r="OO137" s="269"/>
      <c r="OP137" s="269"/>
      <c r="OQ137" s="269"/>
      <c r="OR137" s="269"/>
      <c r="OS137" s="269"/>
      <c r="OT137" s="269"/>
      <c r="OU137" s="269"/>
      <c r="OV137" s="269"/>
      <c r="OW137" s="269"/>
      <c r="OX137" s="269"/>
      <c r="OY137" s="269"/>
      <c r="OZ137" s="269"/>
      <c r="PA137" s="269"/>
      <c r="PB137" s="269"/>
      <c r="PC137" s="269"/>
      <c r="PD137" s="269"/>
      <c r="PE137" s="269"/>
      <c r="PF137" s="269"/>
      <c r="PG137" s="269"/>
      <c r="PH137" s="269"/>
      <c r="PI137" s="269"/>
      <c r="PJ137" s="269"/>
      <c r="PK137" s="269"/>
      <c r="PL137" s="269"/>
      <c r="PM137" s="269"/>
      <c r="PN137" s="269"/>
      <c r="PO137" s="269"/>
      <c r="PP137" s="269"/>
      <c r="PQ137" s="269"/>
      <c r="PR137" s="269"/>
      <c r="PS137" s="269"/>
      <c r="PT137" s="269"/>
      <c r="PU137" s="269"/>
      <c r="PV137" s="269"/>
      <c r="PW137" s="269"/>
      <c r="PX137" s="269"/>
      <c r="PY137" s="269"/>
      <c r="PZ137" s="269"/>
      <c r="QA137" s="269"/>
      <c r="QB137" s="269"/>
      <c r="QC137" s="269"/>
      <c r="QD137" s="269"/>
      <c r="QE137" s="269"/>
      <c r="QF137" s="269"/>
      <c r="QG137" s="269"/>
      <c r="QH137" s="269"/>
      <c r="QI137" s="269"/>
      <c r="QJ137" s="269"/>
      <c r="QK137" s="269"/>
      <c r="QL137" s="269"/>
      <c r="QM137" s="269"/>
      <c r="QN137" s="269"/>
      <c r="QO137" s="269"/>
      <c r="QP137" s="269"/>
      <c r="QQ137" s="269"/>
      <c r="QR137" s="269"/>
      <c r="QS137" s="269"/>
      <c r="QT137" s="269"/>
      <c r="QU137" s="269"/>
      <c r="QV137" s="269"/>
      <c r="QW137" s="269"/>
      <c r="QX137" s="269"/>
      <c r="QY137" s="269"/>
      <c r="QZ137" s="269"/>
      <c r="RA137" s="269"/>
      <c r="RB137" s="269"/>
      <c r="RC137" s="269"/>
      <c r="RD137" s="269"/>
      <c r="RE137" s="269"/>
      <c r="RF137" s="269"/>
      <c r="RG137" s="269"/>
      <c r="RH137" s="269"/>
      <c r="RI137" s="269"/>
      <c r="RJ137" s="269"/>
      <c r="RK137" s="269"/>
      <c r="RL137" s="269"/>
      <c r="RM137" s="269"/>
      <c r="RN137" s="269"/>
      <c r="RO137" s="269"/>
      <c r="RP137" s="269"/>
      <c r="RQ137" s="269"/>
      <c r="RR137" s="269"/>
      <c r="RS137" s="269"/>
      <c r="RT137" s="269"/>
      <c r="RU137" s="269"/>
      <c r="RV137" s="269"/>
      <c r="RW137" s="269"/>
      <c r="RX137" s="269"/>
      <c r="RY137" s="269"/>
      <c r="RZ137" s="269"/>
      <c r="SA137" s="269"/>
      <c r="SB137" s="269"/>
      <c r="SC137" s="269"/>
      <c r="SD137" s="269"/>
      <c r="SE137" s="269"/>
      <c r="SF137" s="269"/>
      <c r="SG137" s="269"/>
      <c r="SH137" s="269"/>
      <c r="SI137" s="269"/>
      <c r="SJ137" s="269"/>
      <c r="SK137" s="269"/>
      <c r="SL137" s="269"/>
      <c r="SM137" s="269"/>
      <c r="SN137" s="269"/>
      <c r="SO137" s="269"/>
      <c r="SP137" s="269"/>
      <c r="SQ137" s="269"/>
      <c r="SR137" s="269"/>
      <c r="SS137" s="269"/>
      <c r="ST137" s="269"/>
      <c r="SU137" s="269"/>
      <c r="SV137" s="269"/>
      <c r="SW137" s="269"/>
      <c r="SX137" s="269"/>
      <c r="SY137" s="269"/>
      <c r="SZ137" s="269"/>
      <c r="TA137" s="269"/>
      <c r="TB137" s="269"/>
      <c r="TC137" s="269"/>
      <c r="TD137" s="269"/>
      <c r="TE137" s="269"/>
      <c r="TF137" s="269"/>
      <c r="TG137" s="269"/>
      <c r="TH137" s="269"/>
      <c r="TI137" s="269"/>
      <c r="TJ137" s="269"/>
      <c r="TK137" s="269"/>
      <c r="TL137" s="269"/>
      <c r="TM137" s="269"/>
      <c r="TN137" s="269"/>
      <c r="TO137" s="269"/>
      <c r="TP137" s="269"/>
      <c r="TQ137" s="269"/>
      <c r="TR137" s="269"/>
      <c r="TS137" s="269"/>
      <c r="TT137" s="269"/>
      <c r="TU137" s="269"/>
      <c r="TV137" s="269"/>
      <c r="TW137" s="269"/>
      <c r="TX137" s="269"/>
      <c r="TY137" s="269"/>
      <c r="TZ137" s="269"/>
      <c r="UA137" s="269"/>
      <c r="UB137" s="269"/>
      <c r="UC137" s="269"/>
      <c r="UD137" s="269"/>
      <c r="UE137" s="269"/>
      <c r="UF137" s="269"/>
      <c r="UG137" s="269"/>
      <c r="UH137" s="269"/>
      <c r="UI137" s="269"/>
      <c r="UJ137" s="269"/>
      <c r="UK137" s="269"/>
      <c r="UL137" s="269"/>
      <c r="UM137" s="269"/>
      <c r="UN137" s="269"/>
      <c r="UO137" s="269"/>
      <c r="UP137" s="269"/>
      <c r="UQ137" s="269"/>
      <c r="UR137" s="269"/>
      <c r="US137" s="269"/>
      <c r="UT137" s="269"/>
      <c r="UU137" s="269"/>
      <c r="UV137" s="269"/>
      <c r="UW137" s="269"/>
      <c r="UX137" s="269"/>
      <c r="UY137" s="269"/>
      <c r="UZ137" s="269"/>
      <c r="VA137" s="269"/>
      <c r="VB137" s="269"/>
      <c r="VC137" s="269"/>
      <c r="VD137" s="269"/>
      <c r="VE137" s="269"/>
      <c r="VF137" s="269"/>
      <c r="VG137" s="269"/>
      <c r="VH137" s="269"/>
      <c r="VI137" s="269"/>
      <c r="VJ137" s="269"/>
      <c r="VK137" s="269"/>
      <c r="VL137" s="269"/>
      <c r="VM137" s="269"/>
      <c r="VN137" s="269"/>
      <c r="VO137" s="269"/>
      <c r="VP137" s="269"/>
      <c r="VQ137" s="269"/>
      <c r="VR137" s="269"/>
      <c r="VS137" s="269"/>
      <c r="VT137" s="269"/>
      <c r="VU137" s="269"/>
      <c r="VV137" s="269"/>
      <c r="VW137" s="269"/>
      <c r="VX137" s="269"/>
      <c r="VY137" s="269"/>
      <c r="VZ137" s="269"/>
      <c r="WA137" s="269"/>
      <c r="WB137" s="269"/>
      <c r="WC137" s="269"/>
      <c r="WD137" s="269"/>
      <c r="WE137" s="269"/>
      <c r="WF137" s="269"/>
      <c r="WG137" s="269"/>
      <c r="WH137" s="269"/>
      <c r="WI137" s="269"/>
      <c r="WJ137" s="269"/>
      <c r="WK137" s="269"/>
      <c r="WL137" s="269"/>
      <c r="WM137" s="269"/>
      <c r="WN137" s="269"/>
      <c r="WO137" s="269"/>
      <c r="WP137" s="269"/>
      <c r="WQ137" s="269"/>
      <c r="WR137" s="269"/>
      <c r="WS137" s="269"/>
      <c r="WT137" s="269"/>
      <c r="WU137" s="269"/>
      <c r="WV137" s="269"/>
      <c r="WW137" s="269"/>
      <c r="WX137" s="269"/>
      <c r="WY137" s="269"/>
      <c r="WZ137" s="269"/>
      <c r="XA137" s="269"/>
      <c r="XB137" s="269"/>
      <c r="XC137" s="269"/>
      <c r="XD137" s="269"/>
      <c r="XE137" s="269"/>
      <c r="XF137" s="269"/>
      <c r="XG137" s="269"/>
      <c r="XH137" s="269"/>
      <c r="XI137" s="269"/>
      <c r="XJ137" s="269"/>
      <c r="XK137" s="269"/>
      <c r="XL137" s="269"/>
      <c r="XM137" s="269"/>
      <c r="XN137" s="269"/>
      <c r="XO137" s="269"/>
      <c r="XP137" s="269"/>
      <c r="XQ137" s="269"/>
      <c r="XR137" s="269"/>
      <c r="XS137" s="269"/>
      <c r="XT137" s="269"/>
      <c r="XU137" s="269"/>
      <c r="XV137" s="269"/>
      <c r="XW137" s="269"/>
      <c r="XX137" s="269"/>
      <c r="XY137" s="269"/>
      <c r="XZ137" s="269"/>
      <c r="YA137" s="269"/>
      <c r="YB137" s="269"/>
      <c r="YC137" s="269"/>
      <c r="YD137" s="269"/>
      <c r="YE137" s="269"/>
      <c r="YF137" s="269"/>
      <c r="YG137" s="269"/>
      <c r="YH137" s="269"/>
      <c r="YI137" s="269"/>
      <c r="YJ137" s="269"/>
      <c r="YK137" s="269"/>
      <c r="YL137" s="269"/>
      <c r="YM137" s="269"/>
      <c r="YN137" s="269"/>
      <c r="YO137" s="269"/>
      <c r="YP137" s="269"/>
      <c r="YQ137" s="269"/>
      <c r="YR137" s="269"/>
      <c r="YS137" s="269"/>
      <c r="YT137" s="269"/>
      <c r="YU137" s="269"/>
      <c r="YV137" s="269"/>
      <c r="YW137" s="269"/>
      <c r="YX137" s="269"/>
      <c r="YY137" s="269"/>
      <c r="YZ137" s="269"/>
      <c r="ZA137" s="269"/>
      <c r="ZB137" s="269"/>
      <c r="ZC137" s="269"/>
      <c r="ZD137" s="269"/>
      <c r="ZE137" s="269"/>
      <c r="ZF137" s="269"/>
      <c r="ZG137" s="269"/>
      <c r="ZH137" s="269"/>
      <c r="ZI137" s="269"/>
      <c r="ZJ137" s="269"/>
      <c r="ZK137" s="269"/>
      <c r="ZL137" s="269"/>
      <c r="ZM137" s="269"/>
      <c r="ZN137" s="269"/>
      <c r="ZO137" s="269"/>
      <c r="ZP137" s="269"/>
      <c r="ZQ137" s="269"/>
      <c r="ZR137" s="269"/>
      <c r="ZS137" s="269"/>
      <c r="ZT137" s="269"/>
      <c r="ZU137" s="269"/>
      <c r="ZV137" s="269"/>
      <c r="ZW137" s="269"/>
      <c r="ZX137" s="269"/>
      <c r="ZY137" s="269"/>
      <c r="ZZ137" s="269"/>
      <c r="AAA137" s="269"/>
      <c r="AAB137" s="269"/>
      <c r="AAC137" s="269"/>
      <c r="AAD137" s="269"/>
      <c r="AAE137" s="269"/>
      <c r="AAF137" s="269"/>
      <c r="AAG137" s="269"/>
      <c r="AAH137" s="269"/>
      <c r="AAI137" s="269"/>
      <c r="AAJ137" s="269"/>
      <c r="AAK137" s="269"/>
      <c r="AAL137" s="269"/>
      <c r="AAM137" s="269"/>
      <c r="AAN137" s="269"/>
      <c r="AAO137" s="269"/>
      <c r="AAP137" s="269"/>
      <c r="AAQ137" s="269"/>
      <c r="AAR137" s="269"/>
      <c r="AAS137" s="269"/>
      <c r="AAT137" s="269"/>
      <c r="AAU137" s="269"/>
      <c r="AAV137" s="269"/>
      <c r="AAW137" s="269"/>
      <c r="AAX137" s="269"/>
      <c r="AAY137" s="269"/>
      <c r="AAZ137" s="269"/>
      <c r="ABA137" s="269"/>
      <c r="ABB137" s="269"/>
      <c r="ABC137" s="269"/>
      <c r="ABD137" s="269"/>
      <c r="ABE137" s="269"/>
      <c r="ABF137" s="269"/>
      <c r="ABG137" s="269"/>
      <c r="ABH137" s="269"/>
      <c r="ABI137" s="269"/>
      <c r="ABJ137" s="269"/>
      <c r="ABK137" s="269"/>
      <c r="ABL137" s="269"/>
      <c r="ABM137" s="269"/>
      <c r="ABN137" s="269"/>
      <c r="ABO137" s="269"/>
      <c r="ABP137" s="269"/>
      <c r="ABQ137" s="269"/>
      <c r="ABR137" s="269"/>
      <c r="ABS137" s="269"/>
      <c r="ABT137" s="269"/>
      <c r="ABU137" s="269"/>
      <c r="ABV137" s="269"/>
      <c r="ABW137" s="269"/>
      <c r="ABX137" s="269"/>
      <c r="ABY137" s="269"/>
      <c r="ABZ137" s="269"/>
      <c r="ACA137" s="269"/>
      <c r="ACB137" s="269"/>
      <c r="ACC137" s="269"/>
      <c r="ACD137" s="269"/>
      <c r="ACE137" s="269"/>
      <c r="ACF137" s="269"/>
      <c r="ACG137" s="269"/>
      <c r="ACH137" s="269"/>
      <c r="ACI137" s="269"/>
      <c r="ACJ137" s="269"/>
      <c r="ACK137" s="269"/>
      <c r="ACL137" s="269"/>
      <c r="ACM137" s="269"/>
      <c r="ACN137" s="269"/>
      <c r="ACO137" s="269"/>
      <c r="ACP137" s="269"/>
      <c r="ACQ137" s="269"/>
      <c r="ACR137" s="269"/>
      <c r="ACS137" s="269"/>
      <c r="ACT137" s="269"/>
      <c r="ACU137" s="269"/>
      <c r="ACV137" s="269"/>
      <c r="ACW137" s="269"/>
      <c r="ACX137" s="269"/>
      <c r="ACY137" s="269"/>
      <c r="ACZ137" s="269"/>
      <c r="ADA137" s="269"/>
      <c r="ADB137" s="269"/>
      <c r="ADC137" s="269"/>
      <c r="ADD137" s="269"/>
      <c r="ADE137" s="269"/>
      <c r="ADF137" s="269"/>
      <c r="ADG137" s="269"/>
      <c r="ADH137" s="269"/>
      <c r="ADI137" s="269"/>
      <c r="ADJ137" s="269"/>
      <c r="ADK137" s="269"/>
      <c r="ADL137" s="269"/>
      <c r="ADM137" s="269"/>
      <c r="ADN137" s="269"/>
      <c r="ADO137" s="269"/>
      <c r="ADP137" s="269"/>
      <c r="ADQ137" s="269"/>
      <c r="ADR137" s="269"/>
      <c r="ADS137" s="269"/>
      <c r="ADT137" s="269"/>
      <c r="ADU137" s="269"/>
      <c r="ADV137" s="269"/>
      <c r="ADW137" s="269"/>
      <c r="ADX137" s="269"/>
      <c r="ADY137" s="269"/>
      <c r="ADZ137" s="269"/>
      <c r="AEA137" s="269"/>
      <c r="AEB137" s="269"/>
      <c r="AEC137" s="269"/>
      <c r="AED137" s="269"/>
      <c r="AEE137" s="269"/>
      <c r="AEF137" s="269"/>
      <c r="AEG137" s="269"/>
      <c r="AEH137" s="269"/>
      <c r="AEI137" s="269"/>
      <c r="AEJ137" s="269"/>
      <c r="AEK137" s="269"/>
      <c r="AEL137" s="269"/>
      <c r="AEM137" s="269"/>
      <c r="AEN137" s="269"/>
      <c r="AEO137" s="269"/>
      <c r="AEP137" s="269"/>
      <c r="AEQ137" s="269"/>
      <c r="AER137" s="269"/>
      <c r="AES137" s="269"/>
      <c r="AET137" s="269"/>
      <c r="AEU137" s="269"/>
      <c r="AEV137" s="269"/>
      <c r="AEW137" s="269"/>
      <c r="AEX137" s="269"/>
      <c r="AEY137" s="269"/>
      <c r="AEZ137" s="269"/>
      <c r="AFA137" s="269"/>
      <c r="AFB137" s="269"/>
      <c r="AFC137" s="269"/>
      <c r="AFD137" s="269"/>
      <c r="AFE137" s="269"/>
      <c r="AFF137" s="269"/>
      <c r="AFG137" s="269"/>
      <c r="AFH137" s="269"/>
      <c r="AFI137" s="269"/>
      <c r="AFJ137" s="269"/>
      <c r="AFK137" s="269"/>
      <c r="AFL137" s="269"/>
      <c r="AFM137" s="269"/>
      <c r="AFN137" s="269"/>
      <c r="AFO137" s="269"/>
      <c r="AFP137" s="269"/>
      <c r="AFQ137" s="269"/>
      <c r="AFR137" s="269"/>
      <c r="AFS137" s="269"/>
      <c r="AFT137" s="269"/>
      <c r="AFU137" s="269"/>
      <c r="AFV137" s="269"/>
      <c r="AFW137" s="269"/>
      <c r="AFX137" s="269"/>
      <c r="AFY137" s="269"/>
      <c r="AFZ137" s="269"/>
      <c r="AGA137" s="269"/>
      <c r="AGB137" s="269"/>
      <c r="AGC137" s="269"/>
      <c r="AGD137" s="269"/>
      <c r="AGE137" s="269"/>
      <c r="AGF137" s="269"/>
      <c r="AGG137" s="269"/>
      <c r="AGH137" s="269"/>
      <c r="AGI137" s="269"/>
      <c r="AGJ137" s="269"/>
      <c r="AGK137" s="269"/>
      <c r="AGL137" s="269"/>
      <c r="AGM137" s="269"/>
      <c r="AGN137" s="269"/>
      <c r="AGO137" s="269"/>
      <c r="AGP137" s="269"/>
      <c r="AGQ137" s="269"/>
      <c r="AGR137" s="269"/>
      <c r="AGS137" s="269"/>
      <c r="AGT137" s="269"/>
      <c r="AGU137" s="269"/>
      <c r="AGV137" s="269"/>
      <c r="AGW137" s="269"/>
      <c r="AGX137" s="269"/>
      <c r="AGY137" s="269"/>
      <c r="AGZ137" s="269"/>
      <c r="AHA137" s="269"/>
      <c r="AHB137" s="269"/>
      <c r="AHC137" s="269"/>
      <c r="AHD137" s="269"/>
      <c r="AHE137" s="269"/>
      <c r="AHF137" s="269"/>
      <c r="AHG137" s="269"/>
      <c r="AHH137" s="269"/>
      <c r="AHI137" s="269"/>
      <c r="AHJ137" s="269"/>
      <c r="AHK137" s="269"/>
      <c r="AHL137" s="269"/>
      <c r="AHM137" s="269"/>
      <c r="AHN137" s="269"/>
      <c r="AHO137" s="269"/>
      <c r="AHP137" s="269"/>
      <c r="AHQ137" s="269"/>
      <c r="AHR137" s="269"/>
      <c r="AHS137" s="269"/>
      <c r="AHT137" s="269"/>
      <c r="AHU137" s="269"/>
      <c r="AHV137" s="269"/>
      <c r="AHW137" s="269"/>
      <c r="AHX137" s="269"/>
      <c r="AHY137" s="269"/>
      <c r="AHZ137" s="269"/>
      <c r="AIA137" s="269"/>
      <c r="AIB137" s="269"/>
      <c r="AIC137" s="269"/>
      <c r="AID137" s="269"/>
      <c r="AIE137" s="269"/>
      <c r="AIF137" s="269"/>
      <c r="AIG137" s="269"/>
      <c r="AIH137" s="269"/>
      <c r="AII137" s="269"/>
      <c r="AIJ137" s="269"/>
      <c r="AIK137" s="269"/>
      <c r="AIL137" s="269"/>
      <c r="AIM137" s="269"/>
      <c r="AIN137" s="269"/>
      <c r="AIO137" s="269"/>
      <c r="AIP137" s="269"/>
      <c r="AIQ137" s="269"/>
      <c r="AIR137" s="269"/>
      <c r="AIS137" s="269"/>
      <c r="AIT137" s="269"/>
      <c r="AIU137" s="269"/>
      <c r="AIV137" s="269"/>
      <c r="AIW137" s="269"/>
      <c r="AIX137" s="269"/>
      <c r="AIY137" s="269"/>
      <c r="AIZ137" s="269"/>
      <c r="AJA137" s="269"/>
      <c r="AJB137" s="269"/>
      <c r="AJC137" s="269"/>
      <c r="AJD137" s="269"/>
      <c r="AJE137" s="269"/>
      <c r="AJF137" s="269"/>
      <c r="AJG137" s="269"/>
      <c r="AJH137" s="269"/>
      <c r="AJI137" s="269"/>
      <c r="AJJ137" s="269"/>
      <c r="AJK137" s="269"/>
      <c r="AJL137" s="269"/>
      <c r="AJM137" s="269"/>
      <c r="AJN137" s="269"/>
      <c r="AJO137" s="269"/>
      <c r="AJP137" s="269"/>
      <c r="AJQ137" s="269"/>
      <c r="AJR137" s="269"/>
      <c r="AJS137" s="269"/>
      <c r="AJT137" s="269"/>
      <c r="AJU137" s="269"/>
      <c r="AJV137" s="269"/>
      <c r="AJW137" s="269"/>
      <c r="AJX137" s="269"/>
      <c r="AJY137" s="269"/>
      <c r="AJZ137" s="269"/>
      <c r="AKA137" s="269"/>
      <c r="AKB137" s="269"/>
      <c r="AKC137" s="269"/>
      <c r="AKD137" s="269"/>
      <c r="AKE137" s="269"/>
      <c r="AKF137" s="269"/>
      <c r="AKG137" s="269"/>
      <c r="AKH137" s="269"/>
      <c r="AKI137" s="269"/>
      <c r="AKJ137" s="269"/>
      <c r="AKK137" s="269"/>
      <c r="AKL137" s="269"/>
      <c r="AKM137" s="269"/>
      <c r="AKN137" s="269"/>
      <c r="AKO137" s="269"/>
      <c r="AKP137" s="269"/>
      <c r="AKQ137" s="269"/>
      <c r="AKR137" s="269"/>
      <c r="AKS137" s="269"/>
      <c r="AKT137" s="269"/>
      <c r="AKU137" s="269"/>
      <c r="AKV137" s="269"/>
      <c r="AKW137" s="269"/>
      <c r="AKX137" s="269"/>
      <c r="AKY137" s="269"/>
      <c r="AKZ137" s="269"/>
      <c r="ALA137" s="269"/>
      <c r="ALB137" s="269"/>
      <c r="ALC137" s="269"/>
      <c r="ALD137" s="269"/>
      <c r="ALE137" s="269"/>
      <c r="ALF137" s="269"/>
      <c r="ALG137" s="269"/>
      <c r="ALH137" s="269"/>
      <c r="ALI137" s="269"/>
      <c r="ALJ137" s="269"/>
      <c r="ALK137" s="269"/>
      <c r="ALL137" s="269"/>
      <c r="ALM137" s="269"/>
      <c r="ALN137" s="269"/>
      <c r="ALO137" s="269"/>
      <c r="ALP137" s="269"/>
      <c r="ALQ137" s="269"/>
      <c r="ALR137" s="269"/>
      <c r="ALS137" s="269"/>
      <c r="ALT137" s="269"/>
      <c r="ALU137" s="269"/>
      <c r="ALV137" s="269"/>
      <c r="ALW137" s="269"/>
      <c r="ALX137" s="269"/>
      <c r="ALY137" s="269"/>
      <c r="ALZ137" s="269"/>
      <c r="AMA137" s="269"/>
      <c r="AMB137" s="269"/>
      <c r="AMC137" s="269"/>
      <c r="AMD137" s="269"/>
    </row>
    <row r="138" customFormat="false" ht="42.9" hidden="true" customHeight="true" outlineLevel="0" collapsed="false">
      <c r="A138" s="334" t="s">
        <v>1358</v>
      </c>
      <c r="B138" s="334"/>
      <c r="C138" s="334"/>
      <c r="D138" s="334"/>
      <c r="E138" s="334"/>
      <c r="F138" s="334"/>
      <c r="G138" s="334"/>
      <c r="H138" s="335"/>
      <c r="I138" s="336" t="n">
        <f aca="false">+I136+I137</f>
        <v>0</v>
      </c>
    </row>
    <row r="139" customFormat="false" ht="13.8" hidden="true" customHeight="true" outlineLevel="0" collapsed="false">
      <c r="A139" s="337" t="s">
        <v>890</v>
      </c>
      <c r="B139" s="338" t="s">
        <v>1056</v>
      </c>
      <c r="C139" s="338"/>
      <c r="D139" s="338"/>
      <c r="E139" s="338"/>
      <c r="F139" s="338"/>
      <c r="G139" s="338"/>
      <c r="H139" s="339"/>
      <c r="I139" s="336" t="n">
        <f aca="false">ROUND(H139*I138,2)</f>
        <v>0</v>
      </c>
      <c r="J139" s="269"/>
      <c r="K139" s="269"/>
      <c r="L139" s="269"/>
      <c r="M139" s="269"/>
      <c r="N139" s="269"/>
      <c r="O139" s="269"/>
      <c r="P139" s="269"/>
      <c r="Q139" s="269"/>
      <c r="R139" s="269"/>
      <c r="S139" s="269"/>
      <c r="T139" s="269"/>
      <c r="U139" s="269"/>
      <c r="V139" s="269"/>
      <c r="W139" s="269"/>
      <c r="X139" s="269"/>
      <c r="Y139" s="269"/>
      <c r="Z139" s="269"/>
      <c r="AA139" s="269"/>
      <c r="AB139" s="269"/>
      <c r="AC139" s="269"/>
      <c r="AD139" s="269"/>
      <c r="AE139" s="269"/>
      <c r="AF139" s="269"/>
      <c r="AG139" s="269"/>
      <c r="AH139" s="269"/>
      <c r="AI139" s="269"/>
      <c r="AJ139" s="269"/>
      <c r="AK139" s="269"/>
      <c r="AL139" s="269"/>
      <c r="AM139" s="269"/>
      <c r="AN139" s="269"/>
      <c r="AO139" s="269"/>
      <c r="AP139" s="269"/>
      <c r="AQ139" s="269"/>
      <c r="AR139" s="269"/>
      <c r="AS139" s="269"/>
      <c r="AT139" s="269"/>
      <c r="AU139" s="269"/>
      <c r="AV139" s="269"/>
      <c r="AW139" s="269"/>
      <c r="AX139" s="269"/>
      <c r="AY139" s="269"/>
      <c r="AZ139" s="269"/>
      <c r="BA139" s="269"/>
      <c r="BB139" s="269"/>
      <c r="BC139" s="269"/>
      <c r="BD139" s="269"/>
      <c r="BE139" s="269"/>
      <c r="BF139" s="269"/>
      <c r="BG139" s="269"/>
      <c r="BH139" s="269"/>
      <c r="BI139" s="269"/>
      <c r="BJ139" s="269"/>
      <c r="BK139" s="269"/>
      <c r="BL139" s="269"/>
      <c r="BM139" s="269"/>
      <c r="BN139" s="269"/>
      <c r="BO139" s="269"/>
      <c r="BP139" s="269"/>
      <c r="BQ139" s="269"/>
      <c r="BR139" s="269"/>
      <c r="BS139" s="269"/>
      <c r="BT139" s="269"/>
      <c r="BU139" s="269"/>
      <c r="BV139" s="269"/>
      <c r="BW139" s="269"/>
      <c r="BX139" s="269"/>
      <c r="BY139" s="269"/>
      <c r="BZ139" s="269"/>
      <c r="CA139" s="269"/>
      <c r="CB139" s="269"/>
      <c r="CC139" s="269"/>
      <c r="CD139" s="269"/>
      <c r="CE139" s="269"/>
      <c r="CF139" s="269"/>
      <c r="CG139" s="269"/>
      <c r="CH139" s="269"/>
      <c r="CI139" s="269"/>
      <c r="CJ139" s="269"/>
      <c r="CK139" s="269"/>
      <c r="CL139" s="269"/>
      <c r="CM139" s="269"/>
      <c r="CN139" s="269"/>
      <c r="CO139" s="269"/>
      <c r="CP139" s="269"/>
      <c r="CQ139" s="269"/>
      <c r="CR139" s="269"/>
      <c r="CS139" s="269"/>
      <c r="CT139" s="269"/>
      <c r="CU139" s="269"/>
      <c r="CV139" s="269"/>
      <c r="CW139" s="269"/>
      <c r="CX139" s="269"/>
      <c r="CY139" s="269"/>
      <c r="CZ139" s="269"/>
      <c r="DA139" s="269"/>
      <c r="DB139" s="269"/>
      <c r="DC139" s="269"/>
      <c r="DD139" s="269"/>
      <c r="DE139" s="269"/>
      <c r="DF139" s="269"/>
      <c r="DG139" s="269"/>
      <c r="DH139" s="269"/>
      <c r="DI139" s="269"/>
      <c r="DJ139" s="269"/>
      <c r="DK139" s="269"/>
      <c r="DL139" s="269"/>
      <c r="DM139" s="269"/>
      <c r="DN139" s="269"/>
      <c r="DO139" s="269"/>
      <c r="DP139" s="269"/>
      <c r="DQ139" s="269"/>
      <c r="DR139" s="269"/>
      <c r="DS139" s="269"/>
      <c r="DT139" s="269"/>
      <c r="DU139" s="269"/>
      <c r="DV139" s="269"/>
      <c r="DW139" s="269"/>
      <c r="DX139" s="269"/>
      <c r="DY139" s="269"/>
      <c r="DZ139" s="269"/>
      <c r="EA139" s="269"/>
      <c r="EB139" s="269"/>
      <c r="EC139" s="269"/>
      <c r="ED139" s="269"/>
      <c r="EE139" s="269"/>
      <c r="EF139" s="269"/>
      <c r="EG139" s="269"/>
      <c r="EH139" s="269"/>
      <c r="EI139" s="269"/>
      <c r="EJ139" s="269"/>
      <c r="EK139" s="269"/>
      <c r="EL139" s="269"/>
      <c r="EM139" s="269"/>
      <c r="EN139" s="269"/>
      <c r="EO139" s="269"/>
      <c r="EP139" s="269"/>
      <c r="EQ139" s="269"/>
      <c r="ER139" s="269"/>
      <c r="ES139" s="269"/>
      <c r="ET139" s="269"/>
      <c r="EU139" s="269"/>
      <c r="EV139" s="269"/>
      <c r="EW139" s="269"/>
      <c r="EX139" s="269"/>
      <c r="EY139" s="269"/>
      <c r="EZ139" s="269"/>
      <c r="FA139" s="269"/>
      <c r="FB139" s="269"/>
      <c r="FC139" s="269"/>
      <c r="FD139" s="269"/>
      <c r="FE139" s="269"/>
      <c r="FF139" s="269"/>
      <c r="FG139" s="269"/>
      <c r="FH139" s="269"/>
      <c r="FI139" s="269"/>
      <c r="FJ139" s="269"/>
      <c r="FK139" s="269"/>
      <c r="FL139" s="269"/>
      <c r="FM139" s="269"/>
      <c r="FN139" s="269"/>
      <c r="FO139" s="269"/>
      <c r="FP139" s="269"/>
      <c r="FQ139" s="269"/>
      <c r="FR139" s="269"/>
      <c r="FS139" s="269"/>
      <c r="FT139" s="269"/>
      <c r="FU139" s="269"/>
      <c r="FV139" s="269"/>
      <c r="FW139" s="269"/>
      <c r="FX139" s="269"/>
      <c r="FY139" s="269"/>
      <c r="FZ139" s="269"/>
      <c r="GA139" s="269"/>
      <c r="GB139" s="269"/>
      <c r="GC139" s="269"/>
      <c r="GD139" s="269"/>
      <c r="GE139" s="269"/>
      <c r="GF139" s="269"/>
      <c r="GG139" s="269"/>
      <c r="GH139" s="269"/>
      <c r="GI139" s="269"/>
      <c r="GJ139" s="269"/>
      <c r="GK139" s="269"/>
      <c r="GL139" s="269"/>
      <c r="GM139" s="269"/>
      <c r="GN139" s="269"/>
      <c r="GO139" s="269"/>
      <c r="GP139" s="269"/>
      <c r="GQ139" s="269"/>
      <c r="GR139" s="269"/>
      <c r="GS139" s="269"/>
      <c r="GT139" s="269"/>
      <c r="GU139" s="269"/>
      <c r="GV139" s="269"/>
      <c r="GW139" s="269"/>
      <c r="GX139" s="269"/>
      <c r="GY139" s="269"/>
      <c r="GZ139" s="269"/>
      <c r="HA139" s="269"/>
      <c r="HB139" s="269"/>
      <c r="HC139" s="269"/>
      <c r="HD139" s="269"/>
      <c r="HE139" s="269"/>
      <c r="HF139" s="269"/>
      <c r="HG139" s="269"/>
      <c r="HH139" s="269"/>
      <c r="HI139" s="269"/>
      <c r="HJ139" s="269"/>
      <c r="HK139" s="269"/>
      <c r="HL139" s="269"/>
      <c r="HM139" s="269"/>
      <c r="HN139" s="269"/>
      <c r="HO139" s="269"/>
      <c r="HP139" s="269"/>
      <c r="HQ139" s="269"/>
      <c r="HR139" s="269"/>
      <c r="HS139" s="269"/>
      <c r="HT139" s="269"/>
      <c r="HU139" s="269"/>
      <c r="HV139" s="269"/>
      <c r="HW139" s="269"/>
      <c r="HX139" s="269"/>
      <c r="HY139" s="269"/>
      <c r="HZ139" s="269"/>
      <c r="IA139" s="269"/>
      <c r="IB139" s="269"/>
      <c r="IC139" s="269"/>
      <c r="ID139" s="269"/>
      <c r="IE139" s="269"/>
      <c r="IF139" s="269"/>
      <c r="IG139" s="269"/>
      <c r="IH139" s="269"/>
      <c r="II139" s="269"/>
      <c r="IJ139" s="269"/>
      <c r="IK139" s="269"/>
      <c r="IL139" s="269"/>
      <c r="IM139" s="269"/>
      <c r="IN139" s="269"/>
      <c r="IO139" s="269"/>
      <c r="IP139" s="269"/>
      <c r="IQ139" s="269"/>
      <c r="IR139" s="269"/>
      <c r="IS139" s="269"/>
      <c r="IT139" s="269"/>
      <c r="IU139" s="269"/>
      <c r="IV139" s="269"/>
      <c r="IW139" s="269"/>
      <c r="IX139" s="269"/>
      <c r="IY139" s="269"/>
      <c r="IZ139" s="269"/>
      <c r="JA139" s="269"/>
      <c r="JB139" s="269"/>
      <c r="JC139" s="269"/>
      <c r="JD139" s="269"/>
      <c r="JE139" s="269"/>
      <c r="JF139" s="269"/>
      <c r="JG139" s="269"/>
      <c r="JH139" s="269"/>
      <c r="JI139" s="269"/>
      <c r="JJ139" s="269"/>
      <c r="JK139" s="269"/>
      <c r="JL139" s="269"/>
      <c r="JM139" s="269"/>
      <c r="JN139" s="269"/>
      <c r="JO139" s="269"/>
      <c r="JP139" s="269"/>
      <c r="JQ139" s="269"/>
      <c r="JR139" s="269"/>
      <c r="JS139" s="269"/>
      <c r="JT139" s="269"/>
      <c r="JU139" s="269"/>
      <c r="JV139" s="269"/>
      <c r="JW139" s="269"/>
      <c r="JX139" s="269"/>
      <c r="JY139" s="269"/>
      <c r="JZ139" s="269"/>
      <c r="KA139" s="269"/>
      <c r="KB139" s="269"/>
      <c r="KC139" s="269"/>
      <c r="KD139" s="269"/>
      <c r="KE139" s="269"/>
      <c r="KF139" s="269"/>
      <c r="KG139" s="269"/>
      <c r="KH139" s="269"/>
      <c r="KI139" s="269"/>
      <c r="KJ139" s="269"/>
      <c r="KK139" s="269"/>
      <c r="KL139" s="269"/>
      <c r="KM139" s="269"/>
      <c r="KN139" s="269"/>
      <c r="KO139" s="269"/>
      <c r="KP139" s="269"/>
      <c r="KQ139" s="269"/>
      <c r="KR139" s="269"/>
      <c r="KS139" s="269"/>
      <c r="KT139" s="269"/>
      <c r="KU139" s="269"/>
      <c r="KV139" s="269"/>
      <c r="KW139" s="269"/>
      <c r="KX139" s="269"/>
      <c r="KY139" s="269"/>
      <c r="KZ139" s="269"/>
      <c r="LA139" s="269"/>
      <c r="LB139" s="269"/>
      <c r="LC139" s="269"/>
      <c r="LD139" s="269"/>
      <c r="LE139" s="269"/>
      <c r="LF139" s="269"/>
      <c r="LG139" s="269"/>
      <c r="LH139" s="269"/>
      <c r="LI139" s="269"/>
      <c r="LJ139" s="269"/>
      <c r="LK139" s="269"/>
      <c r="LL139" s="269"/>
      <c r="LM139" s="269"/>
      <c r="LN139" s="269"/>
      <c r="LO139" s="269"/>
      <c r="LP139" s="269"/>
      <c r="LQ139" s="269"/>
      <c r="LR139" s="269"/>
      <c r="LS139" s="269"/>
      <c r="LT139" s="269"/>
      <c r="LU139" s="269"/>
      <c r="LV139" s="269"/>
      <c r="LW139" s="269"/>
      <c r="LX139" s="269"/>
      <c r="LY139" s="269"/>
      <c r="LZ139" s="269"/>
      <c r="MA139" s="269"/>
      <c r="MB139" s="269"/>
      <c r="MC139" s="269"/>
      <c r="MD139" s="269"/>
      <c r="ME139" s="269"/>
      <c r="MF139" s="269"/>
      <c r="MG139" s="269"/>
      <c r="MH139" s="269"/>
      <c r="MI139" s="269"/>
      <c r="MJ139" s="269"/>
      <c r="MK139" s="269"/>
      <c r="ML139" s="269"/>
      <c r="MM139" s="269"/>
      <c r="MN139" s="269"/>
      <c r="MO139" s="269"/>
      <c r="MP139" s="269"/>
      <c r="MQ139" s="269"/>
      <c r="MR139" s="269"/>
      <c r="MS139" s="269"/>
      <c r="MT139" s="269"/>
      <c r="MU139" s="269"/>
      <c r="MV139" s="269"/>
      <c r="MW139" s="269"/>
      <c r="MX139" s="269"/>
      <c r="MY139" s="269"/>
      <c r="MZ139" s="269"/>
      <c r="NA139" s="269"/>
      <c r="NB139" s="269"/>
      <c r="NC139" s="269"/>
      <c r="ND139" s="269"/>
      <c r="NE139" s="269"/>
      <c r="NF139" s="269"/>
      <c r="NG139" s="269"/>
      <c r="NH139" s="269"/>
      <c r="NI139" s="269"/>
      <c r="NJ139" s="269"/>
      <c r="NK139" s="269"/>
      <c r="NL139" s="269"/>
      <c r="NM139" s="269"/>
      <c r="NN139" s="269"/>
      <c r="NO139" s="269"/>
      <c r="NP139" s="269"/>
      <c r="NQ139" s="269"/>
      <c r="NR139" s="269"/>
      <c r="NS139" s="269"/>
      <c r="NT139" s="269"/>
      <c r="NU139" s="269"/>
      <c r="NV139" s="269"/>
      <c r="NW139" s="269"/>
      <c r="NX139" s="269"/>
      <c r="NY139" s="269"/>
      <c r="NZ139" s="269"/>
      <c r="OA139" s="269"/>
      <c r="OB139" s="269"/>
      <c r="OC139" s="269"/>
      <c r="OD139" s="269"/>
      <c r="OE139" s="269"/>
      <c r="OF139" s="269"/>
      <c r="OG139" s="269"/>
      <c r="OH139" s="269"/>
      <c r="OI139" s="269"/>
      <c r="OJ139" s="269"/>
      <c r="OK139" s="269"/>
      <c r="OL139" s="269"/>
      <c r="OM139" s="269"/>
      <c r="ON139" s="269"/>
      <c r="OO139" s="269"/>
      <c r="OP139" s="269"/>
      <c r="OQ139" s="269"/>
      <c r="OR139" s="269"/>
      <c r="OS139" s="269"/>
      <c r="OT139" s="269"/>
      <c r="OU139" s="269"/>
      <c r="OV139" s="269"/>
      <c r="OW139" s="269"/>
      <c r="OX139" s="269"/>
      <c r="OY139" s="269"/>
      <c r="OZ139" s="269"/>
      <c r="PA139" s="269"/>
      <c r="PB139" s="269"/>
      <c r="PC139" s="269"/>
      <c r="PD139" s="269"/>
      <c r="PE139" s="269"/>
      <c r="PF139" s="269"/>
      <c r="PG139" s="269"/>
      <c r="PH139" s="269"/>
      <c r="PI139" s="269"/>
      <c r="PJ139" s="269"/>
      <c r="PK139" s="269"/>
      <c r="PL139" s="269"/>
      <c r="PM139" s="269"/>
      <c r="PN139" s="269"/>
      <c r="PO139" s="269"/>
      <c r="PP139" s="269"/>
      <c r="PQ139" s="269"/>
      <c r="PR139" s="269"/>
      <c r="PS139" s="269"/>
      <c r="PT139" s="269"/>
      <c r="PU139" s="269"/>
      <c r="PV139" s="269"/>
      <c r="PW139" s="269"/>
      <c r="PX139" s="269"/>
      <c r="PY139" s="269"/>
      <c r="PZ139" s="269"/>
      <c r="QA139" s="269"/>
      <c r="QB139" s="269"/>
      <c r="QC139" s="269"/>
      <c r="QD139" s="269"/>
      <c r="QE139" s="269"/>
      <c r="QF139" s="269"/>
      <c r="QG139" s="269"/>
      <c r="QH139" s="269"/>
      <c r="QI139" s="269"/>
      <c r="QJ139" s="269"/>
      <c r="QK139" s="269"/>
      <c r="QL139" s="269"/>
      <c r="QM139" s="269"/>
      <c r="QN139" s="269"/>
      <c r="QO139" s="269"/>
      <c r="QP139" s="269"/>
      <c r="QQ139" s="269"/>
      <c r="QR139" s="269"/>
      <c r="QS139" s="269"/>
      <c r="QT139" s="269"/>
      <c r="QU139" s="269"/>
      <c r="QV139" s="269"/>
      <c r="QW139" s="269"/>
      <c r="QX139" s="269"/>
      <c r="QY139" s="269"/>
      <c r="QZ139" s="269"/>
      <c r="RA139" s="269"/>
      <c r="RB139" s="269"/>
      <c r="RC139" s="269"/>
      <c r="RD139" s="269"/>
      <c r="RE139" s="269"/>
      <c r="RF139" s="269"/>
      <c r="RG139" s="269"/>
      <c r="RH139" s="269"/>
      <c r="RI139" s="269"/>
      <c r="RJ139" s="269"/>
      <c r="RK139" s="269"/>
      <c r="RL139" s="269"/>
      <c r="RM139" s="269"/>
      <c r="RN139" s="269"/>
      <c r="RO139" s="269"/>
      <c r="RP139" s="269"/>
      <c r="RQ139" s="269"/>
      <c r="RR139" s="269"/>
      <c r="RS139" s="269"/>
      <c r="RT139" s="269"/>
      <c r="RU139" s="269"/>
      <c r="RV139" s="269"/>
      <c r="RW139" s="269"/>
      <c r="RX139" s="269"/>
      <c r="RY139" s="269"/>
      <c r="RZ139" s="269"/>
      <c r="SA139" s="269"/>
      <c r="SB139" s="269"/>
      <c r="SC139" s="269"/>
      <c r="SD139" s="269"/>
      <c r="SE139" s="269"/>
      <c r="SF139" s="269"/>
      <c r="SG139" s="269"/>
      <c r="SH139" s="269"/>
      <c r="SI139" s="269"/>
      <c r="SJ139" s="269"/>
      <c r="SK139" s="269"/>
      <c r="SL139" s="269"/>
      <c r="SM139" s="269"/>
      <c r="SN139" s="269"/>
      <c r="SO139" s="269"/>
      <c r="SP139" s="269"/>
      <c r="SQ139" s="269"/>
      <c r="SR139" s="269"/>
      <c r="SS139" s="269"/>
      <c r="ST139" s="269"/>
      <c r="SU139" s="269"/>
      <c r="SV139" s="269"/>
      <c r="SW139" s="269"/>
      <c r="SX139" s="269"/>
      <c r="SY139" s="269"/>
      <c r="SZ139" s="269"/>
      <c r="TA139" s="269"/>
      <c r="TB139" s="269"/>
      <c r="TC139" s="269"/>
      <c r="TD139" s="269"/>
      <c r="TE139" s="269"/>
      <c r="TF139" s="269"/>
      <c r="TG139" s="269"/>
      <c r="TH139" s="269"/>
      <c r="TI139" s="269"/>
      <c r="TJ139" s="269"/>
      <c r="TK139" s="269"/>
      <c r="TL139" s="269"/>
      <c r="TM139" s="269"/>
      <c r="TN139" s="269"/>
      <c r="TO139" s="269"/>
      <c r="TP139" s="269"/>
      <c r="TQ139" s="269"/>
      <c r="TR139" s="269"/>
      <c r="TS139" s="269"/>
      <c r="TT139" s="269"/>
      <c r="TU139" s="269"/>
      <c r="TV139" s="269"/>
      <c r="TW139" s="269"/>
      <c r="TX139" s="269"/>
      <c r="TY139" s="269"/>
      <c r="TZ139" s="269"/>
      <c r="UA139" s="269"/>
      <c r="UB139" s="269"/>
      <c r="UC139" s="269"/>
      <c r="UD139" s="269"/>
      <c r="UE139" s="269"/>
      <c r="UF139" s="269"/>
      <c r="UG139" s="269"/>
      <c r="UH139" s="269"/>
      <c r="UI139" s="269"/>
      <c r="UJ139" s="269"/>
      <c r="UK139" s="269"/>
      <c r="UL139" s="269"/>
      <c r="UM139" s="269"/>
      <c r="UN139" s="269"/>
      <c r="UO139" s="269"/>
      <c r="UP139" s="269"/>
      <c r="UQ139" s="269"/>
      <c r="UR139" s="269"/>
      <c r="US139" s="269"/>
      <c r="UT139" s="269"/>
      <c r="UU139" s="269"/>
      <c r="UV139" s="269"/>
      <c r="UW139" s="269"/>
      <c r="UX139" s="269"/>
      <c r="UY139" s="269"/>
      <c r="UZ139" s="269"/>
      <c r="VA139" s="269"/>
      <c r="VB139" s="269"/>
      <c r="VC139" s="269"/>
      <c r="VD139" s="269"/>
      <c r="VE139" s="269"/>
      <c r="VF139" s="269"/>
      <c r="VG139" s="269"/>
      <c r="VH139" s="269"/>
      <c r="VI139" s="269"/>
      <c r="VJ139" s="269"/>
      <c r="VK139" s="269"/>
      <c r="VL139" s="269"/>
      <c r="VM139" s="269"/>
      <c r="VN139" s="269"/>
      <c r="VO139" s="269"/>
      <c r="VP139" s="269"/>
      <c r="VQ139" s="269"/>
      <c r="VR139" s="269"/>
      <c r="VS139" s="269"/>
      <c r="VT139" s="269"/>
      <c r="VU139" s="269"/>
      <c r="VV139" s="269"/>
      <c r="VW139" s="269"/>
      <c r="VX139" s="269"/>
      <c r="VY139" s="269"/>
      <c r="VZ139" s="269"/>
      <c r="WA139" s="269"/>
      <c r="WB139" s="269"/>
      <c r="WC139" s="269"/>
      <c r="WD139" s="269"/>
      <c r="WE139" s="269"/>
      <c r="WF139" s="269"/>
      <c r="WG139" s="269"/>
      <c r="WH139" s="269"/>
      <c r="WI139" s="269"/>
      <c r="WJ139" s="269"/>
      <c r="WK139" s="269"/>
      <c r="WL139" s="269"/>
      <c r="WM139" s="269"/>
      <c r="WN139" s="269"/>
      <c r="WO139" s="269"/>
      <c r="WP139" s="269"/>
      <c r="WQ139" s="269"/>
      <c r="WR139" s="269"/>
      <c r="WS139" s="269"/>
      <c r="WT139" s="269"/>
      <c r="WU139" s="269"/>
      <c r="WV139" s="269"/>
      <c r="WW139" s="269"/>
      <c r="WX139" s="269"/>
      <c r="WY139" s="269"/>
      <c r="WZ139" s="269"/>
      <c r="XA139" s="269"/>
      <c r="XB139" s="269"/>
      <c r="XC139" s="269"/>
      <c r="XD139" s="269"/>
      <c r="XE139" s="269"/>
      <c r="XF139" s="269"/>
      <c r="XG139" s="269"/>
      <c r="XH139" s="269"/>
      <c r="XI139" s="269"/>
      <c r="XJ139" s="269"/>
      <c r="XK139" s="269"/>
      <c r="XL139" s="269"/>
      <c r="XM139" s="269"/>
      <c r="XN139" s="269"/>
      <c r="XO139" s="269"/>
      <c r="XP139" s="269"/>
      <c r="XQ139" s="269"/>
      <c r="XR139" s="269"/>
      <c r="XS139" s="269"/>
      <c r="XT139" s="269"/>
      <c r="XU139" s="269"/>
      <c r="XV139" s="269"/>
      <c r="XW139" s="269"/>
      <c r="XX139" s="269"/>
      <c r="XY139" s="269"/>
      <c r="XZ139" s="269"/>
      <c r="YA139" s="269"/>
      <c r="YB139" s="269"/>
      <c r="YC139" s="269"/>
      <c r="YD139" s="269"/>
      <c r="YE139" s="269"/>
      <c r="YF139" s="269"/>
      <c r="YG139" s="269"/>
      <c r="YH139" s="269"/>
      <c r="YI139" s="269"/>
      <c r="YJ139" s="269"/>
      <c r="YK139" s="269"/>
      <c r="YL139" s="269"/>
      <c r="YM139" s="269"/>
      <c r="YN139" s="269"/>
      <c r="YO139" s="269"/>
      <c r="YP139" s="269"/>
      <c r="YQ139" s="269"/>
      <c r="YR139" s="269"/>
      <c r="YS139" s="269"/>
      <c r="YT139" s="269"/>
      <c r="YU139" s="269"/>
      <c r="YV139" s="269"/>
      <c r="YW139" s="269"/>
      <c r="YX139" s="269"/>
      <c r="YY139" s="269"/>
      <c r="YZ139" s="269"/>
      <c r="ZA139" s="269"/>
      <c r="ZB139" s="269"/>
      <c r="ZC139" s="269"/>
      <c r="ZD139" s="269"/>
      <c r="ZE139" s="269"/>
      <c r="ZF139" s="269"/>
      <c r="ZG139" s="269"/>
      <c r="ZH139" s="269"/>
      <c r="ZI139" s="269"/>
      <c r="ZJ139" s="269"/>
      <c r="ZK139" s="269"/>
      <c r="ZL139" s="269"/>
      <c r="ZM139" s="269"/>
      <c r="ZN139" s="269"/>
      <c r="ZO139" s="269"/>
      <c r="ZP139" s="269"/>
      <c r="ZQ139" s="269"/>
      <c r="ZR139" s="269"/>
      <c r="ZS139" s="269"/>
      <c r="ZT139" s="269"/>
      <c r="ZU139" s="269"/>
      <c r="ZV139" s="269"/>
      <c r="ZW139" s="269"/>
      <c r="ZX139" s="269"/>
      <c r="ZY139" s="269"/>
      <c r="ZZ139" s="269"/>
      <c r="AAA139" s="269"/>
      <c r="AAB139" s="269"/>
      <c r="AAC139" s="269"/>
      <c r="AAD139" s="269"/>
      <c r="AAE139" s="269"/>
      <c r="AAF139" s="269"/>
      <c r="AAG139" s="269"/>
      <c r="AAH139" s="269"/>
      <c r="AAI139" s="269"/>
      <c r="AAJ139" s="269"/>
      <c r="AAK139" s="269"/>
      <c r="AAL139" s="269"/>
      <c r="AAM139" s="269"/>
      <c r="AAN139" s="269"/>
      <c r="AAO139" s="269"/>
      <c r="AAP139" s="269"/>
      <c r="AAQ139" s="269"/>
      <c r="AAR139" s="269"/>
      <c r="AAS139" s="269"/>
      <c r="AAT139" s="269"/>
      <c r="AAU139" s="269"/>
      <c r="AAV139" s="269"/>
      <c r="AAW139" s="269"/>
      <c r="AAX139" s="269"/>
      <c r="AAY139" s="269"/>
      <c r="AAZ139" s="269"/>
      <c r="ABA139" s="269"/>
      <c r="ABB139" s="269"/>
      <c r="ABC139" s="269"/>
      <c r="ABD139" s="269"/>
      <c r="ABE139" s="269"/>
      <c r="ABF139" s="269"/>
      <c r="ABG139" s="269"/>
      <c r="ABH139" s="269"/>
      <c r="ABI139" s="269"/>
      <c r="ABJ139" s="269"/>
      <c r="ABK139" s="269"/>
      <c r="ABL139" s="269"/>
      <c r="ABM139" s="269"/>
      <c r="ABN139" s="269"/>
      <c r="ABO139" s="269"/>
      <c r="ABP139" s="269"/>
      <c r="ABQ139" s="269"/>
      <c r="ABR139" s="269"/>
      <c r="ABS139" s="269"/>
      <c r="ABT139" s="269"/>
      <c r="ABU139" s="269"/>
      <c r="ABV139" s="269"/>
      <c r="ABW139" s="269"/>
      <c r="ABX139" s="269"/>
      <c r="ABY139" s="269"/>
      <c r="ABZ139" s="269"/>
      <c r="ACA139" s="269"/>
      <c r="ACB139" s="269"/>
      <c r="ACC139" s="269"/>
      <c r="ACD139" s="269"/>
      <c r="ACE139" s="269"/>
      <c r="ACF139" s="269"/>
      <c r="ACG139" s="269"/>
      <c r="ACH139" s="269"/>
      <c r="ACI139" s="269"/>
      <c r="ACJ139" s="269"/>
      <c r="ACK139" s="269"/>
      <c r="ACL139" s="269"/>
      <c r="ACM139" s="269"/>
      <c r="ACN139" s="269"/>
      <c r="ACO139" s="269"/>
      <c r="ACP139" s="269"/>
      <c r="ACQ139" s="269"/>
      <c r="ACR139" s="269"/>
      <c r="ACS139" s="269"/>
      <c r="ACT139" s="269"/>
      <c r="ACU139" s="269"/>
      <c r="ACV139" s="269"/>
      <c r="ACW139" s="269"/>
      <c r="ACX139" s="269"/>
      <c r="ACY139" s="269"/>
      <c r="ACZ139" s="269"/>
      <c r="ADA139" s="269"/>
      <c r="ADB139" s="269"/>
      <c r="ADC139" s="269"/>
      <c r="ADD139" s="269"/>
      <c r="ADE139" s="269"/>
      <c r="ADF139" s="269"/>
      <c r="ADG139" s="269"/>
      <c r="ADH139" s="269"/>
      <c r="ADI139" s="269"/>
      <c r="ADJ139" s="269"/>
      <c r="ADK139" s="269"/>
      <c r="ADL139" s="269"/>
      <c r="ADM139" s="269"/>
      <c r="ADN139" s="269"/>
      <c r="ADO139" s="269"/>
      <c r="ADP139" s="269"/>
      <c r="ADQ139" s="269"/>
      <c r="ADR139" s="269"/>
      <c r="ADS139" s="269"/>
      <c r="ADT139" s="269"/>
      <c r="ADU139" s="269"/>
      <c r="ADV139" s="269"/>
      <c r="ADW139" s="269"/>
      <c r="ADX139" s="269"/>
      <c r="ADY139" s="269"/>
      <c r="ADZ139" s="269"/>
      <c r="AEA139" s="269"/>
      <c r="AEB139" s="269"/>
      <c r="AEC139" s="269"/>
      <c r="AED139" s="269"/>
      <c r="AEE139" s="269"/>
      <c r="AEF139" s="269"/>
      <c r="AEG139" s="269"/>
      <c r="AEH139" s="269"/>
      <c r="AEI139" s="269"/>
      <c r="AEJ139" s="269"/>
      <c r="AEK139" s="269"/>
      <c r="AEL139" s="269"/>
      <c r="AEM139" s="269"/>
      <c r="AEN139" s="269"/>
      <c r="AEO139" s="269"/>
      <c r="AEP139" s="269"/>
      <c r="AEQ139" s="269"/>
      <c r="AER139" s="269"/>
      <c r="AES139" s="269"/>
      <c r="AET139" s="269"/>
      <c r="AEU139" s="269"/>
      <c r="AEV139" s="269"/>
      <c r="AEW139" s="269"/>
      <c r="AEX139" s="269"/>
      <c r="AEY139" s="269"/>
      <c r="AEZ139" s="269"/>
      <c r="AFA139" s="269"/>
      <c r="AFB139" s="269"/>
      <c r="AFC139" s="269"/>
      <c r="AFD139" s="269"/>
      <c r="AFE139" s="269"/>
      <c r="AFF139" s="269"/>
      <c r="AFG139" s="269"/>
      <c r="AFH139" s="269"/>
      <c r="AFI139" s="269"/>
      <c r="AFJ139" s="269"/>
      <c r="AFK139" s="269"/>
      <c r="AFL139" s="269"/>
      <c r="AFM139" s="269"/>
      <c r="AFN139" s="269"/>
      <c r="AFO139" s="269"/>
      <c r="AFP139" s="269"/>
      <c r="AFQ139" s="269"/>
      <c r="AFR139" s="269"/>
      <c r="AFS139" s="269"/>
      <c r="AFT139" s="269"/>
      <c r="AFU139" s="269"/>
      <c r="AFV139" s="269"/>
      <c r="AFW139" s="269"/>
      <c r="AFX139" s="269"/>
      <c r="AFY139" s="269"/>
      <c r="AFZ139" s="269"/>
      <c r="AGA139" s="269"/>
      <c r="AGB139" s="269"/>
      <c r="AGC139" s="269"/>
      <c r="AGD139" s="269"/>
      <c r="AGE139" s="269"/>
      <c r="AGF139" s="269"/>
      <c r="AGG139" s="269"/>
      <c r="AGH139" s="269"/>
      <c r="AGI139" s="269"/>
      <c r="AGJ139" s="269"/>
      <c r="AGK139" s="269"/>
      <c r="AGL139" s="269"/>
      <c r="AGM139" s="269"/>
      <c r="AGN139" s="269"/>
      <c r="AGO139" s="269"/>
      <c r="AGP139" s="269"/>
      <c r="AGQ139" s="269"/>
      <c r="AGR139" s="269"/>
      <c r="AGS139" s="269"/>
      <c r="AGT139" s="269"/>
      <c r="AGU139" s="269"/>
      <c r="AGV139" s="269"/>
      <c r="AGW139" s="269"/>
      <c r="AGX139" s="269"/>
      <c r="AGY139" s="269"/>
      <c r="AGZ139" s="269"/>
      <c r="AHA139" s="269"/>
      <c r="AHB139" s="269"/>
      <c r="AHC139" s="269"/>
      <c r="AHD139" s="269"/>
      <c r="AHE139" s="269"/>
      <c r="AHF139" s="269"/>
      <c r="AHG139" s="269"/>
      <c r="AHH139" s="269"/>
      <c r="AHI139" s="269"/>
      <c r="AHJ139" s="269"/>
      <c r="AHK139" s="269"/>
      <c r="AHL139" s="269"/>
      <c r="AHM139" s="269"/>
      <c r="AHN139" s="269"/>
      <c r="AHO139" s="269"/>
      <c r="AHP139" s="269"/>
      <c r="AHQ139" s="269"/>
      <c r="AHR139" s="269"/>
      <c r="AHS139" s="269"/>
      <c r="AHT139" s="269"/>
      <c r="AHU139" s="269"/>
      <c r="AHV139" s="269"/>
      <c r="AHW139" s="269"/>
      <c r="AHX139" s="269"/>
      <c r="AHY139" s="269"/>
      <c r="AHZ139" s="269"/>
      <c r="AIA139" s="269"/>
      <c r="AIB139" s="269"/>
      <c r="AIC139" s="269"/>
      <c r="AID139" s="269"/>
      <c r="AIE139" s="269"/>
      <c r="AIF139" s="269"/>
      <c r="AIG139" s="269"/>
      <c r="AIH139" s="269"/>
      <c r="AII139" s="269"/>
      <c r="AIJ139" s="269"/>
      <c r="AIK139" s="269"/>
      <c r="AIL139" s="269"/>
      <c r="AIM139" s="269"/>
      <c r="AIN139" s="269"/>
      <c r="AIO139" s="269"/>
      <c r="AIP139" s="269"/>
      <c r="AIQ139" s="269"/>
      <c r="AIR139" s="269"/>
      <c r="AIS139" s="269"/>
      <c r="AIT139" s="269"/>
      <c r="AIU139" s="269"/>
      <c r="AIV139" s="269"/>
      <c r="AIW139" s="269"/>
      <c r="AIX139" s="269"/>
      <c r="AIY139" s="269"/>
      <c r="AIZ139" s="269"/>
      <c r="AJA139" s="269"/>
      <c r="AJB139" s="269"/>
      <c r="AJC139" s="269"/>
      <c r="AJD139" s="269"/>
      <c r="AJE139" s="269"/>
      <c r="AJF139" s="269"/>
      <c r="AJG139" s="269"/>
      <c r="AJH139" s="269"/>
      <c r="AJI139" s="269"/>
      <c r="AJJ139" s="269"/>
      <c r="AJK139" s="269"/>
      <c r="AJL139" s="269"/>
      <c r="AJM139" s="269"/>
      <c r="AJN139" s="269"/>
      <c r="AJO139" s="269"/>
      <c r="AJP139" s="269"/>
      <c r="AJQ139" s="269"/>
      <c r="AJR139" s="269"/>
      <c r="AJS139" s="269"/>
      <c r="AJT139" s="269"/>
      <c r="AJU139" s="269"/>
      <c r="AJV139" s="269"/>
      <c r="AJW139" s="269"/>
      <c r="AJX139" s="269"/>
      <c r="AJY139" s="269"/>
      <c r="AJZ139" s="269"/>
      <c r="AKA139" s="269"/>
      <c r="AKB139" s="269"/>
      <c r="AKC139" s="269"/>
      <c r="AKD139" s="269"/>
      <c r="AKE139" s="269"/>
      <c r="AKF139" s="269"/>
      <c r="AKG139" s="269"/>
      <c r="AKH139" s="269"/>
      <c r="AKI139" s="269"/>
      <c r="AKJ139" s="269"/>
      <c r="AKK139" s="269"/>
      <c r="AKL139" s="269"/>
      <c r="AKM139" s="269"/>
      <c r="AKN139" s="269"/>
      <c r="AKO139" s="269"/>
      <c r="AKP139" s="269"/>
      <c r="AKQ139" s="269"/>
      <c r="AKR139" s="269"/>
      <c r="AKS139" s="269"/>
      <c r="AKT139" s="269"/>
      <c r="AKU139" s="269"/>
      <c r="AKV139" s="269"/>
      <c r="AKW139" s="269"/>
      <c r="AKX139" s="269"/>
      <c r="AKY139" s="269"/>
      <c r="AKZ139" s="269"/>
      <c r="ALA139" s="269"/>
      <c r="ALB139" s="269"/>
      <c r="ALC139" s="269"/>
      <c r="ALD139" s="269"/>
      <c r="ALE139" s="269"/>
      <c r="ALF139" s="269"/>
      <c r="ALG139" s="269"/>
      <c r="ALH139" s="269"/>
      <c r="ALI139" s="269"/>
      <c r="ALJ139" s="269"/>
      <c r="ALK139" s="269"/>
      <c r="ALL139" s="269"/>
      <c r="ALM139" s="269"/>
      <c r="ALN139" s="269"/>
      <c r="ALO139" s="269"/>
      <c r="ALP139" s="269"/>
      <c r="ALQ139" s="269"/>
      <c r="ALR139" s="269"/>
      <c r="ALS139" s="269"/>
      <c r="ALT139" s="269"/>
      <c r="ALU139" s="269"/>
      <c r="ALV139" s="269"/>
      <c r="ALW139" s="269"/>
      <c r="ALX139" s="269"/>
      <c r="ALY139" s="269"/>
      <c r="ALZ139" s="269"/>
      <c r="AMA139" s="269"/>
      <c r="AMB139" s="269"/>
      <c r="AMC139" s="269"/>
      <c r="AMD139" s="269"/>
    </row>
    <row r="140" customFormat="false" ht="42.9" hidden="true" customHeight="true" outlineLevel="0" collapsed="false">
      <c r="A140" s="334" t="s">
        <v>1359</v>
      </c>
      <c r="B140" s="334"/>
      <c r="C140" s="334"/>
      <c r="D140" s="334"/>
      <c r="E140" s="334"/>
      <c r="F140" s="334"/>
      <c r="G140" s="334"/>
      <c r="H140" s="335"/>
      <c r="I140" s="336" t="n">
        <f aca="false">+I136+I137+I139</f>
        <v>0</v>
      </c>
    </row>
    <row r="141" customFormat="false" ht="13.8" hidden="true" customHeight="true" outlineLevel="0" collapsed="false">
      <c r="A141" s="337" t="s">
        <v>893</v>
      </c>
      <c r="B141" s="338" t="s">
        <v>1058</v>
      </c>
      <c r="C141" s="338"/>
      <c r="D141" s="338"/>
      <c r="E141" s="338"/>
      <c r="F141" s="338"/>
      <c r="G141" s="338"/>
      <c r="H141" s="340"/>
      <c r="I141" s="341"/>
    </row>
    <row r="142" customFormat="false" ht="13.8" hidden="true" customHeight="false" outlineLevel="0" collapsed="false">
      <c r="A142" s="342" t="s">
        <v>895</v>
      </c>
      <c r="B142" s="343" t="s">
        <v>896</v>
      </c>
      <c r="C142" s="343"/>
      <c r="D142" s="343"/>
      <c r="E142" s="343"/>
      <c r="F142" s="343"/>
      <c r="G142" s="343"/>
      <c r="H142" s="344"/>
      <c r="I142" s="345"/>
    </row>
    <row r="143" customFormat="false" ht="13.8" hidden="true" customHeight="true" outlineLevel="0" collapsed="false">
      <c r="A143" s="342"/>
      <c r="B143" s="346" t="s">
        <v>897</v>
      </c>
      <c r="C143" s="346"/>
      <c r="D143" s="346"/>
      <c r="E143" s="346"/>
      <c r="F143" s="346"/>
      <c r="G143" s="346"/>
      <c r="H143" s="339"/>
      <c r="I143" s="347" t="n">
        <f aca="false">ROUND(($I$140/(1-$H$150))*H143,2)</f>
        <v>0</v>
      </c>
    </row>
    <row r="144" customFormat="false" ht="13.8" hidden="true" customHeight="true" outlineLevel="0" collapsed="false">
      <c r="A144" s="342"/>
      <c r="B144" s="346" t="s">
        <v>898</v>
      </c>
      <c r="C144" s="346"/>
      <c r="D144" s="346"/>
      <c r="E144" s="346"/>
      <c r="F144" s="346"/>
      <c r="G144" s="346"/>
      <c r="H144" s="339"/>
      <c r="I144" s="347" t="n">
        <f aca="false">ROUND(($I$140/(1-$H$150))*H144,2)</f>
        <v>0</v>
      </c>
    </row>
    <row r="145" customFormat="false" ht="13.8" hidden="true" customHeight="false" outlineLevel="0" collapsed="false">
      <c r="A145" s="342"/>
      <c r="B145" s="348"/>
      <c r="C145" s="349" t="s">
        <v>1360</v>
      </c>
      <c r="D145" s="350"/>
      <c r="E145" s="348"/>
      <c r="F145" s="348"/>
      <c r="G145" s="348"/>
      <c r="H145" s="339"/>
      <c r="I145" s="347" t="n">
        <f aca="false">ROUND(($I$140/(1-$H$150))*H145,2)</f>
        <v>0</v>
      </c>
    </row>
    <row r="146" customFormat="false" ht="13.8" hidden="true" customHeight="false" outlineLevel="0" collapsed="false">
      <c r="A146" s="342"/>
      <c r="B146" s="348"/>
      <c r="C146" s="349" t="s">
        <v>1361</v>
      </c>
      <c r="D146" s="348"/>
      <c r="E146" s="348"/>
      <c r="F146" s="348"/>
      <c r="G146" s="348"/>
      <c r="H146" s="339"/>
      <c r="I146" s="347" t="n">
        <f aca="false">ROUND(($I$140/(1-$H$150))*H146,2)</f>
        <v>0</v>
      </c>
    </row>
    <row r="147" customFormat="false" ht="13.8" hidden="true" customHeight="true" outlineLevel="0" collapsed="false">
      <c r="A147" s="342" t="s">
        <v>900</v>
      </c>
      <c r="B147" s="351" t="s">
        <v>1362</v>
      </c>
      <c r="C147" s="351"/>
      <c r="D147" s="351"/>
      <c r="E147" s="351"/>
      <c r="F147" s="351"/>
      <c r="G147" s="351"/>
      <c r="H147" s="352"/>
      <c r="I147" s="347" t="n">
        <f aca="false">ROUND(($I$140/(1-$H$150))*H10,2)</f>
        <v>0</v>
      </c>
    </row>
    <row r="148" customFormat="false" ht="13.8" hidden="true" customHeight="true" outlineLevel="0" collapsed="false">
      <c r="A148" s="342" t="s">
        <v>903</v>
      </c>
      <c r="B148" s="351" t="s">
        <v>904</v>
      </c>
      <c r="C148" s="351"/>
      <c r="D148" s="351"/>
      <c r="E148" s="351"/>
      <c r="F148" s="351"/>
      <c r="G148" s="351"/>
      <c r="H148" s="353"/>
      <c r="I148" s="345"/>
    </row>
    <row r="149" customFormat="false" ht="13.8" hidden="true" customHeight="true" outlineLevel="0" collapsed="false">
      <c r="A149" s="342"/>
      <c r="B149" s="346" t="s">
        <v>1363</v>
      </c>
      <c r="C149" s="346"/>
      <c r="D149" s="346"/>
      <c r="E149" s="346"/>
      <c r="F149" s="346"/>
      <c r="G149" s="346"/>
      <c r="H149" s="339"/>
      <c r="I149" s="347" t="n">
        <f aca="false">ROUND(($I$140/(1-$H$150))*H149,2)</f>
        <v>0</v>
      </c>
    </row>
    <row r="150" customFormat="false" ht="13.8" hidden="true" customHeight="false" outlineLevel="0" collapsed="false">
      <c r="A150" s="354" t="s">
        <v>907</v>
      </c>
      <c r="B150" s="354"/>
      <c r="C150" s="354"/>
      <c r="D150" s="354"/>
      <c r="E150" s="354"/>
      <c r="F150" s="354"/>
      <c r="G150" s="354"/>
      <c r="H150" s="355" t="n">
        <f aca="false">SUM(H143:H149)</f>
        <v>0</v>
      </c>
      <c r="I150" s="356" t="n">
        <f aca="false">SUM(I143:I149)</f>
        <v>0</v>
      </c>
    </row>
    <row r="151" customFormat="false" ht="13.8" hidden="true" customHeight="false" outlineLevel="0" collapsed="false">
      <c r="A151" s="357" t="s">
        <v>908</v>
      </c>
      <c r="B151" s="358"/>
      <c r="C151" s="358"/>
      <c r="D151" s="358"/>
      <c r="E151" s="358"/>
      <c r="F151" s="358"/>
      <c r="G151" s="358"/>
      <c r="H151" s="358"/>
      <c r="I151" s="359"/>
    </row>
    <row r="152" customFormat="false" ht="13.8" hidden="true" customHeight="false" outlineLevel="0" collapsed="false">
      <c r="A152" s="360" t="s">
        <v>1069</v>
      </c>
      <c r="B152" s="360"/>
      <c r="C152" s="360"/>
      <c r="D152" s="360"/>
      <c r="E152" s="360"/>
      <c r="F152" s="360"/>
      <c r="G152" s="360"/>
      <c r="H152" s="361"/>
      <c r="I152" s="356" t="n">
        <f aca="false">+I137+I139+I150</f>
        <v>0</v>
      </c>
    </row>
    <row r="153" customFormat="false" ht="13.8" hidden="false" customHeight="true" outlineLevel="0" collapsed="false">
      <c r="A153" s="362" t="s">
        <v>1364</v>
      </c>
      <c r="B153" s="362"/>
      <c r="C153" s="362"/>
      <c r="D153" s="362"/>
      <c r="E153" s="362"/>
      <c r="F153" s="362"/>
      <c r="G153" s="362"/>
      <c r="H153" s="362"/>
      <c r="I153" s="362"/>
    </row>
    <row r="154" customFormat="false" ht="13.8" hidden="false" customHeight="true" outlineLevel="0" collapsed="false">
      <c r="A154" s="363" t="s">
        <v>1365</v>
      </c>
      <c r="B154" s="363"/>
      <c r="C154" s="363"/>
      <c r="D154" s="363"/>
      <c r="E154" s="363"/>
      <c r="F154" s="363"/>
      <c r="G154" s="363"/>
      <c r="H154" s="363"/>
      <c r="I154" s="280" t="s">
        <v>885</v>
      </c>
    </row>
    <row r="155" customFormat="false" ht="13.8" hidden="false" customHeight="true" outlineLevel="0" collapsed="false">
      <c r="A155" s="364" t="s">
        <v>887</v>
      </c>
      <c r="B155" s="365" t="s">
        <v>1072</v>
      </c>
      <c r="C155" s="365"/>
      <c r="D155" s="365"/>
      <c r="E155" s="365"/>
      <c r="F155" s="365"/>
      <c r="G155" s="365"/>
      <c r="H155" s="365"/>
      <c r="I155" s="366" t="n">
        <f aca="false">+I29</f>
        <v>0</v>
      </c>
    </row>
    <row r="156" customFormat="false" ht="13.8" hidden="false" customHeight="true" outlineLevel="0" collapsed="false">
      <c r="A156" s="364" t="s">
        <v>890</v>
      </c>
      <c r="B156" s="365" t="s">
        <v>1073</v>
      </c>
      <c r="C156" s="365"/>
      <c r="D156" s="365"/>
      <c r="E156" s="365"/>
      <c r="F156" s="365"/>
      <c r="G156" s="365"/>
      <c r="H156" s="365"/>
      <c r="I156" s="366" t="n">
        <f aca="false">+I79</f>
        <v>0</v>
      </c>
    </row>
    <row r="157" customFormat="false" ht="13.8" hidden="false" customHeight="true" outlineLevel="0" collapsed="false">
      <c r="A157" s="364" t="s">
        <v>893</v>
      </c>
      <c r="B157" s="365" t="s">
        <v>1074</v>
      </c>
      <c r="C157" s="365"/>
      <c r="D157" s="365"/>
      <c r="E157" s="365"/>
      <c r="F157" s="365"/>
      <c r="G157" s="365"/>
      <c r="H157" s="365"/>
      <c r="I157" s="366" t="n">
        <f aca="false">+I88</f>
        <v>0</v>
      </c>
    </row>
    <row r="158" customFormat="false" ht="13.8" hidden="false" customHeight="true" outlineLevel="0" collapsed="false">
      <c r="A158" s="364" t="s">
        <v>926</v>
      </c>
      <c r="B158" s="365" t="s">
        <v>1075</v>
      </c>
      <c r="C158" s="365"/>
      <c r="D158" s="365"/>
      <c r="E158" s="365"/>
      <c r="F158" s="365"/>
      <c r="G158" s="365"/>
      <c r="H158" s="365"/>
      <c r="I158" s="366" t="n">
        <f aca="false">+I127</f>
        <v>0</v>
      </c>
    </row>
    <row r="159" customFormat="false" ht="13.8" hidden="false" customHeight="true" outlineLevel="0" collapsed="false">
      <c r="A159" s="364" t="s">
        <v>966</v>
      </c>
      <c r="B159" s="365" t="s">
        <v>1366</v>
      </c>
      <c r="C159" s="365"/>
      <c r="D159" s="365"/>
      <c r="E159" s="365"/>
      <c r="F159" s="365"/>
      <c r="G159" s="365"/>
      <c r="H159" s="365"/>
      <c r="I159" s="366" t="n">
        <f aca="false">+I133</f>
        <v>0</v>
      </c>
    </row>
    <row r="160" customFormat="false" ht="13.8" hidden="false" customHeight="false" outlineLevel="0" collapsed="false">
      <c r="A160" s="302" t="s">
        <v>1077</v>
      </c>
      <c r="B160" s="302"/>
      <c r="C160" s="302"/>
      <c r="D160" s="302"/>
      <c r="E160" s="302"/>
      <c r="F160" s="302"/>
      <c r="G160" s="302"/>
      <c r="H160" s="303"/>
      <c r="I160" s="274" t="n">
        <f aca="false">SUM(I155:I159)</f>
        <v>0</v>
      </c>
    </row>
    <row r="161" customFormat="false" ht="13.8" hidden="false" customHeight="true" outlineLevel="0" collapsed="false">
      <c r="A161" s="364" t="s">
        <v>968</v>
      </c>
      <c r="B161" s="367" t="s">
        <v>1367</v>
      </c>
      <c r="C161" s="367"/>
      <c r="D161" s="367"/>
      <c r="E161" s="367"/>
      <c r="F161" s="367"/>
      <c r="G161" s="367"/>
      <c r="H161" s="367"/>
      <c r="I161" s="368" t="n">
        <f aca="false">+I152</f>
        <v>0</v>
      </c>
    </row>
    <row r="162" customFormat="false" ht="13.8" hidden="false" customHeight="false" outlineLevel="0" collapsed="false">
      <c r="A162" s="369" t="s">
        <v>1368</v>
      </c>
      <c r="B162" s="369"/>
      <c r="C162" s="369"/>
      <c r="D162" s="369"/>
      <c r="E162" s="369"/>
      <c r="F162" s="369"/>
      <c r="G162" s="369"/>
      <c r="H162" s="370"/>
      <c r="I162" s="371" t="n">
        <f aca="false">SUM(I160:I161)</f>
        <v>0</v>
      </c>
    </row>
    <row r="163" customFormat="false" ht="22.35" hidden="false" customHeight="true" outlineLevel="0" collapsed="false">
      <c r="A163" s="372" t="s">
        <v>1369</v>
      </c>
      <c r="B163" s="372"/>
      <c r="C163" s="372"/>
      <c r="D163" s="372"/>
      <c r="E163" s="372"/>
      <c r="F163" s="372"/>
      <c r="G163" s="372"/>
      <c r="H163" s="372"/>
      <c r="I163" s="372"/>
    </row>
    <row r="164" customFormat="false" ht="13.8" hidden="false" customHeight="true" outlineLevel="0" collapsed="false">
      <c r="A164" s="362" t="s">
        <v>1370</v>
      </c>
      <c r="B164" s="362"/>
      <c r="C164" s="362"/>
      <c r="D164" s="362"/>
      <c r="E164" s="362"/>
      <c r="F164" s="362"/>
      <c r="G164" s="362"/>
      <c r="H164" s="362"/>
      <c r="I164" s="362"/>
    </row>
    <row r="165" customFormat="false" ht="42.9" hidden="false" customHeight="true" outlineLevel="0" collapsed="false">
      <c r="A165" s="373" t="s">
        <v>1371</v>
      </c>
      <c r="B165" s="373"/>
      <c r="C165" s="318" t="s">
        <v>1372</v>
      </c>
      <c r="D165" s="318" t="s">
        <v>1373</v>
      </c>
      <c r="E165" s="318" t="s">
        <v>1374</v>
      </c>
      <c r="F165" s="318"/>
      <c r="G165" s="318" t="s">
        <v>1375</v>
      </c>
      <c r="H165" s="374" t="s">
        <v>1376</v>
      </c>
      <c r="I165" s="374"/>
    </row>
    <row r="166" customFormat="false" ht="13.8" hidden="false" customHeight="false" outlineLevel="0" collapsed="false">
      <c r="A166" s="292" t="s">
        <v>1377</v>
      </c>
      <c r="B166" s="292"/>
      <c r="C166" s="375" t="s">
        <v>1378</v>
      </c>
      <c r="D166" s="375" t="s">
        <v>1379</v>
      </c>
      <c r="E166" s="375" t="s">
        <v>1380</v>
      </c>
      <c r="F166" s="375"/>
      <c r="G166" s="375" t="s">
        <v>1381</v>
      </c>
      <c r="H166" s="376" t="s">
        <v>1382</v>
      </c>
      <c r="I166" s="376"/>
    </row>
    <row r="167" customFormat="false" ht="20.85" hidden="false" customHeight="false" outlineLevel="0" collapsed="false">
      <c r="A167" s="377" t="str">
        <f aca="false">H11</f>
        <v>Item 11 - Auxiliar de Manutenção</v>
      </c>
      <c r="B167" s="377"/>
      <c r="C167" s="378" t="n">
        <f aca="false">I162</f>
        <v>0</v>
      </c>
      <c r="D167" s="379" t="n">
        <v>1</v>
      </c>
      <c r="E167" s="378" t="n">
        <f aca="false">ROUND(C167*D167,2)</f>
        <v>0</v>
      </c>
      <c r="F167" s="378"/>
      <c r="G167" s="379" t="n">
        <f aca="false">H8</f>
        <v>12</v>
      </c>
      <c r="H167" s="380" t="n">
        <f aca="false">ROUND(E167*G167,2)</f>
        <v>0</v>
      </c>
      <c r="I167" s="380"/>
    </row>
    <row r="168" customFormat="false" ht="13.8" hidden="false" customHeight="false" outlineLevel="0" collapsed="false">
      <c r="A168" s="381"/>
      <c r="B168" s="381"/>
      <c r="C168" s="381"/>
      <c r="D168" s="381"/>
      <c r="E168" s="381"/>
      <c r="F168" s="381"/>
      <c r="G168" s="381"/>
      <c r="H168" s="382"/>
      <c r="I168" s="381"/>
    </row>
    <row r="169" customFormat="false" ht="13.8" hidden="false" customHeight="false" outlineLevel="0" collapsed="false">
      <c r="A169" s="381"/>
      <c r="B169" s="381"/>
      <c r="C169" s="381"/>
      <c r="D169" s="381"/>
      <c r="E169" s="381"/>
      <c r="F169" s="381"/>
      <c r="G169" s="381"/>
      <c r="H169" s="381"/>
      <c r="I169" s="381"/>
    </row>
    <row r="170" customFormat="false" ht="13.8" hidden="false" customHeight="false" outlineLevel="0" collapsed="false">
      <c r="A170" s="381"/>
      <c r="B170" s="381"/>
      <c r="C170" s="381"/>
      <c r="D170" s="381"/>
      <c r="E170" s="381"/>
      <c r="F170" s="381"/>
      <c r="G170" s="381"/>
      <c r="H170" s="381"/>
      <c r="I170" s="381"/>
    </row>
    <row r="171" customFormat="false" ht="13.8" hidden="false" customHeight="false" outlineLevel="0" collapsed="false">
      <c r="A171" s="381"/>
      <c r="B171" s="381"/>
      <c r="C171" s="381"/>
      <c r="D171" s="381"/>
      <c r="E171" s="381"/>
      <c r="F171" s="381"/>
      <c r="G171" s="381"/>
      <c r="H171" s="381"/>
      <c r="I171" s="381"/>
    </row>
    <row r="172" customFormat="false" ht="13.8" hidden="false" customHeight="false" outlineLevel="0" collapsed="false">
      <c r="A172" s="381"/>
      <c r="B172" s="381"/>
      <c r="C172" s="381"/>
      <c r="D172" s="381"/>
      <c r="E172" s="381"/>
      <c r="F172" s="381"/>
      <c r="G172" s="381"/>
      <c r="H172" s="381"/>
      <c r="I172" s="381"/>
    </row>
    <row r="173" customFormat="false" ht="13.8" hidden="false" customHeight="false" outlineLevel="0" collapsed="false">
      <c r="A173" s="381"/>
      <c r="B173" s="381"/>
      <c r="C173" s="381"/>
      <c r="D173" s="381"/>
      <c r="E173" s="381"/>
      <c r="F173" s="381"/>
      <c r="G173" s="381"/>
      <c r="H173" s="381"/>
      <c r="I173" s="381"/>
    </row>
    <row r="174" customFormat="false" ht="13.8" hidden="false" customHeight="false" outlineLevel="0" collapsed="false">
      <c r="A174" s="381"/>
      <c r="B174" s="381"/>
      <c r="C174" s="381"/>
      <c r="D174" s="381"/>
      <c r="E174" s="381"/>
      <c r="F174" s="381"/>
      <c r="G174" s="381"/>
      <c r="H174" s="381"/>
      <c r="I174" s="381"/>
    </row>
    <row r="175" customFormat="false" ht="13.8" hidden="false" customHeight="false" outlineLevel="0" collapsed="false">
      <c r="A175" s="381"/>
      <c r="B175" s="381"/>
      <c r="C175" s="381"/>
      <c r="D175" s="381"/>
      <c r="E175" s="381"/>
      <c r="F175" s="381"/>
      <c r="G175" s="381"/>
      <c r="H175" s="381"/>
      <c r="I175" s="381"/>
    </row>
    <row r="176" customFormat="false" ht="13.8" hidden="false" customHeight="false" outlineLevel="0" collapsed="false">
      <c r="A176" s="381"/>
      <c r="B176" s="381"/>
      <c r="C176" s="381"/>
      <c r="D176" s="381"/>
      <c r="E176" s="381"/>
      <c r="F176" s="381"/>
      <c r="G176" s="381"/>
      <c r="H176" s="381"/>
      <c r="I176" s="381"/>
    </row>
    <row r="177" customFormat="false" ht="13.8" hidden="false" customHeight="false" outlineLevel="0" collapsed="false">
      <c r="A177" s="381"/>
      <c r="B177" s="381"/>
      <c r="C177" s="381"/>
      <c r="D177" s="381"/>
      <c r="E177" s="381"/>
      <c r="F177" s="381"/>
      <c r="G177" s="381"/>
      <c r="H177" s="381"/>
      <c r="I177" s="381"/>
    </row>
    <row r="178" customFormat="false" ht="13.8" hidden="false" customHeight="false" outlineLevel="0" collapsed="false">
      <c r="A178" s="381"/>
      <c r="B178" s="381"/>
      <c r="C178" s="381"/>
      <c r="D178" s="381"/>
      <c r="E178" s="381"/>
      <c r="F178" s="381"/>
      <c r="G178" s="381"/>
      <c r="H178" s="381"/>
      <c r="I178" s="381"/>
    </row>
    <row r="179" customFormat="false" ht="13.8" hidden="false" customHeight="false" outlineLevel="0" collapsed="false">
      <c r="A179" s="381"/>
      <c r="B179" s="381"/>
      <c r="C179" s="381"/>
      <c r="D179" s="381"/>
      <c r="E179" s="381"/>
      <c r="F179" s="381"/>
      <c r="G179" s="381"/>
      <c r="H179" s="381"/>
      <c r="I179" s="381"/>
    </row>
    <row r="180" customFormat="false" ht="13.8" hidden="false" customHeight="false" outlineLevel="0" collapsed="false">
      <c r="A180" s="381"/>
      <c r="B180" s="381"/>
      <c r="C180" s="381"/>
      <c r="D180" s="381"/>
      <c r="E180" s="381"/>
      <c r="F180" s="381"/>
      <c r="G180" s="381"/>
      <c r="H180" s="381"/>
      <c r="I180" s="381"/>
    </row>
    <row r="181" customFormat="false" ht="13.8" hidden="false" customHeight="false" outlineLevel="0" collapsed="false">
      <c r="A181" s="381"/>
      <c r="B181" s="381"/>
      <c r="C181" s="381"/>
      <c r="D181" s="381"/>
      <c r="E181" s="381"/>
      <c r="F181" s="381"/>
      <c r="G181" s="381"/>
      <c r="H181" s="381"/>
      <c r="I181" s="381"/>
    </row>
    <row r="182" customFormat="false" ht="13.8" hidden="false" customHeight="false" outlineLevel="0" collapsed="false">
      <c r="A182" s="381"/>
      <c r="B182" s="381"/>
      <c r="C182" s="381"/>
      <c r="D182" s="381"/>
      <c r="E182" s="381"/>
      <c r="F182" s="381"/>
      <c r="G182" s="381"/>
      <c r="H182" s="381"/>
      <c r="I182" s="381"/>
    </row>
    <row r="183" customFormat="false" ht="13.8" hidden="false" customHeight="false" outlineLevel="0" collapsed="false">
      <c r="A183" s="381"/>
      <c r="B183" s="381"/>
      <c r="C183" s="381"/>
      <c r="D183" s="381"/>
      <c r="E183" s="381"/>
      <c r="F183" s="381"/>
      <c r="G183" s="381"/>
      <c r="H183" s="381"/>
      <c r="I183" s="381"/>
    </row>
    <row r="184" customFormat="false" ht="13.8" hidden="false" customHeight="false" outlineLevel="0" collapsed="false">
      <c r="A184" s="381"/>
      <c r="B184" s="381"/>
      <c r="C184" s="381"/>
      <c r="D184" s="381"/>
      <c r="E184" s="381"/>
      <c r="F184" s="381"/>
      <c r="G184" s="381"/>
      <c r="H184" s="381"/>
      <c r="I184" s="381"/>
    </row>
    <row r="185" customFormat="false" ht="13.8" hidden="false" customHeight="false" outlineLevel="0" collapsed="false">
      <c r="A185" s="381"/>
      <c r="B185" s="381"/>
      <c r="C185" s="381"/>
      <c r="D185" s="381"/>
      <c r="E185" s="381"/>
      <c r="F185" s="381"/>
      <c r="G185" s="381"/>
      <c r="H185" s="381"/>
      <c r="I185" s="381"/>
    </row>
    <row r="186" customFormat="false" ht="13.8" hidden="false" customHeight="false" outlineLevel="0" collapsed="false">
      <c r="A186" s="381"/>
      <c r="B186" s="381"/>
      <c r="C186" s="381"/>
      <c r="D186" s="381"/>
      <c r="E186" s="381"/>
      <c r="F186" s="381"/>
      <c r="G186" s="381"/>
      <c r="H186" s="381"/>
      <c r="I186" s="381"/>
    </row>
    <row r="187" customFormat="false" ht="13.8" hidden="false" customHeight="false" outlineLevel="0" collapsed="false">
      <c r="A187" s="381"/>
      <c r="B187" s="381"/>
      <c r="C187" s="381"/>
      <c r="D187" s="381"/>
      <c r="E187" s="381"/>
      <c r="F187" s="381"/>
      <c r="G187" s="381"/>
      <c r="H187" s="381"/>
      <c r="I187" s="381"/>
    </row>
    <row r="188" customFormat="false" ht="13.8" hidden="false" customHeight="false" outlineLevel="0" collapsed="false">
      <c r="A188" s="381"/>
      <c r="B188" s="381"/>
      <c r="C188" s="381"/>
      <c r="D188" s="381"/>
      <c r="E188" s="381"/>
      <c r="F188" s="381"/>
      <c r="G188" s="381"/>
      <c r="H188" s="381"/>
      <c r="I188" s="381"/>
    </row>
    <row r="189" customFormat="false" ht="13.8" hidden="false" customHeight="false" outlineLevel="0" collapsed="false">
      <c r="A189" s="381"/>
      <c r="B189" s="381"/>
      <c r="C189" s="381"/>
      <c r="D189" s="381"/>
      <c r="E189" s="381"/>
      <c r="F189" s="381"/>
      <c r="G189" s="381"/>
      <c r="H189" s="381"/>
      <c r="I189" s="381"/>
    </row>
    <row r="190" customFormat="false" ht="13.8" hidden="false" customHeight="false" outlineLevel="0" collapsed="false">
      <c r="A190" s="381"/>
      <c r="B190" s="381"/>
      <c r="C190" s="381"/>
      <c r="D190" s="381"/>
      <c r="E190" s="381"/>
      <c r="F190" s="381"/>
      <c r="G190" s="381"/>
      <c r="H190" s="381"/>
      <c r="I190" s="381"/>
    </row>
    <row r="191" customFormat="false" ht="13.8" hidden="false" customHeight="false" outlineLevel="0" collapsed="false">
      <c r="A191" s="381"/>
      <c r="B191" s="381"/>
      <c r="C191" s="381"/>
      <c r="D191" s="381"/>
      <c r="E191" s="381"/>
      <c r="F191" s="381"/>
      <c r="G191" s="381"/>
      <c r="H191" s="381"/>
      <c r="I191" s="381"/>
    </row>
    <row r="192" customFormat="false" ht="13.8" hidden="false" customHeight="false" outlineLevel="0" collapsed="false">
      <c r="A192" s="381"/>
      <c r="B192" s="381"/>
      <c r="C192" s="381"/>
      <c r="D192" s="381"/>
      <c r="E192" s="381"/>
      <c r="F192" s="381"/>
      <c r="G192" s="381"/>
      <c r="H192" s="381"/>
      <c r="I192" s="381"/>
    </row>
    <row r="193" customFormat="false" ht="13.8" hidden="false" customHeight="false" outlineLevel="0" collapsed="false">
      <c r="A193" s="381"/>
      <c r="B193" s="381"/>
      <c r="C193" s="381"/>
      <c r="D193" s="381"/>
      <c r="E193" s="381"/>
      <c r="F193" s="381"/>
      <c r="G193" s="381"/>
      <c r="H193" s="381"/>
      <c r="I193" s="381"/>
    </row>
    <row r="194" customFormat="false" ht="13.8" hidden="false" customHeight="false" outlineLevel="0" collapsed="false">
      <c r="A194" s="381"/>
      <c r="B194" s="381"/>
      <c r="C194" s="381"/>
      <c r="D194" s="381"/>
      <c r="E194" s="381"/>
      <c r="F194" s="381"/>
      <c r="G194" s="381"/>
      <c r="H194" s="381"/>
      <c r="I194" s="381"/>
    </row>
    <row r="195" customFormat="false" ht="13.8" hidden="false" customHeight="false" outlineLevel="0" collapsed="false">
      <c r="A195" s="381"/>
      <c r="B195" s="381"/>
      <c r="C195" s="381"/>
      <c r="D195" s="381"/>
      <c r="E195" s="381"/>
      <c r="F195" s="381"/>
      <c r="G195" s="381"/>
      <c r="H195" s="381"/>
      <c r="I195" s="381"/>
    </row>
    <row r="196" customFormat="false" ht="13.8" hidden="false" customHeight="false" outlineLevel="0" collapsed="false">
      <c r="A196" s="381"/>
      <c r="B196" s="381"/>
      <c r="C196" s="381"/>
      <c r="D196" s="381"/>
      <c r="E196" s="381"/>
      <c r="F196" s="381"/>
      <c r="G196" s="381"/>
      <c r="H196" s="381"/>
      <c r="I196" s="381"/>
    </row>
    <row r="197" customFormat="false" ht="13.8" hidden="false" customHeight="false" outlineLevel="0" collapsed="false">
      <c r="A197" s="381"/>
      <c r="B197" s="381"/>
      <c r="C197" s="381"/>
      <c r="D197" s="381"/>
      <c r="E197" s="381"/>
      <c r="F197" s="381"/>
      <c r="G197" s="381"/>
      <c r="H197" s="381"/>
      <c r="I197" s="381"/>
    </row>
    <row r="198" customFormat="false" ht="13.8" hidden="false" customHeight="false" outlineLevel="0" collapsed="false">
      <c r="A198" s="381"/>
      <c r="B198" s="381"/>
      <c r="C198" s="381"/>
      <c r="D198" s="381"/>
      <c r="E198" s="381"/>
      <c r="F198" s="381"/>
      <c r="G198" s="381"/>
      <c r="H198" s="381"/>
      <c r="I198" s="381"/>
    </row>
    <row r="199" customFormat="false" ht="13.8" hidden="false" customHeight="false" outlineLevel="0" collapsed="false">
      <c r="A199" s="381"/>
      <c r="B199" s="381"/>
      <c r="C199" s="381"/>
      <c r="D199" s="381"/>
      <c r="E199" s="381"/>
      <c r="F199" s="381"/>
      <c r="G199" s="381"/>
      <c r="H199" s="381"/>
      <c r="I199" s="381"/>
    </row>
    <row r="200" customFormat="false" ht="13.8" hidden="false" customHeight="false" outlineLevel="0" collapsed="false">
      <c r="A200" s="381"/>
      <c r="B200" s="381"/>
      <c r="C200" s="381"/>
      <c r="D200" s="381"/>
      <c r="E200" s="381"/>
      <c r="F200" s="381"/>
      <c r="G200" s="381"/>
      <c r="H200" s="381"/>
      <c r="I200" s="381"/>
    </row>
    <row r="201" customFormat="false" ht="13.8" hidden="false" customHeight="false" outlineLevel="0" collapsed="false">
      <c r="A201" s="381"/>
      <c r="B201" s="381"/>
      <c r="C201" s="381"/>
      <c r="D201" s="381"/>
      <c r="E201" s="381"/>
      <c r="F201" s="381"/>
      <c r="G201" s="381"/>
      <c r="H201" s="381"/>
      <c r="I201" s="381"/>
    </row>
    <row r="202" customFormat="false" ht="13.8" hidden="false" customHeight="false" outlineLevel="0" collapsed="false">
      <c r="A202" s="381"/>
      <c r="B202" s="381"/>
      <c r="C202" s="381"/>
      <c r="D202" s="381"/>
      <c r="E202" s="381"/>
      <c r="F202" s="381"/>
      <c r="G202" s="381"/>
      <c r="H202" s="381"/>
      <c r="I202" s="381"/>
    </row>
    <row r="203" customFormat="false" ht="13.8" hidden="false" customHeight="false" outlineLevel="0" collapsed="false">
      <c r="A203" s="381"/>
      <c r="B203" s="381"/>
      <c r="C203" s="381"/>
      <c r="D203" s="381"/>
      <c r="E203" s="381"/>
      <c r="F203" s="381"/>
      <c r="G203" s="381"/>
      <c r="H203" s="381"/>
      <c r="I203" s="381"/>
    </row>
    <row r="204" customFormat="false" ht="13.8" hidden="false" customHeight="false" outlineLevel="0" collapsed="false">
      <c r="A204" s="381"/>
      <c r="B204" s="381"/>
      <c r="C204" s="381"/>
      <c r="D204" s="381"/>
      <c r="E204" s="381"/>
      <c r="F204" s="381"/>
      <c r="G204" s="381"/>
      <c r="H204" s="381"/>
      <c r="I204" s="381"/>
    </row>
    <row r="205" customFormat="false" ht="13.8" hidden="false" customHeight="false" outlineLevel="0" collapsed="false">
      <c r="A205" s="381"/>
      <c r="B205" s="381"/>
      <c r="C205" s="381"/>
      <c r="D205" s="381"/>
      <c r="E205" s="381"/>
      <c r="F205" s="381"/>
      <c r="G205" s="381"/>
      <c r="H205" s="381"/>
      <c r="I205" s="381"/>
    </row>
    <row r="206" customFormat="false" ht="13.8" hidden="false" customHeight="false" outlineLevel="0" collapsed="false">
      <c r="A206" s="381"/>
      <c r="B206" s="381"/>
      <c r="C206" s="381"/>
      <c r="D206" s="381"/>
      <c r="E206" s="381"/>
      <c r="F206" s="381"/>
      <c r="G206" s="381"/>
      <c r="H206" s="381"/>
      <c r="I206" s="381"/>
    </row>
    <row r="207" customFormat="false" ht="13.8" hidden="false" customHeight="false" outlineLevel="0" collapsed="false">
      <c r="A207" s="381"/>
      <c r="B207" s="381"/>
      <c r="C207" s="381"/>
      <c r="D207" s="381"/>
      <c r="E207" s="381"/>
      <c r="F207" s="381"/>
      <c r="G207" s="381"/>
      <c r="H207" s="381"/>
      <c r="I207" s="381"/>
    </row>
    <row r="208" customFormat="false" ht="13.8" hidden="false" customHeight="false" outlineLevel="0" collapsed="false">
      <c r="A208" s="381"/>
      <c r="B208" s="381"/>
      <c r="C208" s="381"/>
      <c r="D208" s="381"/>
      <c r="E208" s="381"/>
      <c r="F208" s="381"/>
      <c r="G208" s="381"/>
      <c r="H208" s="381"/>
      <c r="I208" s="381"/>
    </row>
    <row r="209" customFormat="false" ht="13.8" hidden="false" customHeight="false" outlineLevel="0" collapsed="false">
      <c r="A209" s="381"/>
      <c r="B209" s="381"/>
      <c r="C209" s="381"/>
      <c r="D209" s="381"/>
      <c r="E209" s="381"/>
      <c r="F209" s="381"/>
      <c r="G209" s="381"/>
      <c r="H209" s="381"/>
      <c r="I209" s="381"/>
    </row>
    <row r="210" customFormat="false" ht="13.8" hidden="false" customHeight="false" outlineLevel="0" collapsed="false">
      <c r="A210" s="381"/>
      <c r="B210" s="381"/>
      <c r="C210" s="381"/>
      <c r="D210" s="381"/>
      <c r="E210" s="381"/>
      <c r="F210" s="381"/>
      <c r="G210" s="381"/>
      <c r="H210" s="381"/>
      <c r="I210" s="381"/>
    </row>
    <row r="211" customFormat="false" ht="13.8" hidden="false" customHeight="false" outlineLevel="0" collapsed="false">
      <c r="A211" s="381"/>
      <c r="B211" s="381"/>
      <c r="C211" s="381"/>
      <c r="D211" s="381"/>
      <c r="E211" s="381"/>
      <c r="F211" s="381"/>
      <c r="G211" s="381"/>
      <c r="H211" s="381"/>
      <c r="I211" s="381"/>
    </row>
    <row r="212" customFormat="false" ht="13.8" hidden="false" customHeight="false" outlineLevel="0" collapsed="false">
      <c r="A212" s="381"/>
      <c r="B212" s="381"/>
      <c r="C212" s="381"/>
      <c r="D212" s="381"/>
      <c r="E212" s="381"/>
      <c r="F212" s="381"/>
      <c r="G212" s="381"/>
      <c r="H212" s="381"/>
      <c r="I212" s="381"/>
    </row>
    <row r="213" customFormat="false" ht="13.8" hidden="false" customHeight="false" outlineLevel="0" collapsed="false">
      <c r="A213" s="381"/>
      <c r="B213" s="381"/>
      <c r="C213" s="381"/>
      <c r="D213" s="381"/>
      <c r="E213" s="381"/>
      <c r="F213" s="381"/>
      <c r="G213" s="381"/>
      <c r="H213" s="381"/>
      <c r="I213" s="381"/>
    </row>
    <row r="214" customFormat="false" ht="13.8" hidden="false" customHeight="false" outlineLevel="0" collapsed="false">
      <c r="A214" s="381"/>
      <c r="B214" s="381"/>
      <c r="C214" s="381"/>
      <c r="D214" s="381"/>
      <c r="E214" s="381"/>
      <c r="F214" s="381"/>
      <c r="G214" s="381"/>
      <c r="H214" s="381"/>
      <c r="I214" s="381"/>
    </row>
    <row r="215" customFormat="false" ht="13.8" hidden="false" customHeight="false" outlineLevel="0" collapsed="false">
      <c r="A215" s="381"/>
      <c r="B215" s="381"/>
      <c r="C215" s="381"/>
      <c r="D215" s="381"/>
      <c r="E215" s="381"/>
      <c r="F215" s="381"/>
      <c r="G215" s="381"/>
      <c r="H215" s="381"/>
      <c r="I215" s="381"/>
    </row>
    <row r="216" customFormat="false" ht="13.8" hidden="false" customHeight="false" outlineLevel="0" collapsed="false">
      <c r="A216" s="381"/>
      <c r="B216" s="381"/>
      <c r="C216" s="381"/>
      <c r="D216" s="381"/>
      <c r="E216" s="381"/>
      <c r="F216" s="381"/>
      <c r="G216" s="381"/>
      <c r="H216" s="381"/>
      <c r="I216" s="381"/>
    </row>
    <row r="217" customFormat="false" ht="13.8" hidden="false" customHeight="false" outlineLevel="0" collapsed="false">
      <c r="A217" s="381"/>
      <c r="B217" s="381"/>
      <c r="C217" s="381"/>
      <c r="D217" s="381"/>
      <c r="E217" s="381"/>
      <c r="F217" s="381"/>
      <c r="G217" s="381"/>
      <c r="H217" s="381"/>
      <c r="I217" s="381"/>
    </row>
    <row r="218" customFormat="false" ht="13.8" hidden="false" customHeight="false" outlineLevel="0" collapsed="false">
      <c r="A218" s="381"/>
      <c r="B218" s="381"/>
      <c r="C218" s="381"/>
      <c r="D218" s="381"/>
      <c r="E218" s="381"/>
      <c r="F218" s="381"/>
      <c r="G218" s="381"/>
      <c r="H218" s="381"/>
      <c r="I218" s="381"/>
    </row>
    <row r="219" customFormat="false" ht="13.8" hidden="false" customHeight="false" outlineLevel="0" collapsed="false">
      <c r="A219" s="381"/>
      <c r="B219" s="381"/>
      <c r="C219" s="381"/>
      <c r="D219" s="381"/>
      <c r="E219" s="381"/>
      <c r="F219" s="381"/>
      <c r="G219" s="381"/>
      <c r="H219" s="381"/>
      <c r="I219" s="381"/>
    </row>
    <row r="220" customFormat="false" ht="13.8" hidden="false" customHeight="false" outlineLevel="0" collapsed="false">
      <c r="A220" s="381"/>
      <c r="B220" s="381"/>
      <c r="C220" s="381"/>
      <c r="D220" s="381"/>
      <c r="E220" s="381"/>
      <c r="F220" s="381"/>
      <c r="G220" s="381"/>
      <c r="H220" s="381"/>
      <c r="I220" s="381"/>
    </row>
    <row r="221" customFormat="false" ht="13.8" hidden="false" customHeight="false" outlineLevel="0" collapsed="false">
      <c r="A221" s="381"/>
      <c r="B221" s="381"/>
      <c r="C221" s="381"/>
      <c r="D221" s="381"/>
      <c r="E221" s="381"/>
      <c r="F221" s="381"/>
      <c r="G221" s="381"/>
      <c r="H221" s="381"/>
      <c r="I221" s="381"/>
    </row>
    <row r="222" customFormat="false" ht="13.8" hidden="false" customHeight="false" outlineLevel="0" collapsed="false">
      <c r="A222" s="381"/>
      <c r="B222" s="381"/>
      <c r="C222" s="381"/>
      <c r="D222" s="381"/>
      <c r="E222" s="381"/>
      <c r="F222" s="381"/>
      <c r="G222" s="381"/>
      <c r="H222" s="381"/>
      <c r="I222" s="381"/>
    </row>
    <row r="223" customFormat="false" ht="13.8" hidden="false" customHeight="false" outlineLevel="0" collapsed="false">
      <c r="A223" s="381"/>
      <c r="B223" s="381"/>
      <c r="C223" s="381"/>
      <c r="D223" s="381"/>
      <c r="E223" s="381"/>
      <c r="F223" s="381"/>
      <c r="G223" s="381"/>
      <c r="H223" s="381"/>
      <c r="I223" s="381"/>
    </row>
    <row r="224" customFormat="false" ht="13.8" hidden="false" customHeight="false" outlineLevel="0" collapsed="false">
      <c r="A224" s="381"/>
      <c r="B224" s="381"/>
      <c r="C224" s="381"/>
      <c r="D224" s="381"/>
      <c r="E224" s="381"/>
      <c r="F224" s="381"/>
      <c r="G224" s="381"/>
      <c r="H224" s="381"/>
      <c r="I224" s="381"/>
    </row>
    <row r="225" customFormat="false" ht="13.8" hidden="false" customHeight="false" outlineLevel="0" collapsed="false">
      <c r="A225" s="381"/>
      <c r="B225" s="381"/>
      <c r="C225" s="381"/>
      <c r="D225" s="381"/>
      <c r="E225" s="381"/>
      <c r="F225" s="381"/>
      <c r="G225" s="381"/>
      <c r="H225" s="381"/>
      <c r="I225" s="381"/>
    </row>
    <row r="226" customFormat="false" ht="13.8" hidden="false" customHeight="false" outlineLevel="0" collapsed="false">
      <c r="A226" s="381"/>
      <c r="B226" s="381"/>
      <c r="C226" s="381"/>
      <c r="D226" s="381"/>
      <c r="E226" s="381"/>
      <c r="F226" s="381"/>
      <c r="G226" s="381"/>
      <c r="H226" s="381"/>
      <c r="I226" s="381"/>
    </row>
    <row r="227" customFormat="false" ht="13.8" hidden="false" customHeight="false" outlineLevel="0" collapsed="false">
      <c r="A227" s="381"/>
      <c r="B227" s="381"/>
      <c r="C227" s="381"/>
      <c r="D227" s="381"/>
      <c r="E227" s="381"/>
      <c r="F227" s="381"/>
      <c r="G227" s="381"/>
      <c r="H227" s="381"/>
      <c r="I227" s="381"/>
    </row>
    <row r="228" customFormat="false" ht="13.8" hidden="false" customHeight="false" outlineLevel="0" collapsed="false">
      <c r="A228" s="381"/>
      <c r="B228" s="381"/>
      <c r="C228" s="381"/>
      <c r="D228" s="381"/>
      <c r="E228" s="381"/>
      <c r="F228" s="381"/>
      <c r="G228" s="381"/>
      <c r="H228" s="381"/>
      <c r="I228" s="381"/>
    </row>
    <row r="229" customFormat="false" ht="13.8" hidden="false" customHeight="false" outlineLevel="0" collapsed="false">
      <c r="A229" s="381"/>
      <c r="B229" s="381"/>
      <c r="C229" s="381"/>
      <c r="D229" s="381"/>
      <c r="E229" s="381"/>
      <c r="F229" s="381"/>
      <c r="G229" s="381"/>
      <c r="H229" s="381"/>
      <c r="I229" s="381"/>
    </row>
    <row r="230" customFormat="false" ht="13.8" hidden="false" customHeight="false" outlineLevel="0" collapsed="false">
      <c r="A230" s="381"/>
      <c r="B230" s="381"/>
      <c r="C230" s="381"/>
      <c r="D230" s="381"/>
      <c r="E230" s="381"/>
      <c r="F230" s="381"/>
      <c r="G230" s="381"/>
      <c r="H230" s="381"/>
      <c r="I230" s="381"/>
    </row>
    <row r="231" customFormat="false" ht="13.8" hidden="false" customHeight="false" outlineLevel="0" collapsed="false">
      <c r="A231" s="381"/>
      <c r="B231" s="381"/>
      <c r="C231" s="381"/>
      <c r="D231" s="381"/>
      <c r="E231" s="381"/>
      <c r="F231" s="381"/>
      <c r="G231" s="381"/>
      <c r="H231" s="381"/>
      <c r="I231" s="381"/>
    </row>
    <row r="232" customFormat="false" ht="13.8" hidden="false" customHeight="false" outlineLevel="0" collapsed="false">
      <c r="A232" s="381"/>
      <c r="B232" s="381"/>
      <c r="C232" s="381"/>
      <c r="D232" s="381"/>
      <c r="E232" s="381"/>
      <c r="F232" s="381"/>
      <c r="G232" s="381"/>
      <c r="H232" s="381"/>
      <c r="I232" s="381"/>
    </row>
    <row r="233" customFormat="false" ht="13.8" hidden="false" customHeight="false" outlineLevel="0" collapsed="false">
      <c r="A233" s="381"/>
      <c r="B233" s="381"/>
      <c r="C233" s="381"/>
      <c r="D233" s="381"/>
      <c r="E233" s="381"/>
      <c r="F233" s="381"/>
      <c r="G233" s="381"/>
      <c r="H233" s="381"/>
      <c r="I233" s="381"/>
    </row>
    <row r="234" customFormat="false" ht="13.8" hidden="false" customHeight="false" outlineLevel="0" collapsed="false">
      <c r="A234" s="381"/>
      <c r="B234" s="381"/>
      <c r="C234" s="381"/>
      <c r="D234" s="381"/>
      <c r="E234" s="381"/>
      <c r="F234" s="381"/>
      <c r="G234" s="381"/>
      <c r="H234" s="381"/>
      <c r="I234" s="381"/>
    </row>
    <row r="235" customFormat="false" ht="13.8" hidden="false" customHeight="false" outlineLevel="0" collapsed="false">
      <c r="A235" s="381"/>
      <c r="B235" s="381"/>
      <c r="C235" s="381"/>
      <c r="D235" s="381"/>
      <c r="E235" s="381"/>
      <c r="F235" s="381"/>
      <c r="G235" s="381"/>
      <c r="H235" s="381"/>
      <c r="I235" s="381"/>
    </row>
    <row r="236" customFormat="false" ht="13.8" hidden="false" customHeight="false" outlineLevel="0" collapsed="false">
      <c r="A236" s="381"/>
      <c r="B236" s="381"/>
      <c r="C236" s="381"/>
      <c r="D236" s="381"/>
      <c r="E236" s="381"/>
      <c r="F236" s="381"/>
      <c r="G236" s="381"/>
      <c r="H236" s="381"/>
      <c r="I236" s="381"/>
    </row>
    <row r="237" customFormat="false" ht="13.8" hidden="false" customHeight="false" outlineLevel="0" collapsed="false">
      <c r="A237" s="381"/>
      <c r="B237" s="381"/>
      <c r="C237" s="381"/>
      <c r="D237" s="381"/>
      <c r="E237" s="381"/>
      <c r="F237" s="381"/>
      <c r="G237" s="381"/>
      <c r="H237" s="381"/>
      <c r="I237" s="381"/>
    </row>
    <row r="238" customFormat="false" ht="13.8" hidden="false" customHeight="false" outlineLevel="0" collapsed="false">
      <c r="A238" s="381"/>
      <c r="B238" s="381"/>
      <c r="C238" s="381"/>
      <c r="D238" s="381"/>
      <c r="E238" s="381"/>
      <c r="F238" s="381"/>
      <c r="G238" s="381"/>
      <c r="H238" s="381"/>
      <c r="I238" s="381"/>
    </row>
    <row r="239" customFormat="false" ht="13.8" hidden="false" customHeight="false" outlineLevel="0" collapsed="false">
      <c r="A239" s="381"/>
      <c r="B239" s="381"/>
      <c r="C239" s="381"/>
      <c r="D239" s="381"/>
      <c r="E239" s="381"/>
      <c r="F239" s="381"/>
      <c r="G239" s="381"/>
      <c r="H239" s="381"/>
      <c r="I239" s="381"/>
    </row>
    <row r="240" customFormat="false" ht="13.8" hidden="false" customHeight="false" outlineLevel="0" collapsed="false">
      <c r="A240" s="381"/>
      <c r="B240" s="381"/>
      <c r="C240" s="381"/>
      <c r="D240" s="381"/>
      <c r="E240" s="381"/>
      <c r="F240" s="381"/>
      <c r="G240" s="381"/>
      <c r="H240" s="381"/>
      <c r="I240" s="381"/>
    </row>
    <row r="241" customFormat="false" ht="13.8" hidden="false" customHeight="false" outlineLevel="0" collapsed="false">
      <c r="A241" s="381"/>
      <c r="B241" s="381"/>
      <c r="C241" s="381"/>
      <c r="D241" s="381"/>
      <c r="E241" s="381"/>
      <c r="F241" s="381"/>
      <c r="G241" s="381"/>
      <c r="H241" s="381"/>
      <c r="I241" s="381"/>
    </row>
    <row r="242" customFormat="false" ht="13.8" hidden="false" customHeight="false" outlineLevel="0" collapsed="false">
      <c r="A242" s="381"/>
      <c r="B242" s="381"/>
      <c r="C242" s="381"/>
      <c r="D242" s="381"/>
      <c r="E242" s="381"/>
      <c r="F242" s="381"/>
      <c r="G242" s="381"/>
      <c r="H242" s="381"/>
      <c r="I242" s="381"/>
    </row>
    <row r="243" customFormat="false" ht="13.8" hidden="false" customHeight="false" outlineLevel="0" collapsed="false">
      <c r="A243" s="381"/>
      <c r="B243" s="381"/>
      <c r="C243" s="381"/>
      <c r="D243" s="381"/>
      <c r="E243" s="381"/>
      <c r="F243" s="381"/>
      <c r="G243" s="381"/>
      <c r="H243" s="381"/>
      <c r="I243" s="381"/>
    </row>
    <row r="244" customFormat="false" ht="13.8" hidden="false" customHeight="false" outlineLevel="0" collapsed="false">
      <c r="A244" s="381"/>
      <c r="B244" s="381"/>
      <c r="C244" s="381"/>
      <c r="D244" s="381"/>
      <c r="E244" s="381"/>
      <c r="F244" s="381"/>
      <c r="G244" s="381"/>
      <c r="H244" s="381"/>
      <c r="I244" s="381"/>
    </row>
    <row r="245" customFormat="false" ht="13.8" hidden="false" customHeight="false" outlineLevel="0" collapsed="false">
      <c r="A245" s="381"/>
      <c r="B245" s="381"/>
      <c r="C245" s="381"/>
      <c r="D245" s="381"/>
      <c r="E245" s="381"/>
      <c r="F245" s="381"/>
      <c r="G245" s="381"/>
      <c r="H245" s="381"/>
      <c r="I245" s="381"/>
    </row>
    <row r="246" customFormat="false" ht="13.8" hidden="false" customHeight="false" outlineLevel="0" collapsed="false">
      <c r="A246" s="381"/>
      <c r="B246" s="381"/>
      <c r="C246" s="381"/>
      <c r="D246" s="381"/>
      <c r="E246" s="381"/>
      <c r="F246" s="381"/>
      <c r="G246" s="381"/>
      <c r="H246" s="381"/>
      <c r="I246" s="381"/>
    </row>
    <row r="247" customFormat="false" ht="13.8" hidden="false" customHeight="false" outlineLevel="0" collapsed="false">
      <c r="A247" s="381"/>
      <c r="B247" s="381"/>
      <c r="C247" s="381"/>
      <c r="D247" s="381"/>
      <c r="E247" s="381"/>
      <c r="F247" s="381"/>
      <c r="G247" s="381"/>
      <c r="H247" s="381"/>
      <c r="I247" s="381"/>
    </row>
    <row r="248" customFormat="false" ht="13.8" hidden="false" customHeight="false" outlineLevel="0" collapsed="false">
      <c r="A248" s="381"/>
      <c r="B248" s="381"/>
      <c r="C248" s="381"/>
      <c r="D248" s="381"/>
      <c r="E248" s="381"/>
      <c r="F248" s="381"/>
      <c r="G248" s="381"/>
      <c r="H248" s="381"/>
      <c r="I248" s="381"/>
    </row>
    <row r="249" customFormat="false" ht="13.8" hidden="false" customHeight="false" outlineLevel="0" collapsed="false">
      <c r="A249" s="381"/>
      <c r="B249" s="381"/>
      <c r="C249" s="381"/>
      <c r="D249" s="381"/>
      <c r="E249" s="381"/>
      <c r="F249" s="381"/>
      <c r="G249" s="381"/>
      <c r="H249" s="381"/>
      <c r="I249" s="381"/>
    </row>
    <row r="250" customFormat="false" ht="13.8" hidden="false" customHeight="false" outlineLevel="0" collapsed="false">
      <c r="A250" s="381"/>
      <c r="B250" s="381"/>
      <c r="C250" s="381"/>
      <c r="D250" s="381"/>
      <c r="E250" s="381"/>
      <c r="F250" s="381"/>
      <c r="G250" s="381"/>
      <c r="H250" s="381"/>
      <c r="I250" s="381"/>
    </row>
    <row r="251" customFormat="false" ht="13.8" hidden="false" customHeight="false" outlineLevel="0" collapsed="false">
      <c r="A251" s="381"/>
      <c r="B251" s="381"/>
      <c r="C251" s="381"/>
      <c r="D251" s="381"/>
      <c r="E251" s="381"/>
      <c r="F251" s="381"/>
      <c r="G251" s="381"/>
      <c r="H251" s="381"/>
      <c r="I251" s="381"/>
    </row>
    <row r="252" customFormat="false" ht="13.8" hidden="false" customHeight="false" outlineLevel="0" collapsed="false">
      <c r="A252" s="381"/>
      <c r="B252" s="381"/>
      <c r="C252" s="381"/>
      <c r="D252" s="381"/>
      <c r="E252" s="381"/>
      <c r="F252" s="381"/>
      <c r="G252" s="381"/>
      <c r="H252" s="381"/>
      <c r="I252" s="381"/>
    </row>
    <row r="253" customFormat="false" ht="13.8" hidden="false" customHeight="false" outlineLevel="0" collapsed="false">
      <c r="A253" s="381"/>
      <c r="B253" s="381"/>
      <c r="C253" s="381"/>
      <c r="D253" s="381"/>
      <c r="E253" s="381"/>
      <c r="F253" s="381"/>
      <c r="G253" s="381"/>
      <c r="H253" s="381"/>
      <c r="I253" s="381"/>
    </row>
    <row r="254" customFormat="false" ht="13.8" hidden="false" customHeight="false" outlineLevel="0" collapsed="false">
      <c r="A254" s="381"/>
      <c r="B254" s="381"/>
      <c r="C254" s="381"/>
      <c r="D254" s="381"/>
      <c r="E254" s="381"/>
      <c r="F254" s="381"/>
      <c r="G254" s="381"/>
      <c r="H254" s="381"/>
      <c r="I254" s="381"/>
    </row>
    <row r="255" customFormat="false" ht="13.8" hidden="false" customHeight="false" outlineLevel="0" collapsed="false">
      <c r="A255" s="381"/>
      <c r="B255" s="381"/>
      <c r="C255" s="381"/>
      <c r="D255" s="381"/>
      <c r="E255" s="381"/>
      <c r="F255" s="381"/>
      <c r="G255" s="381"/>
      <c r="H255" s="381"/>
      <c r="I255" s="381"/>
    </row>
    <row r="256" customFormat="false" ht="13.8" hidden="false" customHeight="false" outlineLevel="0" collapsed="false">
      <c r="A256" s="381"/>
      <c r="B256" s="381"/>
      <c r="C256" s="381"/>
      <c r="D256" s="381"/>
      <c r="E256" s="381"/>
      <c r="F256" s="381"/>
      <c r="G256" s="381"/>
      <c r="H256" s="381"/>
      <c r="I256" s="381"/>
    </row>
    <row r="257" customFormat="false" ht="13.8" hidden="false" customHeight="false" outlineLevel="0" collapsed="false">
      <c r="A257" s="381"/>
      <c r="B257" s="381"/>
      <c r="C257" s="381"/>
      <c r="D257" s="381"/>
      <c r="E257" s="381"/>
      <c r="F257" s="381"/>
      <c r="G257" s="381"/>
      <c r="H257" s="381"/>
      <c r="I257" s="381"/>
    </row>
    <row r="258" customFormat="false" ht="13.8" hidden="false" customHeight="false" outlineLevel="0" collapsed="false">
      <c r="A258" s="381"/>
      <c r="B258" s="381"/>
      <c r="C258" s="381"/>
      <c r="D258" s="381"/>
      <c r="E258" s="381"/>
      <c r="F258" s="381"/>
      <c r="G258" s="381"/>
      <c r="H258" s="381"/>
      <c r="I258" s="381"/>
    </row>
    <row r="259" customFormat="false" ht="13.8" hidden="false" customHeight="false" outlineLevel="0" collapsed="false">
      <c r="A259" s="381"/>
      <c r="B259" s="381"/>
      <c r="C259" s="381"/>
      <c r="D259" s="381"/>
      <c r="E259" s="381"/>
      <c r="F259" s="381"/>
      <c r="G259" s="381"/>
      <c r="H259" s="381"/>
      <c r="I259" s="381"/>
    </row>
    <row r="260" customFormat="false" ht="13.8" hidden="false" customHeight="false" outlineLevel="0" collapsed="false">
      <c r="A260" s="381"/>
      <c r="B260" s="381"/>
      <c r="C260" s="381"/>
      <c r="D260" s="381"/>
      <c r="E260" s="381"/>
      <c r="F260" s="381"/>
      <c r="G260" s="381"/>
      <c r="H260" s="381"/>
      <c r="I260" s="381"/>
    </row>
    <row r="261" customFormat="false" ht="13.8" hidden="false" customHeight="false" outlineLevel="0" collapsed="false">
      <c r="A261" s="381"/>
      <c r="B261" s="381"/>
      <c r="C261" s="381"/>
      <c r="D261" s="381"/>
      <c r="E261" s="381"/>
      <c r="F261" s="381"/>
      <c r="G261" s="381"/>
      <c r="H261" s="381"/>
      <c r="I261" s="381"/>
    </row>
    <row r="262" customFormat="false" ht="13.8" hidden="false" customHeight="false" outlineLevel="0" collapsed="false">
      <c r="A262" s="381"/>
      <c r="B262" s="381"/>
      <c r="C262" s="381"/>
      <c r="D262" s="381"/>
      <c r="E262" s="381"/>
      <c r="F262" s="381"/>
      <c r="G262" s="381"/>
      <c r="H262" s="381"/>
      <c r="I262" s="381"/>
    </row>
    <row r="263" customFormat="false" ht="13.8" hidden="false" customHeight="false" outlineLevel="0" collapsed="false">
      <c r="A263" s="381"/>
      <c r="B263" s="381"/>
      <c r="C263" s="381"/>
      <c r="D263" s="381"/>
      <c r="E263" s="381"/>
      <c r="F263" s="381"/>
      <c r="G263" s="381"/>
      <c r="H263" s="381"/>
      <c r="I263" s="381"/>
    </row>
    <row r="264" customFormat="false" ht="13.8" hidden="false" customHeight="false" outlineLevel="0" collapsed="false">
      <c r="A264" s="381"/>
      <c r="B264" s="381"/>
      <c r="C264" s="381"/>
      <c r="D264" s="381"/>
      <c r="E264" s="381"/>
      <c r="F264" s="381"/>
      <c r="G264" s="381"/>
      <c r="H264" s="381"/>
      <c r="I264" s="381"/>
    </row>
    <row r="265" customFormat="false" ht="13.8" hidden="false" customHeight="false" outlineLevel="0" collapsed="false">
      <c r="A265" s="381"/>
      <c r="B265" s="381"/>
      <c r="C265" s="381"/>
      <c r="D265" s="381"/>
      <c r="E265" s="381"/>
      <c r="F265" s="381"/>
      <c r="G265" s="381"/>
      <c r="H265" s="381"/>
      <c r="I265" s="381"/>
    </row>
    <row r="266" customFormat="false" ht="13.8" hidden="false" customHeight="false" outlineLevel="0" collapsed="false">
      <c r="A266" s="381"/>
      <c r="B266" s="381"/>
      <c r="C266" s="381"/>
      <c r="D266" s="381"/>
      <c r="E266" s="381"/>
      <c r="F266" s="381"/>
      <c r="G266" s="381"/>
      <c r="H266" s="381"/>
      <c r="I266" s="381"/>
    </row>
    <row r="267" customFormat="false" ht="13.8" hidden="false" customHeight="false" outlineLevel="0" collapsed="false">
      <c r="A267" s="381"/>
      <c r="B267" s="381"/>
      <c r="C267" s="381"/>
      <c r="D267" s="381"/>
      <c r="E267" s="381"/>
      <c r="F267" s="381"/>
      <c r="G267" s="381"/>
      <c r="H267" s="381"/>
      <c r="I267" s="381"/>
    </row>
    <row r="268" customFormat="false" ht="13.8" hidden="false" customHeight="false" outlineLevel="0" collapsed="false">
      <c r="A268" s="381"/>
      <c r="B268" s="381"/>
      <c r="C268" s="381"/>
      <c r="D268" s="381"/>
      <c r="E268" s="381"/>
      <c r="F268" s="381"/>
      <c r="G268" s="381"/>
      <c r="H268" s="381"/>
      <c r="I268" s="381"/>
    </row>
    <row r="269" customFormat="false" ht="13.8" hidden="false" customHeight="false" outlineLevel="0" collapsed="false">
      <c r="A269" s="381"/>
      <c r="B269" s="381"/>
      <c r="C269" s="381"/>
      <c r="D269" s="381"/>
      <c r="E269" s="381"/>
      <c r="F269" s="381"/>
      <c r="G269" s="381"/>
      <c r="H269" s="381"/>
      <c r="I269" s="381"/>
    </row>
    <row r="270" customFormat="false" ht="13.8" hidden="false" customHeight="false" outlineLevel="0" collapsed="false">
      <c r="A270" s="381"/>
      <c r="B270" s="381"/>
      <c r="C270" s="381"/>
      <c r="D270" s="381"/>
      <c r="E270" s="381"/>
      <c r="F270" s="381"/>
      <c r="G270" s="381"/>
      <c r="H270" s="381"/>
      <c r="I270" s="381"/>
    </row>
    <row r="271" customFormat="false" ht="13.8" hidden="false" customHeight="false" outlineLevel="0" collapsed="false">
      <c r="A271" s="381"/>
      <c r="B271" s="381"/>
      <c r="C271" s="381"/>
      <c r="D271" s="381"/>
      <c r="E271" s="381"/>
      <c r="F271" s="381"/>
      <c r="G271" s="381"/>
      <c r="H271" s="381"/>
      <c r="I271" s="381"/>
    </row>
    <row r="272" customFormat="false" ht="13.8" hidden="false" customHeight="false" outlineLevel="0" collapsed="false">
      <c r="A272" s="381"/>
      <c r="B272" s="381"/>
      <c r="C272" s="381"/>
      <c r="D272" s="381"/>
      <c r="E272" s="381"/>
      <c r="F272" s="381"/>
      <c r="G272" s="381"/>
      <c r="H272" s="381"/>
      <c r="I272" s="381"/>
    </row>
    <row r="273" customFormat="false" ht="13.8" hidden="false" customHeight="false" outlineLevel="0" collapsed="false">
      <c r="A273" s="381"/>
      <c r="B273" s="381"/>
      <c r="C273" s="381"/>
      <c r="D273" s="381"/>
      <c r="E273" s="381"/>
      <c r="F273" s="381"/>
      <c r="G273" s="381"/>
      <c r="H273" s="381"/>
      <c r="I273" s="381"/>
    </row>
    <row r="274" customFormat="false" ht="13.8" hidden="false" customHeight="false" outlineLevel="0" collapsed="false">
      <c r="A274" s="381"/>
      <c r="B274" s="381"/>
      <c r="C274" s="381"/>
      <c r="D274" s="381"/>
      <c r="E274" s="381"/>
      <c r="F274" s="381"/>
      <c r="G274" s="381"/>
      <c r="H274" s="381"/>
      <c r="I274" s="381"/>
    </row>
    <row r="275" customFormat="false" ht="13.8" hidden="false" customHeight="false" outlineLevel="0" collapsed="false">
      <c r="A275" s="381"/>
      <c r="B275" s="381"/>
      <c r="C275" s="381"/>
      <c r="D275" s="381"/>
      <c r="E275" s="381"/>
      <c r="F275" s="381"/>
      <c r="G275" s="381"/>
      <c r="H275" s="381"/>
      <c r="I275" s="381"/>
    </row>
    <row r="276" customFormat="false" ht="13.8" hidden="false" customHeight="false" outlineLevel="0" collapsed="false">
      <c r="A276" s="381"/>
      <c r="B276" s="381"/>
      <c r="C276" s="381"/>
      <c r="D276" s="381"/>
      <c r="E276" s="381"/>
      <c r="F276" s="381"/>
      <c r="G276" s="381"/>
      <c r="H276" s="381"/>
      <c r="I276" s="381"/>
    </row>
    <row r="277" customFormat="false" ht="13.8" hidden="false" customHeight="false" outlineLevel="0" collapsed="false">
      <c r="A277" s="381"/>
      <c r="B277" s="381"/>
      <c r="C277" s="381"/>
      <c r="D277" s="381"/>
      <c r="E277" s="381"/>
      <c r="F277" s="381"/>
      <c r="G277" s="381"/>
      <c r="H277" s="381"/>
      <c r="I277" s="381"/>
    </row>
    <row r="278" customFormat="false" ht="13.8" hidden="false" customHeight="false" outlineLevel="0" collapsed="false">
      <c r="A278" s="381"/>
      <c r="B278" s="381"/>
      <c r="C278" s="381"/>
      <c r="D278" s="381"/>
      <c r="E278" s="381"/>
      <c r="F278" s="381"/>
      <c r="G278" s="381"/>
      <c r="H278" s="381"/>
      <c r="I278" s="381"/>
    </row>
    <row r="279" customFormat="false" ht="13.8" hidden="false" customHeight="false" outlineLevel="0" collapsed="false">
      <c r="A279" s="381"/>
      <c r="B279" s="381"/>
      <c r="C279" s="381"/>
      <c r="D279" s="381"/>
      <c r="E279" s="381"/>
      <c r="F279" s="381"/>
      <c r="G279" s="381"/>
      <c r="H279" s="381"/>
      <c r="I279" s="381"/>
    </row>
    <row r="280" customFormat="false" ht="13.8" hidden="false" customHeight="false" outlineLevel="0" collapsed="false">
      <c r="A280" s="381"/>
      <c r="B280" s="381"/>
      <c r="C280" s="381"/>
      <c r="D280" s="381"/>
      <c r="E280" s="381"/>
      <c r="F280" s="381"/>
      <c r="G280" s="381"/>
      <c r="H280" s="381"/>
      <c r="I280" s="381"/>
    </row>
    <row r="281" customFormat="false" ht="13.8" hidden="false" customHeight="false" outlineLevel="0" collapsed="false">
      <c r="A281" s="381"/>
      <c r="B281" s="381"/>
      <c r="C281" s="381"/>
      <c r="D281" s="381"/>
      <c r="E281" s="381"/>
      <c r="F281" s="381"/>
      <c r="G281" s="381"/>
      <c r="H281" s="381"/>
      <c r="I281" s="381"/>
    </row>
    <row r="282" customFormat="false" ht="13.8" hidden="false" customHeight="false" outlineLevel="0" collapsed="false">
      <c r="A282" s="381"/>
      <c r="B282" s="381"/>
      <c r="C282" s="381"/>
      <c r="D282" s="381"/>
      <c r="E282" s="381"/>
      <c r="F282" s="381"/>
      <c r="G282" s="381"/>
      <c r="H282" s="381"/>
      <c r="I282" s="381"/>
    </row>
    <row r="283" customFormat="false" ht="13.8" hidden="false" customHeight="false" outlineLevel="0" collapsed="false">
      <c r="A283" s="381"/>
      <c r="B283" s="381"/>
      <c r="C283" s="381"/>
      <c r="D283" s="381"/>
      <c r="E283" s="381"/>
      <c r="F283" s="381"/>
      <c r="G283" s="381"/>
      <c r="H283" s="381"/>
      <c r="I283" s="381"/>
    </row>
    <row r="284" customFormat="false" ht="13.8" hidden="false" customHeight="false" outlineLevel="0" collapsed="false">
      <c r="A284" s="381"/>
      <c r="B284" s="381"/>
      <c r="C284" s="381"/>
      <c r="D284" s="381"/>
      <c r="E284" s="381"/>
      <c r="F284" s="381"/>
      <c r="G284" s="381"/>
      <c r="H284" s="381"/>
      <c r="I284" s="381"/>
    </row>
    <row r="285" customFormat="false" ht="13.8" hidden="false" customHeight="false" outlineLevel="0" collapsed="false">
      <c r="A285" s="381"/>
      <c r="B285" s="381"/>
      <c r="C285" s="381"/>
      <c r="D285" s="381"/>
      <c r="E285" s="381"/>
      <c r="F285" s="381"/>
      <c r="G285" s="381"/>
      <c r="H285" s="381"/>
      <c r="I285" s="381"/>
    </row>
    <row r="286" customFormat="false" ht="13.8" hidden="false" customHeight="false" outlineLevel="0" collapsed="false">
      <c r="A286" s="381"/>
      <c r="B286" s="381"/>
      <c r="C286" s="381"/>
      <c r="D286" s="381"/>
      <c r="E286" s="381"/>
      <c r="F286" s="381"/>
      <c r="G286" s="381"/>
      <c r="H286" s="381"/>
      <c r="I286" s="381"/>
    </row>
    <row r="287" customFormat="false" ht="13.8" hidden="false" customHeight="false" outlineLevel="0" collapsed="false">
      <c r="A287" s="381"/>
      <c r="B287" s="381"/>
      <c r="C287" s="381"/>
      <c r="D287" s="381"/>
      <c r="E287" s="381"/>
      <c r="F287" s="381"/>
      <c r="G287" s="381"/>
      <c r="H287" s="381"/>
      <c r="I287" s="381"/>
    </row>
    <row r="288" customFormat="false" ht="13.8" hidden="false" customHeight="false" outlineLevel="0" collapsed="false">
      <c r="A288" s="381"/>
      <c r="B288" s="381"/>
      <c r="C288" s="381"/>
      <c r="D288" s="381"/>
      <c r="E288" s="381"/>
      <c r="F288" s="381"/>
      <c r="G288" s="381"/>
      <c r="H288" s="381"/>
      <c r="I288" s="381"/>
    </row>
    <row r="289" customFormat="false" ht="13.8" hidden="false" customHeight="false" outlineLevel="0" collapsed="false">
      <c r="A289" s="381"/>
      <c r="B289" s="381"/>
      <c r="C289" s="381"/>
      <c r="D289" s="381"/>
      <c r="E289" s="381"/>
      <c r="F289" s="381"/>
      <c r="G289" s="381"/>
      <c r="H289" s="381"/>
      <c r="I289" s="381"/>
    </row>
    <row r="290" customFormat="false" ht="13.8" hidden="false" customHeight="false" outlineLevel="0" collapsed="false">
      <c r="A290" s="381"/>
      <c r="B290" s="381"/>
      <c r="C290" s="381"/>
      <c r="D290" s="381"/>
      <c r="E290" s="381"/>
      <c r="F290" s="381"/>
      <c r="G290" s="381"/>
      <c r="H290" s="381"/>
      <c r="I290" s="381"/>
    </row>
    <row r="291" customFormat="false" ht="13.8" hidden="false" customHeight="false" outlineLevel="0" collapsed="false">
      <c r="A291" s="381"/>
      <c r="B291" s="381"/>
      <c r="C291" s="381"/>
      <c r="D291" s="381"/>
      <c r="E291" s="381"/>
      <c r="F291" s="381"/>
      <c r="G291" s="381"/>
      <c r="H291" s="381"/>
      <c r="I291" s="381"/>
    </row>
    <row r="292" customFormat="false" ht="13.8" hidden="false" customHeight="false" outlineLevel="0" collapsed="false">
      <c r="A292" s="381"/>
      <c r="B292" s="381"/>
      <c r="C292" s="381"/>
      <c r="D292" s="381"/>
      <c r="E292" s="381"/>
      <c r="F292" s="381"/>
      <c r="G292" s="381"/>
      <c r="H292" s="381"/>
      <c r="I292" s="381"/>
    </row>
    <row r="293" customFormat="false" ht="13.8" hidden="false" customHeight="false" outlineLevel="0" collapsed="false">
      <c r="A293" s="381"/>
      <c r="B293" s="381"/>
      <c r="C293" s="381"/>
      <c r="D293" s="381"/>
      <c r="E293" s="381"/>
      <c r="F293" s="381"/>
      <c r="G293" s="381"/>
      <c r="H293" s="381"/>
      <c r="I293" s="381"/>
    </row>
    <row r="294" customFormat="false" ht="13.8" hidden="false" customHeight="false" outlineLevel="0" collapsed="false">
      <c r="A294" s="381"/>
      <c r="B294" s="381"/>
      <c r="C294" s="381"/>
      <c r="D294" s="381"/>
      <c r="E294" s="381"/>
      <c r="F294" s="381"/>
      <c r="G294" s="381"/>
      <c r="H294" s="381"/>
      <c r="I294" s="381"/>
    </row>
    <row r="295" customFormat="false" ht="13.8" hidden="false" customHeight="false" outlineLevel="0" collapsed="false">
      <c r="A295" s="381"/>
      <c r="B295" s="381"/>
      <c r="C295" s="381"/>
      <c r="D295" s="381"/>
      <c r="E295" s="381"/>
      <c r="F295" s="381"/>
      <c r="G295" s="381"/>
      <c r="H295" s="381"/>
      <c r="I295" s="381"/>
    </row>
    <row r="296" customFormat="false" ht="13.8" hidden="false" customHeight="false" outlineLevel="0" collapsed="false">
      <c r="A296" s="381"/>
      <c r="B296" s="381"/>
      <c r="C296" s="381"/>
      <c r="D296" s="381"/>
      <c r="E296" s="381"/>
      <c r="F296" s="381"/>
      <c r="G296" s="381"/>
      <c r="H296" s="381"/>
      <c r="I296" s="381"/>
    </row>
    <row r="297" customFormat="false" ht="13.8" hidden="false" customHeight="false" outlineLevel="0" collapsed="false">
      <c r="A297" s="381"/>
      <c r="B297" s="381"/>
      <c r="C297" s="381"/>
      <c r="D297" s="381"/>
      <c r="E297" s="381"/>
      <c r="F297" s="381"/>
      <c r="G297" s="381"/>
      <c r="H297" s="381"/>
      <c r="I297" s="381"/>
    </row>
    <row r="298" customFormat="false" ht="13.8" hidden="false" customHeight="false" outlineLevel="0" collapsed="false">
      <c r="A298" s="381"/>
      <c r="B298" s="381"/>
      <c r="C298" s="381"/>
      <c r="D298" s="381"/>
      <c r="E298" s="381"/>
      <c r="F298" s="381"/>
      <c r="G298" s="381"/>
      <c r="H298" s="381"/>
      <c r="I298" s="381"/>
    </row>
    <row r="299" customFormat="false" ht="13.8" hidden="false" customHeight="false" outlineLevel="0" collapsed="false">
      <c r="A299" s="381"/>
      <c r="B299" s="381"/>
      <c r="C299" s="381"/>
      <c r="D299" s="381"/>
      <c r="E299" s="381"/>
      <c r="F299" s="381"/>
      <c r="G299" s="381"/>
      <c r="H299" s="381"/>
      <c r="I299" s="381"/>
    </row>
    <row r="300" customFormat="false" ht="13.8" hidden="false" customHeight="false" outlineLevel="0" collapsed="false">
      <c r="A300" s="381"/>
      <c r="B300" s="381"/>
      <c r="C300" s="381"/>
      <c r="D300" s="381"/>
      <c r="E300" s="381"/>
      <c r="F300" s="381"/>
      <c r="G300" s="381"/>
      <c r="H300" s="381"/>
      <c r="I300" s="381"/>
    </row>
    <row r="301" customFormat="false" ht="13.8" hidden="false" customHeight="false" outlineLevel="0" collapsed="false">
      <c r="A301" s="381"/>
      <c r="B301" s="381"/>
      <c r="C301" s="381"/>
      <c r="D301" s="381"/>
      <c r="E301" s="381"/>
      <c r="F301" s="381"/>
      <c r="G301" s="381"/>
      <c r="H301" s="381"/>
      <c r="I301" s="381"/>
    </row>
    <row r="302" customFormat="false" ht="13.8" hidden="false" customHeight="false" outlineLevel="0" collapsed="false">
      <c r="A302" s="381"/>
      <c r="B302" s="381"/>
      <c r="C302" s="381"/>
      <c r="D302" s="381"/>
      <c r="E302" s="381"/>
      <c r="F302" s="381"/>
      <c r="G302" s="381"/>
      <c r="H302" s="381"/>
      <c r="I302" s="381"/>
    </row>
    <row r="303" customFormat="false" ht="13.8" hidden="false" customHeight="false" outlineLevel="0" collapsed="false">
      <c r="A303" s="381"/>
      <c r="B303" s="381"/>
      <c r="C303" s="381"/>
      <c r="D303" s="381"/>
      <c r="E303" s="381"/>
      <c r="F303" s="381"/>
      <c r="G303" s="381"/>
      <c r="H303" s="381"/>
      <c r="I303" s="381"/>
    </row>
    <row r="304" customFormat="false" ht="13.8" hidden="false" customHeight="false" outlineLevel="0" collapsed="false">
      <c r="A304" s="381"/>
      <c r="B304" s="381"/>
      <c r="C304" s="381"/>
      <c r="D304" s="381"/>
      <c r="E304" s="381"/>
      <c r="F304" s="381"/>
      <c r="G304" s="381"/>
      <c r="H304" s="381"/>
      <c r="I304" s="381"/>
    </row>
    <row r="305" customFormat="false" ht="13.8" hidden="false" customHeight="false" outlineLevel="0" collapsed="false">
      <c r="A305" s="381"/>
      <c r="B305" s="381"/>
      <c r="C305" s="381"/>
      <c r="D305" s="381"/>
      <c r="E305" s="381"/>
      <c r="F305" s="381"/>
      <c r="G305" s="381"/>
      <c r="H305" s="381"/>
      <c r="I305" s="381"/>
    </row>
    <row r="306" customFormat="false" ht="13.8" hidden="false" customHeight="false" outlineLevel="0" collapsed="false">
      <c r="A306" s="381"/>
      <c r="B306" s="381"/>
      <c r="C306" s="381"/>
      <c r="D306" s="381"/>
      <c r="E306" s="381"/>
      <c r="F306" s="381"/>
      <c r="G306" s="381"/>
      <c r="H306" s="381"/>
      <c r="I306" s="381"/>
    </row>
    <row r="307" customFormat="false" ht="13.8" hidden="false" customHeight="false" outlineLevel="0" collapsed="false">
      <c r="I307" s="234"/>
    </row>
    <row r="308" customFormat="false" ht="13.8" hidden="false" customHeight="false" outlineLevel="0" collapsed="false">
      <c r="I308" s="234"/>
    </row>
    <row r="309" customFormat="false" ht="13.8" hidden="false" customHeight="false" outlineLevel="0" collapsed="false">
      <c r="I309" s="234"/>
    </row>
    <row r="310" customFormat="false" ht="13.8" hidden="false" customHeight="false" outlineLevel="0" collapsed="false">
      <c r="I310" s="234"/>
    </row>
    <row r="311" customFormat="false" ht="13.8" hidden="false" customHeight="false" outlineLevel="0" collapsed="false">
      <c r="I311" s="234"/>
    </row>
    <row r="312" customFormat="false" ht="13.8" hidden="false" customHeight="false" outlineLevel="0" collapsed="false">
      <c r="I312" s="234"/>
    </row>
    <row r="313" customFormat="false" ht="13.8" hidden="false" customHeight="false" outlineLevel="0" collapsed="false">
      <c r="I313" s="234"/>
    </row>
    <row r="314" customFormat="false" ht="13.8" hidden="false" customHeight="false" outlineLevel="0" collapsed="false">
      <c r="I314" s="234"/>
    </row>
    <row r="315" customFormat="false" ht="13.8" hidden="false" customHeight="false" outlineLevel="0" collapsed="false">
      <c r="I315" s="234"/>
    </row>
    <row r="316" customFormat="false" ht="13.8" hidden="false" customHeight="false" outlineLevel="0" collapsed="false">
      <c r="A316" s="208"/>
      <c r="B316" s="208"/>
      <c r="C316" s="208"/>
      <c r="D316" s="208"/>
      <c r="E316" s="208"/>
      <c r="F316" s="208"/>
      <c r="G316" s="208"/>
      <c r="H316" s="208"/>
      <c r="I316" s="234"/>
    </row>
    <row r="317" customFormat="false" ht="13.8" hidden="false" customHeight="false" outlineLevel="0" collapsed="false">
      <c r="A317" s="208"/>
      <c r="B317" s="208"/>
      <c r="C317" s="208"/>
      <c r="D317" s="208"/>
      <c r="E317" s="208"/>
      <c r="F317" s="208"/>
      <c r="G317" s="208"/>
      <c r="H317" s="208"/>
      <c r="I317" s="234"/>
    </row>
    <row r="318" customFormat="false" ht="13.8" hidden="false" customHeight="false" outlineLevel="0" collapsed="false">
      <c r="A318" s="208"/>
      <c r="B318" s="208"/>
      <c r="C318" s="208"/>
      <c r="D318" s="208"/>
      <c r="E318" s="208"/>
      <c r="F318" s="208"/>
      <c r="G318" s="208"/>
      <c r="H318" s="208"/>
      <c r="I318" s="234"/>
    </row>
    <row r="319" customFormat="false" ht="13.8" hidden="false" customHeight="false" outlineLevel="0" collapsed="false">
      <c r="A319" s="208"/>
      <c r="B319" s="208"/>
      <c r="C319" s="208"/>
      <c r="D319" s="208"/>
      <c r="E319" s="208"/>
      <c r="F319" s="208"/>
      <c r="G319" s="208"/>
      <c r="H319" s="208"/>
      <c r="I319" s="234"/>
    </row>
    <row r="320" customFormat="false" ht="13.8" hidden="false" customHeight="false" outlineLevel="0" collapsed="false">
      <c r="A320" s="208"/>
      <c r="B320" s="208"/>
      <c r="C320" s="208"/>
      <c r="D320" s="208"/>
      <c r="E320" s="208"/>
      <c r="F320" s="208"/>
      <c r="G320" s="208"/>
      <c r="H320" s="208"/>
      <c r="I320" s="234"/>
    </row>
    <row r="321" customFormat="false" ht="13.8" hidden="false" customHeight="false" outlineLevel="0" collapsed="false">
      <c r="A321" s="208"/>
      <c r="B321" s="208"/>
      <c r="C321" s="208"/>
      <c r="D321" s="208"/>
      <c r="E321" s="208"/>
      <c r="F321" s="208"/>
      <c r="G321" s="208"/>
      <c r="H321" s="208"/>
      <c r="I321" s="234"/>
    </row>
    <row r="322" customFormat="false" ht="13.8" hidden="false" customHeight="false" outlineLevel="0" collapsed="false">
      <c r="A322" s="208"/>
      <c r="B322" s="208"/>
      <c r="C322" s="208"/>
      <c r="D322" s="208"/>
      <c r="E322" s="208"/>
      <c r="F322" s="208"/>
      <c r="G322" s="208"/>
      <c r="H322" s="208"/>
      <c r="I322" s="234"/>
    </row>
    <row r="323" customFormat="false" ht="13.8" hidden="false" customHeight="false" outlineLevel="0" collapsed="false">
      <c r="A323" s="208"/>
      <c r="B323" s="208"/>
      <c r="C323" s="208"/>
      <c r="D323" s="208"/>
      <c r="E323" s="208"/>
      <c r="F323" s="208"/>
      <c r="G323" s="208"/>
      <c r="H323" s="208"/>
      <c r="I323" s="234"/>
    </row>
    <row r="324" customFormat="false" ht="13.8" hidden="false" customHeight="false" outlineLevel="0" collapsed="false">
      <c r="A324" s="208"/>
      <c r="B324" s="208"/>
      <c r="C324" s="208"/>
      <c r="D324" s="208"/>
      <c r="E324" s="208"/>
      <c r="F324" s="208"/>
      <c r="G324" s="208"/>
      <c r="H324" s="208"/>
      <c r="I324" s="234"/>
    </row>
    <row r="325" customFormat="false" ht="13.8" hidden="false" customHeight="false" outlineLevel="0" collapsed="false">
      <c r="A325" s="208"/>
      <c r="B325" s="208"/>
      <c r="C325" s="208"/>
      <c r="D325" s="208"/>
      <c r="E325" s="208"/>
      <c r="F325" s="208"/>
      <c r="G325" s="208"/>
      <c r="H325" s="208"/>
      <c r="I325" s="234"/>
    </row>
    <row r="326" customFormat="false" ht="13.8" hidden="false" customHeight="false" outlineLevel="0" collapsed="false">
      <c r="A326" s="208"/>
      <c r="B326" s="208"/>
      <c r="C326" s="208"/>
      <c r="D326" s="208"/>
      <c r="E326" s="208"/>
      <c r="F326" s="208"/>
      <c r="G326" s="208"/>
      <c r="H326" s="208"/>
      <c r="I326" s="234"/>
    </row>
    <row r="327" customFormat="false" ht="13.8" hidden="false" customHeight="false" outlineLevel="0" collapsed="false">
      <c r="A327" s="208"/>
      <c r="B327" s="208"/>
      <c r="C327" s="208"/>
      <c r="D327" s="208"/>
      <c r="E327" s="208"/>
      <c r="F327" s="208"/>
      <c r="G327" s="208"/>
      <c r="H327" s="208"/>
      <c r="I327" s="234"/>
    </row>
    <row r="328" customFormat="false" ht="13.8" hidden="false" customHeight="false" outlineLevel="0" collapsed="false">
      <c r="A328" s="208"/>
      <c r="B328" s="208"/>
      <c r="C328" s="208"/>
      <c r="D328" s="208"/>
      <c r="E328" s="208"/>
      <c r="F328" s="208"/>
      <c r="G328" s="208"/>
      <c r="H328" s="208"/>
      <c r="I328" s="234"/>
    </row>
    <row r="329" customFormat="false" ht="13.8" hidden="false" customHeight="false" outlineLevel="0" collapsed="false">
      <c r="A329" s="208"/>
      <c r="B329" s="208"/>
      <c r="C329" s="208"/>
      <c r="D329" s="208"/>
      <c r="E329" s="208"/>
      <c r="F329" s="208"/>
      <c r="G329" s="208"/>
      <c r="H329" s="208"/>
      <c r="I329" s="234"/>
    </row>
    <row r="330" customFormat="false" ht="13.8" hidden="false" customHeight="false" outlineLevel="0" collapsed="false">
      <c r="A330" s="208"/>
      <c r="B330" s="208"/>
      <c r="C330" s="208"/>
      <c r="D330" s="208"/>
      <c r="E330" s="208"/>
      <c r="F330" s="208"/>
      <c r="G330" s="208"/>
      <c r="H330" s="208"/>
      <c r="I330" s="234"/>
    </row>
    <row r="331" customFormat="false" ht="13.8" hidden="false" customHeight="false" outlineLevel="0" collapsed="false">
      <c r="A331" s="208"/>
      <c r="B331" s="208"/>
      <c r="C331" s="208"/>
      <c r="D331" s="208"/>
      <c r="E331" s="208"/>
      <c r="F331" s="208"/>
      <c r="G331" s="208"/>
      <c r="H331" s="208"/>
      <c r="I331" s="234"/>
    </row>
    <row r="332" customFormat="false" ht="13.8" hidden="false" customHeight="false" outlineLevel="0" collapsed="false">
      <c r="A332" s="208"/>
      <c r="B332" s="208"/>
      <c r="C332" s="208"/>
      <c r="D332" s="208"/>
      <c r="E332" s="208"/>
      <c r="F332" s="208"/>
      <c r="G332" s="208"/>
      <c r="H332" s="208"/>
      <c r="I332" s="234"/>
    </row>
    <row r="333" customFormat="false" ht="13.8" hidden="false" customHeight="false" outlineLevel="0" collapsed="false">
      <c r="A333" s="208"/>
      <c r="B333" s="208"/>
      <c r="C333" s="208"/>
      <c r="D333" s="208"/>
      <c r="E333" s="208"/>
      <c r="F333" s="208"/>
      <c r="G333" s="208"/>
      <c r="H333" s="208"/>
      <c r="I333" s="234"/>
    </row>
    <row r="334" customFormat="false" ht="13.8" hidden="false" customHeight="false" outlineLevel="0" collapsed="false">
      <c r="A334" s="208"/>
      <c r="B334" s="208"/>
      <c r="C334" s="208"/>
      <c r="D334" s="208"/>
      <c r="E334" s="208"/>
      <c r="F334" s="208"/>
      <c r="G334" s="208"/>
      <c r="H334" s="208"/>
      <c r="I334" s="234"/>
    </row>
    <row r="335" customFormat="false" ht="13.8" hidden="false" customHeight="false" outlineLevel="0" collapsed="false">
      <c r="A335" s="208"/>
      <c r="B335" s="208"/>
      <c r="C335" s="208"/>
      <c r="D335" s="208"/>
      <c r="E335" s="208"/>
      <c r="F335" s="208"/>
      <c r="G335" s="208"/>
      <c r="H335" s="208"/>
      <c r="I335" s="234"/>
    </row>
    <row r="336" customFormat="false" ht="13.8" hidden="false" customHeight="false" outlineLevel="0" collapsed="false">
      <c r="A336" s="208"/>
      <c r="B336" s="208"/>
      <c r="C336" s="208"/>
      <c r="D336" s="208"/>
      <c r="E336" s="208"/>
      <c r="F336" s="208"/>
      <c r="G336" s="208"/>
      <c r="H336" s="208"/>
      <c r="I336" s="234"/>
    </row>
    <row r="337" customFormat="false" ht="13.8" hidden="false" customHeight="false" outlineLevel="0" collapsed="false">
      <c r="A337" s="208"/>
      <c r="B337" s="208"/>
      <c r="C337" s="208"/>
      <c r="D337" s="208"/>
      <c r="E337" s="208"/>
      <c r="F337" s="208"/>
      <c r="G337" s="208"/>
      <c r="H337" s="208"/>
      <c r="I337" s="234"/>
    </row>
    <row r="338" customFormat="false" ht="13.8" hidden="false" customHeight="false" outlineLevel="0" collapsed="false">
      <c r="A338" s="208"/>
      <c r="B338" s="208"/>
      <c r="C338" s="208"/>
      <c r="D338" s="208"/>
      <c r="E338" s="208"/>
      <c r="F338" s="208"/>
      <c r="G338" s="208"/>
      <c r="H338" s="208"/>
      <c r="I338" s="234"/>
    </row>
    <row r="339" customFormat="false" ht="13.8" hidden="false" customHeight="false" outlineLevel="0" collapsed="false">
      <c r="A339" s="208"/>
      <c r="B339" s="208"/>
      <c r="C339" s="208"/>
      <c r="D339" s="208"/>
      <c r="E339" s="208"/>
      <c r="F339" s="208"/>
      <c r="G339" s="208"/>
      <c r="H339" s="208"/>
      <c r="I339" s="234"/>
    </row>
    <row r="340" customFormat="false" ht="13.8" hidden="false" customHeight="false" outlineLevel="0" collapsed="false">
      <c r="A340" s="208"/>
      <c r="B340" s="208"/>
      <c r="C340" s="208"/>
      <c r="D340" s="208"/>
      <c r="E340" s="208"/>
      <c r="F340" s="208"/>
      <c r="G340" s="208"/>
      <c r="H340" s="208"/>
      <c r="I340" s="234"/>
    </row>
    <row r="341" customFormat="false" ht="13.8" hidden="false" customHeight="false" outlineLevel="0" collapsed="false">
      <c r="A341" s="208"/>
      <c r="B341" s="208"/>
      <c r="C341" s="208"/>
      <c r="D341" s="208"/>
      <c r="E341" s="208"/>
      <c r="F341" s="208"/>
      <c r="G341" s="208"/>
      <c r="H341" s="208"/>
      <c r="I341" s="234"/>
    </row>
    <row r="342" customFormat="false" ht="13.8" hidden="false" customHeight="false" outlineLevel="0" collapsed="false">
      <c r="A342" s="208"/>
      <c r="B342" s="208"/>
      <c r="C342" s="208"/>
      <c r="D342" s="208"/>
      <c r="E342" s="208"/>
      <c r="F342" s="208"/>
      <c r="G342" s="208"/>
      <c r="H342" s="208"/>
      <c r="I342" s="234"/>
    </row>
    <row r="343" customFormat="false" ht="13.8" hidden="false" customHeight="false" outlineLevel="0" collapsed="false">
      <c r="A343" s="208"/>
      <c r="B343" s="208"/>
      <c r="C343" s="208"/>
      <c r="D343" s="208"/>
      <c r="E343" s="208"/>
      <c r="F343" s="208"/>
      <c r="G343" s="208"/>
      <c r="H343" s="208"/>
      <c r="I343" s="234"/>
    </row>
    <row r="344" customFormat="false" ht="13.8" hidden="false" customHeight="false" outlineLevel="0" collapsed="false">
      <c r="A344" s="208"/>
      <c r="B344" s="208"/>
      <c r="C344" s="208"/>
      <c r="D344" s="208"/>
      <c r="E344" s="208"/>
      <c r="F344" s="208"/>
      <c r="G344" s="208"/>
      <c r="H344" s="208"/>
      <c r="I344" s="234"/>
    </row>
    <row r="345" customFormat="false" ht="13.8" hidden="false" customHeight="false" outlineLevel="0" collapsed="false">
      <c r="A345" s="208"/>
      <c r="B345" s="208"/>
      <c r="C345" s="208"/>
      <c r="D345" s="208"/>
      <c r="E345" s="208"/>
      <c r="F345" s="208"/>
      <c r="G345" s="208"/>
      <c r="H345" s="208"/>
      <c r="I345" s="234"/>
    </row>
    <row r="346" customFormat="false" ht="13.8" hidden="false" customHeight="false" outlineLevel="0" collapsed="false">
      <c r="A346" s="208"/>
      <c r="B346" s="208"/>
      <c r="C346" s="208"/>
      <c r="D346" s="208"/>
      <c r="E346" s="208"/>
      <c r="F346" s="208"/>
      <c r="G346" s="208"/>
      <c r="H346" s="208"/>
      <c r="I346" s="234"/>
    </row>
    <row r="347" customFormat="false" ht="13.8" hidden="false" customHeight="false" outlineLevel="0" collapsed="false">
      <c r="A347" s="208"/>
      <c r="B347" s="208"/>
      <c r="C347" s="208"/>
      <c r="D347" s="208"/>
      <c r="E347" s="208"/>
      <c r="F347" s="208"/>
      <c r="G347" s="208"/>
      <c r="H347" s="208"/>
      <c r="I347" s="234"/>
    </row>
    <row r="348" customFormat="false" ht="13.8" hidden="false" customHeight="false" outlineLevel="0" collapsed="false">
      <c r="A348" s="208"/>
      <c r="B348" s="208"/>
      <c r="C348" s="208"/>
      <c r="D348" s="208"/>
      <c r="E348" s="208"/>
      <c r="F348" s="208"/>
      <c r="G348" s="208"/>
      <c r="H348" s="208"/>
      <c r="I348" s="234"/>
    </row>
    <row r="349" customFormat="false" ht="13.8" hidden="false" customHeight="false" outlineLevel="0" collapsed="false">
      <c r="A349" s="208"/>
      <c r="B349" s="208"/>
      <c r="C349" s="208"/>
      <c r="D349" s="208"/>
      <c r="E349" s="208"/>
      <c r="F349" s="208"/>
      <c r="G349" s="208"/>
      <c r="H349" s="208"/>
      <c r="I349" s="234"/>
    </row>
    <row r="350" customFormat="false" ht="13.8" hidden="false" customHeight="false" outlineLevel="0" collapsed="false">
      <c r="A350" s="208"/>
      <c r="B350" s="208"/>
      <c r="C350" s="208"/>
      <c r="D350" s="208"/>
      <c r="E350" s="208"/>
      <c r="F350" s="208"/>
      <c r="G350" s="208"/>
      <c r="H350" s="208"/>
      <c r="I350" s="234"/>
    </row>
    <row r="351" customFormat="false" ht="13.8" hidden="false" customHeight="false" outlineLevel="0" collapsed="false">
      <c r="A351" s="208"/>
      <c r="B351" s="208"/>
      <c r="C351" s="208"/>
      <c r="D351" s="208"/>
      <c r="E351" s="208"/>
      <c r="F351" s="208"/>
      <c r="G351" s="208"/>
      <c r="H351" s="208"/>
      <c r="I351" s="234"/>
    </row>
    <row r="352" customFormat="false" ht="13.8" hidden="false" customHeight="false" outlineLevel="0" collapsed="false">
      <c r="A352" s="208"/>
      <c r="B352" s="208"/>
      <c r="C352" s="208"/>
      <c r="D352" s="208"/>
      <c r="E352" s="208"/>
      <c r="F352" s="208"/>
      <c r="G352" s="208"/>
      <c r="H352" s="208"/>
      <c r="I352" s="234"/>
    </row>
    <row r="353" customFormat="false" ht="13.8" hidden="false" customHeight="false" outlineLevel="0" collapsed="false">
      <c r="A353" s="208"/>
      <c r="B353" s="208"/>
      <c r="C353" s="208"/>
      <c r="D353" s="208"/>
      <c r="E353" s="208"/>
      <c r="F353" s="208"/>
      <c r="G353" s="208"/>
      <c r="H353" s="208"/>
      <c r="I353" s="234"/>
    </row>
    <row r="354" customFormat="false" ht="13.8" hidden="false" customHeight="false" outlineLevel="0" collapsed="false">
      <c r="A354" s="208"/>
      <c r="B354" s="208"/>
      <c r="C354" s="208"/>
      <c r="D354" s="208"/>
      <c r="E354" s="208"/>
      <c r="F354" s="208"/>
      <c r="G354" s="208"/>
      <c r="H354" s="208"/>
      <c r="I354" s="234"/>
    </row>
    <row r="355" customFormat="false" ht="13.8" hidden="false" customHeight="false" outlineLevel="0" collapsed="false">
      <c r="A355" s="208"/>
      <c r="B355" s="208"/>
      <c r="C355" s="208"/>
      <c r="D355" s="208"/>
      <c r="E355" s="208"/>
      <c r="F355" s="208"/>
      <c r="G355" s="208"/>
      <c r="H355" s="208"/>
      <c r="I355" s="234"/>
    </row>
    <row r="356" customFormat="false" ht="13.8" hidden="false" customHeight="false" outlineLevel="0" collapsed="false">
      <c r="A356" s="208"/>
      <c r="B356" s="208"/>
      <c r="C356" s="208"/>
      <c r="D356" s="208"/>
      <c r="E356" s="208"/>
      <c r="F356" s="208"/>
      <c r="G356" s="208"/>
      <c r="H356" s="208"/>
      <c r="I356" s="234"/>
    </row>
    <row r="357" customFormat="false" ht="13.8" hidden="false" customHeight="false" outlineLevel="0" collapsed="false">
      <c r="A357" s="208"/>
      <c r="B357" s="208"/>
      <c r="C357" s="208"/>
      <c r="D357" s="208"/>
      <c r="E357" s="208"/>
      <c r="F357" s="208"/>
      <c r="G357" s="208"/>
      <c r="H357" s="208"/>
      <c r="I357" s="234"/>
    </row>
    <row r="358" customFormat="false" ht="13.8" hidden="false" customHeight="false" outlineLevel="0" collapsed="false">
      <c r="A358" s="208"/>
      <c r="B358" s="208"/>
      <c r="C358" s="208"/>
      <c r="D358" s="208"/>
      <c r="E358" s="208"/>
      <c r="F358" s="208"/>
      <c r="G358" s="208"/>
      <c r="H358" s="208"/>
      <c r="I358" s="234"/>
    </row>
    <row r="359" customFormat="false" ht="13.8" hidden="false" customHeight="false" outlineLevel="0" collapsed="false">
      <c r="A359" s="208"/>
      <c r="B359" s="208"/>
      <c r="C359" s="208"/>
      <c r="D359" s="208"/>
      <c r="E359" s="208"/>
      <c r="F359" s="208"/>
      <c r="G359" s="208"/>
      <c r="H359" s="208"/>
      <c r="I359" s="234"/>
    </row>
    <row r="360" customFormat="false" ht="13.8" hidden="false" customHeight="false" outlineLevel="0" collapsed="false">
      <c r="A360" s="208"/>
      <c r="B360" s="208"/>
      <c r="C360" s="208"/>
      <c r="D360" s="208"/>
      <c r="E360" s="208"/>
      <c r="F360" s="208"/>
      <c r="G360" s="208"/>
      <c r="H360" s="208"/>
      <c r="I360" s="234"/>
    </row>
    <row r="361" customFormat="false" ht="13.8" hidden="false" customHeight="false" outlineLevel="0" collapsed="false">
      <c r="A361" s="208"/>
      <c r="B361" s="208"/>
      <c r="C361" s="208"/>
      <c r="D361" s="208"/>
      <c r="E361" s="208"/>
      <c r="F361" s="208"/>
      <c r="G361" s="208"/>
      <c r="H361" s="208"/>
      <c r="I361" s="234"/>
    </row>
    <row r="362" customFormat="false" ht="13.8" hidden="false" customHeight="false" outlineLevel="0" collapsed="false">
      <c r="A362" s="208"/>
      <c r="B362" s="208"/>
      <c r="C362" s="208"/>
      <c r="D362" s="208"/>
      <c r="E362" s="208"/>
      <c r="F362" s="208"/>
      <c r="G362" s="208"/>
      <c r="H362" s="208"/>
      <c r="I362" s="234"/>
    </row>
    <row r="363" customFormat="false" ht="13.8" hidden="false" customHeight="false" outlineLevel="0" collapsed="false">
      <c r="A363" s="208"/>
      <c r="B363" s="208"/>
      <c r="C363" s="208"/>
      <c r="D363" s="208"/>
      <c r="E363" s="208"/>
      <c r="F363" s="208"/>
      <c r="G363" s="208"/>
      <c r="H363" s="208"/>
      <c r="I363" s="234"/>
    </row>
    <row r="364" customFormat="false" ht="13.8" hidden="false" customHeight="false" outlineLevel="0" collapsed="false">
      <c r="A364" s="208"/>
      <c r="B364" s="208"/>
      <c r="C364" s="208"/>
      <c r="D364" s="208"/>
      <c r="E364" s="208"/>
      <c r="F364" s="208"/>
      <c r="G364" s="208"/>
      <c r="H364" s="208"/>
      <c r="I364" s="234"/>
    </row>
    <row r="365" customFormat="false" ht="13.8" hidden="false" customHeight="false" outlineLevel="0" collapsed="false">
      <c r="A365" s="208"/>
      <c r="B365" s="208"/>
      <c r="C365" s="208"/>
      <c r="D365" s="208"/>
      <c r="E365" s="208"/>
      <c r="F365" s="208"/>
      <c r="G365" s="208"/>
      <c r="H365" s="208"/>
      <c r="I365" s="234"/>
    </row>
    <row r="366" customFormat="false" ht="13.8" hidden="false" customHeight="false" outlineLevel="0" collapsed="false">
      <c r="A366" s="208"/>
      <c r="B366" s="208"/>
      <c r="C366" s="208"/>
      <c r="D366" s="208"/>
      <c r="E366" s="208"/>
      <c r="F366" s="208"/>
      <c r="G366" s="208"/>
      <c r="H366" s="208"/>
      <c r="I366" s="234"/>
    </row>
    <row r="367" customFormat="false" ht="13.8" hidden="false" customHeight="false" outlineLevel="0" collapsed="false">
      <c r="A367" s="208"/>
      <c r="B367" s="208"/>
      <c r="C367" s="208"/>
      <c r="D367" s="208"/>
      <c r="E367" s="208"/>
      <c r="F367" s="208"/>
      <c r="G367" s="208"/>
      <c r="H367" s="208"/>
      <c r="I367" s="234"/>
    </row>
    <row r="368" customFormat="false" ht="13.8" hidden="false" customHeight="false" outlineLevel="0" collapsed="false">
      <c r="A368" s="208"/>
      <c r="B368" s="208"/>
      <c r="C368" s="208"/>
      <c r="D368" s="208"/>
      <c r="E368" s="208"/>
      <c r="F368" s="208"/>
      <c r="G368" s="208"/>
      <c r="H368" s="208"/>
      <c r="I368" s="234"/>
    </row>
    <row r="369" customFormat="false" ht="13.8" hidden="false" customHeight="false" outlineLevel="0" collapsed="false">
      <c r="A369" s="208"/>
      <c r="B369" s="208"/>
      <c r="C369" s="208"/>
      <c r="D369" s="208"/>
      <c r="E369" s="208"/>
      <c r="F369" s="208"/>
      <c r="G369" s="208"/>
      <c r="H369" s="208"/>
      <c r="I369" s="234"/>
    </row>
    <row r="370" customFormat="false" ht="13.8" hidden="false" customHeight="false" outlineLevel="0" collapsed="false">
      <c r="A370" s="208"/>
      <c r="B370" s="208"/>
      <c r="C370" s="208"/>
      <c r="D370" s="208"/>
      <c r="E370" s="208"/>
      <c r="F370" s="208"/>
      <c r="G370" s="208"/>
      <c r="H370" s="208"/>
      <c r="I370" s="234"/>
    </row>
    <row r="371" customFormat="false" ht="13.8" hidden="false" customHeight="false" outlineLevel="0" collapsed="false">
      <c r="A371" s="208"/>
      <c r="B371" s="208"/>
      <c r="C371" s="208"/>
      <c r="D371" s="208"/>
      <c r="E371" s="208"/>
      <c r="F371" s="208"/>
      <c r="G371" s="208"/>
      <c r="H371" s="208"/>
      <c r="I371" s="234"/>
    </row>
    <row r="372" customFormat="false" ht="13.8" hidden="false" customHeight="false" outlineLevel="0" collapsed="false">
      <c r="A372" s="208"/>
      <c r="B372" s="208"/>
      <c r="C372" s="208"/>
      <c r="D372" s="208"/>
      <c r="E372" s="208"/>
      <c r="F372" s="208"/>
      <c r="G372" s="208"/>
      <c r="H372" s="208"/>
      <c r="I372" s="234"/>
    </row>
    <row r="373" customFormat="false" ht="13.8" hidden="false" customHeight="false" outlineLevel="0" collapsed="false">
      <c r="A373" s="208"/>
      <c r="B373" s="208"/>
      <c r="C373" s="208"/>
      <c r="D373" s="208"/>
      <c r="E373" s="208"/>
      <c r="F373" s="208"/>
      <c r="G373" s="208"/>
      <c r="H373" s="208"/>
      <c r="I373" s="234"/>
    </row>
    <row r="374" customFormat="false" ht="13.8" hidden="false" customHeight="false" outlineLevel="0" collapsed="false">
      <c r="A374" s="208"/>
      <c r="B374" s="208"/>
      <c r="C374" s="208"/>
      <c r="D374" s="208"/>
      <c r="E374" s="208"/>
      <c r="F374" s="208"/>
      <c r="G374" s="208"/>
      <c r="H374" s="208"/>
      <c r="I374" s="234"/>
    </row>
    <row r="375" customFormat="false" ht="13.8" hidden="false" customHeight="false" outlineLevel="0" collapsed="false">
      <c r="A375" s="208"/>
      <c r="B375" s="208"/>
      <c r="C375" s="208"/>
      <c r="D375" s="208"/>
      <c r="E375" s="208"/>
      <c r="F375" s="208"/>
      <c r="G375" s="208"/>
      <c r="H375" s="208"/>
      <c r="I375" s="234"/>
    </row>
    <row r="376" customFormat="false" ht="13.8" hidden="false" customHeight="false" outlineLevel="0" collapsed="false">
      <c r="A376" s="208"/>
      <c r="B376" s="208"/>
      <c r="C376" s="208"/>
      <c r="D376" s="208"/>
      <c r="E376" s="208"/>
      <c r="F376" s="208"/>
      <c r="G376" s="208"/>
      <c r="H376" s="208"/>
      <c r="I376" s="234"/>
    </row>
    <row r="377" customFormat="false" ht="13.8" hidden="false" customHeight="false" outlineLevel="0" collapsed="false">
      <c r="A377" s="208"/>
      <c r="B377" s="208"/>
      <c r="C377" s="208"/>
      <c r="D377" s="208"/>
      <c r="E377" s="208"/>
      <c r="F377" s="208"/>
      <c r="G377" s="208"/>
      <c r="H377" s="208"/>
      <c r="I377" s="234"/>
    </row>
    <row r="378" customFormat="false" ht="13.8" hidden="false" customHeight="false" outlineLevel="0" collapsed="false">
      <c r="A378" s="208"/>
      <c r="B378" s="208"/>
      <c r="C378" s="208"/>
      <c r="D378" s="208"/>
      <c r="E378" s="208"/>
      <c r="F378" s="208"/>
      <c r="G378" s="208"/>
      <c r="H378" s="208"/>
      <c r="I378" s="234"/>
    </row>
    <row r="379" customFormat="false" ht="13.8" hidden="false" customHeight="false" outlineLevel="0" collapsed="false">
      <c r="A379" s="208"/>
      <c r="B379" s="208"/>
      <c r="C379" s="208"/>
      <c r="D379" s="208"/>
      <c r="E379" s="208"/>
      <c r="F379" s="208"/>
      <c r="G379" s="208"/>
      <c r="H379" s="208"/>
      <c r="I379" s="234"/>
    </row>
    <row r="380" customFormat="false" ht="13.8" hidden="false" customHeight="false" outlineLevel="0" collapsed="false">
      <c r="A380" s="208"/>
      <c r="B380" s="208"/>
      <c r="C380" s="208"/>
      <c r="D380" s="208"/>
      <c r="E380" s="208"/>
      <c r="F380" s="208"/>
      <c r="G380" s="208"/>
      <c r="H380" s="208"/>
      <c r="I380" s="234"/>
    </row>
    <row r="381" customFormat="false" ht="13.8" hidden="false" customHeight="false" outlineLevel="0" collapsed="false">
      <c r="A381" s="208"/>
      <c r="B381" s="208"/>
      <c r="C381" s="208"/>
      <c r="D381" s="208"/>
      <c r="E381" s="208"/>
      <c r="F381" s="208"/>
      <c r="G381" s="208"/>
      <c r="H381" s="208"/>
      <c r="I381" s="234"/>
    </row>
    <row r="382" customFormat="false" ht="13.8" hidden="false" customHeight="false" outlineLevel="0" collapsed="false">
      <c r="A382" s="208"/>
      <c r="B382" s="208"/>
      <c r="C382" s="208"/>
      <c r="D382" s="208"/>
      <c r="E382" s="208"/>
      <c r="F382" s="208"/>
      <c r="G382" s="208"/>
      <c r="H382" s="208"/>
      <c r="I382" s="234"/>
    </row>
    <row r="383" customFormat="false" ht="13.8" hidden="false" customHeight="false" outlineLevel="0" collapsed="false">
      <c r="A383" s="208"/>
      <c r="B383" s="208"/>
      <c r="C383" s="208"/>
      <c r="D383" s="208"/>
      <c r="E383" s="208"/>
      <c r="F383" s="208"/>
      <c r="G383" s="208"/>
      <c r="H383" s="208"/>
      <c r="I383" s="234"/>
    </row>
    <row r="384" customFormat="false" ht="13.8" hidden="false" customHeight="false" outlineLevel="0" collapsed="false">
      <c r="A384" s="208"/>
      <c r="B384" s="208"/>
      <c r="C384" s="208"/>
      <c r="D384" s="208"/>
      <c r="E384" s="208"/>
      <c r="F384" s="208"/>
      <c r="G384" s="208"/>
      <c r="H384" s="208"/>
      <c r="I384" s="234"/>
    </row>
    <row r="385" customFormat="false" ht="13.8" hidden="false" customHeight="false" outlineLevel="0" collapsed="false">
      <c r="A385" s="208"/>
      <c r="B385" s="208"/>
      <c r="C385" s="208"/>
      <c r="D385" s="208"/>
      <c r="E385" s="208"/>
      <c r="F385" s="208"/>
      <c r="G385" s="208"/>
      <c r="H385" s="208"/>
      <c r="I385" s="234"/>
    </row>
    <row r="386" customFormat="false" ht="13.8" hidden="false" customHeight="false" outlineLevel="0" collapsed="false">
      <c r="A386" s="208"/>
      <c r="B386" s="208"/>
      <c r="C386" s="208"/>
      <c r="D386" s="208"/>
      <c r="E386" s="208"/>
      <c r="F386" s="208"/>
      <c r="G386" s="208"/>
      <c r="H386" s="208"/>
      <c r="I386" s="234"/>
    </row>
    <row r="387" customFormat="false" ht="13.8" hidden="false" customHeight="false" outlineLevel="0" collapsed="false">
      <c r="A387" s="208"/>
      <c r="B387" s="208"/>
      <c r="C387" s="208"/>
      <c r="D387" s="208"/>
      <c r="E387" s="208"/>
      <c r="F387" s="208"/>
      <c r="G387" s="208"/>
      <c r="H387" s="208"/>
      <c r="I387" s="234"/>
    </row>
    <row r="388" customFormat="false" ht="13.8" hidden="false" customHeight="false" outlineLevel="0" collapsed="false">
      <c r="A388" s="208"/>
      <c r="B388" s="208"/>
      <c r="C388" s="208"/>
      <c r="D388" s="208"/>
      <c r="E388" s="208"/>
      <c r="F388" s="208"/>
      <c r="G388" s="208"/>
      <c r="H388" s="208"/>
      <c r="I388" s="234"/>
    </row>
    <row r="389" customFormat="false" ht="13.8" hidden="false" customHeight="false" outlineLevel="0" collapsed="false">
      <c r="A389" s="208"/>
      <c r="B389" s="208"/>
      <c r="C389" s="208"/>
      <c r="D389" s="208"/>
      <c r="E389" s="208"/>
      <c r="F389" s="208"/>
      <c r="G389" s="208"/>
      <c r="H389" s="208"/>
      <c r="I389" s="234"/>
    </row>
    <row r="390" customFormat="false" ht="13.8" hidden="false" customHeight="false" outlineLevel="0" collapsed="false">
      <c r="A390" s="208"/>
      <c r="B390" s="208"/>
      <c r="C390" s="208"/>
      <c r="D390" s="208"/>
      <c r="E390" s="208"/>
      <c r="F390" s="208"/>
      <c r="G390" s="208"/>
      <c r="H390" s="208"/>
      <c r="I390" s="234"/>
    </row>
    <row r="391" customFormat="false" ht="13.8" hidden="false" customHeight="false" outlineLevel="0" collapsed="false">
      <c r="A391" s="208"/>
      <c r="B391" s="208"/>
      <c r="C391" s="208"/>
      <c r="D391" s="208"/>
      <c r="E391" s="208"/>
      <c r="F391" s="208"/>
      <c r="G391" s="208"/>
      <c r="H391" s="208"/>
      <c r="I391" s="234"/>
    </row>
    <row r="392" customFormat="false" ht="13.8" hidden="false" customHeight="false" outlineLevel="0" collapsed="false">
      <c r="A392" s="208"/>
      <c r="B392" s="208"/>
      <c r="C392" s="208"/>
      <c r="D392" s="208"/>
      <c r="E392" s="208"/>
      <c r="F392" s="208"/>
      <c r="G392" s="208"/>
      <c r="H392" s="208"/>
      <c r="I392" s="234"/>
    </row>
    <row r="393" customFormat="false" ht="13.8" hidden="false" customHeight="false" outlineLevel="0" collapsed="false">
      <c r="A393" s="208"/>
      <c r="B393" s="208"/>
      <c r="C393" s="208"/>
      <c r="D393" s="208"/>
      <c r="E393" s="208"/>
      <c r="F393" s="208"/>
      <c r="G393" s="208"/>
      <c r="H393" s="208"/>
      <c r="I393" s="234"/>
    </row>
    <row r="394" customFormat="false" ht="13.8" hidden="false" customHeight="false" outlineLevel="0" collapsed="false">
      <c r="A394" s="208"/>
      <c r="B394" s="208"/>
      <c r="C394" s="208"/>
      <c r="D394" s="208"/>
      <c r="E394" s="208"/>
      <c r="F394" s="208"/>
      <c r="G394" s="208"/>
      <c r="H394" s="208"/>
      <c r="I394" s="234"/>
    </row>
    <row r="395" customFormat="false" ht="13.8" hidden="false" customHeight="false" outlineLevel="0" collapsed="false">
      <c r="A395" s="208"/>
      <c r="B395" s="208"/>
      <c r="C395" s="208"/>
      <c r="D395" s="208"/>
      <c r="E395" s="208"/>
      <c r="F395" s="208"/>
      <c r="G395" s="208"/>
      <c r="H395" s="208"/>
      <c r="I395" s="234"/>
    </row>
    <row r="396" customFormat="false" ht="13.8" hidden="false" customHeight="false" outlineLevel="0" collapsed="false">
      <c r="A396" s="208"/>
      <c r="B396" s="208"/>
      <c r="C396" s="208"/>
      <c r="D396" s="208"/>
      <c r="E396" s="208"/>
      <c r="F396" s="208"/>
      <c r="G396" s="208"/>
      <c r="H396" s="208"/>
      <c r="I396" s="234"/>
    </row>
    <row r="397" customFormat="false" ht="13.8" hidden="false" customHeight="false" outlineLevel="0" collapsed="false">
      <c r="A397" s="208"/>
      <c r="B397" s="208"/>
      <c r="C397" s="208"/>
      <c r="D397" s="208"/>
      <c r="E397" s="208"/>
      <c r="F397" s="208"/>
      <c r="G397" s="208"/>
      <c r="H397" s="208"/>
      <c r="I397" s="234"/>
    </row>
    <row r="398" customFormat="false" ht="13.8" hidden="false" customHeight="false" outlineLevel="0" collapsed="false">
      <c r="A398" s="208"/>
      <c r="B398" s="208"/>
      <c r="C398" s="208"/>
      <c r="D398" s="208"/>
      <c r="E398" s="208"/>
      <c r="F398" s="208"/>
      <c r="G398" s="208"/>
      <c r="H398" s="208"/>
      <c r="I398" s="234"/>
    </row>
    <row r="399" customFormat="false" ht="13.8" hidden="false" customHeight="false" outlineLevel="0" collapsed="false">
      <c r="A399" s="208"/>
      <c r="B399" s="208"/>
      <c r="C399" s="208"/>
      <c r="D399" s="208"/>
      <c r="E399" s="208"/>
      <c r="F399" s="208"/>
      <c r="G399" s="208"/>
      <c r="H399" s="208"/>
      <c r="I399" s="234"/>
    </row>
    <row r="400" customFormat="false" ht="13.8" hidden="false" customHeight="false" outlineLevel="0" collapsed="false">
      <c r="A400" s="208"/>
      <c r="B400" s="208"/>
      <c r="C400" s="208"/>
      <c r="D400" s="208"/>
      <c r="E400" s="208"/>
      <c r="F400" s="208"/>
      <c r="G400" s="208"/>
      <c r="H400" s="208"/>
      <c r="I400" s="234"/>
    </row>
    <row r="401" customFormat="false" ht="13.8" hidden="false" customHeight="false" outlineLevel="0" collapsed="false">
      <c r="A401" s="208"/>
      <c r="B401" s="208"/>
      <c r="C401" s="208"/>
      <c r="D401" s="208"/>
      <c r="E401" s="208"/>
      <c r="F401" s="208"/>
      <c r="G401" s="208"/>
      <c r="H401" s="208"/>
      <c r="I401" s="234"/>
    </row>
    <row r="402" customFormat="false" ht="13.8" hidden="false" customHeight="false" outlineLevel="0" collapsed="false">
      <c r="A402" s="208"/>
      <c r="B402" s="208"/>
      <c r="C402" s="208"/>
      <c r="D402" s="208"/>
      <c r="E402" s="208"/>
      <c r="F402" s="208"/>
      <c r="G402" s="208"/>
      <c r="H402" s="208"/>
      <c r="I402" s="234"/>
    </row>
    <row r="403" customFormat="false" ht="13.8" hidden="false" customHeight="false" outlineLevel="0" collapsed="false">
      <c r="A403" s="208"/>
      <c r="B403" s="208"/>
      <c r="C403" s="208"/>
      <c r="D403" s="208"/>
      <c r="E403" s="208"/>
      <c r="F403" s="208"/>
      <c r="G403" s="208"/>
      <c r="H403" s="208"/>
      <c r="I403" s="234"/>
    </row>
    <row r="404" customFormat="false" ht="13.8" hidden="false" customHeight="false" outlineLevel="0" collapsed="false">
      <c r="A404" s="208"/>
      <c r="B404" s="208"/>
      <c r="C404" s="208"/>
      <c r="D404" s="208"/>
      <c r="E404" s="208"/>
      <c r="F404" s="208"/>
      <c r="G404" s="208"/>
      <c r="H404" s="208"/>
      <c r="I404" s="234"/>
    </row>
    <row r="405" customFormat="false" ht="13.8" hidden="false" customHeight="false" outlineLevel="0" collapsed="false">
      <c r="A405" s="208"/>
      <c r="B405" s="208"/>
      <c r="C405" s="208"/>
      <c r="D405" s="208"/>
      <c r="E405" s="208"/>
      <c r="F405" s="208"/>
      <c r="G405" s="208"/>
      <c r="H405" s="208"/>
      <c r="I405" s="234"/>
    </row>
    <row r="406" customFormat="false" ht="13.8" hidden="false" customHeight="false" outlineLevel="0" collapsed="false">
      <c r="A406" s="208"/>
      <c r="B406" s="208"/>
      <c r="C406" s="208"/>
      <c r="D406" s="208"/>
      <c r="E406" s="208"/>
      <c r="F406" s="208"/>
      <c r="G406" s="208"/>
      <c r="H406" s="208"/>
      <c r="I406" s="234"/>
    </row>
    <row r="407" customFormat="false" ht="13.8" hidden="false" customHeight="false" outlineLevel="0" collapsed="false">
      <c r="A407" s="208"/>
      <c r="B407" s="208"/>
      <c r="C407" s="208"/>
      <c r="D407" s="208"/>
      <c r="E407" s="208"/>
      <c r="F407" s="208"/>
      <c r="G407" s="208"/>
      <c r="H407" s="208"/>
      <c r="I407" s="234"/>
    </row>
    <row r="408" customFormat="false" ht="13.8" hidden="false" customHeight="false" outlineLevel="0" collapsed="false">
      <c r="A408" s="208"/>
      <c r="B408" s="208"/>
      <c r="C408" s="208"/>
      <c r="D408" s="208"/>
      <c r="E408" s="208"/>
      <c r="F408" s="208"/>
      <c r="G408" s="208"/>
      <c r="H408" s="208"/>
      <c r="I408" s="234"/>
    </row>
    <row r="409" customFormat="false" ht="13.8" hidden="false" customHeight="false" outlineLevel="0" collapsed="false">
      <c r="A409" s="208"/>
      <c r="B409" s="208"/>
      <c r="C409" s="208"/>
      <c r="D409" s="208"/>
      <c r="E409" s="208"/>
      <c r="F409" s="208"/>
      <c r="G409" s="208"/>
      <c r="H409" s="208"/>
      <c r="I409" s="234"/>
    </row>
    <row r="410" customFormat="false" ht="13.8" hidden="false" customHeight="false" outlineLevel="0" collapsed="false">
      <c r="A410" s="208"/>
      <c r="B410" s="208"/>
      <c r="C410" s="208"/>
      <c r="D410" s="208"/>
      <c r="E410" s="208"/>
      <c r="F410" s="208"/>
      <c r="G410" s="208"/>
      <c r="H410" s="208"/>
      <c r="I410" s="234"/>
    </row>
    <row r="411" customFormat="false" ht="13.8" hidden="false" customHeight="false" outlineLevel="0" collapsed="false">
      <c r="A411" s="208"/>
      <c r="B411" s="208"/>
      <c r="C411" s="208"/>
      <c r="D411" s="208"/>
      <c r="E411" s="208"/>
      <c r="F411" s="208"/>
      <c r="G411" s="208"/>
      <c r="H411" s="208"/>
      <c r="I411" s="234"/>
    </row>
    <row r="412" customFormat="false" ht="13.8" hidden="false" customHeight="false" outlineLevel="0" collapsed="false">
      <c r="A412" s="208"/>
      <c r="B412" s="208"/>
      <c r="C412" s="208"/>
      <c r="D412" s="208"/>
      <c r="E412" s="208"/>
      <c r="F412" s="208"/>
      <c r="G412" s="208"/>
      <c r="H412" s="208"/>
      <c r="I412" s="234"/>
    </row>
    <row r="413" customFormat="false" ht="13.8" hidden="false" customHeight="false" outlineLevel="0" collapsed="false">
      <c r="A413" s="208"/>
      <c r="B413" s="208"/>
      <c r="C413" s="208"/>
      <c r="D413" s="208"/>
      <c r="E413" s="208"/>
      <c r="F413" s="208"/>
      <c r="G413" s="208"/>
      <c r="H413" s="208"/>
      <c r="I413" s="234"/>
    </row>
    <row r="414" customFormat="false" ht="13.8" hidden="false" customHeight="false" outlineLevel="0" collapsed="false">
      <c r="A414" s="208"/>
      <c r="B414" s="208"/>
      <c r="C414" s="208"/>
      <c r="D414" s="208"/>
      <c r="E414" s="208"/>
      <c r="F414" s="208"/>
      <c r="G414" s="208"/>
      <c r="H414" s="208"/>
      <c r="I414" s="234"/>
    </row>
    <row r="415" customFormat="false" ht="13.8" hidden="false" customHeight="false" outlineLevel="0" collapsed="false">
      <c r="A415" s="208"/>
      <c r="B415" s="208"/>
      <c r="C415" s="208"/>
      <c r="D415" s="208"/>
      <c r="E415" s="208"/>
      <c r="F415" s="208"/>
      <c r="G415" s="208"/>
      <c r="H415" s="208"/>
      <c r="I415" s="234"/>
    </row>
    <row r="416" customFormat="false" ht="13.8" hidden="false" customHeight="false" outlineLevel="0" collapsed="false">
      <c r="A416" s="208"/>
      <c r="B416" s="208"/>
      <c r="C416" s="208"/>
      <c r="D416" s="208"/>
      <c r="E416" s="208"/>
      <c r="F416" s="208"/>
      <c r="G416" s="208"/>
      <c r="H416" s="208"/>
      <c r="I416" s="234"/>
    </row>
    <row r="417" customFormat="false" ht="13.8" hidden="false" customHeight="false" outlineLevel="0" collapsed="false">
      <c r="A417" s="208"/>
      <c r="B417" s="208"/>
      <c r="C417" s="208"/>
      <c r="D417" s="208"/>
      <c r="E417" s="208"/>
      <c r="F417" s="208"/>
      <c r="G417" s="208"/>
      <c r="H417" s="208"/>
      <c r="I417" s="234"/>
    </row>
    <row r="418" customFormat="false" ht="13.8" hidden="false" customHeight="false" outlineLevel="0" collapsed="false">
      <c r="A418" s="208"/>
      <c r="B418" s="208"/>
      <c r="C418" s="208"/>
      <c r="D418" s="208"/>
      <c r="E418" s="208"/>
      <c r="F418" s="208"/>
      <c r="G418" s="208"/>
      <c r="H418" s="208"/>
      <c r="I418" s="234"/>
    </row>
    <row r="419" customFormat="false" ht="13.8" hidden="false" customHeight="false" outlineLevel="0" collapsed="false">
      <c r="A419" s="208"/>
      <c r="B419" s="208"/>
      <c r="C419" s="208"/>
      <c r="D419" s="208"/>
      <c r="E419" s="208"/>
      <c r="F419" s="208"/>
      <c r="G419" s="208"/>
      <c r="H419" s="208"/>
      <c r="I419" s="234"/>
    </row>
    <row r="420" customFormat="false" ht="13.8" hidden="false" customHeight="false" outlineLevel="0" collapsed="false">
      <c r="A420" s="208"/>
      <c r="B420" s="208"/>
      <c r="C420" s="208"/>
      <c r="D420" s="208"/>
      <c r="E420" s="208"/>
      <c r="F420" s="208"/>
      <c r="G420" s="208"/>
      <c r="H420" s="208"/>
      <c r="I420" s="234"/>
    </row>
    <row r="421" customFormat="false" ht="13.8" hidden="false" customHeight="false" outlineLevel="0" collapsed="false">
      <c r="A421" s="208"/>
      <c r="B421" s="208"/>
      <c r="C421" s="208"/>
      <c r="D421" s="208"/>
      <c r="E421" s="208"/>
      <c r="F421" s="208"/>
      <c r="G421" s="208"/>
      <c r="H421" s="208"/>
      <c r="I421" s="234"/>
    </row>
    <row r="422" customFormat="false" ht="13.8" hidden="false" customHeight="false" outlineLevel="0" collapsed="false">
      <c r="A422" s="208"/>
      <c r="B422" s="208"/>
      <c r="C422" s="208"/>
      <c r="D422" s="208"/>
      <c r="E422" s="208"/>
      <c r="F422" s="208"/>
      <c r="G422" s="208"/>
      <c r="H422" s="208"/>
      <c r="I422" s="234"/>
    </row>
    <row r="423" customFormat="false" ht="13.8" hidden="false" customHeight="false" outlineLevel="0" collapsed="false">
      <c r="A423" s="208"/>
      <c r="B423" s="208"/>
      <c r="C423" s="208"/>
      <c r="D423" s="208"/>
      <c r="E423" s="208"/>
      <c r="F423" s="208"/>
      <c r="G423" s="208"/>
      <c r="H423" s="208"/>
      <c r="I423" s="234"/>
    </row>
    <row r="424" customFormat="false" ht="13.8" hidden="false" customHeight="false" outlineLevel="0" collapsed="false">
      <c r="A424" s="208"/>
      <c r="B424" s="208"/>
      <c r="C424" s="208"/>
      <c r="D424" s="208"/>
      <c r="E424" s="208"/>
      <c r="F424" s="208"/>
      <c r="G424" s="208"/>
      <c r="H424" s="208"/>
      <c r="I424" s="234"/>
    </row>
    <row r="425" customFormat="false" ht="13.8" hidden="false" customHeight="false" outlineLevel="0" collapsed="false">
      <c r="A425" s="208"/>
      <c r="B425" s="208"/>
      <c r="C425" s="208"/>
      <c r="D425" s="208"/>
      <c r="E425" s="208"/>
      <c r="F425" s="208"/>
      <c r="G425" s="208"/>
      <c r="H425" s="208"/>
      <c r="I425" s="234"/>
    </row>
    <row r="426" customFormat="false" ht="13.8" hidden="false" customHeight="false" outlineLevel="0" collapsed="false">
      <c r="A426" s="208"/>
      <c r="B426" s="208"/>
      <c r="C426" s="208"/>
      <c r="D426" s="208"/>
      <c r="E426" s="208"/>
      <c r="F426" s="208"/>
      <c r="G426" s="208"/>
      <c r="H426" s="208"/>
      <c r="I426" s="234"/>
    </row>
    <row r="427" customFormat="false" ht="13.8" hidden="false" customHeight="false" outlineLevel="0" collapsed="false">
      <c r="A427" s="208"/>
      <c r="B427" s="208"/>
      <c r="C427" s="208"/>
      <c r="D427" s="208"/>
      <c r="E427" s="208"/>
      <c r="F427" s="208"/>
      <c r="G427" s="208"/>
      <c r="H427" s="208"/>
      <c r="I427" s="234"/>
    </row>
    <row r="428" customFormat="false" ht="13.8" hidden="false" customHeight="false" outlineLevel="0" collapsed="false">
      <c r="A428" s="208"/>
      <c r="B428" s="208"/>
      <c r="C428" s="208"/>
      <c r="D428" s="208"/>
      <c r="E428" s="208"/>
      <c r="F428" s="208"/>
      <c r="G428" s="208"/>
      <c r="H428" s="208"/>
      <c r="I428" s="234"/>
    </row>
    <row r="429" customFormat="false" ht="13.8" hidden="false" customHeight="false" outlineLevel="0" collapsed="false">
      <c r="A429" s="208"/>
      <c r="B429" s="208"/>
      <c r="C429" s="208"/>
      <c r="D429" s="208"/>
      <c r="E429" s="208"/>
      <c r="F429" s="208"/>
      <c r="G429" s="208"/>
      <c r="H429" s="208"/>
      <c r="I429" s="234"/>
    </row>
    <row r="430" customFormat="false" ht="13.8" hidden="false" customHeight="false" outlineLevel="0" collapsed="false">
      <c r="A430" s="208"/>
      <c r="B430" s="208"/>
      <c r="C430" s="208"/>
      <c r="D430" s="208"/>
      <c r="E430" s="208"/>
      <c r="F430" s="208"/>
      <c r="G430" s="208"/>
      <c r="H430" s="208"/>
      <c r="I430" s="234"/>
    </row>
    <row r="431" customFormat="false" ht="13.8" hidden="false" customHeight="false" outlineLevel="0" collapsed="false">
      <c r="A431" s="208"/>
      <c r="B431" s="208"/>
      <c r="C431" s="208"/>
      <c r="D431" s="208"/>
      <c r="E431" s="208"/>
      <c r="F431" s="208"/>
      <c r="G431" s="208"/>
      <c r="H431" s="208"/>
      <c r="I431" s="234"/>
    </row>
    <row r="432" customFormat="false" ht="13.8" hidden="false" customHeight="false" outlineLevel="0" collapsed="false">
      <c r="A432" s="208"/>
      <c r="B432" s="208"/>
      <c r="C432" s="208"/>
      <c r="D432" s="208"/>
      <c r="E432" s="208"/>
      <c r="F432" s="208"/>
      <c r="G432" s="208"/>
      <c r="H432" s="208"/>
      <c r="I432" s="234"/>
    </row>
    <row r="433" customFormat="false" ht="13.8" hidden="false" customHeight="false" outlineLevel="0" collapsed="false">
      <c r="A433" s="208"/>
      <c r="B433" s="208"/>
      <c r="C433" s="208"/>
      <c r="D433" s="208"/>
      <c r="E433" s="208"/>
      <c r="F433" s="208"/>
      <c r="G433" s="208"/>
      <c r="H433" s="208"/>
      <c r="I433" s="234"/>
    </row>
    <row r="434" customFormat="false" ht="13.8" hidden="false" customHeight="false" outlineLevel="0" collapsed="false">
      <c r="A434" s="208"/>
      <c r="B434" s="208"/>
      <c r="C434" s="208"/>
      <c r="D434" s="208"/>
      <c r="E434" s="208"/>
      <c r="F434" s="208"/>
      <c r="G434" s="208"/>
      <c r="H434" s="208"/>
      <c r="I434" s="234"/>
    </row>
    <row r="435" customFormat="false" ht="13.8" hidden="false" customHeight="false" outlineLevel="0" collapsed="false">
      <c r="A435" s="208"/>
      <c r="B435" s="208"/>
      <c r="C435" s="208"/>
      <c r="D435" s="208"/>
      <c r="E435" s="208"/>
      <c r="F435" s="208"/>
      <c r="G435" s="208"/>
      <c r="H435" s="208"/>
      <c r="I435" s="234"/>
    </row>
    <row r="436" customFormat="false" ht="13.8" hidden="false" customHeight="false" outlineLevel="0" collapsed="false">
      <c r="A436" s="208"/>
      <c r="B436" s="208"/>
      <c r="C436" s="208"/>
      <c r="D436" s="208"/>
      <c r="E436" s="208"/>
      <c r="F436" s="208"/>
      <c r="G436" s="208"/>
      <c r="H436" s="208"/>
      <c r="I436" s="234"/>
    </row>
    <row r="437" customFormat="false" ht="13.8" hidden="false" customHeight="false" outlineLevel="0" collapsed="false">
      <c r="A437" s="208"/>
      <c r="B437" s="208"/>
      <c r="C437" s="208"/>
      <c r="D437" s="208"/>
      <c r="E437" s="208"/>
      <c r="F437" s="208"/>
      <c r="G437" s="208"/>
      <c r="H437" s="208"/>
      <c r="I437" s="234"/>
    </row>
    <row r="438" customFormat="false" ht="13.8" hidden="false" customHeight="false" outlineLevel="0" collapsed="false">
      <c r="A438" s="208"/>
      <c r="B438" s="208"/>
      <c r="C438" s="208"/>
      <c r="D438" s="208"/>
      <c r="E438" s="208"/>
      <c r="F438" s="208"/>
      <c r="G438" s="208"/>
      <c r="H438" s="208"/>
      <c r="I438" s="234"/>
    </row>
    <row r="439" customFormat="false" ht="13.8" hidden="false" customHeight="false" outlineLevel="0" collapsed="false">
      <c r="A439" s="208"/>
      <c r="B439" s="208"/>
      <c r="C439" s="208"/>
      <c r="D439" s="208"/>
      <c r="E439" s="208"/>
      <c r="F439" s="208"/>
      <c r="G439" s="208"/>
      <c r="H439" s="208"/>
      <c r="I439" s="234"/>
    </row>
    <row r="440" customFormat="false" ht="13.8" hidden="false" customHeight="false" outlineLevel="0" collapsed="false">
      <c r="A440" s="208"/>
      <c r="B440" s="208"/>
      <c r="C440" s="208"/>
      <c r="D440" s="208"/>
      <c r="E440" s="208"/>
      <c r="F440" s="208"/>
      <c r="G440" s="208"/>
      <c r="H440" s="208"/>
      <c r="I440" s="234"/>
    </row>
    <row r="441" customFormat="false" ht="13.8" hidden="false" customHeight="false" outlineLevel="0" collapsed="false">
      <c r="A441" s="208"/>
      <c r="B441" s="208"/>
      <c r="C441" s="208"/>
      <c r="D441" s="208"/>
      <c r="E441" s="208"/>
      <c r="F441" s="208"/>
      <c r="G441" s="208"/>
      <c r="H441" s="208"/>
      <c r="I441" s="234"/>
    </row>
    <row r="442" customFormat="false" ht="13.8" hidden="false" customHeight="false" outlineLevel="0" collapsed="false">
      <c r="A442" s="208"/>
      <c r="B442" s="208"/>
      <c r="C442" s="208"/>
      <c r="D442" s="208"/>
      <c r="E442" s="208"/>
      <c r="F442" s="208"/>
      <c r="G442" s="208"/>
      <c r="H442" s="208"/>
      <c r="I442" s="234"/>
    </row>
    <row r="443" customFormat="false" ht="13.8" hidden="false" customHeight="false" outlineLevel="0" collapsed="false">
      <c r="A443" s="208"/>
      <c r="B443" s="208"/>
      <c r="C443" s="208"/>
      <c r="D443" s="208"/>
      <c r="E443" s="208"/>
      <c r="F443" s="208"/>
      <c r="G443" s="208"/>
      <c r="H443" s="208"/>
      <c r="I443" s="234"/>
    </row>
    <row r="444" customFormat="false" ht="13.8" hidden="false" customHeight="false" outlineLevel="0" collapsed="false">
      <c r="A444" s="208"/>
      <c r="B444" s="208"/>
      <c r="C444" s="208"/>
      <c r="D444" s="208"/>
      <c r="E444" s="208"/>
      <c r="F444" s="208"/>
      <c r="G444" s="208"/>
      <c r="H444" s="208"/>
      <c r="I444" s="234"/>
    </row>
    <row r="445" customFormat="false" ht="13.8" hidden="false" customHeight="false" outlineLevel="0" collapsed="false">
      <c r="A445" s="208"/>
      <c r="B445" s="208"/>
      <c r="C445" s="208"/>
      <c r="D445" s="208"/>
      <c r="E445" s="208"/>
      <c r="F445" s="208"/>
      <c r="G445" s="208"/>
      <c r="H445" s="208"/>
      <c r="I445" s="234"/>
    </row>
    <row r="446" customFormat="false" ht="13.8" hidden="false" customHeight="false" outlineLevel="0" collapsed="false">
      <c r="A446" s="208"/>
      <c r="B446" s="208"/>
      <c r="C446" s="208"/>
      <c r="D446" s="208"/>
      <c r="E446" s="208"/>
      <c r="F446" s="208"/>
      <c r="G446" s="208"/>
      <c r="H446" s="208"/>
      <c r="I446" s="234"/>
    </row>
    <row r="447" customFormat="false" ht="13.8" hidden="false" customHeight="false" outlineLevel="0" collapsed="false">
      <c r="A447" s="208"/>
      <c r="B447" s="208"/>
      <c r="C447" s="208"/>
      <c r="D447" s="208"/>
      <c r="E447" s="208"/>
      <c r="F447" s="208"/>
      <c r="G447" s="208"/>
      <c r="H447" s="208"/>
      <c r="I447" s="234"/>
    </row>
    <row r="448" customFormat="false" ht="13.8" hidden="false" customHeight="false" outlineLevel="0" collapsed="false">
      <c r="A448" s="208"/>
      <c r="B448" s="208"/>
      <c r="C448" s="208"/>
      <c r="D448" s="208"/>
      <c r="E448" s="208"/>
      <c r="F448" s="208"/>
      <c r="G448" s="208"/>
      <c r="H448" s="208"/>
      <c r="I448" s="234"/>
    </row>
    <row r="449" customFormat="false" ht="13.8" hidden="false" customHeight="false" outlineLevel="0" collapsed="false">
      <c r="A449" s="208"/>
      <c r="B449" s="208"/>
      <c r="C449" s="208"/>
      <c r="D449" s="208"/>
      <c r="E449" s="208"/>
      <c r="F449" s="208"/>
      <c r="G449" s="208"/>
      <c r="H449" s="208"/>
      <c r="I449" s="234"/>
    </row>
    <row r="450" customFormat="false" ht="13.8" hidden="false" customHeight="false" outlineLevel="0" collapsed="false">
      <c r="A450" s="208"/>
      <c r="B450" s="208"/>
      <c r="C450" s="208"/>
      <c r="D450" s="208"/>
      <c r="E450" s="208"/>
      <c r="F450" s="208"/>
      <c r="G450" s="208"/>
      <c r="H450" s="208"/>
      <c r="I450" s="234"/>
    </row>
    <row r="451" customFormat="false" ht="13.8" hidden="false" customHeight="false" outlineLevel="0" collapsed="false">
      <c r="A451" s="208"/>
      <c r="B451" s="208"/>
      <c r="C451" s="208"/>
      <c r="D451" s="208"/>
      <c r="E451" s="208"/>
      <c r="F451" s="208"/>
      <c r="G451" s="208"/>
      <c r="H451" s="208"/>
      <c r="I451" s="234"/>
    </row>
    <row r="452" customFormat="false" ht="13.8" hidden="false" customHeight="false" outlineLevel="0" collapsed="false">
      <c r="A452" s="208"/>
      <c r="B452" s="208"/>
      <c r="C452" s="208"/>
      <c r="D452" s="208"/>
      <c r="E452" s="208"/>
      <c r="F452" s="208"/>
      <c r="G452" s="208"/>
      <c r="H452" s="208"/>
      <c r="I452" s="234"/>
    </row>
    <row r="453" customFormat="false" ht="13.8" hidden="false" customHeight="false" outlineLevel="0" collapsed="false">
      <c r="A453" s="208"/>
      <c r="B453" s="208"/>
      <c r="C453" s="208"/>
      <c r="D453" s="208"/>
      <c r="E453" s="208"/>
      <c r="F453" s="208"/>
      <c r="G453" s="208"/>
      <c r="H453" s="208"/>
      <c r="I453" s="234"/>
    </row>
    <row r="454" customFormat="false" ht="13.8" hidden="false" customHeight="false" outlineLevel="0" collapsed="false">
      <c r="A454" s="208"/>
      <c r="B454" s="208"/>
      <c r="C454" s="208"/>
      <c r="D454" s="208"/>
      <c r="E454" s="208"/>
      <c r="F454" s="208"/>
      <c r="G454" s="208"/>
      <c r="H454" s="208"/>
      <c r="I454" s="234"/>
    </row>
    <row r="455" customFormat="false" ht="13.8" hidden="false" customHeight="false" outlineLevel="0" collapsed="false">
      <c r="A455" s="208"/>
      <c r="B455" s="208"/>
      <c r="C455" s="208"/>
      <c r="D455" s="208"/>
      <c r="E455" s="208"/>
      <c r="F455" s="208"/>
      <c r="G455" s="208"/>
      <c r="H455" s="208"/>
      <c r="I455" s="234"/>
    </row>
    <row r="456" customFormat="false" ht="13.8" hidden="false" customHeight="false" outlineLevel="0" collapsed="false">
      <c r="A456" s="208"/>
      <c r="B456" s="208"/>
      <c r="C456" s="208"/>
      <c r="D456" s="208"/>
      <c r="E456" s="208"/>
      <c r="F456" s="208"/>
      <c r="G456" s="208"/>
      <c r="H456" s="208"/>
      <c r="I456" s="234"/>
    </row>
    <row r="457" customFormat="false" ht="13.8" hidden="false" customHeight="false" outlineLevel="0" collapsed="false">
      <c r="A457" s="208"/>
      <c r="B457" s="208"/>
      <c r="C457" s="208"/>
      <c r="D457" s="208"/>
      <c r="E457" s="208"/>
      <c r="F457" s="208"/>
      <c r="G457" s="208"/>
      <c r="H457" s="208"/>
      <c r="I457" s="234"/>
    </row>
    <row r="458" customFormat="false" ht="13.8" hidden="false" customHeight="false" outlineLevel="0" collapsed="false">
      <c r="A458" s="208"/>
      <c r="B458" s="208"/>
      <c r="C458" s="208"/>
      <c r="D458" s="208"/>
      <c r="E458" s="208"/>
      <c r="F458" s="208"/>
      <c r="G458" s="208"/>
      <c r="H458" s="208"/>
      <c r="I458" s="234"/>
    </row>
    <row r="459" customFormat="false" ht="13.8" hidden="false" customHeight="false" outlineLevel="0" collapsed="false">
      <c r="A459" s="208"/>
      <c r="B459" s="208"/>
      <c r="C459" s="208"/>
      <c r="D459" s="208"/>
      <c r="E459" s="208"/>
      <c r="F459" s="208"/>
      <c r="G459" s="208"/>
      <c r="H459" s="208"/>
      <c r="I459" s="234"/>
    </row>
    <row r="460" customFormat="false" ht="13.8" hidden="false" customHeight="false" outlineLevel="0" collapsed="false">
      <c r="A460" s="208"/>
      <c r="B460" s="208"/>
      <c r="C460" s="208"/>
      <c r="D460" s="208"/>
      <c r="E460" s="208"/>
      <c r="F460" s="208"/>
      <c r="G460" s="208"/>
      <c r="H460" s="208"/>
      <c r="I460" s="234"/>
    </row>
    <row r="461" customFormat="false" ht="13.8" hidden="false" customHeight="false" outlineLevel="0" collapsed="false">
      <c r="A461" s="208"/>
      <c r="B461" s="208"/>
      <c r="C461" s="208"/>
      <c r="D461" s="208"/>
      <c r="E461" s="208"/>
      <c r="F461" s="208"/>
      <c r="G461" s="208"/>
      <c r="H461" s="208"/>
      <c r="I461" s="234"/>
    </row>
    <row r="462" customFormat="false" ht="13.8" hidden="false" customHeight="false" outlineLevel="0" collapsed="false">
      <c r="A462" s="208"/>
      <c r="B462" s="208"/>
      <c r="C462" s="208"/>
      <c r="D462" s="208"/>
      <c r="E462" s="208"/>
      <c r="F462" s="208"/>
      <c r="G462" s="208"/>
      <c r="H462" s="208"/>
      <c r="I462" s="234"/>
    </row>
    <row r="463" customFormat="false" ht="13.8" hidden="false" customHeight="false" outlineLevel="0" collapsed="false">
      <c r="A463" s="208"/>
      <c r="B463" s="208"/>
      <c r="C463" s="208"/>
      <c r="D463" s="208"/>
      <c r="E463" s="208"/>
      <c r="F463" s="208"/>
      <c r="G463" s="208"/>
      <c r="H463" s="208"/>
      <c r="I463" s="234"/>
    </row>
    <row r="464" customFormat="false" ht="13.8" hidden="false" customHeight="false" outlineLevel="0" collapsed="false">
      <c r="A464" s="208"/>
      <c r="B464" s="208"/>
      <c r="C464" s="208"/>
      <c r="D464" s="208"/>
      <c r="E464" s="208"/>
      <c r="F464" s="208"/>
      <c r="G464" s="208"/>
      <c r="H464" s="208"/>
      <c r="I464" s="234"/>
    </row>
    <row r="465" customFormat="false" ht="13.8" hidden="false" customHeight="false" outlineLevel="0" collapsed="false">
      <c r="A465" s="208"/>
      <c r="B465" s="208"/>
      <c r="C465" s="208"/>
      <c r="D465" s="208"/>
      <c r="E465" s="208"/>
      <c r="F465" s="208"/>
      <c r="G465" s="208"/>
      <c r="H465" s="208"/>
      <c r="I465" s="234"/>
    </row>
    <row r="466" customFormat="false" ht="13.8" hidden="false" customHeight="false" outlineLevel="0" collapsed="false">
      <c r="A466" s="208"/>
      <c r="B466" s="208"/>
      <c r="C466" s="208"/>
      <c r="D466" s="208"/>
      <c r="E466" s="208"/>
      <c r="F466" s="208"/>
      <c r="G466" s="208"/>
      <c r="H466" s="208"/>
      <c r="I466" s="234"/>
    </row>
    <row r="467" customFormat="false" ht="13.8" hidden="false" customHeight="false" outlineLevel="0" collapsed="false">
      <c r="A467" s="208"/>
      <c r="B467" s="208"/>
      <c r="C467" s="208"/>
      <c r="D467" s="208"/>
      <c r="E467" s="208"/>
      <c r="F467" s="208"/>
      <c r="G467" s="208"/>
      <c r="H467" s="208"/>
      <c r="I467" s="234"/>
    </row>
    <row r="468" customFormat="false" ht="13.8" hidden="false" customHeight="false" outlineLevel="0" collapsed="false">
      <c r="A468" s="208"/>
      <c r="B468" s="208"/>
      <c r="C468" s="208"/>
      <c r="D468" s="208"/>
      <c r="E468" s="208"/>
      <c r="F468" s="208"/>
      <c r="G468" s="208"/>
      <c r="H468" s="208"/>
      <c r="I468" s="234"/>
    </row>
    <row r="469" customFormat="false" ht="13.8" hidden="false" customHeight="false" outlineLevel="0" collapsed="false">
      <c r="A469" s="208"/>
      <c r="B469" s="208"/>
      <c r="C469" s="208"/>
      <c r="D469" s="208"/>
      <c r="E469" s="208"/>
      <c r="F469" s="208"/>
      <c r="G469" s="208"/>
      <c r="H469" s="208"/>
      <c r="I469" s="234"/>
    </row>
    <row r="470" customFormat="false" ht="13.8" hidden="false" customHeight="false" outlineLevel="0" collapsed="false">
      <c r="A470" s="208"/>
      <c r="B470" s="208"/>
      <c r="C470" s="208"/>
      <c r="D470" s="208"/>
      <c r="E470" s="208"/>
      <c r="F470" s="208"/>
      <c r="G470" s="208"/>
      <c r="H470" s="208"/>
      <c r="I470" s="234"/>
    </row>
    <row r="471" customFormat="false" ht="13.8" hidden="false" customHeight="false" outlineLevel="0" collapsed="false">
      <c r="A471" s="208"/>
      <c r="B471" s="208"/>
      <c r="C471" s="208"/>
      <c r="D471" s="208"/>
      <c r="E471" s="208"/>
      <c r="F471" s="208"/>
      <c r="G471" s="208"/>
      <c r="H471" s="208"/>
      <c r="I471" s="234"/>
    </row>
    <row r="472" customFormat="false" ht="13.8" hidden="false" customHeight="false" outlineLevel="0" collapsed="false">
      <c r="A472" s="208"/>
      <c r="B472" s="208"/>
      <c r="C472" s="208"/>
      <c r="D472" s="208"/>
      <c r="E472" s="208"/>
      <c r="F472" s="208"/>
      <c r="G472" s="208"/>
      <c r="H472" s="208"/>
      <c r="I472" s="234"/>
    </row>
    <row r="473" customFormat="false" ht="13.8" hidden="false" customHeight="false" outlineLevel="0" collapsed="false">
      <c r="A473" s="208"/>
      <c r="B473" s="208"/>
      <c r="C473" s="208"/>
      <c r="D473" s="208"/>
      <c r="E473" s="208"/>
      <c r="F473" s="208"/>
      <c r="G473" s="208"/>
      <c r="H473" s="208"/>
      <c r="I473" s="234"/>
    </row>
    <row r="474" customFormat="false" ht="13.8" hidden="false" customHeight="false" outlineLevel="0" collapsed="false">
      <c r="A474" s="208"/>
      <c r="B474" s="208"/>
      <c r="C474" s="208"/>
      <c r="D474" s="208"/>
      <c r="E474" s="208"/>
      <c r="F474" s="208"/>
      <c r="G474" s="208"/>
      <c r="H474" s="208"/>
      <c r="I474" s="234"/>
    </row>
    <row r="475" customFormat="false" ht="13.8" hidden="false" customHeight="false" outlineLevel="0" collapsed="false">
      <c r="A475" s="208"/>
      <c r="B475" s="208"/>
      <c r="C475" s="208"/>
      <c r="D475" s="208"/>
      <c r="E475" s="208"/>
      <c r="F475" s="208"/>
      <c r="G475" s="208"/>
      <c r="H475" s="208"/>
      <c r="I475" s="234"/>
    </row>
    <row r="476" customFormat="false" ht="13.8" hidden="false" customHeight="false" outlineLevel="0" collapsed="false">
      <c r="A476" s="208"/>
      <c r="B476" s="208"/>
      <c r="C476" s="208"/>
      <c r="D476" s="208"/>
      <c r="E476" s="208"/>
      <c r="F476" s="208"/>
      <c r="G476" s="208"/>
      <c r="H476" s="208"/>
      <c r="I476" s="234"/>
    </row>
    <row r="477" customFormat="false" ht="13.8" hidden="false" customHeight="false" outlineLevel="0" collapsed="false">
      <c r="A477" s="208"/>
      <c r="B477" s="208"/>
      <c r="C477" s="208"/>
      <c r="D477" s="208"/>
      <c r="E477" s="208"/>
      <c r="F477" s="208"/>
      <c r="G477" s="208"/>
      <c r="H477" s="208"/>
      <c r="I477" s="234"/>
    </row>
    <row r="478" customFormat="false" ht="13.8" hidden="false" customHeight="false" outlineLevel="0" collapsed="false">
      <c r="A478" s="208"/>
      <c r="B478" s="208"/>
      <c r="C478" s="208"/>
      <c r="D478" s="208"/>
      <c r="E478" s="208"/>
      <c r="F478" s="208"/>
      <c r="G478" s="208"/>
      <c r="H478" s="208"/>
      <c r="I478" s="234"/>
    </row>
    <row r="479" customFormat="false" ht="13.8" hidden="false" customHeight="false" outlineLevel="0" collapsed="false">
      <c r="A479" s="208"/>
      <c r="B479" s="208"/>
      <c r="C479" s="208"/>
      <c r="D479" s="208"/>
      <c r="E479" s="208"/>
      <c r="F479" s="208"/>
      <c r="G479" s="208"/>
      <c r="H479" s="208"/>
      <c r="I479" s="234"/>
    </row>
    <row r="480" customFormat="false" ht="13.8" hidden="false" customHeight="false" outlineLevel="0" collapsed="false">
      <c r="A480" s="208"/>
      <c r="B480" s="208"/>
      <c r="C480" s="208"/>
      <c r="D480" s="208"/>
      <c r="E480" s="208"/>
      <c r="F480" s="208"/>
      <c r="G480" s="208"/>
      <c r="H480" s="208"/>
      <c r="I480" s="234"/>
    </row>
    <row r="481" customFormat="false" ht="13.8" hidden="false" customHeight="false" outlineLevel="0" collapsed="false">
      <c r="A481" s="208"/>
      <c r="B481" s="208"/>
      <c r="C481" s="208"/>
      <c r="D481" s="208"/>
      <c r="E481" s="208"/>
      <c r="F481" s="208"/>
      <c r="G481" s="208"/>
      <c r="H481" s="208"/>
      <c r="I481" s="234"/>
    </row>
    <row r="482" customFormat="false" ht="13.8" hidden="false" customHeight="false" outlineLevel="0" collapsed="false">
      <c r="A482" s="208"/>
      <c r="B482" s="208"/>
      <c r="C482" s="208"/>
      <c r="D482" s="208"/>
      <c r="E482" s="208"/>
      <c r="F482" s="208"/>
      <c r="G482" s="208"/>
      <c r="H482" s="208"/>
      <c r="I482" s="234"/>
    </row>
    <row r="483" customFormat="false" ht="13.8" hidden="false" customHeight="false" outlineLevel="0" collapsed="false">
      <c r="A483" s="208"/>
      <c r="B483" s="208"/>
      <c r="C483" s="208"/>
      <c r="D483" s="208"/>
      <c r="E483" s="208"/>
      <c r="F483" s="208"/>
      <c r="G483" s="208"/>
      <c r="H483" s="208"/>
      <c r="I483" s="234"/>
    </row>
    <row r="484" customFormat="false" ht="13.8" hidden="false" customHeight="false" outlineLevel="0" collapsed="false">
      <c r="A484" s="208"/>
      <c r="B484" s="208"/>
      <c r="C484" s="208"/>
      <c r="D484" s="208"/>
      <c r="E484" s="208"/>
      <c r="F484" s="208"/>
      <c r="G484" s="208"/>
      <c r="H484" s="208"/>
      <c r="I484" s="234"/>
    </row>
    <row r="485" customFormat="false" ht="13.8" hidden="false" customHeight="false" outlineLevel="0" collapsed="false">
      <c r="A485" s="208"/>
      <c r="B485" s="208"/>
      <c r="C485" s="208"/>
      <c r="D485" s="208"/>
      <c r="E485" s="208"/>
      <c r="F485" s="208"/>
      <c r="G485" s="208"/>
      <c r="H485" s="208"/>
      <c r="I485" s="234"/>
    </row>
    <row r="486" customFormat="false" ht="13.8" hidden="false" customHeight="false" outlineLevel="0" collapsed="false">
      <c r="A486" s="208"/>
      <c r="B486" s="208"/>
      <c r="C486" s="208"/>
      <c r="D486" s="208"/>
      <c r="E486" s="208"/>
      <c r="F486" s="208"/>
      <c r="G486" s="208"/>
      <c r="H486" s="208"/>
      <c r="I486" s="234"/>
    </row>
    <row r="487" customFormat="false" ht="13.8" hidden="false" customHeight="false" outlineLevel="0" collapsed="false">
      <c r="A487" s="208"/>
      <c r="B487" s="208"/>
      <c r="C487" s="208"/>
      <c r="D487" s="208"/>
      <c r="E487" s="208"/>
      <c r="F487" s="208"/>
      <c r="G487" s="208"/>
      <c r="H487" s="208"/>
      <c r="I487" s="234"/>
    </row>
    <row r="488" customFormat="false" ht="13.8" hidden="false" customHeight="false" outlineLevel="0" collapsed="false">
      <c r="A488" s="208"/>
      <c r="B488" s="208"/>
      <c r="C488" s="208"/>
      <c r="D488" s="208"/>
      <c r="E488" s="208"/>
      <c r="F488" s="208"/>
      <c r="G488" s="208"/>
      <c r="H488" s="208"/>
      <c r="I488" s="234"/>
    </row>
    <row r="489" customFormat="false" ht="13.8" hidden="false" customHeight="false" outlineLevel="0" collapsed="false">
      <c r="A489" s="208"/>
      <c r="B489" s="208"/>
      <c r="C489" s="208"/>
      <c r="D489" s="208"/>
      <c r="E489" s="208"/>
      <c r="F489" s="208"/>
      <c r="G489" s="208"/>
      <c r="H489" s="208"/>
      <c r="I489" s="234"/>
    </row>
    <row r="490" customFormat="false" ht="13.8" hidden="false" customHeight="false" outlineLevel="0" collapsed="false">
      <c r="A490" s="208"/>
      <c r="B490" s="208"/>
      <c r="C490" s="208"/>
      <c r="D490" s="208"/>
      <c r="E490" s="208"/>
      <c r="F490" s="208"/>
      <c r="G490" s="208"/>
      <c r="H490" s="208"/>
      <c r="I490" s="234"/>
    </row>
    <row r="491" customFormat="false" ht="13.8" hidden="false" customHeight="false" outlineLevel="0" collapsed="false">
      <c r="A491" s="208"/>
      <c r="B491" s="208"/>
      <c r="C491" s="208"/>
      <c r="D491" s="208"/>
      <c r="E491" s="208"/>
      <c r="F491" s="208"/>
      <c r="G491" s="208"/>
      <c r="H491" s="208"/>
      <c r="I491" s="234"/>
    </row>
    <row r="492" customFormat="false" ht="13.8" hidden="false" customHeight="false" outlineLevel="0" collapsed="false">
      <c r="A492" s="208"/>
      <c r="B492" s="208"/>
      <c r="C492" s="208"/>
      <c r="D492" s="208"/>
      <c r="E492" s="208"/>
      <c r="F492" s="208"/>
      <c r="G492" s="208"/>
      <c r="H492" s="208"/>
      <c r="I492" s="234"/>
    </row>
    <row r="493" customFormat="false" ht="13.8" hidden="false" customHeight="false" outlineLevel="0" collapsed="false">
      <c r="A493" s="208"/>
      <c r="B493" s="208"/>
      <c r="C493" s="208"/>
      <c r="D493" s="208"/>
      <c r="E493" s="208"/>
      <c r="F493" s="208"/>
      <c r="G493" s="208"/>
      <c r="H493" s="208"/>
      <c r="I493" s="234"/>
    </row>
    <row r="494" customFormat="false" ht="13.8" hidden="false" customHeight="false" outlineLevel="0" collapsed="false">
      <c r="A494" s="208"/>
      <c r="B494" s="208"/>
      <c r="C494" s="208"/>
      <c r="D494" s="208"/>
      <c r="E494" s="208"/>
      <c r="F494" s="208"/>
      <c r="G494" s="208"/>
      <c r="H494" s="208"/>
      <c r="I494" s="234"/>
    </row>
    <row r="495" customFormat="false" ht="13.8" hidden="false" customHeight="false" outlineLevel="0" collapsed="false">
      <c r="A495" s="208"/>
      <c r="B495" s="208"/>
      <c r="C495" s="208"/>
      <c r="D495" s="208"/>
      <c r="E495" s="208"/>
      <c r="F495" s="208"/>
      <c r="G495" s="208"/>
      <c r="H495" s="208"/>
      <c r="I495" s="234"/>
    </row>
    <row r="496" customFormat="false" ht="13.8" hidden="false" customHeight="false" outlineLevel="0" collapsed="false">
      <c r="A496" s="208"/>
      <c r="B496" s="208"/>
      <c r="C496" s="208"/>
      <c r="D496" s="208"/>
      <c r="E496" s="208"/>
      <c r="F496" s="208"/>
      <c r="G496" s="208"/>
      <c r="H496" s="208"/>
      <c r="I496" s="234"/>
    </row>
    <row r="497" customFormat="false" ht="13.8" hidden="false" customHeight="false" outlineLevel="0" collapsed="false">
      <c r="A497" s="208"/>
      <c r="B497" s="208"/>
      <c r="C497" s="208"/>
      <c r="D497" s="208"/>
      <c r="E497" s="208"/>
      <c r="F497" s="208"/>
      <c r="G497" s="208"/>
      <c r="H497" s="208"/>
      <c r="I497" s="234"/>
    </row>
    <row r="498" customFormat="false" ht="13.8" hidden="false" customHeight="false" outlineLevel="0" collapsed="false">
      <c r="A498" s="208"/>
      <c r="B498" s="208"/>
      <c r="C498" s="208"/>
      <c r="D498" s="208"/>
      <c r="E498" s="208"/>
      <c r="F498" s="208"/>
      <c r="G498" s="208"/>
      <c r="H498" s="208"/>
      <c r="I498" s="234"/>
    </row>
    <row r="499" customFormat="false" ht="13.8" hidden="false" customHeight="false" outlineLevel="0" collapsed="false">
      <c r="A499" s="208"/>
      <c r="B499" s="208"/>
      <c r="C499" s="208"/>
      <c r="D499" s="208"/>
      <c r="E499" s="208"/>
      <c r="F499" s="208"/>
      <c r="G499" s="208"/>
      <c r="H499" s="208"/>
      <c r="I499" s="234"/>
    </row>
    <row r="500" customFormat="false" ht="13.8" hidden="false" customHeight="false" outlineLevel="0" collapsed="false">
      <c r="A500" s="208"/>
      <c r="B500" s="208"/>
      <c r="C500" s="208"/>
      <c r="D500" s="208"/>
      <c r="E500" s="208"/>
      <c r="F500" s="208"/>
      <c r="G500" s="208"/>
      <c r="H500" s="208"/>
      <c r="I500" s="234"/>
    </row>
    <row r="501" customFormat="false" ht="13.8" hidden="false" customHeight="false" outlineLevel="0" collapsed="false">
      <c r="A501" s="208"/>
      <c r="B501" s="208"/>
      <c r="C501" s="208"/>
      <c r="D501" s="208"/>
      <c r="E501" s="208"/>
      <c r="F501" s="208"/>
      <c r="G501" s="208"/>
      <c r="H501" s="208"/>
      <c r="I501" s="234"/>
    </row>
    <row r="502" customFormat="false" ht="13.8" hidden="false" customHeight="false" outlineLevel="0" collapsed="false">
      <c r="A502" s="208"/>
      <c r="B502" s="208"/>
      <c r="C502" s="208"/>
      <c r="D502" s="208"/>
      <c r="E502" s="208"/>
      <c r="F502" s="208"/>
      <c r="G502" s="208"/>
      <c r="H502" s="208"/>
      <c r="I502" s="234"/>
    </row>
    <row r="503" customFormat="false" ht="13.8" hidden="false" customHeight="false" outlineLevel="0" collapsed="false">
      <c r="A503" s="208"/>
      <c r="B503" s="208"/>
      <c r="C503" s="208"/>
      <c r="D503" s="208"/>
      <c r="E503" s="208"/>
      <c r="F503" s="208"/>
      <c r="G503" s="208"/>
      <c r="H503" s="208"/>
      <c r="I503" s="234"/>
    </row>
    <row r="504" customFormat="false" ht="13.8" hidden="false" customHeight="false" outlineLevel="0" collapsed="false">
      <c r="A504" s="208"/>
      <c r="B504" s="208"/>
      <c r="C504" s="208"/>
      <c r="D504" s="208"/>
      <c r="E504" s="208"/>
      <c r="F504" s="208"/>
      <c r="G504" s="208"/>
      <c r="H504" s="208"/>
      <c r="I504" s="234"/>
    </row>
    <row r="505" customFormat="false" ht="13.8" hidden="false" customHeight="false" outlineLevel="0" collapsed="false">
      <c r="A505" s="208"/>
      <c r="B505" s="208"/>
      <c r="C505" s="208"/>
      <c r="D505" s="208"/>
      <c r="E505" s="208"/>
      <c r="F505" s="208"/>
      <c r="G505" s="208"/>
      <c r="H505" s="208"/>
      <c r="I505" s="234"/>
    </row>
    <row r="506" customFormat="false" ht="13.8" hidden="false" customHeight="false" outlineLevel="0" collapsed="false">
      <c r="A506" s="208"/>
      <c r="B506" s="208"/>
      <c r="C506" s="208"/>
      <c r="D506" s="208"/>
      <c r="E506" s="208"/>
      <c r="F506" s="208"/>
      <c r="G506" s="208"/>
      <c r="H506" s="208"/>
      <c r="I506" s="234"/>
    </row>
    <row r="507" customFormat="false" ht="13.8" hidden="false" customHeight="false" outlineLevel="0" collapsed="false">
      <c r="A507" s="208"/>
      <c r="B507" s="208"/>
      <c r="C507" s="208"/>
      <c r="D507" s="208"/>
      <c r="E507" s="208"/>
      <c r="F507" s="208"/>
      <c r="G507" s="208"/>
      <c r="H507" s="208"/>
      <c r="I507" s="234"/>
    </row>
    <row r="508" customFormat="false" ht="13.8" hidden="false" customHeight="false" outlineLevel="0" collapsed="false">
      <c r="A508" s="208"/>
      <c r="B508" s="208"/>
      <c r="C508" s="208"/>
      <c r="D508" s="208"/>
      <c r="E508" s="208"/>
      <c r="F508" s="208"/>
      <c r="G508" s="208"/>
      <c r="H508" s="208"/>
      <c r="I508" s="234"/>
    </row>
    <row r="509" customFormat="false" ht="13.8" hidden="false" customHeight="false" outlineLevel="0" collapsed="false">
      <c r="A509" s="208"/>
      <c r="B509" s="208"/>
      <c r="C509" s="208"/>
      <c r="D509" s="208"/>
      <c r="E509" s="208"/>
      <c r="F509" s="208"/>
      <c r="G509" s="208"/>
      <c r="H509" s="208"/>
      <c r="I509" s="234"/>
    </row>
    <row r="510" customFormat="false" ht="13.8" hidden="false" customHeight="false" outlineLevel="0" collapsed="false">
      <c r="A510" s="208"/>
      <c r="B510" s="208"/>
      <c r="C510" s="208"/>
      <c r="D510" s="208"/>
      <c r="E510" s="208"/>
      <c r="F510" s="208"/>
      <c r="G510" s="208"/>
      <c r="H510" s="208"/>
      <c r="I510" s="234"/>
    </row>
    <row r="511" customFormat="false" ht="13.8" hidden="false" customHeight="false" outlineLevel="0" collapsed="false">
      <c r="A511" s="208"/>
      <c r="B511" s="208"/>
      <c r="C511" s="208"/>
      <c r="D511" s="208"/>
      <c r="E511" s="208"/>
      <c r="F511" s="208"/>
      <c r="G511" s="208"/>
      <c r="H511" s="208"/>
      <c r="I511" s="234"/>
    </row>
    <row r="512" customFormat="false" ht="13.8" hidden="false" customHeight="false" outlineLevel="0" collapsed="false">
      <c r="A512" s="208"/>
      <c r="B512" s="208"/>
      <c r="C512" s="208"/>
      <c r="D512" s="208"/>
      <c r="E512" s="208"/>
      <c r="F512" s="208"/>
      <c r="G512" s="208"/>
      <c r="H512" s="208"/>
      <c r="I512" s="234"/>
    </row>
    <row r="513" customFormat="false" ht="13.8" hidden="false" customHeight="false" outlineLevel="0" collapsed="false">
      <c r="A513" s="208"/>
      <c r="B513" s="208"/>
      <c r="C513" s="208"/>
      <c r="D513" s="208"/>
      <c r="E513" s="208"/>
      <c r="F513" s="208"/>
      <c r="G513" s="208"/>
      <c r="H513" s="208"/>
      <c r="I513" s="234"/>
    </row>
    <row r="514" customFormat="false" ht="13.8" hidden="false" customHeight="false" outlineLevel="0" collapsed="false">
      <c r="A514" s="208"/>
      <c r="B514" s="208"/>
      <c r="C514" s="208"/>
      <c r="D514" s="208"/>
      <c r="E514" s="208"/>
      <c r="F514" s="208"/>
      <c r="G514" s="208"/>
      <c r="H514" s="208"/>
      <c r="I514" s="234"/>
    </row>
    <row r="515" customFormat="false" ht="13.8" hidden="false" customHeight="false" outlineLevel="0" collapsed="false">
      <c r="A515" s="208"/>
      <c r="B515" s="208"/>
      <c r="C515" s="208"/>
      <c r="D515" s="208"/>
      <c r="E515" s="208"/>
      <c r="F515" s="208"/>
      <c r="G515" s="208"/>
      <c r="H515" s="208"/>
      <c r="I515" s="234"/>
    </row>
    <row r="516" customFormat="false" ht="13.8" hidden="false" customHeight="false" outlineLevel="0" collapsed="false">
      <c r="A516" s="208"/>
      <c r="B516" s="208"/>
      <c r="C516" s="208"/>
      <c r="D516" s="208"/>
      <c r="E516" s="208"/>
      <c r="F516" s="208"/>
      <c r="G516" s="208"/>
      <c r="H516" s="208"/>
      <c r="I516" s="234"/>
    </row>
    <row r="517" customFormat="false" ht="13.8" hidden="false" customHeight="false" outlineLevel="0" collapsed="false">
      <c r="A517" s="208"/>
      <c r="B517" s="208"/>
      <c r="C517" s="208"/>
      <c r="D517" s="208"/>
      <c r="E517" s="208"/>
      <c r="F517" s="208"/>
      <c r="G517" s="208"/>
      <c r="H517" s="208"/>
      <c r="I517" s="234"/>
    </row>
    <row r="518" customFormat="false" ht="13.8" hidden="false" customHeight="false" outlineLevel="0" collapsed="false">
      <c r="A518" s="208"/>
      <c r="B518" s="208"/>
      <c r="C518" s="208"/>
      <c r="D518" s="208"/>
      <c r="E518" s="208"/>
      <c r="F518" s="208"/>
      <c r="G518" s="208"/>
      <c r="H518" s="208"/>
      <c r="I518" s="234"/>
    </row>
    <row r="519" customFormat="false" ht="13.8" hidden="false" customHeight="false" outlineLevel="0" collapsed="false">
      <c r="A519" s="208"/>
      <c r="B519" s="208"/>
      <c r="C519" s="208"/>
      <c r="D519" s="208"/>
      <c r="E519" s="208"/>
      <c r="F519" s="208"/>
      <c r="G519" s="208"/>
      <c r="H519" s="208"/>
      <c r="I519" s="234"/>
    </row>
    <row r="520" customFormat="false" ht="13.8" hidden="false" customHeight="false" outlineLevel="0" collapsed="false">
      <c r="A520" s="208"/>
      <c r="B520" s="208"/>
      <c r="C520" s="208"/>
      <c r="D520" s="208"/>
      <c r="E520" s="208"/>
      <c r="F520" s="208"/>
      <c r="G520" s="208"/>
      <c r="H520" s="208"/>
      <c r="I520" s="234"/>
    </row>
    <row r="521" customFormat="false" ht="13.8" hidden="false" customHeight="false" outlineLevel="0" collapsed="false">
      <c r="A521" s="208"/>
      <c r="B521" s="208"/>
      <c r="C521" s="208"/>
      <c r="D521" s="208"/>
      <c r="E521" s="208"/>
      <c r="F521" s="208"/>
      <c r="G521" s="208"/>
      <c r="H521" s="208"/>
      <c r="I521" s="234"/>
    </row>
    <row r="522" customFormat="false" ht="13.8" hidden="false" customHeight="false" outlineLevel="0" collapsed="false">
      <c r="A522" s="208"/>
      <c r="B522" s="208"/>
      <c r="C522" s="208"/>
      <c r="D522" s="208"/>
      <c r="E522" s="208"/>
      <c r="F522" s="208"/>
      <c r="G522" s="208"/>
      <c r="H522" s="208"/>
      <c r="I522" s="234"/>
    </row>
    <row r="523" customFormat="false" ht="13.8" hidden="false" customHeight="false" outlineLevel="0" collapsed="false">
      <c r="A523" s="208"/>
      <c r="B523" s="208"/>
      <c r="C523" s="208"/>
      <c r="D523" s="208"/>
      <c r="E523" s="208"/>
      <c r="F523" s="208"/>
      <c r="G523" s="208"/>
      <c r="H523" s="208"/>
      <c r="I523" s="234"/>
    </row>
    <row r="524" customFormat="false" ht="13.8" hidden="false" customHeight="false" outlineLevel="0" collapsed="false">
      <c r="A524" s="208"/>
      <c r="B524" s="208"/>
      <c r="C524" s="208"/>
      <c r="D524" s="208"/>
      <c r="E524" s="208"/>
      <c r="F524" s="208"/>
      <c r="G524" s="208"/>
      <c r="H524" s="208"/>
      <c r="I524" s="234"/>
    </row>
    <row r="525" customFormat="false" ht="13.8" hidden="false" customHeight="false" outlineLevel="0" collapsed="false">
      <c r="A525" s="208"/>
      <c r="B525" s="208"/>
      <c r="C525" s="208"/>
      <c r="D525" s="208"/>
      <c r="E525" s="208"/>
      <c r="F525" s="208"/>
      <c r="G525" s="208"/>
      <c r="H525" s="208"/>
      <c r="I525" s="234"/>
    </row>
    <row r="526" customFormat="false" ht="13.8" hidden="false" customHeight="false" outlineLevel="0" collapsed="false">
      <c r="A526" s="208"/>
      <c r="B526" s="208"/>
      <c r="C526" s="208"/>
      <c r="D526" s="208"/>
      <c r="E526" s="208"/>
      <c r="F526" s="208"/>
      <c r="G526" s="208"/>
      <c r="H526" s="208"/>
      <c r="I526" s="234"/>
    </row>
    <row r="527" customFormat="false" ht="13.8" hidden="false" customHeight="false" outlineLevel="0" collapsed="false">
      <c r="A527" s="208"/>
      <c r="B527" s="208"/>
      <c r="C527" s="208"/>
      <c r="D527" s="208"/>
      <c r="E527" s="208"/>
      <c r="F527" s="208"/>
      <c r="G527" s="208"/>
      <c r="H527" s="208"/>
      <c r="I527" s="234"/>
    </row>
    <row r="528" customFormat="false" ht="13.8" hidden="false" customHeight="false" outlineLevel="0" collapsed="false">
      <c r="A528" s="208"/>
      <c r="B528" s="208"/>
      <c r="C528" s="208"/>
      <c r="D528" s="208"/>
      <c r="E528" s="208"/>
      <c r="F528" s="208"/>
      <c r="G528" s="208"/>
      <c r="H528" s="208"/>
      <c r="I528" s="234"/>
    </row>
    <row r="529" customFormat="false" ht="13.8" hidden="false" customHeight="false" outlineLevel="0" collapsed="false">
      <c r="A529" s="208"/>
      <c r="B529" s="208"/>
      <c r="C529" s="208"/>
      <c r="D529" s="208"/>
      <c r="E529" s="208"/>
      <c r="F529" s="208"/>
      <c r="G529" s="208"/>
      <c r="H529" s="208"/>
      <c r="I529" s="234"/>
    </row>
    <row r="530" customFormat="false" ht="13.8" hidden="false" customHeight="false" outlineLevel="0" collapsed="false">
      <c r="A530" s="208"/>
      <c r="B530" s="208"/>
      <c r="C530" s="208"/>
      <c r="D530" s="208"/>
      <c r="E530" s="208"/>
      <c r="F530" s="208"/>
      <c r="G530" s="208"/>
      <c r="H530" s="208"/>
      <c r="I530" s="234"/>
    </row>
    <row r="531" customFormat="false" ht="13.8" hidden="false" customHeight="false" outlineLevel="0" collapsed="false">
      <c r="A531" s="208"/>
      <c r="B531" s="208"/>
      <c r="C531" s="208"/>
      <c r="D531" s="208"/>
      <c r="E531" s="208"/>
      <c r="F531" s="208"/>
      <c r="G531" s="208"/>
      <c r="H531" s="208"/>
      <c r="I531" s="234"/>
    </row>
    <row r="532" customFormat="false" ht="13.8" hidden="false" customHeight="false" outlineLevel="0" collapsed="false">
      <c r="A532" s="208"/>
      <c r="B532" s="208"/>
      <c r="C532" s="208"/>
      <c r="D532" s="208"/>
      <c r="E532" s="208"/>
      <c r="F532" s="208"/>
      <c r="G532" s="208"/>
      <c r="H532" s="208"/>
      <c r="I532" s="234"/>
    </row>
    <row r="533" customFormat="false" ht="13.8" hidden="false" customHeight="false" outlineLevel="0" collapsed="false">
      <c r="A533" s="208"/>
      <c r="B533" s="208"/>
      <c r="C533" s="208"/>
      <c r="D533" s="208"/>
      <c r="E533" s="208"/>
      <c r="F533" s="208"/>
      <c r="G533" s="208"/>
      <c r="H533" s="208"/>
      <c r="I533" s="234"/>
    </row>
    <row r="534" customFormat="false" ht="13.8" hidden="false" customHeight="false" outlineLevel="0" collapsed="false">
      <c r="A534" s="208"/>
      <c r="B534" s="208"/>
      <c r="C534" s="208"/>
      <c r="D534" s="208"/>
      <c r="E534" s="208"/>
      <c r="F534" s="208"/>
      <c r="G534" s="208"/>
      <c r="H534" s="208"/>
      <c r="I534" s="234"/>
    </row>
    <row r="535" customFormat="false" ht="13.8" hidden="false" customHeight="false" outlineLevel="0" collapsed="false">
      <c r="A535" s="208"/>
      <c r="B535" s="208"/>
      <c r="C535" s="208"/>
      <c r="D535" s="208"/>
      <c r="E535" s="208"/>
      <c r="F535" s="208"/>
      <c r="G535" s="208"/>
      <c r="H535" s="208"/>
      <c r="I535" s="234"/>
    </row>
    <row r="536" customFormat="false" ht="13.8" hidden="false" customHeight="false" outlineLevel="0" collapsed="false">
      <c r="A536" s="208"/>
      <c r="B536" s="208"/>
      <c r="C536" s="208"/>
      <c r="D536" s="208"/>
      <c r="E536" s="208"/>
      <c r="F536" s="208"/>
      <c r="G536" s="208"/>
      <c r="H536" s="208"/>
      <c r="I536" s="234"/>
    </row>
    <row r="537" customFormat="false" ht="13.8" hidden="false" customHeight="false" outlineLevel="0" collapsed="false">
      <c r="A537" s="208"/>
      <c r="B537" s="208"/>
      <c r="C537" s="208"/>
      <c r="D537" s="208"/>
      <c r="E537" s="208"/>
      <c r="F537" s="208"/>
      <c r="G537" s="208"/>
      <c r="H537" s="208"/>
      <c r="I537" s="234"/>
    </row>
    <row r="538" customFormat="false" ht="13.8" hidden="false" customHeight="false" outlineLevel="0" collapsed="false">
      <c r="A538" s="208"/>
      <c r="B538" s="208"/>
      <c r="C538" s="208"/>
      <c r="D538" s="208"/>
      <c r="E538" s="208"/>
      <c r="F538" s="208"/>
      <c r="G538" s="208"/>
      <c r="H538" s="208"/>
      <c r="I538" s="234"/>
    </row>
    <row r="539" customFormat="false" ht="13.8" hidden="false" customHeight="false" outlineLevel="0" collapsed="false">
      <c r="A539" s="208"/>
      <c r="B539" s="208"/>
      <c r="C539" s="208"/>
      <c r="D539" s="208"/>
      <c r="E539" s="208"/>
      <c r="F539" s="208"/>
      <c r="G539" s="208"/>
      <c r="H539" s="208"/>
      <c r="I539" s="234"/>
    </row>
    <row r="540" customFormat="false" ht="13.8" hidden="false" customHeight="false" outlineLevel="0" collapsed="false">
      <c r="A540" s="208"/>
      <c r="B540" s="208"/>
      <c r="C540" s="208"/>
      <c r="D540" s="208"/>
      <c r="E540" s="208"/>
      <c r="F540" s="208"/>
      <c r="G540" s="208"/>
      <c r="H540" s="208"/>
      <c r="I540" s="234"/>
    </row>
    <row r="541" customFormat="false" ht="13.8" hidden="false" customHeight="false" outlineLevel="0" collapsed="false">
      <c r="A541" s="208"/>
      <c r="B541" s="208"/>
      <c r="C541" s="208"/>
      <c r="D541" s="208"/>
      <c r="E541" s="208"/>
      <c r="F541" s="208"/>
      <c r="G541" s="208"/>
      <c r="H541" s="208"/>
      <c r="I541" s="234"/>
    </row>
    <row r="542" customFormat="false" ht="13.8" hidden="false" customHeight="false" outlineLevel="0" collapsed="false">
      <c r="A542" s="208"/>
      <c r="B542" s="208"/>
      <c r="C542" s="208"/>
      <c r="D542" s="208"/>
      <c r="E542" s="208"/>
      <c r="F542" s="208"/>
      <c r="G542" s="208"/>
      <c r="H542" s="208"/>
      <c r="I542" s="234"/>
    </row>
    <row r="543" customFormat="false" ht="13.8" hidden="false" customHeight="false" outlineLevel="0" collapsed="false">
      <c r="A543" s="208"/>
      <c r="B543" s="208"/>
      <c r="C543" s="208"/>
      <c r="D543" s="208"/>
      <c r="E543" s="208"/>
      <c r="F543" s="208"/>
      <c r="G543" s="208"/>
      <c r="H543" s="208"/>
      <c r="I543" s="234"/>
    </row>
    <row r="544" customFormat="false" ht="13.8" hidden="false" customHeight="false" outlineLevel="0" collapsed="false">
      <c r="A544" s="208"/>
      <c r="B544" s="208"/>
      <c r="C544" s="208"/>
      <c r="D544" s="208"/>
      <c r="E544" s="208"/>
      <c r="F544" s="208"/>
      <c r="G544" s="208"/>
      <c r="H544" s="208"/>
      <c r="I544" s="234"/>
    </row>
    <row r="545" customFormat="false" ht="13.8" hidden="false" customHeight="false" outlineLevel="0" collapsed="false">
      <c r="A545" s="208"/>
      <c r="B545" s="208"/>
      <c r="C545" s="208"/>
      <c r="D545" s="208"/>
      <c r="E545" s="208"/>
      <c r="F545" s="208"/>
      <c r="G545" s="208"/>
      <c r="H545" s="208"/>
      <c r="I545" s="234"/>
    </row>
    <row r="546" customFormat="false" ht="13.8" hidden="false" customHeight="false" outlineLevel="0" collapsed="false">
      <c r="A546" s="208"/>
      <c r="B546" s="208"/>
      <c r="C546" s="208"/>
      <c r="D546" s="208"/>
      <c r="E546" s="208"/>
      <c r="F546" s="208"/>
      <c r="G546" s="208"/>
      <c r="H546" s="208"/>
      <c r="I546" s="234"/>
    </row>
    <row r="547" customFormat="false" ht="13.8" hidden="false" customHeight="false" outlineLevel="0" collapsed="false">
      <c r="A547" s="208"/>
      <c r="B547" s="208"/>
      <c r="C547" s="208"/>
      <c r="D547" s="208"/>
      <c r="E547" s="208"/>
      <c r="F547" s="208"/>
      <c r="G547" s="208"/>
      <c r="H547" s="208"/>
      <c r="I547" s="234"/>
    </row>
    <row r="548" customFormat="false" ht="13.8" hidden="false" customHeight="false" outlineLevel="0" collapsed="false">
      <c r="A548" s="208"/>
      <c r="B548" s="208"/>
      <c r="C548" s="208"/>
      <c r="D548" s="208"/>
      <c r="E548" s="208"/>
      <c r="F548" s="208"/>
      <c r="G548" s="208"/>
      <c r="H548" s="208"/>
      <c r="I548" s="234"/>
    </row>
    <row r="549" customFormat="false" ht="13.8" hidden="false" customHeight="false" outlineLevel="0" collapsed="false">
      <c r="A549" s="208"/>
      <c r="B549" s="208"/>
      <c r="C549" s="208"/>
      <c r="D549" s="208"/>
      <c r="E549" s="208"/>
      <c r="F549" s="208"/>
      <c r="G549" s="208"/>
      <c r="H549" s="208"/>
      <c r="I549" s="234"/>
    </row>
    <row r="550" customFormat="false" ht="13.8" hidden="false" customHeight="false" outlineLevel="0" collapsed="false">
      <c r="A550" s="208"/>
      <c r="B550" s="208"/>
      <c r="C550" s="208"/>
      <c r="D550" s="208"/>
      <c r="E550" s="208"/>
      <c r="F550" s="208"/>
      <c r="G550" s="208"/>
      <c r="H550" s="208"/>
      <c r="I550" s="234"/>
    </row>
    <row r="551" customFormat="false" ht="13.8" hidden="false" customHeight="false" outlineLevel="0" collapsed="false">
      <c r="A551" s="208"/>
      <c r="B551" s="208"/>
      <c r="C551" s="208"/>
      <c r="D551" s="208"/>
      <c r="E551" s="208"/>
      <c r="F551" s="208"/>
      <c r="G551" s="208"/>
      <c r="H551" s="208"/>
      <c r="I551" s="234"/>
    </row>
    <row r="552" customFormat="false" ht="13.8" hidden="false" customHeight="false" outlineLevel="0" collapsed="false">
      <c r="A552" s="208"/>
      <c r="B552" s="208"/>
      <c r="C552" s="208"/>
      <c r="D552" s="208"/>
      <c r="E552" s="208"/>
      <c r="F552" s="208"/>
      <c r="G552" s="208"/>
      <c r="H552" s="208"/>
      <c r="I552" s="234"/>
    </row>
    <row r="553" customFormat="false" ht="13.8" hidden="false" customHeight="false" outlineLevel="0" collapsed="false">
      <c r="A553" s="208"/>
      <c r="B553" s="208"/>
      <c r="C553" s="208"/>
      <c r="D553" s="208"/>
      <c r="E553" s="208"/>
      <c r="F553" s="208"/>
      <c r="G553" s="208"/>
      <c r="H553" s="208"/>
      <c r="I553" s="234"/>
    </row>
    <row r="554" customFormat="false" ht="13.8" hidden="false" customHeight="false" outlineLevel="0" collapsed="false">
      <c r="A554" s="208"/>
      <c r="B554" s="208"/>
      <c r="C554" s="208"/>
      <c r="D554" s="208"/>
      <c r="E554" s="208"/>
      <c r="F554" s="208"/>
      <c r="G554" s="208"/>
      <c r="H554" s="208"/>
      <c r="I554" s="234"/>
    </row>
    <row r="555" customFormat="false" ht="13.8" hidden="false" customHeight="false" outlineLevel="0" collapsed="false">
      <c r="A555" s="208"/>
      <c r="B555" s="208"/>
      <c r="C555" s="208"/>
      <c r="D555" s="208"/>
      <c r="E555" s="208"/>
      <c r="F555" s="208"/>
      <c r="G555" s="208"/>
      <c r="H555" s="208"/>
      <c r="I555" s="234"/>
    </row>
    <row r="556" customFormat="false" ht="13.8" hidden="false" customHeight="false" outlineLevel="0" collapsed="false">
      <c r="A556" s="208"/>
      <c r="B556" s="208"/>
      <c r="C556" s="208"/>
      <c r="D556" s="208"/>
      <c r="E556" s="208"/>
      <c r="F556" s="208"/>
      <c r="G556" s="208"/>
      <c r="H556" s="208"/>
      <c r="I556" s="234"/>
    </row>
    <row r="557" customFormat="false" ht="13.8" hidden="false" customHeight="false" outlineLevel="0" collapsed="false">
      <c r="A557" s="208"/>
      <c r="B557" s="208"/>
      <c r="C557" s="208"/>
      <c r="D557" s="208"/>
      <c r="E557" s="208"/>
      <c r="F557" s="208"/>
      <c r="G557" s="208"/>
      <c r="H557" s="208"/>
      <c r="I557" s="234"/>
    </row>
    <row r="558" customFormat="false" ht="13.8" hidden="false" customHeight="false" outlineLevel="0" collapsed="false">
      <c r="A558" s="208"/>
      <c r="B558" s="208"/>
      <c r="C558" s="208"/>
      <c r="D558" s="208"/>
      <c r="E558" s="208"/>
      <c r="F558" s="208"/>
      <c r="G558" s="208"/>
      <c r="H558" s="208"/>
      <c r="I558" s="234"/>
    </row>
    <row r="559" customFormat="false" ht="13.8" hidden="false" customHeight="false" outlineLevel="0" collapsed="false">
      <c r="A559" s="208"/>
      <c r="B559" s="208"/>
      <c r="C559" s="208"/>
      <c r="D559" s="208"/>
      <c r="E559" s="208"/>
      <c r="F559" s="208"/>
      <c r="G559" s="208"/>
      <c r="H559" s="208"/>
      <c r="I559" s="234"/>
    </row>
    <row r="560" customFormat="false" ht="13.8" hidden="false" customHeight="false" outlineLevel="0" collapsed="false">
      <c r="A560" s="208"/>
      <c r="B560" s="208"/>
      <c r="C560" s="208"/>
      <c r="D560" s="208"/>
      <c r="E560" s="208"/>
      <c r="F560" s="208"/>
      <c r="G560" s="208"/>
      <c r="H560" s="208"/>
      <c r="I560" s="234"/>
    </row>
    <row r="561" customFormat="false" ht="13.8" hidden="false" customHeight="false" outlineLevel="0" collapsed="false">
      <c r="A561" s="208"/>
      <c r="B561" s="208"/>
      <c r="C561" s="208"/>
      <c r="D561" s="208"/>
      <c r="E561" s="208"/>
      <c r="F561" s="208"/>
      <c r="G561" s="208"/>
      <c r="H561" s="208"/>
      <c r="I561" s="234"/>
    </row>
    <row r="562" customFormat="false" ht="13.8" hidden="false" customHeight="false" outlineLevel="0" collapsed="false">
      <c r="A562" s="208"/>
      <c r="B562" s="208"/>
      <c r="C562" s="208"/>
      <c r="D562" s="208"/>
      <c r="E562" s="208"/>
      <c r="F562" s="208"/>
      <c r="G562" s="208"/>
      <c r="H562" s="208"/>
      <c r="I562" s="234"/>
    </row>
    <row r="563" customFormat="false" ht="13.8" hidden="false" customHeight="false" outlineLevel="0" collapsed="false">
      <c r="A563" s="208"/>
      <c r="B563" s="208"/>
      <c r="C563" s="208"/>
      <c r="D563" s="208"/>
      <c r="E563" s="208"/>
      <c r="F563" s="208"/>
      <c r="G563" s="208"/>
      <c r="H563" s="208"/>
      <c r="I563" s="234"/>
    </row>
    <row r="564" customFormat="false" ht="13.8" hidden="false" customHeight="false" outlineLevel="0" collapsed="false">
      <c r="A564" s="208"/>
      <c r="B564" s="208"/>
      <c r="C564" s="208"/>
      <c r="D564" s="208"/>
      <c r="E564" s="208"/>
      <c r="F564" s="208"/>
      <c r="G564" s="208"/>
      <c r="H564" s="208"/>
      <c r="I564" s="234"/>
    </row>
    <row r="565" customFormat="false" ht="13.8" hidden="false" customHeight="false" outlineLevel="0" collapsed="false">
      <c r="A565" s="208"/>
      <c r="B565" s="208"/>
      <c r="C565" s="208"/>
      <c r="D565" s="208"/>
      <c r="E565" s="208"/>
      <c r="F565" s="208"/>
      <c r="G565" s="208"/>
      <c r="H565" s="208"/>
      <c r="I565" s="234"/>
    </row>
    <row r="566" customFormat="false" ht="13.8" hidden="false" customHeight="false" outlineLevel="0" collapsed="false">
      <c r="A566" s="208"/>
      <c r="B566" s="208"/>
      <c r="C566" s="208"/>
      <c r="D566" s="208"/>
      <c r="E566" s="208"/>
      <c r="F566" s="208"/>
      <c r="G566" s="208"/>
      <c r="H566" s="208"/>
      <c r="I566" s="234"/>
    </row>
    <row r="567" customFormat="false" ht="13.8" hidden="false" customHeight="false" outlineLevel="0" collapsed="false">
      <c r="A567" s="208"/>
      <c r="B567" s="208"/>
      <c r="C567" s="208"/>
      <c r="D567" s="208"/>
      <c r="E567" s="208"/>
      <c r="F567" s="208"/>
      <c r="G567" s="208"/>
      <c r="H567" s="208"/>
      <c r="I567" s="234"/>
    </row>
    <row r="568" customFormat="false" ht="13.8" hidden="false" customHeight="false" outlineLevel="0" collapsed="false">
      <c r="A568" s="208"/>
      <c r="B568" s="208"/>
      <c r="C568" s="208"/>
      <c r="D568" s="208"/>
      <c r="E568" s="208"/>
      <c r="F568" s="208"/>
      <c r="G568" s="208"/>
      <c r="H568" s="208"/>
      <c r="I568" s="234"/>
    </row>
    <row r="569" customFormat="false" ht="13.8" hidden="false" customHeight="false" outlineLevel="0" collapsed="false">
      <c r="A569" s="208"/>
      <c r="B569" s="208"/>
      <c r="C569" s="208"/>
      <c r="D569" s="208"/>
      <c r="E569" s="208"/>
      <c r="F569" s="208"/>
      <c r="G569" s="208"/>
      <c r="H569" s="208"/>
      <c r="I569" s="234"/>
    </row>
    <row r="570" customFormat="false" ht="13.8" hidden="false" customHeight="false" outlineLevel="0" collapsed="false">
      <c r="A570" s="208"/>
      <c r="B570" s="208"/>
      <c r="C570" s="208"/>
      <c r="D570" s="208"/>
      <c r="E570" s="208"/>
      <c r="F570" s="208"/>
      <c r="G570" s="208"/>
      <c r="H570" s="208"/>
      <c r="I570" s="234"/>
    </row>
    <row r="571" customFormat="false" ht="13.8" hidden="false" customHeight="false" outlineLevel="0" collapsed="false">
      <c r="A571" s="208"/>
      <c r="B571" s="208"/>
      <c r="C571" s="208"/>
      <c r="D571" s="208"/>
      <c r="E571" s="208"/>
      <c r="F571" s="208"/>
      <c r="G571" s="208"/>
      <c r="H571" s="208"/>
      <c r="I571" s="234"/>
    </row>
    <row r="572" customFormat="false" ht="13.8" hidden="false" customHeight="false" outlineLevel="0" collapsed="false">
      <c r="A572" s="208"/>
      <c r="B572" s="208"/>
      <c r="C572" s="208"/>
      <c r="D572" s="208"/>
      <c r="E572" s="208"/>
      <c r="F572" s="208"/>
      <c r="G572" s="208"/>
      <c r="H572" s="208"/>
      <c r="I572" s="234"/>
    </row>
    <row r="573" customFormat="false" ht="13.8" hidden="false" customHeight="false" outlineLevel="0" collapsed="false">
      <c r="A573" s="208"/>
      <c r="B573" s="208"/>
      <c r="C573" s="208"/>
      <c r="D573" s="208"/>
      <c r="E573" s="208"/>
      <c r="F573" s="208"/>
      <c r="G573" s="208"/>
      <c r="H573" s="208"/>
      <c r="I573" s="234"/>
    </row>
    <row r="574" customFormat="false" ht="13.8" hidden="false" customHeight="false" outlineLevel="0" collapsed="false">
      <c r="A574" s="208"/>
      <c r="B574" s="208"/>
      <c r="C574" s="208"/>
      <c r="D574" s="208"/>
      <c r="E574" s="208"/>
      <c r="F574" s="208"/>
      <c r="G574" s="208"/>
      <c r="H574" s="208"/>
      <c r="I574" s="234"/>
    </row>
    <row r="575" customFormat="false" ht="13.8" hidden="false" customHeight="false" outlineLevel="0" collapsed="false">
      <c r="A575" s="208"/>
      <c r="B575" s="208"/>
      <c r="C575" s="208"/>
      <c r="D575" s="208"/>
      <c r="E575" s="208"/>
      <c r="F575" s="208"/>
      <c r="G575" s="208"/>
      <c r="H575" s="208"/>
      <c r="I575" s="234"/>
    </row>
    <row r="576" customFormat="false" ht="13.8" hidden="false" customHeight="false" outlineLevel="0" collapsed="false">
      <c r="A576" s="208"/>
      <c r="B576" s="208"/>
      <c r="C576" s="208"/>
      <c r="D576" s="208"/>
      <c r="E576" s="208"/>
      <c r="F576" s="208"/>
      <c r="G576" s="208"/>
      <c r="H576" s="208"/>
      <c r="I576" s="234"/>
    </row>
    <row r="577" customFormat="false" ht="13.8" hidden="false" customHeight="false" outlineLevel="0" collapsed="false">
      <c r="A577" s="208"/>
      <c r="B577" s="208"/>
      <c r="C577" s="208"/>
      <c r="D577" s="208"/>
      <c r="E577" s="208"/>
      <c r="F577" s="208"/>
      <c r="G577" s="208"/>
      <c r="H577" s="208"/>
      <c r="I577" s="234"/>
    </row>
    <row r="578" customFormat="false" ht="13.8" hidden="false" customHeight="false" outlineLevel="0" collapsed="false">
      <c r="A578" s="208"/>
      <c r="B578" s="208"/>
      <c r="C578" s="208"/>
      <c r="D578" s="208"/>
      <c r="E578" s="208"/>
      <c r="F578" s="208"/>
      <c r="G578" s="208"/>
      <c r="H578" s="208"/>
      <c r="I578" s="234"/>
    </row>
    <row r="579" customFormat="false" ht="13.8" hidden="false" customHeight="false" outlineLevel="0" collapsed="false">
      <c r="A579" s="208"/>
      <c r="B579" s="208"/>
      <c r="C579" s="208"/>
      <c r="D579" s="208"/>
      <c r="E579" s="208"/>
      <c r="F579" s="208"/>
      <c r="G579" s="208"/>
      <c r="H579" s="208"/>
      <c r="I579" s="234"/>
    </row>
    <row r="580" customFormat="false" ht="13.8" hidden="false" customHeight="false" outlineLevel="0" collapsed="false">
      <c r="A580" s="208"/>
      <c r="B580" s="208"/>
      <c r="C580" s="208"/>
      <c r="D580" s="208"/>
      <c r="E580" s="208"/>
      <c r="F580" s="208"/>
      <c r="G580" s="208"/>
      <c r="H580" s="208"/>
      <c r="I580" s="234"/>
    </row>
    <row r="581" customFormat="false" ht="13.8" hidden="false" customHeight="false" outlineLevel="0" collapsed="false">
      <c r="A581" s="208"/>
      <c r="B581" s="208"/>
      <c r="C581" s="208"/>
      <c r="D581" s="208"/>
      <c r="E581" s="208"/>
      <c r="F581" s="208"/>
      <c r="G581" s="208"/>
      <c r="H581" s="208"/>
      <c r="I581" s="234"/>
    </row>
    <row r="582" customFormat="false" ht="13.8" hidden="false" customHeight="false" outlineLevel="0" collapsed="false">
      <c r="A582" s="208"/>
      <c r="B582" s="208"/>
      <c r="C582" s="208"/>
      <c r="D582" s="208"/>
      <c r="E582" s="208"/>
      <c r="F582" s="208"/>
      <c r="G582" s="208"/>
      <c r="H582" s="208"/>
      <c r="I582" s="234"/>
    </row>
    <row r="583" customFormat="false" ht="13.8" hidden="false" customHeight="false" outlineLevel="0" collapsed="false">
      <c r="A583" s="208"/>
      <c r="B583" s="208"/>
      <c r="C583" s="208"/>
      <c r="D583" s="208"/>
      <c r="E583" s="208"/>
      <c r="F583" s="208"/>
      <c r="G583" s="208"/>
      <c r="H583" s="208"/>
      <c r="I583" s="234"/>
    </row>
    <row r="584" customFormat="false" ht="13.8" hidden="false" customHeight="false" outlineLevel="0" collapsed="false">
      <c r="A584" s="208"/>
      <c r="B584" s="208"/>
      <c r="C584" s="208"/>
      <c r="D584" s="208"/>
      <c r="E584" s="208"/>
      <c r="F584" s="208"/>
      <c r="G584" s="208"/>
      <c r="H584" s="208"/>
      <c r="I584" s="234"/>
    </row>
    <row r="585" customFormat="false" ht="13.8" hidden="false" customHeight="false" outlineLevel="0" collapsed="false">
      <c r="A585" s="208"/>
      <c r="B585" s="208"/>
      <c r="C585" s="208"/>
      <c r="D585" s="208"/>
      <c r="E585" s="208"/>
      <c r="F585" s="208"/>
      <c r="G585" s="208"/>
      <c r="H585" s="208"/>
      <c r="I585" s="234"/>
    </row>
    <row r="586" customFormat="false" ht="13.8" hidden="false" customHeight="false" outlineLevel="0" collapsed="false">
      <c r="A586" s="208"/>
      <c r="B586" s="208"/>
      <c r="C586" s="208"/>
      <c r="D586" s="208"/>
      <c r="E586" s="208"/>
      <c r="F586" s="208"/>
      <c r="G586" s="208"/>
      <c r="H586" s="208"/>
      <c r="I586" s="234"/>
    </row>
    <row r="587" customFormat="false" ht="13.8" hidden="false" customHeight="false" outlineLevel="0" collapsed="false">
      <c r="A587" s="208"/>
      <c r="B587" s="208"/>
      <c r="C587" s="208"/>
      <c r="D587" s="208"/>
      <c r="E587" s="208"/>
      <c r="F587" s="208"/>
      <c r="G587" s="208"/>
      <c r="H587" s="208"/>
      <c r="I587" s="234"/>
    </row>
    <row r="588" customFormat="false" ht="13.8" hidden="false" customHeight="false" outlineLevel="0" collapsed="false">
      <c r="A588" s="208"/>
      <c r="B588" s="208"/>
      <c r="C588" s="208"/>
      <c r="D588" s="208"/>
      <c r="E588" s="208"/>
      <c r="F588" s="208"/>
      <c r="G588" s="208"/>
      <c r="H588" s="208"/>
      <c r="I588" s="234"/>
    </row>
    <row r="589" customFormat="false" ht="13.8" hidden="false" customHeight="false" outlineLevel="0" collapsed="false">
      <c r="A589" s="208"/>
      <c r="B589" s="208"/>
      <c r="C589" s="208"/>
      <c r="D589" s="208"/>
      <c r="E589" s="208"/>
      <c r="F589" s="208"/>
      <c r="G589" s="208"/>
      <c r="H589" s="208"/>
      <c r="I589" s="234"/>
    </row>
    <row r="590" customFormat="false" ht="13.8" hidden="false" customHeight="false" outlineLevel="0" collapsed="false">
      <c r="A590" s="208"/>
      <c r="B590" s="208"/>
      <c r="C590" s="208"/>
      <c r="D590" s="208"/>
      <c r="E590" s="208"/>
      <c r="F590" s="208"/>
      <c r="G590" s="208"/>
      <c r="H590" s="208"/>
      <c r="I590" s="234"/>
    </row>
    <row r="591" customFormat="false" ht="13.8" hidden="false" customHeight="false" outlineLevel="0" collapsed="false">
      <c r="A591" s="208"/>
      <c r="B591" s="208"/>
      <c r="C591" s="208"/>
      <c r="D591" s="208"/>
      <c r="E591" s="208"/>
      <c r="F591" s="208"/>
      <c r="G591" s="208"/>
      <c r="H591" s="208"/>
      <c r="I591" s="234"/>
    </row>
    <row r="592" customFormat="false" ht="13.8" hidden="false" customHeight="false" outlineLevel="0" collapsed="false">
      <c r="A592" s="208"/>
      <c r="B592" s="208"/>
      <c r="C592" s="208"/>
      <c r="D592" s="208"/>
      <c r="E592" s="208"/>
      <c r="F592" s="208"/>
      <c r="G592" s="208"/>
      <c r="H592" s="208"/>
      <c r="I592" s="234"/>
    </row>
    <row r="593" customFormat="false" ht="13.8" hidden="false" customHeight="false" outlineLevel="0" collapsed="false">
      <c r="A593" s="208"/>
      <c r="B593" s="208"/>
      <c r="C593" s="208"/>
      <c r="D593" s="208"/>
      <c r="E593" s="208"/>
      <c r="F593" s="208"/>
      <c r="G593" s="208"/>
      <c r="H593" s="208"/>
      <c r="I593" s="234"/>
    </row>
    <row r="594" customFormat="false" ht="13.8" hidden="false" customHeight="false" outlineLevel="0" collapsed="false">
      <c r="A594" s="208"/>
      <c r="B594" s="208"/>
      <c r="C594" s="208"/>
      <c r="D594" s="208"/>
      <c r="E594" s="208"/>
      <c r="F594" s="208"/>
      <c r="G594" s="208"/>
      <c r="H594" s="208"/>
      <c r="I594" s="234"/>
    </row>
    <row r="595" customFormat="false" ht="13.8" hidden="false" customHeight="false" outlineLevel="0" collapsed="false">
      <c r="A595" s="208"/>
      <c r="B595" s="208"/>
      <c r="C595" s="208"/>
      <c r="D595" s="208"/>
      <c r="E595" s="208"/>
      <c r="F595" s="208"/>
      <c r="G595" s="208"/>
      <c r="H595" s="208"/>
      <c r="I595" s="234"/>
    </row>
    <row r="596" customFormat="false" ht="13.8" hidden="false" customHeight="false" outlineLevel="0" collapsed="false">
      <c r="A596" s="208"/>
      <c r="B596" s="208"/>
      <c r="C596" s="208"/>
      <c r="D596" s="208"/>
      <c r="E596" s="208"/>
      <c r="F596" s="208"/>
      <c r="G596" s="208"/>
      <c r="H596" s="208"/>
      <c r="I596" s="234"/>
    </row>
    <row r="597" customFormat="false" ht="13.8" hidden="false" customHeight="false" outlineLevel="0" collapsed="false">
      <c r="A597" s="208"/>
      <c r="B597" s="208"/>
      <c r="C597" s="208"/>
      <c r="D597" s="208"/>
      <c r="E597" s="208"/>
      <c r="F597" s="208"/>
      <c r="G597" s="208"/>
      <c r="H597" s="208"/>
      <c r="I597" s="234"/>
    </row>
    <row r="598" customFormat="false" ht="13.8" hidden="false" customHeight="false" outlineLevel="0" collapsed="false">
      <c r="A598" s="208"/>
      <c r="B598" s="208"/>
      <c r="C598" s="208"/>
      <c r="D598" s="208"/>
      <c r="E598" s="208"/>
      <c r="F598" s="208"/>
      <c r="G598" s="208"/>
      <c r="H598" s="208"/>
      <c r="I598" s="234"/>
    </row>
    <row r="599" customFormat="false" ht="13.8" hidden="false" customHeight="false" outlineLevel="0" collapsed="false">
      <c r="A599" s="208"/>
      <c r="B599" s="208"/>
      <c r="C599" s="208"/>
      <c r="D599" s="208"/>
      <c r="E599" s="208"/>
      <c r="F599" s="208"/>
      <c r="G599" s="208"/>
      <c r="H599" s="208"/>
      <c r="I599" s="234"/>
    </row>
    <row r="600" customFormat="false" ht="13.8" hidden="false" customHeight="false" outlineLevel="0" collapsed="false">
      <c r="A600" s="208"/>
      <c r="B600" s="208"/>
      <c r="C600" s="208"/>
      <c r="D600" s="208"/>
      <c r="E600" s="208"/>
      <c r="F600" s="208"/>
      <c r="G600" s="208"/>
      <c r="H600" s="208"/>
      <c r="I600" s="234"/>
    </row>
    <row r="601" customFormat="false" ht="13.8" hidden="false" customHeight="false" outlineLevel="0" collapsed="false">
      <c r="A601" s="208"/>
      <c r="B601" s="208"/>
      <c r="C601" s="208"/>
      <c r="D601" s="208"/>
      <c r="E601" s="208"/>
      <c r="F601" s="208"/>
      <c r="G601" s="208"/>
      <c r="H601" s="208"/>
      <c r="I601" s="234"/>
    </row>
    <row r="602" customFormat="false" ht="13.8" hidden="false" customHeight="false" outlineLevel="0" collapsed="false">
      <c r="A602" s="208"/>
      <c r="B602" s="208"/>
      <c r="C602" s="208"/>
      <c r="D602" s="208"/>
      <c r="E602" s="208"/>
      <c r="F602" s="208"/>
      <c r="G602" s="208"/>
      <c r="H602" s="208"/>
      <c r="I602" s="234"/>
    </row>
    <row r="603" customFormat="false" ht="13.8" hidden="false" customHeight="false" outlineLevel="0" collapsed="false">
      <c r="A603" s="208"/>
      <c r="B603" s="208"/>
      <c r="C603" s="208"/>
      <c r="D603" s="208"/>
      <c r="E603" s="208"/>
      <c r="F603" s="208"/>
      <c r="G603" s="208"/>
      <c r="H603" s="208"/>
      <c r="I603" s="234"/>
    </row>
    <row r="604" customFormat="false" ht="13.8" hidden="false" customHeight="false" outlineLevel="0" collapsed="false">
      <c r="A604" s="208"/>
      <c r="B604" s="208"/>
      <c r="C604" s="208"/>
      <c r="D604" s="208"/>
      <c r="E604" s="208"/>
      <c r="F604" s="208"/>
      <c r="G604" s="208"/>
      <c r="H604" s="208"/>
      <c r="I604" s="234"/>
    </row>
    <row r="605" customFormat="false" ht="13.8" hidden="false" customHeight="false" outlineLevel="0" collapsed="false">
      <c r="A605" s="208"/>
      <c r="B605" s="208"/>
      <c r="C605" s="208"/>
      <c r="D605" s="208"/>
      <c r="E605" s="208"/>
      <c r="F605" s="208"/>
      <c r="G605" s="208"/>
      <c r="H605" s="208"/>
      <c r="I605" s="234"/>
    </row>
    <row r="606" customFormat="false" ht="13.8" hidden="false" customHeight="false" outlineLevel="0" collapsed="false">
      <c r="A606" s="208"/>
      <c r="B606" s="208"/>
      <c r="C606" s="208"/>
      <c r="D606" s="208"/>
      <c r="E606" s="208"/>
      <c r="F606" s="208"/>
      <c r="G606" s="208"/>
      <c r="H606" s="208"/>
      <c r="I606" s="234"/>
    </row>
    <row r="607" customFormat="false" ht="13.8" hidden="false" customHeight="false" outlineLevel="0" collapsed="false">
      <c r="A607" s="208"/>
      <c r="B607" s="208"/>
      <c r="C607" s="208"/>
      <c r="D607" s="208"/>
      <c r="E607" s="208"/>
      <c r="F607" s="208"/>
      <c r="G607" s="208"/>
      <c r="H607" s="208"/>
      <c r="I607" s="234"/>
    </row>
    <row r="608" customFormat="false" ht="13.8" hidden="false" customHeight="false" outlineLevel="0" collapsed="false">
      <c r="A608" s="208"/>
      <c r="B608" s="208"/>
      <c r="C608" s="208"/>
      <c r="D608" s="208"/>
      <c r="E608" s="208"/>
      <c r="F608" s="208"/>
      <c r="G608" s="208"/>
      <c r="H608" s="208"/>
      <c r="I608" s="234"/>
    </row>
    <row r="609" customFormat="false" ht="13.8" hidden="false" customHeight="false" outlineLevel="0" collapsed="false">
      <c r="A609" s="208"/>
      <c r="B609" s="208"/>
      <c r="C609" s="208"/>
      <c r="D609" s="208"/>
      <c r="E609" s="208"/>
      <c r="F609" s="208"/>
      <c r="G609" s="208"/>
      <c r="H609" s="208"/>
      <c r="I609" s="234"/>
    </row>
    <row r="610" customFormat="false" ht="13.8" hidden="false" customHeight="false" outlineLevel="0" collapsed="false">
      <c r="A610" s="208"/>
      <c r="B610" s="208"/>
      <c r="C610" s="208"/>
      <c r="D610" s="208"/>
      <c r="E610" s="208"/>
      <c r="F610" s="208"/>
      <c r="G610" s="208"/>
      <c r="H610" s="208"/>
      <c r="I610" s="234"/>
    </row>
    <row r="611" customFormat="false" ht="13.8" hidden="false" customHeight="false" outlineLevel="0" collapsed="false">
      <c r="A611" s="208"/>
      <c r="B611" s="208"/>
      <c r="C611" s="208"/>
      <c r="D611" s="208"/>
      <c r="E611" s="208"/>
      <c r="F611" s="208"/>
      <c r="G611" s="208"/>
      <c r="H611" s="208"/>
      <c r="I611" s="234"/>
    </row>
    <row r="612" customFormat="false" ht="13.8" hidden="false" customHeight="false" outlineLevel="0" collapsed="false">
      <c r="A612" s="208"/>
      <c r="B612" s="208"/>
      <c r="C612" s="208"/>
      <c r="D612" s="208"/>
      <c r="E612" s="208"/>
      <c r="F612" s="208"/>
      <c r="G612" s="208"/>
      <c r="H612" s="208"/>
      <c r="I612" s="234"/>
    </row>
    <row r="613" customFormat="false" ht="13.8" hidden="false" customHeight="false" outlineLevel="0" collapsed="false">
      <c r="A613" s="208"/>
      <c r="B613" s="208"/>
      <c r="C613" s="208"/>
      <c r="D613" s="208"/>
      <c r="E613" s="208"/>
      <c r="F613" s="208"/>
      <c r="G613" s="208"/>
      <c r="H613" s="208"/>
      <c r="I613" s="234"/>
    </row>
    <row r="614" customFormat="false" ht="13.8" hidden="false" customHeight="false" outlineLevel="0" collapsed="false">
      <c r="A614" s="208"/>
      <c r="B614" s="208"/>
      <c r="C614" s="208"/>
      <c r="D614" s="208"/>
      <c r="E614" s="208"/>
      <c r="F614" s="208"/>
      <c r="G614" s="208"/>
      <c r="H614" s="208"/>
      <c r="I614" s="234"/>
    </row>
    <row r="615" customFormat="false" ht="13.8" hidden="false" customHeight="false" outlineLevel="0" collapsed="false">
      <c r="A615" s="208"/>
      <c r="B615" s="208"/>
      <c r="C615" s="208"/>
      <c r="D615" s="208"/>
      <c r="E615" s="208"/>
      <c r="F615" s="208"/>
      <c r="G615" s="208"/>
      <c r="H615" s="208"/>
      <c r="I615" s="234"/>
    </row>
    <row r="616" customFormat="false" ht="13.8" hidden="false" customHeight="false" outlineLevel="0" collapsed="false">
      <c r="A616" s="208"/>
      <c r="B616" s="208"/>
      <c r="C616" s="208"/>
      <c r="D616" s="208"/>
      <c r="E616" s="208"/>
      <c r="F616" s="208"/>
      <c r="G616" s="208"/>
      <c r="H616" s="208"/>
      <c r="I616" s="234"/>
    </row>
    <row r="617" customFormat="false" ht="13.8" hidden="false" customHeight="false" outlineLevel="0" collapsed="false">
      <c r="A617" s="208"/>
      <c r="B617" s="208"/>
      <c r="C617" s="208"/>
      <c r="D617" s="208"/>
      <c r="E617" s="208"/>
      <c r="F617" s="208"/>
      <c r="G617" s="208"/>
      <c r="H617" s="208"/>
      <c r="I617" s="234"/>
    </row>
    <row r="618" customFormat="false" ht="13.8" hidden="false" customHeight="false" outlineLevel="0" collapsed="false">
      <c r="A618" s="208"/>
      <c r="B618" s="208"/>
      <c r="C618" s="208"/>
      <c r="D618" s="208"/>
      <c r="E618" s="208"/>
      <c r="F618" s="208"/>
      <c r="G618" s="208"/>
      <c r="H618" s="208"/>
      <c r="I618" s="234"/>
    </row>
    <row r="619" customFormat="false" ht="13.8" hidden="false" customHeight="false" outlineLevel="0" collapsed="false">
      <c r="A619" s="208"/>
      <c r="B619" s="208"/>
      <c r="C619" s="208"/>
      <c r="D619" s="208"/>
      <c r="E619" s="208"/>
      <c r="F619" s="208"/>
      <c r="G619" s="208"/>
      <c r="H619" s="208"/>
      <c r="I619" s="234"/>
    </row>
    <row r="620" customFormat="false" ht="13.8" hidden="false" customHeight="false" outlineLevel="0" collapsed="false">
      <c r="A620" s="208"/>
      <c r="B620" s="208"/>
      <c r="C620" s="208"/>
      <c r="D620" s="208"/>
      <c r="E620" s="208"/>
      <c r="F620" s="208"/>
      <c r="G620" s="208"/>
      <c r="H620" s="208"/>
      <c r="I620" s="234"/>
    </row>
    <row r="621" customFormat="false" ht="13.8" hidden="false" customHeight="false" outlineLevel="0" collapsed="false">
      <c r="A621" s="208"/>
      <c r="B621" s="208"/>
      <c r="C621" s="208"/>
      <c r="D621" s="208"/>
      <c r="E621" s="208"/>
      <c r="F621" s="208"/>
      <c r="G621" s="208"/>
      <c r="H621" s="208"/>
      <c r="I621" s="234"/>
    </row>
    <row r="622" customFormat="false" ht="13.8" hidden="false" customHeight="false" outlineLevel="0" collapsed="false">
      <c r="A622" s="208"/>
      <c r="B622" s="208"/>
      <c r="C622" s="208"/>
      <c r="D622" s="208"/>
      <c r="E622" s="208"/>
      <c r="F622" s="208"/>
      <c r="G622" s="208"/>
      <c r="H622" s="208"/>
      <c r="I622" s="234"/>
    </row>
    <row r="623" customFormat="false" ht="13.8" hidden="false" customHeight="false" outlineLevel="0" collapsed="false">
      <c r="A623" s="208"/>
      <c r="B623" s="208"/>
      <c r="C623" s="208"/>
      <c r="D623" s="208"/>
      <c r="E623" s="208"/>
      <c r="F623" s="208"/>
      <c r="G623" s="208"/>
      <c r="H623" s="208"/>
      <c r="I623" s="234"/>
    </row>
    <row r="624" customFormat="false" ht="13.8" hidden="false" customHeight="false" outlineLevel="0" collapsed="false">
      <c r="A624" s="208"/>
      <c r="B624" s="208"/>
      <c r="C624" s="208"/>
      <c r="D624" s="208"/>
      <c r="E624" s="208"/>
      <c r="F624" s="208"/>
      <c r="G624" s="208"/>
      <c r="H624" s="208"/>
      <c r="I624" s="234"/>
    </row>
    <row r="625" customFormat="false" ht="13.8" hidden="false" customHeight="false" outlineLevel="0" collapsed="false">
      <c r="A625" s="208"/>
      <c r="B625" s="208"/>
      <c r="C625" s="208"/>
      <c r="D625" s="208"/>
      <c r="E625" s="208"/>
      <c r="F625" s="208"/>
      <c r="G625" s="208"/>
      <c r="H625" s="208"/>
      <c r="I625" s="234"/>
    </row>
    <row r="626" customFormat="false" ht="13.8" hidden="false" customHeight="false" outlineLevel="0" collapsed="false">
      <c r="A626" s="208"/>
      <c r="B626" s="208"/>
      <c r="C626" s="208"/>
      <c r="D626" s="208"/>
      <c r="E626" s="208"/>
      <c r="F626" s="208"/>
      <c r="G626" s="208"/>
      <c r="H626" s="208"/>
      <c r="I626" s="234"/>
    </row>
    <row r="627" customFormat="false" ht="13.8" hidden="false" customHeight="false" outlineLevel="0" collapsed="false">
      <c r="A627" s="208"/>
      <c r="B627" s="208"/>
      <c r="C627" s="208"/>
      <c r="D627" s="208"/>
      <c r="E627" s="208"/>
      <c r="F627" s="208"/>
      <c r="G627" s="208"/>
      <c r="H627" s="208"/>
      <c r="I627" s="234"/>
    </row>
    <row r="628" customFormat="false" ht="13.8" hidden="false" customHeight="false" outlineLevel="0" collapsed="false">
      <c r="A628" s="208"/>
      <c r="B628" s="208"/>
      <c r="C628" s="208"/>
      <c r="D628" s="208"/>
      <c r="E628" s="208"/>
      <c r="F628" s="208"/>
      <c r="G628" s="208"/>
      <c r="H628" s="208"/>
      <c r="I628" s="234"/>
    </row>
    <row r="629" customFormat="false" ht="13.8" hidden="false" customHeight="false" outlineLevel="0" collapsed="false">
      <c r="A629" s="208"/>
      <c r="B629" s="208"/>
      <c r="C629" s="208"/>
      <c r="D629" s="208"/>
      <c r="E629" s="208"/>
      <c r="F629" s="208"/>
      <c r="G629" s="208"/>
      <c r="H629" s="208"/>
      <c r="I629" s="234"/>
    </row>
    <row r="630" customFormat="false" ht="13.8" hidden="false" customHeight="false" outlineLevel="0" collapsed="false">
      <c r="A630" s="208"/>
      <c r="B630" s="208"/>
      <c r="C630" s="208"/>
      <c r="D630" s="208"/>
      <c r="E630" s="208"/>
      <c r="F630" s="208"/>
      <c r="G630" s="208"/>
      <c r="H630" s="208"/>
      <c r="I630" s="234"/>
    </row>
    <row r="631" customFormat="false" ht="13.8" hidden="false" customHeight="false" outlineLevel="0" collapsed="false">
      <c r="A631" s="208"/>
      <c r="B631" s="208"/>
      <c r="C631" s="208"/>
      <c r="D631" s="208"/>
      <c r="E631" s="208"/>
      <c r="F631" s="208"/>
      <c r="G631" s="208"/>
      <c r="H631" s="208"/>
      <c r="I631" s="234"/>
    </row>
    <row r="632" customFormat="false" ht="13.8" hidden="false" customHeight="false" outlineLevel="0" collapsed="false">
      <c r="A632" s="208"/>
      <c r="B632" s="208"/>
      <c r="C632" s="208"/>
      <c r="D632" s="208"/>
      <c r="E632" s="208"/>
      <c r="F632" s="208"/>
      <c r="G632" s="208"/>
      <c r="H632" s="208"/>
      <c r="I632" s="234"/>
    </row>
    <row r="633" customFormat="false" ht="13.8" hidden="false" customHeight="false" outlineLevel="0" collapsed="false">
      <c r="A633" s="208"/>
      <c r="B633" s="208"/>
      <c r="C633" s="208"/>
      <c r="D633" s="208"/>
      <c r="E633" s="208"/>
      <c r="F633" s="208"/>
      <c r="G633" s="208"/>
      <c r="H633" s="208"/>
      <c r="I633" s="234"/>
    </row>
    <row r="634" customFormat="false" ht="13.8" hidden="false" customHeight="false" outlineLevel="0" collapsed="false">
      <c r="A634" s="208"/>
      <c r="B634" s="208"/>
      <c r="C634" s="208"/>
      <c r="D634" s="208"/>
      <c r="E634" s="208"/>
      <c r="F634" s="208"/>
      <c r="G634" s="208"/>
      <c r="H634" s="208"/>
      <c r="I634" s="234"/>
    </row>
    <row r="635" customFormat="false" ht="13.8" hidden="false" customHeight="false" outlineLevel="0" collapsed="false">
      <c r="A635" s="208"/>
      <c r="B635" s="208"/>
      <c r="C635" s="208"/>
      <c r="D635" s="208"/>
      <c r="E635" s="208"/>
      <c r="F635" s="208"/>
      <c r="G635" s="208"/>
      <c r="H635" s="208"/>
      <c r="I635" s="234"/>
    </row>
    <row r="636" customFormat="false" ht="13.8" hidden="false" customHeight="false" outlineLevel="0" collapsed="false">
      <c r="A636" s="208"/>
      <c r="B636" s="208"/>
      <c r="C636" s="208"/>
      <c r="D636" s="208"/>
      <c r="E636" s="208"/>
      <c r="F636" s="208"/>
      <c r="G636" s="208"/>
      <c r="H636" s="208"/>
      <c r="I636" s="234"/>
    </row>
    <row r="637" customFormat="false" ht="13.8" hidden="false" customHeight="false" outlineLevel="0" collapsed="false">
      <c r="A637" s="208"/>
      <c r="B637" s="208"/>
      <c r="C637" s="208"/>
      <c r="D637" s="208"/>
      <c r="E637" s="208"/>
      <c r="F637" s="208"/>
      <c r="G637" s="208"/>
      <c r="H637" s="208"/>
      <c r="I637" s="234"/>
    </row>
    <row r="638" customFormat="false" ht="13.8" hidden="false" customHeight="false" outlineLevel="0" collapsed="false">
      <c r="A638" s="208"/>
      <c r="B638" s="208"/>
      <c r="C638" s="208"/>
      <c r="D638" s="208"/>
      <c r="E638" s="208"/>
      <c r="F638" s="208"/>
      <c r="G638" s="208"/>
      <c r="H638" s="208"/>
      <c r="I638" s="234"/>
    </row>
    <row r="639" customFormat="false" ht="13.8" hidden="false" customHeight="false" outlineLevel="0" collapsed="false">
      <c r="A639" s="208"/>
      <c r="B639" s="208"/>
      <c r="C639" s="208"/>
      <c r="D639" s="208"/>
      <c r="E639" s="208"/>
      <c r="F639" s="208"/>
      <c r="G639" s="208"/>
      <c r="H639" s="208"/>
      <c r="I639" s="234"/>
    </row>
    <row r="640" customFormat="false" ht="13.8" hidden="false" customHeight="false" outlineLevel="0" collapsed="false">
      <c r="A640" s="208"/>
      <c r="B640" s="208"/>
      <c r="C640" s="208"/>
      <c r="D640" s="208"/>
      <c r="E640" s="208"/>
      <c r="F640" s="208"/>
      <c r="G640" s="208"/>
      <c r="H640" s="208"/>
      <c r="I640" s="234"/>
    </row>
    <row r="641" customFormat="false" ht="13.8" hidden="false" customHeight="false" outlineLevel="0" collapsed="false">
      <c r="A641" s="208"/>
      <c r="B641" s="208"/>
      <c r="C641" s="208"/>
      <c r="D641" s="208"/>
      <c r="E641" s="208"/>
      <c r="F641" s="208"/>
      <c r="G641" s="208"/>
      <c r="H641" s="208"/>
      <c r="I641" s="234"/>
    </row>
    <row r="642" customFormat="false" ht="13.8" hidden="false" customHeight="false" outlineLevel="0" collapsed="false">
      <c r="A642" s="208"/>
      <c r="B642" s="208"/>
      <c r="C642" s="208"/>
      <c r="D642" s="208"/>
      <c r="E642" s="208"/>
      <c r="F642" s="208"/>
      <c r="G642" s="208"/>
      <c r="H642" s="208"/>
      <c r="I642" s="234"/>
    </row>
    <row r="643" customFormat="false" ht="13.8" hidden="false" customHeight="false" outlineLevel="0" collapsed="false">
      <c r="A643" s="208"/>
      <c r="B643" s="208"/>
      <c r="C643" s="208"/>
      <c r="D643" s="208"/>
      <c r="E643" s="208"/>
      <c r="F643" s="208"/>
      <c r="G643" s="208"/>
      <c r="H643" s="208"/>
      <c r="I643" s="234"/>
    </row>
    <row r="644" customFormat="false" ht="13.8" hidden="false" customHeight="false" outlineLevel="0" collapsed="false">
      <c r="A644" s="208"/>
      <c r="B644" s="208"/>
      <c r="C644" s="208"/>
      <c r="D644" s="208"/>
      <c r="E644" s="208"/>
      <c r="F644" s="208"/>
      <c r="G644" s="208"/>
      <c r="H644" s="208"/>
      <c r="I644" s="234"/>
    </row>
    <row r="645" customFormat="false" ht="13.8" hidden="false" customHeight="false" outlineLevel="0" collapsed="false">
      <c r="A645" s="208"/>
      <c r="B645" s="208"/>
      <c r="C645" s="208"/>
      <c r="D645" s="208"/>
      <c r="E645" s="208"/>
      <c r="F645" s="208"/>
      <c r="G645" s="208"/>
      <c r="H645" s="208"/>
      <c r="I645" s="234"/>
    </row>
    <row r="646" customFormat="false" ht="13.8" hidden="false" customHeight="false" outlineLevel="0" collapsed="false">
      <c r="A646" s="208"/>
      <c r="B646" s="208"/>
      <c r="C646" s="208"/>
      <c r="D646" s="208"/>
      <c r="E646" s="208"/>
      <c r="F646" s="208"/>
      <c r="G646" s="208"/>
      <c r="H646" s="208"/>
      <c r="I646" s="234"/>
    </row>
    <row r="647" customFormat="false" ht="13.8" hidden="false" customHeight="false" outlineLevel="0" collapsed="false">
      <c r="A647" s="208"/>
      <c r="B647" s="208"/>
      <c r="C647" s="208"/>
      <c r="D647" s="208"/>
      <c r="E647" s="208"/>
      <c r="F647" s="208"/>
      <c r="G647" s="208"/>
      <c r="H647" s="208"/>
      <c r="I647" s="234"/>
    </row>
    <row r="648" customFormat="false" ht="13.8" hidden="false" customHeight="false" outlineLevel="0" collapsed="false">
      <c r="A648" s="208"/>
      <c r="B648" s="208"/>
      <c r="C648" s="208"/>
      <c r="D648" s="208"/>
      <c r="E648" s="208"/>
      <c r="F648" s="208"/>
      <c r="G648" s="208"/>
      <c r="H648" s="208"/>
      <c r="I648" s="234"/>
    </row>
    <row r="649" customFormat="false" ht="13.8" hidden="false" customHeight="false" outlineLevel="0" collapsed="false">
      <c r="A649" s="208"/>
      <c r="B649" s="208"/>
      <c r="C649" s="208"/>
      <c r="D649" s="208"/>
      <c r="E649" s="208"/>
      <c r="F649" s="208"/>
      <c r="G649" s="208"/>
      <c r="H649" s="208"/>
      <c r="I649" s="234"/>
    </row>
    <row r="650" customFormat="false" ht="13.8" hidden="false" customHeight="false" outlineLevel="0" collapsed="false">
      <c r="A650" s="208"/>
      <c r="B650" s="208"/>
      <c r="C650" s="208"/>
      <c r="D650" s="208"/>
      <c r="E650" s="208"/>
      <c r="F650" s="208"/>
      <c r="G650" s="208"/>
      <c r="H650" s="208"/>
      <c r="I650" s="234"/>
    </row>
    <row r="651" customFormat="false" ht="13.8" hidden="false" customHeight="false" outlineLevel="0" collapsed="false">
      <c r="A651" s="208"/>
      <c r="B651" s="208"/>
      <c r="C651" s="208"/>
      <c r="D651" s="208"/>
      <c r="E651" s="208"/>
      <c r="F651" s="208"/>
      <c r="G651" s="208"/>
      <c r="H651" s="208"/>
      <c r="I651" s="234"/>
    </row>
    <row r="652" customFormat="false" ht="13.8" hidden="false" customHeight="false" outlineLevel="0" collapsed="false">
      <c r="A652" s="208"/>
      <c r="B652" s="208"/>
      <c r="C652" s="208"/>
      <c r="D652" s="208"/>
      <c r="E652" s="208"/>
      <c r="F652" s="208"/>
      <c r="G652" s="208"/>
      <c r="H652" s="208"/>
      <c r="I652" s="234"/>
    </row>
    <row r="653" customFormat="false" ht="13.8" hidden="false" customHeight="false" outlineLevel="0" collapsed="false">
      <c r="A653" s="208"/>
      <c r="B653" s="208"/>
      <c r="C653" s="208"/>
      <c r="D653" s="208"/>
      <c r="E653" s="208"/>
      <c r="F653" s="208"/>
      <c r="G653" s="208"/>
      <c r="H653" s="208"/>
      <c r="I653" s="234"/>
    </row>
    <row r="654" customFormat="false" ht="13.8" hidden="false" customHeight="false" outlineLevel="0" collapsed="false">
      <c r="A654" s="208"/>
      <c r="B654" s="208"/>
      <c r="C654" s="208"/>
      <c r="D654" s="208"/>
      <c r="E654" s="208"/>
      <c r="F654" s="208"/>
      <c r="G654" s="208"/>
      <c r="H654" s="208"/>
      <c r="I654" s="234"/>
    </row>
    <row r="655" customFormat="false" ht="13.8" hidden="false" customHeight="false" outlineLevel="0" collapsed="false">
      <c r="A655" s="208"/>
      <c r="B655" s="208"/>
      <c r="C655" s="208"/>
      <c r="D655" s="208"/>
      <c r="E655" s="208"/>
      <c r="F655" s="208"/>
      <c r="G655" s="208"/>
      <c r="H655" s="208"/>
      <c r="I655" s="234"/>
    </row>
    <row r="656" customFormat="false" ht="13.8" hidden="false" customHeight="false" outlineLevel="0" collapsed="false">
      <c r="A656" s="208"/>
      <c r="B656" s="208"/>
      <c r="C656" s="208"/>
      <c r="D656" s="208"/>
      <c r="E656" s="208"/>
      <c r="F656" s="208"/>
      <c r="G656" s="208"/>
      <c r="H656" s="208"/>
      <c r="I656" s="234"/>
    </row>
    <row r="657" customFormat="false" ht="13.8" hidden="false" customHeight="false" outlineLevel="0" collapsed="false">
      <c r="A657" s="208"/>
      <c r="B657" s="208"/>
      <c r="C657" s="208"/>
      <c r="D657" s="208"/>
      <c r="E657" s="208"/>
      <c r="F657" s="208"/>
      <c r="G657" s="208"/>
      <c r="H657" s="208"/>
      <c r="I657" s="234"/>
    </row>
    <row r="658" customFormat="false" ht="13.8" hidden="false" customHeight="false" outlineLevel="0" collapsed="false">
      <c r="A658" s="208"/>
      <c r="B658" s="208"/>
      <c r="C658" s="208"/>
      <c r="D658" s="208"/>
      <c r="E658" s="208"/>
      <c r="F658" s="208"/>
      <c r="G658" s="208"/>
      <c r="H658" s="208"/>
      <c r="I658" s="234"/>
    </row>
    <row r="659" customFormat="false" ht="13.8" hidden="false" customHeight="false" outlineLevel="0" collapsed="false">
      <c r="A659" s="208"/>
      <c r="B659" s="208"/>
      <c r="C659" s="208"/>
      <c r="D659" s="208"/>
      <c r="E659" s="208"/>
      <c r="F659" s="208"/>
      <c r="G659" s="208"/>
      <c r="H659" s="208"/>
      <c r="I659" s="234"/>
    </row>
    <row r="660" customFormat="false" ht="13.8" hidden="false" customHeight="false" outlineLevel="0" collapsed="false">
      <c r="A660" s="208"/>
      <c r="B660" s="208"/>
      <c r="C660" s="208"/>
      <c r="D660" s="208"/>
      <c r="E660" s="208"/>
      <c r="F660" s="208"/>
      <c r="G660" s="208"/>
      <c r="H660" s="208"/>
      <c r="I660" s="234"/>
    </row>
    <row r="661" customFormat="false" ht="13.8" hidden="false" customHeight="false" outlineLevel="0" collapsed="false">
      <c r="A661" s="208"/>
      <c r="B661" s="208"/>
      <c r="C661" s="208"/>
      <c r="D661" s="208"/>
      <c r="E661" s="208"/>
      <c r="F661" s="208"/>
      <c r="G661" s="208"/>
      <c r="H661" s="208"/>
      <c r="I661" s="234"/>
    </row>
    <row r="662" customFormat="false" ht="13.8" hidden="false" customHeight="false" outlineLevel="0" collapsed="false">
      <c r="A662" s="208"/>
      <c r="B662" s="208"/>
      <c r="C662" s="208"/>
      <c r="D662" s="208"/>
      <c r="E662" s="208"/>
      <c r="F662" s="208"/>
      <c r="G662" s="208"/>
      <c r="H662" s="208"/>
      <c r="I662" s="234"/>
    </row>
    <row r="663" customFormat="false" ht="13.8" hidden="false" customHeight="false" outlineLevel="0" collapsed="false">
      <c r="A663" s="208"/>
      <c r="B663" s="208"/>
      <c r="C663" s="208"/>
      <c r="D663" s="208"/>
      <c r="E663" s="208"/>
      <c r="F663" s="208"/>
      <c r="G663" s="208"/>
      <c r="H663" s="208"/>
      <c r="I663" s="234"/>
    </row>
    <row r="664" customFormat="false" ht="13.8" hidden="false" customHeight="false" outlineLevel="0" collapsed="false">
      <c r="A664" s="208"/>
      <c r="B664" s="208"/>
      <c r="C664" s="208"/>
      <c r="D664" s="208"/>
      <c r="E664" s="208"/>
      <c r="F664" s="208"/>
      <c r="G664" s="208"/>
      <c r="H664" s="208"/>
      <c r="I664" s="234"/>
    </row>
    <row r="665" customFormat="false" ht="13.8" hidden="false" customHeight="false" outlineLevel="0" collapsed="false">
      <c r="A665" s="208"/>
      <c r="B665" s="208"/>
      <c r="C665" s="208"/>
      <c r="D665" s="208"/>
      <c r="E665" s="208"/>
      <c r="F665" s="208"/>
      <c r="G665" s="208"/>
      <c r="H665" s="208"/>
      <c r="I665" s="234"/>
    </row>
    <row r="666" customFormat="false" ht="13.8" hidden="false" customHeight="false" outlineLevel="0" collapsed="false">
      <c r="A666" s="208"/>
      <c r="B666" s="208"/>
      <c r="C666" s="208"/>
      <c r="D666" s="208"/>
      <c r="E666" s="208"/>
      <c r="F666" s="208"/>
      <c r="G666" s="208"/>
      <c r="H666" s="208"/>
      <c r="I666" s="234"/>
    </row>
    <row r="667" customFormat="false" ht="13.8" hidden="false" customHeight="false" outlineLevel="0" collapsed="false">
      <c r="A667" s="208"/>
      <c r="B667" s="208"/>
      <c r="C667" s="208"/>
      <c r="D667" s="208"/>
      <c r="E667" s="208"/>
      <c r="F667" s="208"/>
      <c r="G667" s="208"/>
      <c r="H667" s="208"/>
      <c r="I667" s="234"/>
    </row>
    <row r="668" customFormat="false" ht="13.8" hidden="false" customHeight="false" outlineLevel="0" collapsed="false">
      <c r="A668" s="208"/>
      <c r="B668" s="208"/>
      <c r="C668" s="208"/>
      <c r="D668" s="208"/>
      <c r="E668" s="208"/>
      <c r="F668" s="208"/>
      <c r="G668" s="208"/>
      <c r="H668" s="208"/>
      <c r="I668" s="234"/>
    </row>
    <row r="669" customFormat="false" ht="13.8" hidden="false" customHeight="false" outlineLevel="0" collapsed="false">
      <c r="A669" s="208"/>
      <c r="B669" s="208"/>
      <c r="C669" s="208"/>
      <c r="D669" s="208"/>
      <c r="E669" s="208"/>
      <c r="F669" s="208"/>
      <c r="G669" s="208"/>
      <c r="H669" s="208"/>
      <c r="I669" s="234"/>
    </row>
    <row r="670" customFormat="false" ht="13.8" hidden="false" customHeight="false" outlineLevel="0" collapsed="false">
      <c r="A670" s="208"/>
      <c r="B670" s="208"/>
      <c r="C670" s="208"/>
      <c r="D670" s="208"/>
      <c r="E670" s="208"/>
      <c r="F670" s="208"/>
      <c r="G670" s="208"/>
      <c r="H670" s="208"/>
      <c r="I670" s="234"/>
    </row>
    <row r="671" customFormat="false" ht="13.8" hidden="false" customHeight="false" outlineLevel="0" collapsed="false">
      <c r="A671" s="208"/>
      <c r="B671" s="208"/>
      <c r="C671" s="208"/>
      <c r="D671" s="208"/>
      <c r="E671" s="208"/>
      <c r="F671" s="208"/>
      <c r="G671" s="208"/>
      <c r="H671" s="208"/>
      <c r="I671" s="234"/>
    </row>
    <row r="672" customFormat="false" ht="13.8" hidden="false" customHeight="false" outlineLevel="0" collapsed="false">
      <c r="A672" s="208"/>
      <c r="B672" s="208"/>
      <c r="C672" s="208"/>
      <c r="D672" s="208"/>
      <c r="E672" s="208"/>
      <c r="F672" s="208"/>
      <c r="G672" s="208"/>
      <c r="H672" s="208"/>
      <c r="I672" s="234"/>
    </row>
    <row r="673" customFormat="false" ht="13.8" hidden="false" customHeight="false" outlineLevel="0" collapsed="false">
      <c r="A673" s="208"/>
      <c r="B673" s="208"/>
      <c r="C673" s="208"/>
      <c r="D673" s="208"/>
      <c r="E673" s="208"/>
      <c r="F673" s="208"/>
      <c r="G673" s="208"/>
      <c r="H673" s="208"/>
      <c r="I673" s="234"/>
    </row>
    <row r="674" customFormat="false" ht="13.8" hidden="false" customHeight="false" outlineLevel="0" collapsed="false">
      <c r="A674" s="208"/>
      <c r="B674" s="208"/>
      <c r="C674" s="208"/>
      <c r="D674" s="208"/>
      <c r="E674" s="208"/>
      <c r="F674" s="208"/>
      <c r="G674" s="208"/>
      <c r="H674" s="208"/>
      <c r="I674" s="234"/>
    </row>
    <row r="675" customFormat="false" ht="13.8" hidden="false" customHeight="false" outlineLevel="0" collapsed="false">
      <c r="A675" s="208"/>
      <c r="B675" s="208"/>
      <c r="C675" s="208"/>
      <c r="D675" s="208"/>
      <c r="E675" s="208"/>
      <c r="F675" s="208"/>
      <c r="G675" s="208"/>
      <c r="H675" s="208"/>
      <c r="I675" s="234"/>
    </row>
    <row r="676" customFormat="false" ht="13.8" hidden="false" customHeight="false" outlineLevel="0" collapsed="false">
      <c r="A676" s="208"/>
      <c r="B676" s="208"/>
      <c r="C676" s="208"/>
      <c r="D676" s="208"/>
      <c r="E676" s="208"/>
      <c r="F676" s="208"/>
      <c r="G676" s="208"/>
      <c r="H676" s="208"/>
      <c r="I676" s="234"/>
    </row>
    <row r="677" customFormat="false" ht="13.8" hidden="false" customHeight="false" outlineLevel="0" collapsed="false">
      <c r="A677" s="208"/>
      <c r="B677" s="208"/>
      <c r="C677" s="208"/>
      <c r="D677" s="208"/>
      <c r="E677" s="208"/>
      <c r="F677" s="208"/>
      <c r="G677" s="208"/>
      <c r="H677" s="208"/>
      <c r="I677" s="234"/>
    </row>
    <row r="678" customFormat="false" ht="13.8" hidden="false" customHeight="false" outlineLevel="0" collapsed="false">
      <c r="A678" s="208"/>
      <c r="B678" s="208"/>
      <c r="C678" s="208"/>
      <c r="D678" s="208"/>
      <c r="E678" s="208"/>
      <c r="F678" s="208"/>
      <c r="G678" s="208"/>
      <c r="H678" s="208"/>
      <c r="I678" s="234"/>
    </row>
    <row r="679" customFormat="false" ht="13.8" hidden="false" customHeight="false" outlineLevel="0" collapsed="false">
      <c r="A679" s="208"/>
      <c r="B679" s="208"/>
      <c r="C679" s="208"/>
      <c r="D679" s="208"/>
      <c r="E679" s="208"/>
      <c r="F679" s="208"/>
      <c r="G679" s="208"/>
      <c r="H679" s="208"/>
      <c r="I679" s="234"/>
    </row>
    <row r="680" customFormat="false" ht="13.8" hidden="false" customHeight="false" outlineLevel="0" collapsed="false">
      <c r="A680" s="208"/>
      <c r="B680" s="208"/>
      <c r="C680" s="208"/>
      <c r="D680" s="208"/>
      <c r="E680" s="208"/>
      <c r="F680" s="208"/>
      <c r="G680" s="208"/>
      <c r="H680" s="208"/>
      <c r="I680" s="234"/>
    </row>
    <row r="681" customFormat="false" ht="13.8" hidden="false" customHeight="false" outlineLevel="0" collapsed="false">
      <c r="A681" s="208"/>
      <c r="B681" s="208"/>
      <c r="C681" s="208"/>
      <c r="D681" s="208"/>
      <c r="E681" s="208"/>
      <c r="F681" s="208"/>
      <c r="G681" s="208"/>
      <c r="H681" s="208"/>
      <c r="I681" s="234"/>
    </row>
    <row r="682" customFormat="false" ht="13.8" hidden="false" customHeight="false" outlineLevel="0" collapsed="false">
      <c r="A682" s="208"/>
      <c r="B682" s="208"/>
      <c r="C682" s="208"/>
      <c r="D682" s="208"/>
      <c r="E682" s="208"/>
      <c r="F682" s="208"/>
      <c r="G682" s="208"/>
      <c r="H682" s="208"/>
      <c r="I682" s="234"/>
    </row>
    <row r="683" customFormat="false" ht="13.8" hidden="false" customHeight="false" outlineLevel="0" collapsed="false">
      <c r="A683" s="208"/>
      <c r="B683" s="208"/>
      <c r="C683" s="208"/>
      <c r="D683" s="208"/>
      <c r="E683" s="208"/>
      <c r="F683" s="208"/>
      <c r="G683" s="208"/>
      <c r="H683" s="208"/>
      <c r="I683" s="234"/>
    </row>
    <row r="684" customFormat="false" ht="13.8" hidden="false" customHeight="false" outlineLevel="0" collapsed="false">
      <c r="A684" s="208"/>
      <c r="B684" s="208"/>
      <c r="C684" s="208"/>
      <c r="D684" s="208"/>
      <c r="E684" s="208"/>
      <c r="F684" s="208"/>
      <c r="G684" s="208"/>
      <c r="H684" s="208"/>
      <c r="I684" s="234"/>
    </row>
    <row r="685" customFormat="false" ht="13.8" hidden="false" customHeight="false" outlineLevel="0" collapsed="false">
      <c r="A685" s="208"/>
      <c r="B685" s="208"/>
      <c r="C685" s="208"/>
      <c r="D685" s="208"/>
      <c r="E685" s="208"/>
      <c r="F685" s="208"/>
      <c r="G685" s="208"/>
      <c r="H685" s="208"/>
      <c r="I685" s="234"/>
    </row>
    <row r="686" customFormat="false" ht="13.8" hidden="false" customHeight="false" outlineLevel="0" collapsed="false">
      <c r="A686" s="208"/>
      <c r="B686" s="208"/>
      <c r="C686" s="208"/>
      <c r="D686" s="208"/>
      <c r="E686" s="208"/>
      <c r="F686" s="208"/>
      <c r="G686" s="208"/>
      <c r="H686" s="208"/>
      <c r="I686" s="234"/>
    </row>
    <row r="687" customFormat="false" ht="13.8" hidden="false" customHeight="false" outlineLevel="0" collapsed="false">
      <c r="A687" s="208"/>
      <c r="B687" s="208"/>
      <c r="C687" s="208"/>
      <c r="D687" s="208"/>
      <c r="E687" s="208"/>
      <c r="F687" s="208"/>
      <c r="G687" s="208"/>
      <c r="H687" s="208"/>
      <c r="I687" s="234"/>
    </row>
    <row r="688" customFormat="false" ht="13.8" hidden="false" customHeight="false" outlineLevel="0" collapsed="false">
      <c r="A688" s="208"/>
      <c r="B688" s="208"/>
      <c r="C688" s="208"/>
      <c r="D688" s="208"/>
      <c r="E688" s="208"/>
      <c r="F688" s="208"/>
      <c r="G688" s="208"/>
      <c r="H688" s="208"/>
      <c r="I688" s="234"/>
    </row>
    <row r="689" customFormat="false" ht="13.8" hidden="false" customHeight="false" outlineLevel="0" collapsed="false">
      <c r="A689" s="208"/>
      <c r="B689" s="208"/>
      <c r="C689" s="208"/>
      <c r="D689" s="208"/>
      <c r="E689" s="208"/>
      <c r="F689" s="208"/>
      <c r="G689" s="208"/>
      <c r="H689" s="208"/>
      <c r="I689" s="234"/>
    </row>
    <row r="690" customFormat="false" ht="13.8" hidden="false" customHeight="false" outlineLevel="0" collapsed="false">
      <c r="A690" s="208"/>
      <c r="B690" s="208"/>
      <c r="C690" s="208"/>
      <c r="D690" s="208"/>
      <c r="E690" s="208"/>
      <c r="F690" s="208"/>
      <c r="G690" s="208"/>
      <c r="H690" s="208"/>
      <c r="I690" s="234"/>
    </row>
    <row r="691" customFormat="false" ht="13.8" hidden="false" customHeight="false" outlineLevel="0" collapsed="false">
      <c r="A691" s="208"/>
      <c r="B691" s="208"/>
      <c r="C691" s="208"/>
      <c r="D691" s="208"/>
      <c r="E691" s="208"/>
      <c r="F691" s="208"/>
      <c r="G691" s="208"/>
      <c r="H691" s="208"/>
      <c r="I691" s="234"/>
    </row>
    <row r="692" customFormat="false" ht="13.8" hidden="false" customHeight="false" outlineLevel="0" collapsed="false">
      <c r="A692" s="208"/>
      <c r="B692" s="208"/>
      <c r="C692" s="208"/>
      <c r="D692" s="208"/>
      <c r="E692" s="208"/>
      <c r="F692" s="208"/>
      <c r="G692" s="208"/>
      <c r="H692" s="208"/>
      <c r="I692" s="234"/>
    </row>
    <row r="693" customFormat="false" ht="13.8" hidden="false" customHeight="false" outlineLevel="0" collapsed="false">
      <c r="A693" s="208"/>
      <c r="B693" s="208"/>
      <c r="C693" s="208"/>
      <c r="D693" s="208"/>
      <c r="E693" s="208"/>
      <c r="F693" s="208"/>
      <c r="G693" s="208"/>
      <c r="H693" s="208"/>
      <c r="I693" s="234"/>
    </row>
    <row r="694" customFormat="false" ht="13.8" hidden="false" customHeight="false" outlineLevel="0" collapsed="false">
      <c r="A694" s="208"/>
      <c r="B694" s="208"/>
      <c r="C694" s="208"/>
      <c r="D694" s="208"/>
      <c r="E694" s="208"/>
      <c r="F694" s="208"/>
      <c r="G694" s="208"/>
      <c r="H694" s="208"/>
      <c r="I694" s="234"/>
    </row>
    <row r="695" customFormat="false" ht="13.8" hidden="false" customHeight="false" outlineLevel="0" collapsed="false">
      <c r="A695" s="208"/>
      <c r="B695" s="208"/>
      <c r="C695" s="208"/>
      <c r="D695" s="208"/>
      <c r="E695" s="208"/>
      <c r="F695" s="208"/>
      <c r="G695" s="208"/>
      <c r="H695" s="208"/>
      <c r="I695" s="234"/>
    </row>
    <row r="696" customFormat="false" ht="13.8" hidden="false" customHeight="false" outlineLevel="0" collapsed="false">
      <c r="A696" s="208"/>
      <c r="B696" s="208"/>
      <c r="C696" s="208"/>
      <c r="D696" s="208"/>
      <c r="E696" s="208"/>
      <c r="F696" s="208"/>
      <c r="G696" s="208"/>
      <c r="H696" s="208"/>
      <c r="I696" s="234"/>
    </row>
    <row r="697" customFormat="false" ht="13.8" hidden="false" customHeight="false" outlineLevel="0" collapsed="false">
      <c r="A697" s="208"/>
      <c r="B697" s="208"/>
      <c r="C697" s="208"/>
      <c r="D697" s="208"/>
      <c r="E697" s="208"/>
      <c r="F697" s="208"/>
      <c r="G697" s="208"/>
      <c r="H697" s="208"/>
      <c r="I697" s="234"/>
    </row>
    <row r="698" customFormat="false" ht="13.8" hidden="false" customHeight="false" outlineLevel="0" collapsed="false">
      <c r="A698" s="208"/>
      <c r="B698" s="208"/>
      <c r="C698" s="208"/>
      <c r="D698" s="208"/>
      <c r="E698" s="208"/>
      <c r="F698" s="208"/>
      <c r="G698" s="208"/>
      <c r="H698" s="208"/>
      <c r="I698" s="234"/>
    </row>
    <row r="699" customFormat="false" ht="13.8" hidden="false" customHeight="false" outlineLevel="0" collapsed="false">
      <c r="A699" s="208"/>
      <c r="B699" s="208"/>
      <c r="C699" s="208"/>
      <c r="D699" s="208"/>
      <c r="E699" s="208"/>
      <c r="F699" s="208"/>
      <c r="G699" s="208"/>
      <c r="H699" s="208"/>
      <c r="I699" s="234"/>
    </row>
    <row r="700" customFormat="false" ht="13.8" hidden="false" customHeight="false" outlineLevel="0" collapsed="false">
      <c r="A700" s="208"/>
      <c r="B700" s="208"/>
      <c r="C700" s="208"/>
      <c r="D700" s="208"/>
      <c r="E700" s="208"/>
      <c r="F700" s="208"/>
      <c r="G700" s="208"/>
      <c r="H700" s="208"/>
      <c r="I700" s="234"/>
    </row>
    <row r="701" customFormat="false" ht="13.8" hidden="false" customHeight="false" outlineLevel="0" collapsed="false">
      <c r="A701" s="208"/>
      <c r="B701" s="208"/>
      <c r="C701" s="208"/>
      <c r="D701" s="208"/>
      <c r="E701" s="208"/>
      <c r="F701" s="208"/>
      <c r="G701" s="208"/>
      <c r="H701" s="208"/>
      <c r="I701" s="234"/>
    </row>
    <row r="702" customFormat="false" ht="13.8" hidden="false" customHeight="false" outlineLevel="0" collapsed="false">
      <c r="A702" s="208"/>
      <c r="B702" s="208"/>
      <c r="C702" s="208"/>
      <c r="D702" s="208"/>
      <c r="E702" s="208"/>
      <c r="F702" s="208"/>
      <c r="G702" s="208"/>
      <c r="H702" s="208"/>
      <c r="I702" s="234"/>
    </row>
    <row r="703" customFormat="false" ht="13.8" hidden="false" customHeight="false" outlineLevel="0" collapsed="false">
      <c r="A703" s="208"/>
      <c r="B703" s="208"/>
      <c r="C703" s="208"/>
      <c r="D703" s="208"/>
      <c r="E703" s="208"/>
      <c r="F703" s="208"/>
      <c r="G703" s="208"/>
      <c r="H703" s="208"/>
      <c r="I703" s="234"/>
    </row>
    <row r="704" customFormat="false" ht="13.8" hidden="false" customHeight="false" outlineLevel="0" collapsed="false">
      <c r="A704" s="208"/>
      <c r="B704" s="208"/>
      <c r="C704" s="208"/>
      <c r="D704" s="208"/>
      <c r="E704" s="208"/>
      <c r="F704" s="208"/>
      <c r="G704" s="208"/>
      <c r="H704" s="208"/>
      <c r="I704" s="234"/>
    </row>
    <row r="705" customFormat="false" ht="13.8" hidden="false" customHeight="false" outlineLevel="0" collapsed="false">
      <c r="A705" s="208"/>
      <c r="B705" s="208"/>
      <c r="C705" s="208"/>
      <c r="D705" s="208"/>
      <c r="E705" s="208"/>
      <c r="F705" s="208"/>
      <c r="G705" s="208"/>
      <c r="H705" s="208"/>
      <c r="I705" s="234"/>
    </row>
    <row r="706" customFormat="false" ht="13.8" hidden="false" customHeight="false" outlineLevel="0" collapsed="false">
      <c r="A706" s="208"/>
      <c r="B706" s="208"/>
      <c r="C706" s="208"/>
      <c r="D706" s="208"/>
      <c r="E706" s="208"/>
      <c r="F706" s="208"/>
      <c r="G706" s="208"/>
      <c r="H706" s="208"/>
      <c r="I706" s="234"/>
    </row>
    <row r="707" customFormat="false" ht="13.8" hidden="false" customHeight="false" outlineLevel="0" collapsed="false">
      <c r="A707" s="208"/>
      <c r="B707" s="208"/>
      <c r="C707" s="208"/>
      <c r="D707" s="208"/>
      <c r="E707" s="208"/>
      <c r="F707" s="208"/>
      <c r="G707" s="208"/>
      <c r="H707" s="208"/>
      <c r="I707" s="234"/>
    </row>
    <row r="708" customFormat="false" ht="13.8" hidden="false" customHeight="false" outlineLevel="0" collapsed="false">
      <c r="A708" s="208"/>
      <c r="B708" s="208"/>
      <c r="C708" s="208"/>
      <c r="D708" s="208"/>
      <c r="E708" s="208"/>
      <c r="F708" s="208"/>
      <c r="G708" s="208"/>
      <c r="H708" s="208"/>
      <c r="I708" s="234"/>
    </row>
    <row r="709" customFormat="false" ht="13.8" hidden="false" customHeight="false" outlineLevel="0" collapsed="false">
      <c r="A709" s="208"/>
      <c r="B709" s="208"/>
      <c r="C709" s="208"/>
      <c r="D709" s="208"/>
      <c r="E709" s="208"/>
      <c r="F709" s="208"/>
      <c r="G709" s="208"/>
      <c r="H709" s="208"/>
      <c r="I709" s="234"/>
    </row>
    <row r="710" customFormat="false" ht="13.8" hidden="false" customHeight="false" outlineLevel="0" collapsed="false">
      <c r="A710" s="208"/>
      <c r="B710" s="208"/>
      <c r="C710" s="208"/>
      <c r="D710" s="208"/>
      <c r="E710" s="208"/>
      <c r="F710" s="208"/>
      <c r="G710" s="208"/>
      <c r="H710" s="208"/>
      <c r="I710" s="234"/>
    </row>
    <row r="711" customFormat="false" ht="13.8" hidden="false" customHeight="false" outlineLevel="0" collapsed="false">
      <c r="A711" s="208"/>
      <c r="B711" s="208"/>
      <c r="C711" s="208"/>
      <c r="D711" s="208"/>
      <c r="E711" s="208"/>
      <c r="F711" s="208"/>
      <c r="G711" s="208"/>
      <c r="H711" s="208"/>
      <c r="I711" s="234"/>
    </row>
    <row r="712" customFormat="false" ht="13.8" hidden="false" customHeight="false" outlineLevel="0" collapsed="false">
      <c r="A712" s="208"/>
      <c r="B712" s="208"/>
      <c r="C712" s="208"/>
      <c r="D712" s="208"/>
      <c r="E712" s="208"/>
      <c r="F712" s="208"/>
      <c r="G712" s="208"/>
      <c r="H712" s="208"/>
      <c r="I712" s="234"/>
    </row>
    <row r="713" customFormat="false" ht="13.8" hidden="false" customHeight="false" outlineLevel="0" collapsed="false">
      <c r="A713" s="208"/>
      <c r="B713" s="208"/>
      <c r="C713" s="208"/>
      <c r="D713" s="208"/>
      <c r="E713" s="208"/>
      <c r="F713" s="208"/>
      <c r="G713" s="208"/>
      <c r="H713" s="208"/>
      <c r="I713" s="234"/>
    </row>
    <row r="714" customFormat="false" ht="13.8" hidden="false" customHeight="false" outlineLevel="0" collapsed="false">
      <c r="A714" s="208"/>
      <c r="B714" s="208"/>
      <c r="C714" s="208"/>
      <c r="D714" s="208"/>
      <c r="E714" s="208"/>
      <c r="F714" s="208"/>
      <c r="G714" s="208"/>
      <c r="H714" s="208"/>
      <c r="I714" s="234"/>
    </row>
    <row r="715" customFormat="false" ht="13.8" hidden="false" customHeight="false" outlineLevel="0" collapsed="false">
      <c r="A715" s="208"/>
      <c r="B715" s="208"/>
      <c r="C715" s="208"/>
      <c r="D715" s="208"/>
      <c r="E715" s="208"/>
      <c r="F715" s="208"/>
      <c r="G715" s="208"/>
      <c r="H715" s="208"/>
      <c r="I715" s="234"/>
    </row>
    <row r="716" customFormat="false" ht="13.8" hidden="false" customHeight="false" outlineLevel="0" collapsed="false">
      <c r="A716" s="208"/>
      <c r="B716" s="208"/>
      <c r="C716" s="208"/>
      <c r="D716" s="208"/>
      <c r="E716" s="208"/>
      <c r="F716" s="208"/>
      <c r="G716" s="208"/>
      <c r="H716" s="208"/>
      <c r="I716" s="234"/>
    </row>
    <row r="717" customFormat="false" ht="13.8" hidden="false" customHeight="false" outlineLevel="0" collapsed="false">
      <c r="A717" s="208"/>
      <c r="B717" s="208"/>
      <c r="C717" s="208"/>
      <c r="D717" s="208"/>
      <c r="E717" s="208"/>
      <c r="F717" s="208"/>
      <c r="G717" s="208"/>
      <c r="H717" s="208"/>
      <c r="I717" s="234"/>
    </row>
    <row r="718" customFormat="false" ht="13.8" hidden="false" customHeight="false" outlineLevel="0" collapsed="false">
      <c r="A718" s="208"/>
      <c r="B718" s="208"/>
      <c r="C718" s="208"/>
      <c r="D718" s="208"/>
      <c r="E718" s="208"/>
      <c r="F718" s="208"/>
      <c r="G718" s="208"/>
      <c r="H718" s="208"/>
      <c r="I718" s="234"/>
    </row>
    <row r="719" customFormat="false" ht="13.8" hidden="false" customHeight="false" outlineLevel="0" collapsed="false">
      <c r="A719" s="208"/>
      <c r="B719" s="208"/>
      <c r="C719" s="208"/>
      <c r="D719" s="208"/>
      <c r="E719" s="208"/>
      <c r="F719" s="208"/>
      <c r="G719" s="208"/>
      <c r="H719" s="208"/>
      <c r="I719" s="234"/>
    </row>
    <row r="720" customFormat="false" ht="13.8" hidden="false" customHeight="false" outlineLevel="0" collapsed="false">
      <c r="A720" s="208"/>
      <c r="B720" s="208"/>
      <c r="C720" s="208"/>
      <c r="D720" s="208"/>
      <c r="E720" s="208"/>
      <c r="F720" s="208"/>
      <c r="G720" s="208"/>
      <c r="H720" s="208"/>
      <c r="I720" s="234"/>
    </row>
    <row r="721" customFormat="false" ht="13.8" hidden="false" customHeight="false" outlineLevel="0" collapsed="false">
      <c r="A721" s="208"/>
      <c r="B721" s="208"/>
      <c r="C721" s="208"/>
      <c r="D721" s="208"/>
      <c r="E721" s="208"/>
      <c r="F721" s="208"/>
      <c r="G721" s="208"/>
      <c r="H721" s="208"/>
      <c r="I721" s="234"/>
    </row>
    <row r="722" customFormat="false" ht="13.8" hidden="false" customHeight="false" outlineLevel="0" collapsed="false">
      <c r="A722" s="208"/>
      <c r="B722" s="208"/>
      <c r="C722" s="208"/>
      <c r="D722" s="208"/>
      <c r="E722" s="208"/>
      <c r="F722" s="208"/>
      <c r="G722" s="208"/>
      <c r="H722" s="208"/>
      <c r="I722" s="234"/>
    </row>
    <row r="723" customFormat="false" ht="13.8" hidden="false" customHeight="false" outlineLevel="0" collapsed="false">
      <c r="A723" s="208"/>
      <c r="B723" s="208"/>
      <c r="C723" s="208"/>
      <c r="D723" s="208"/>
      <c r="E723" s="208"/>
      <c r="F723" s="208"/>
      <c r="G723" s="208"/>
      <c r="H723" s="208"/>
      <c r="I723" s="234"/>
    </row>
    <row r="724" customFormat="false" ht="13.8" hidden="false" customHeight="false" outlineLevel="0" collapsed="false">
      <c r="A724" s="208"/>
      <c r="B724" s="208"/>
      <c r="C724" s="208"/>
      <c r="D724" s="208"/>
      <c r="E724" s="208"/>
      <c r="F724" s="208"/>
      <c r="G724" s="208"/>
      <c r="H724" s="208"/>
      <c r="I724" s="234"/>
    </row>
    <row r="725" customFormat="false" ht="13.8" hidden="false" customHeight="false" outlineLevel="0" collapsed="false">
      <c r="A725" s="208"/>
      <c r="B725" s="208"/>
      <c r="C725" s="208"/>
      <c r="D725" s="208"/>
      <c r="E725" s="208"/>
      <c r="F725" s="208"/>
      <c r="G725" s="208"/>
      <c r="H725" s="208"/>
      <c r="I725" s="234"/>
    </row>
    <row r="726" customFormat="false" ht="13.8" hidden="false" customHeight="false" outlineLevel="0" collapsed="false">
      <c r="A726" s="208"/>
      <c r="B726" s="208"/>
      <c r="C726" s="208"/>
      <c r="D726" s="208"/>
      <c r="E726" s="208"/>
      <c r="F726" s="208"/>
      <c r="G726" s="208"/>
      <c r="H726" s="208"/>
      <c r="I726" s="234"/>
    </row>
    <row r="727" customFormat="false" ht="13.8" hidden="false" customHeight="false" outlineLevel="0" collapsed="false">
      <c r="A727" s="208"/>
      <c r="B727" s="208"/>
      <c r="C727" s="208"/>
      <c r="D727" s="208"/>
      <c r="E727" s="208"/>
      <c r="F727" s="208"/>
      <c r="G727" s="208"/>
      <c r="H727" s="208"/>
      <c r="I727" s="234"/>
    </row>
    <row r="728" customFormat="false" ht="13.8" hidden="false" customHeight="false" outlineLevel="0" collapsed="false">
      <c r="A728" s="208"/>
      <c r="B728" s="208"/>
      <c r="C728" s="208"/>
      <c r="D728" s="208"/>
      <c r="E728" s="208"/>
      <c r="F728" s="208"/>
      <c r="G728" s="208"/>
      <c r="H728" s="208"/>
      <c r="I728" s="234"/>
    </row>
    <row r="729" customFormat="false" ht="13.8" hidden="false" customHeight="false" outlineLevel="0" collapsed="false">
      <c r="A729" s="208"/>
      <c r="B729" s="208"/>
      <c r="C729" s="208"/>
      <c r="D729" s="208"/>
      <c r="E729" s="208"/>
      <c r="F729" s="208"/>
      <c r="G729" s="208"/>
      <c r="H729" s="208"/>
      <c r="I729" s="234"/>
    </row>
    <row r="730" customFormat="false" ht="13.8" hidden="false" customHeight="false" outlineLevel="0" collapsed="false">
      <c r="A730" s="208"/>
      <c r="B730" s="208"/>
      <c r="C730" s="208"/>
      <c r="D730" s="208"/>
      <c r="E730" s="208"/>
      <c r="F730" s="208"/>
      <c r="G730" s="208"/>
      <c r="H730" s="208"/>
      <c r="I730" s="234"/>
    </row>
    <row r="731" customFormat="false" ht="13.8" hidden="false" customHeight="false" outlineLevel="0" collapsed="false">
      <c r="A731" s="208"/>
      <c r="B731" s="208"/>
      <c r="C731" s="208"/>
      <c r="D731" s="208"/>
      <c r="E731" s="208"/>
      <c r="F731" s="208"/>
      <c r="G731" s="208"/>
      <c r="H731" s="208"/>
      <c r="I731" s="234"/>
    </row>
    <row r="732" customFormat="false" ht="13.8" hidden="false" customHeight="false" outlineLevel="0" collapsed="false">
      <c r="A732" s="208"/>
      <c r="B732" s="208"/>
      <c r="C732" s="208"/>
      <c r="D732" s="208"/>
      <c r="E732" s="208"/>
      <c r="F732" s="208"/>
      <c r="G732" s="208"/>
      <c r="H732" s="208"/>
      <c r="I732" s="234"/>
    </row>
    <row r="733" customFormat="false" ht="13.8" hidden="false" customHeight="false" outlineLevel="0" collapsed="false">
      <c r="A733" s="208"/>
      <c r="B733" s="208"/>
      <c r="C733" s="208"/>
      <c r="D733" s="208"/>
      <c r="E733" s="208"/>
      <c r="F733" s="208"/>
      <c r="G733" s="208"/>
      <c r="H733" s="208"/>
      <c r="I733" s="234"/>
    </row>
    <row r="734" customFormat="false" ht="13.8" hidden="false" customHeight="false" outlineLevel="0" collapsed="false">
      <c r="A734" s="208"/>
      <c r="B734" s="208"/>
      <c r="C734" s="208"/>
      <c r="D734" s="208"/>
      <c r="E734" s="208"/>
      <c r="F734" s="208"/>
      <c r="G734" s="208"/>
      <c r="H734" s="208"/>
      <c r="I734" s="234"/>
    </row>
    <row r="735" customFormat="false" ht="13.8" hidden="false" customHeight="false" outlineLevel="0" collapsed="false">
      <c r="A735" s="208"/>
      <c r="B735" s="208"/>
      <c r="C735" s="208"/>
      <c r="D735" s="208"/>
      <c r="E735" s="208"/>
      <c r="F735" s="208"/>
      <c r="G735" s="208"/>
      <c r="H735" s="208"/>
      <c r="I735" s="234"/>
    </row>
    <row r="736" customFormat="false" ht="13.8" hidden="false" customHeight="false" outlineLevel="0" collapsed="false">
      <c r="A736" s="208"/>
      <c r="B736" s="208"/>
      <c r="C736" s="208"/>
      <c r="D736" s="208"/>
      <c r="E736" s="208"/>
      <c r="F736" s="208"/>
      <c r="G736" s="208"/>
      <c r="H736" s="208"/>
      <c r="I736" s="234"/>
    </row>
    <row r="737" customFormat="false" ht="13.8" hidden="false" customHeight="false" outlineLevel="0" collapsed="false">
      <c r="A737" s="208"/>
      <c r="B737" s="208"/>
      <c r="C737" s="208"/>
      <c r="D737" s="208"/>
      <c r="E737" s="208"/>
      <c r="F737" s="208"/>
      <c r="G737" s="208"/>
      <c r="H737" s="208"/>
      <c r="I737" s="234"/>
    </row>
    <row r="738" customFormat="false" ht="13.8" hidden="false" customHeight="false" outlineLevel="0" collapsed="false">
      <c r="A738" s="208"/>
      <c r="B738" s="208"/>
      <c r="C738" s="208"/>
      <c r="D738" s="208"/>
      <c r="E738" s="208"/>
      <c r="F738" s="208"/>
      <c r="G738" s="208"/>
      <c r="H738" s="208"/>
      <c r="I738" s="234"/>
    </row>
    <row r="739" customFormat="false" ht="13.8" hidden="false" customHeight="false" outlineLevel="0" collapsed="false">
      <c r="A739" s="208"/>
      <c r="B739" s="208"/>
      <c r="C739" s="208"/>
      <c r="D739" s="208"/>
      <c r="E739" s="208"/>
      <c r="F739" s="208"/>
      <c r="G739" s="208"/>
      <c r="H739" s="208"/>
      <c r="I739" s="234"/>
    </row>
    <row r="740" customFormat="false" ht="13.8" hidden="false" customHeight="false" outlineLevel="0" collapsed="false">
      <c r="A740" s="208"/>
      <c r="B740" s="208"/>
      <c r="C740" s="208"/>
      <c r="D740" s="208"/>
      <c r="E740" s="208"/>
      <c r="F740" s="208"/>
      <c r="G740" s="208"/>
      <c r="H740" s="208"/>
      <c r="I740" s="234"/>
    </row>
    <row r="741" customFormat="false" ht="13.8" hidden="false" customHeight="false" outlineLevel="0" collapsed="false">
      <c r="A741" s="208"/>
      <c r="B741" s="208"/>
      <c r="C741" s="208"/>
      <c r="D741" s="208"/>
      <c r="E741" s="208"/>
      <c r="F741" s="208"/>
      <c r="G741" s="208"/>
      <c r="H741" s="208"/>
      <c r="I741" s="234"/>
    </row>
    <row r="742" customFormat="false" ht="13.8" hidden="false" customHeight="false" outlineLevel="0" collapsed="false">
      <c r="A742" s="208"/>
      <c r="B742" s="208"/>
      <c r="C742" s="208"/>
      <c r="D742" s="208"/>
      <c r="E742" s="208"/>
      <c r="F742" s="208"/>
      <c r="G742" s="208"/>
      <c r="H742" s="208"/>
      <c r="I742" s="234"/>
    </row>
    <row r="743" customFormat="false" ht="13.8" hidden="false" customHeight="false" outlineLevel="0" collapsed="false">
      <c r="A743" s="208"/>
      <c r="B743" s="208"/>
      <c r="C743" s="208"/>
      <c r="D743" s="208"/>
      <c r="E743" s="208"/>
      <c r="F743" s="208"/>
      <c r="G743" s="208"/>
      <c r="H743" s="208"/>
      <c r="I743" s="234"/>
    </row>
    <row r="744" customFormat="false" ht="13.8" hidden="false" customHeight="false" outlineLevel="0" collapsed="false">
      <c r="A744" s="208"/>
      <c r="B744" s="208"/>
      <c r="C744" s="208"/>
      <c r="D744" s="208"/>
      <c r="E744" s="208"/>
      <c r="F744" s="208"/>
      <c r="G744" s="208"/>
      <c r="H744" s="208"/>
      <c r="I744" s="234"/>
    </row>
    <row r="745" customFormat="false" ht="13.8" hidden="false" customHeight="false" outlineLevel="0" collapsed="false">
      <c r="A745" s="208"/>
      <c r="B745" s="208"/>
      <c r="C745" s="208"/>
      <c r="D745" s="208"/>
      <c r="E745" s="208"/>
      <c r="F745" s="208"/>
      <c r="G745" s="208"/>
      <c r="H745" s="208"/>
      <c r="I745" s="234"/>
    </row>
    <row r="746" customFormat="false" ht="13.8" hidden="false" customHeight="false" outlineLevel="0" collapsed="false">
      <c r="A746" s="208"/>
      <c r="B746" s="208"/>
      <c r="C746" s="208"/>
      <c r="D746" s="208"/>
      <c r="E746" s="208"/>
      <c r="F746" s="208"/>
      <c r="G746" s="208"/>
      <c r="H746" s="208"/>
      <c r="I746" s="234"/>
    </row>
    <row r="747" customFormat="false" ht="13.8" hidden="false" customHeight="false" outlineLevel="0" collapsed="false">
      <c r="A747" s="208"/>
      <c r="B747" s="208"/>
      <c r="C747" s="208"/>
      <c r="D747" s="208"/>
      <c r="E747" s="208"/>
      <c r="F747" s="208"/>
      <c r="G747" s="208"/>
      <c r="H747" s="208"/>
      <c r="I747" s="234"/>
    </row>
    <row r="748" customFormat="false" ht="13.8" hidden="false" customHeight="false" outlineLevel="0" collapsed="false">
      <c r="A748" s="208"/>
      <c r="B748" s="208"/>
      <c r="C748" s="208"/>
      <c r="D748" s="208"/>
      <c r="E748" s="208"/>
      <c r="F748" s="208"/>
      <c r="G748" s="208"/>
      <c r="H748" s="208"/>
      <c r="I748" s="234"/>
    </row>
    <row r="749" customFormat="false" ht="13.8" hidden="false" customHeight="false" outlineLevel="0" collapsed="false">
      <c r="A749" s="208"/>
      <c r="B749" s="208"/>
      <c r="C749" s="208"/>
      <c r="D749" s="208"/>
      <c r="E749" s="208"/>
      <c r="F749" s="208"/>
      <c r="G749" s="208"/>
      <c r="H749" s="208"/>
      <c r="I749" s="234"/>
    </row>
    <row r="750" customFormat="false" ht="13.8" hidden="false" customHeight="false" outlineLevel="0" collapsed="false">
      <c r="A750" s="208"/>
      <c r="B750" s="208"/>
      <c r="C750" s="208"/>
      <c r="D750" s="208"/>
      <c r="E750" s="208"/>
      <c r="F750" s="208"/>
      <c r="G750" s="208"/>
      <c r="H750" s="208"/>
      <c r="I750" s="234"/>
    </row>
    <row r="751" customFormat="false" ht="13.8" hidden="false" customHeight="false" outlineLevel="0" collapsed="false">
      <c r="A751" s="208"/>
      <c r="B751" s="208"/>
      <c r="C751" s="208"/>
      <c r="D751" s="208"/>
      <c r="E751" s="208"/>
      <c r="F751" s="208"/>
      <c r="G751" s="208"/>
      <c r="H751" s="208"/>
      <c r="I751" s="234"/>
    </row>
    <row r="752" customFormat="false" ht="13.8" hidden="false" customHeight="false" outlineLevel="0" collapsed="false">
      <c r="A752" s="208"/>
      <c r="B752" s="208"/>
      <c r="C752" s="208"/>
      <c r="D752" s="208"/>
      <c r="E752" s="208"/>
      <c r="F752" s="208"/>
      <c r="G752" s="208"/>
      <c r="H752" s="208"/>
      <c r="I752" s="234"/>
    </row>
    <row r="753" customFormat="false" ht="13.8" hidden="false" customHeight="false" outlineLevel="0" collapsed="false">
      <c r="A753" s="208"/>
      <c r="B753" s="208"/>
      <c r="C753" s="208"/>
      <c r="D753" s="208"/>
      <c r="E753" s="208"/>
      <c r="F753" s="208"/>
      <c r="G753" s="208"/>
      <c r="H753" s="208"/>
      <c r="I753" s="234"/>
    </row>
    <row r="754" customFormat="false" ht="13.8" hidden="false" customHeight="false" outlineLevel="0" collapsed="false">
      <c r="A754" s="208"/>
      <c r="B754" s="208"/>
      <c r="C754" s="208"/>
      <c r="D754" s="208"/>
      <c r="E754" s="208"/>
      <c r="F754" s="208"/>
      <c r="G754" s="208"/>
      <c r="H754" s="208"/>
      <c r="I754" s="234"/>
    </row>
    <row r="755" customFormat="false" ht="13.8" hidden="false" customHeight="false" outlineLevel="0" collapsed="false">
      <c r="A755" s="208"/>
      <c r="B755" s="208"/>
      <c r="C755" s="208"/>
      <c r="D755" s="208"/>
      <c r="E755" s="208"/>
      <c r="F755" s="208"/>
      <c r="G755" s="208"/>
      <c r="H755" s="208"/>
      <c r="I755" s="234"/>
    </row>
    <row r="756" customFormat="false" ht="13.8" hidden="false" customHeight="false" outlineLevel="0" collapsed="false">
      <c r="A756" s="208"/>
      <c r="B756" s="208"/>
      <c r="C756" s="208"/>
      <c r="D756" s="208"/>
      <c r="E756" s="208"/>
      <c r="F756" s="208"/>
      <c r="G756" s="208"/>
      <c r="H756" s="208"/>
      <c r="I756" s="234"/>
    </row>
    <row r="757" customFormat="false" ht="13.8" hidden="false" customHeight="false" outlineLevel="0" collapsed="false">
      <c r="A757" s="208"/>
      <c r="B757" s="208"/>
      <c r="C757" s="208"/>
      <c r="D757" s="208"/>
      <c r="E757" s="208"/>
      <c r="F757" s="208"/>
      <c r="G757" s="208"/>
      <c r="H757" s="208"/>
      <c r="I757" s="234"/>
    </row>
    <row r="758" customFormat="false" ht="13.8" hidden="false" customHeight="false" outlineLevel="0" collapsed="false">
      <c r="A758" s="208"/>
      <c r="B758" s="208"/>
      <c r="C758" s="208"/>
      <c r="D758" s="208"/>
      <c r="E758" s="208"/>
      <c r="F758" s="208"/>
      <c r="G758" s="208"/>
      <c r="H758" s="208"/>
      <c r="I758" s="234"/>
    </row>
    <row r="759" customFormat="false" ht="13.8" hidden="false" customHeight="false" outlineLevel="0" collapsed="false">
      <c r="A759" s="208"/>
      <c r="B759" s="208"/>
      <c r="C759" s="208"/>
      <c r="D759" s="208"/>
      <c r="E759" s="208"/>
      <c r="F759" s="208"/>
      <c r="G759" s="208"/>
      <c r="H759" s="208"/>
      <c r="I759" s="234"/>
    </row>
    <row r="760" customFormat="false" ht="13.8" hidden="false" customHeight="false" outlineLevel="0" collapsed="false">
      <c r="A760" s="208"/>
      <c r="B760" s="208"/>
      <c r="C760" s="208"/>
      <c r="D760" s="208"/>
      <c r="E760" s="208"/>
      <c r="F760" s="208"/>
      <c r="G760" s="208"/>
      <c r="H760" s="208"/>
      <c r="I760" s="234"/>
    </row>
    <row r="761" customFormat="false" ht="13.8" hidden="false" customHeight="false" outlineLevel="0" collapsed="false">
      <c r="A761" s="208"/>
      <c r="B761" s="208"/>
      <c r="C761" s="208"/>
      <c r="D761" s="208"/>
      <c r="E761" s="208"/>
      <c r="F761" s="208"/>
      <c r="G761" s="208"/>
      <c r="H761" s="208"/>
      <c r="I761" s="234"/>
    </row>
    <row r="762" customFormat="false" ht="13.8" hidden="false" customHeight="false" outlineLevel="0" collapsed="false">
      <c r="A762" s="208"/>
      <c r="B762" s="208"/>
      <c r="C762" s="208"/>
      <c r="D762" s="208"/>
      <c r="E762" s="208"/>
      <c r="F762" s="208"/>
      <c r="G762" s="208"/>
      <c r="H762" s="208"/>
      <c r="I762" s="234"/>
    </row>
    <row r="763" customFormat="false" ht="13.8" hidden="false" customHeight="false" outlineLevel="0" collapsed="false">
      <c r="A763" s="208"/>
      <c r="B763" s="208"/>
      <c r="C763" s="208"/>
      <c r="D763" s="208"/>
      <c r="E763" s="208"/>
      <c r="F763" s="208"/>
      <c r="G763" s="208"/>
      <c r="H763" s="208"/>
      <c r="I763" s="234"/>
    </row>
    <row r="764" customFormat="false" ht="13.8" hidden="false" customHeight="false" outlineLevel="0" collapsed="false">
      <c r="A764" s="208"/>
      <c r="B764" s="208"/>
      <c r="C764" s="208"/>
      <c r="D764" s="208"/>
      <c r="E764" s="208"/>
      <c r="F764" s="208"/>
      <c r="G764" s="208"/>
      <c r="H764" s="208"/>
      <c r="I764" s="234"/>
    </row>
    <row r="765" customFormat="false" ht="13.8" hidden="false" customHeight="false" outlineLevel="0" collapsed="false">
      <c r="A765" s="208"/>
      <c r="B765" s="208"/>
      <c r="C765" s="208"/>
      <c r="D765" s="208"/>
      <c r="E765" s="208"/>
      <c r="F765" s="208"/>
      <c r="G765" s="208"/>
      <c r="H765" s="208"/>
      <c r="I765" s="234"/>
    </row>
    <row r="766" customFormat="false" ht="13.8" hidden="false" customHeight="false" outlineLevel="0" collapsed="false">
      <c r="A766" s="208"/>
      <c r="B766" s="208"/>
      <c r="C766" s="208"/>
      <c r="D766" s="208"/>
      <c r="E766" s="208"/>
      <c r="F766" s="208"/>
      <c r="G766" s="208"/>
      <c r="H766" s="208"/>
      <c r="I766" s="234"/>
    </row>
    <row r="767" customFormat="false" ht="13.8" hidden="false" customHeight="false" outlineLevel="0" collapsed="false">
      <c r="A767" s="208"/>
      <c r="B767" s="208"/>
      <c r="C767" s="208"/>
      <c r="D767" s="208"/>
      <c r="E767" s="208"/>
      <c r="F767" s="208"/>
      <c r="G767" s="208"/>
      <c r="H767" s="208"/>
      <c r="I767" s="234"/>
    </row>
    <row r="768" customFormat="false" ht="13.8" hidden="false" customHeight="false" outlineLevel="0" collapsed="false">
      <c r="A768" s="208"/>
      <c r="B768" s="208"/>
      <c r="C768" s="208"/>
      <c r="D768" s="208"/>
      <c r="E768" s="208"/>
      <c r="F768" s="208"/>
      <c r="G768" s="208"/>
      <c r="H768" s="208"/>
      <c r="I768" s="234"/>
    </row>
    <row r="769" customFormat="false" ht="13.8" hidden="false" customHeight="false" outlineLevel="0" collapsed="false">
      <c r="A769" s="208"/>
      <c r="B769" s="208"/>
      <c r="C769" s="208"/>
      <c r="D769" s="208"/>
      <c r="E769" s="208"/>
      <c r="F769" s="208"/>
      <c r="G769" s="208"/>
      <c r="H769" s="208"/>
      <c r="I769" s="234"/>
    </row>
    <row r="770" customFormat="false" ht="13.8" hidden="false" customHeight="false" outlineLevel="0" collapsed="false">
      <c r="A770" s="208"/>
      <c r="B770" s="208"/>
      <c r="C770" s="208"/>
      <c r="D770" s="208"/>
      <c r="E770" s="208"/>
      <c r="F770" s="208"/>
      <c r="G770" s="208"/>
      <c r="H770" s="208"/>
      <c r="I770" s="234"/>
    </row>
    <row r="771" customFormat="false" ht="13.8" hidden="false" customHeight="false" outlineLevel="0" collapsed="false">
      <c r="A771" s="208"/>
      <c r="B771" s="208"/>
      <c r="C771" s="208"/>
      <c r="D771" s="208"/>
      <c r="E771" s="208"/>
      <c r="F771" s="208"/>
      <c r="G771" s="208"/>
      <c r="H771" s="208"/>
      <c r="I771" s="234"/>
    </row>
    <row r="772" customFormat="false" ht="13.8" hidden="false" customHeight="false" outlineLevel="0" collapsed="false">
      <c r="A772" s="208"/>
      <c r="B772" s="208"/>
      <c r="C772" s="208"/>
      <c r="D772" s="208"/>
      <c r="E772" s="208"/>
      <c r="F772" s="208"/>
      <c r="G772" s="208"/>
      <c r="H772" s="208"/>
      <c r="I772" s="234"/>
    </row>
    <row r="773" customFormat="false" ht="13.8" hidden="false" customHeight="false" outlineLevel="0" collapsed="false">
      <c r="A773" s="208"/>
      <c r="B773" s="208"/>
      <c r="C773" s="208"/>
      <c r="D773" s="208"/>
      <c r="E773" s="208"/>
      <c r="F773" s="208"/>
      <c r="G773" s="208"/>
      <c r="H773" s="208"/>
      <c r="I773" s="234"/>
    </row>
    <row r="774" customFormat="false" ht="13.8" hidden="false" customHeight="false" outlineLevel="0" collapsed="false">
      <c r="A774" s="208"/>
      <c r="B774" s="208"/>
      <c r="C774" s="208"/>
      <c r="D774" s="208"/>
      <c r="E774" s="208"/>
      <c r="F774" s="208"/>
      <c r="G774" s="208"/>
      <c r="H774" s="208"/>
      <c r="I774" s="234"/>
    </row>
    <row r="775" customFormat="false" ht="13.8" hidden="false" customHeight="false" outlineLevel="0" collapsed="false">
      <c r="A775" s="208"/>
      <c r="B775" s="208"/>
      <c r="C775" s="208"/>
      <c r="D775" s="208"/>
      <c r="E775" s="208"/>
      <c r="F775" s="208"/>
      <c r="G775" s="208"/>
      <c r="H775" s="208"/>
      <c r="I775" s="234"/>
    </row>
    <row r="776" customFormat="false" ht="13.8" hidden="false" customHeight="false" outlineLevel="0" collapsed="false">
      <c r="A776" s="208"/>
      <c r="B776" s="208"/>
      <c r="C776" s="208"/>
      <c r="D776" s="208"/>
      <c r="E776" s="208"/>
      <c r="F776" s="208"/>
      <c r="G776" s="208"/>
      <c r="H776" s="208"/>
      <c r="I776" s="234"/>
    </row>
    <row r="777" customFormat="false" ht="13.8" hidden="false" customHeight="false" outlineLevel="0" collapsed="false">
      <c r="A777" s="208"/>
      <c r="B777" s="208"/>
      <c r="C777" s="208"/>
      <c r="D777" s="208"/>
      <c r="E777" s="208"/>
      <c r="F777" s="208"/>
      <c r="G777" s="208"/>
      <c r="H777" s="208"/>
      <c r="I777" s="234"/>
    </row>
    <row r="778" customFormat="false" ht="13.8" hidden="false" customHeight="false" outlineLevel="0" collapsed="false">
      <c r="A778" s="208"/>
      <c r="B778" s="208"/>
      <c r="C778" s="208"/>
      <c r="D778" s="208"/>
      <c r="E778" s="208"/>
      <c r="F778" s="208"/>
      <c r="G778" s="208"/>
      <c r="H778" s="208"/>
      <c r="I778" s="234"/>
    </row>
    <row r="779" customFormat="false" ht="13.8" hidden="false" customHeight="false" outlineLevel="0" collapsed="false">
      <c r="A779" s="208"/>
      <c r="B779" s="208"/>
      <c r="C779" s="208"/>
      <c r="D779" s="208"/>
      <c r="E779" s="208"/>
      <c r="F779" s="208"/>
      <c r="G779" s="208"/>
      <c r="H779" s="208"/>
      <c r="I779" s="234"/>
    </row>
    <row r="780" customFormat="false" ht="13.8" hidden="false" customHeight="false" outlineLevel="0" collapsed="false">
      <c r="A780" s="208"/>
      <c r="B780" s="208"/>
      <c r="C780" s="208"/>
      <c r="D780" s="208"/>
      <c r="E780" s="208"/>
      <c r="F780" s="208"/>
      <c r="G780" s="208"/>
      <c r="H780" s="208"/>
      <c r="I780" s="234"/>
    </row>
    <row r="781" customFormat="false" ht="13.8" hidden="false" customHeight="false" outlineLevel="0" collapsed="false">
      <c r="A781" s="208"/>
      <c r="B781" s="208"/>
      <c r="C781" s="208"/>
      <c r="D781" s="208"/>
      <c r="E781" s="208"/>
      <c r="F781" s="208"/>
      <c r="G781" s="208"/>
      <c r="H781" s="208"/>
      <c r="I781" s="234"/>
    </row>
    <row r="782" customFormat="false" ht="13.8" hidden="false" customHeight="false" outlineLevel="0" collapsed="false">
      <c r="A782" s="208"/>
      <c r="B782" s="208"/>
      <c r="C782" s="208"/>
      <c r="D782" s="208"/>
      <c r="E782" s="208"/>
      <c r="F782" s="208"/>
      <c r="G782" s="208"/>
      <c r="H782" s="208"/>
      <c r="I782" s="234"/>
    </row>
    <row r="783" customFormat="false" ht="13.8" hidden="false" customHeight="false" outlineLevel="0" collapsed="false">
      <c r="A783" s="208"/>
      <c r="B783" s="208"/>
      <c r="C783" s="208"/>
      <c r="D783" s="208"/>
      <c r="E783" s="208"/>
      <c r="F783" s="208"/>
      <c r="G783" s="208"/>
      <c r="H783" s="208"/>
      <c r="I783" s="234"/>
    </row>
    <row r="784" customFormat="false" ht="13.8" hidden="false" customHeight="false" outlineLevel="0" collapsed="false">
      <c r="A784" s="208"/>
      <c r="B784" s="208"/>
      <c r="C784" s="208"/>
      <c r="D784" s="208"/>
      <c r="E784" s="208"/>
      <c r="F784" s="208"/>
      <c r="G784" s="208"/>
      <c r="H784" s="208"/>
      <c r="I784" s="234"/>
    </row>
    <row r="785" customFormat="false" ht="13.8" hidden="false" customHeight="false" outlineLevel="0" collapsed="false">
      <c r="A785" s="208"/>
      <c r="B785" s="208"/>
      <c r="C785" s="208"/>
      <c r="D785" s="208"/>
      <c r="E785" s="208"/>
      <c r="F785" s="208"/>
      <c r="G785" s="208"/>
      <c r="H785" s="208"/>
      <c r="I785" s="234"/>
    </row>
    <row r="786" customFormat="false" ht="13.8" hidden="false" customHeight="false" outlineLevel="0" collapsed="false">
      <c r="A786" s="208"/>
      <c r="B786" s="208"/>
      <c r="C786" s="208"/>
      <c r="D786" s="208"/>
      <c r="E786" s="208"/>
      <c r="F786" s="208"/>
      <c r="G786" s="208"/>
      <c r="H786" s="208"/>
      <c r="I786" s="234"/>
    </row>
    <row r="787" customFormat="false" ht="13.8" hidden="false" customHeight="false" outlineLevel="0" collapsed="false">
      <c r="A787" s="208"/>
      <c r="B787" s="208"/>
      <c r="C787" s="208"/>
      <c r="D787" s="208"/>
      <c r="E787" s="208"/>
      <c r="F787" s="208"/>
      <c r="G787" s="208"/>
      <c r="H787" s="208"/>
      <c r="I787" s="234"/>
    </row>
    <row r="788" customFormat="false" ht="13.8" hidden="false" customHeight="false" outlineLevel="0" collapsed="false">
      <c r="A788" s="208"/>
      <c r="B788" s="208"/>
      <c r="C788" s="208"/>
      <c r="D788" s="208"/>
      <c r="E788" s="208"/>
      <c r="F788" s="208"/>
      <c r="G788" s="208"/>
      <c r="H788" s="208"/>
      <c r="I788" s="234"/>
    </row>
    <row r="789" customFormat="false" ht="13.8" hidden="false" customHeight="false" outlineLevel="0" collapsed="false">
      <c r="A789" s="208"/>
      <c r="B789" s="208"/>
      <c r="C789" s="208"/>
      <c r="D789" s="208"/>
      <c r="E789" s="208"/>
      <c r="F789" s="208"/>
      <c r="G789" s="208"/>
      <c r="H789" s="208"/>
      <c r="I789" s="234"/>
    </row>
    <row r="790" customFormat="false" ht="13.8" hidden="false" customHeight="false" outlineLevel="0" collapsed="false">
      <c r="A790" s="208"/>
      <c r="B790" s="208"/>
      <c r="C790" s="208"/>
      <c r="D790" s="208"/>
      <c r="E790" s="208"/>
      <c r="F790" s="208"/>
      <c r="G790" s="208"/>
      <c r="H790" s="208"/>
      <c r="I790" s="234"/>
    </row>
    <row r="791" customFormat="false" ht="13.8" hidden="false" customHeight="false" outlineLevel="0" collapsed="false">
      <c r="A791" s="208"/>
      <c r="B791" s="208"/>
      <c r="C791" s="208"/>
      <c r="D791" s="208"/>
      <c r="E791" s="208"/>
      <c r="F791" s="208"/>
      <c r="G791" s="208"/>
      <c r="H791" s="208"/>
      <c r="I791" s="234"/>
    </row>
    <row r="792" customFormat="false" ht="13.8" hidden="false" customHeight="false" outlineLevel="0" collapsed="false">
      <c r="A792" s="208"/>
      <c r="B792" s="208"/>
      <c r="C792" s="208"/>
      <c r="D792" s="208"/>
      <c r="E792" s="208"/>
      <c r="F792" s="208"/>
      <c r="G792" s="208"/>
      <c r="H792" s="208"/>
      <c r="I792" s="234"/>
    </row>
    <row r="793" customFormat="false" ht="13.8" hidden="false" customHeight="false" outlineLevel="0" collapsed="false">
      <c r="A793" s="208"/>
      <c r="B793" s="208"/>
      <c r="C793" s="208"/>
      <c r="D793" s="208"/>
      <c r="E793" s="208"/>
      <c r="F793" s="208"/>
      <c r="G793" s="208"/>
      <c r="H793" s="208"/>
      <c r="I793" s="234"/>
    </row>
    <row r="794" customFormat="false" ht="13.8" hidden="false" customHeight="false" outlineLevel="0" collapsed="false">
      <c r="A794" s="208"/>
      <c r="B794" s="208"/>
      <c r="C794" s="208"/>
      <c r="D794" s="208"/>
      <c r="E794" s="208"/>
      <c r="F794" s="208"/>
      <c r="G794" s="208"/>
      <c r="H794" s="208"/>
      <c r="I794" s="234"/>
    </row>
    <row r="795" customFormat="false" ht="13.8" hidden="false" customHeight="false" outlineLevel="0" collapsed="false">
      <c r="A795" s="208"/>
      <c r="B795" s="208"/>
      <c r="C795" s="208"/>
      <c r="D795" s="208"/>
      <c r="E795" s="208"/>
      <c r="F795" s="208"/>
      <c r="G795" s="208"/>
      <c r="H795" s="208"/>
      <c r="I795" s="234"/>
    </row>
    <row r="796" customFormat="false" ht="13.8" hidden="false" customHeight="false" outlineLevel="0" collapsed="false">
      <c r="A796" s="208"/>
      <c r="B796" s="208"/>
      <c r="C796" s="208"/>
      <c r="D796" s="208"/>
      <c r="E796" s="208"/>
      <c r="F796" s="208"/>
      <c r="G796" s="208"/>
      <c r="H796" s="208"/>
      <c r="I796" s="234"/>
    </row>
    <row r="797" customFormat="false" ht="13.8" hidden="false" customHeight="false" outlineLevel="0" collapsed="false">
      <c r="A797" s="208"/>
      <c r="B797" s="208"/>
      <c r="C797" s="208"/>
      <c r="D797" s="208"/>
      <c r="E797" s="208"/>
      <c r="F797" s="208"/>
      <c r="G797" s="208"/>
      <c r="H797" s="208"/>
      <c r="I797" s="234"/>
    </row>
    <row r="798" customFormat="false" ht="13.8" hidden="false" customHeight="false" outlineLevel="0" collapsed="false">
      <c r="A798" s="208"/>
      <c r="B798" s="208"/>
      <c r="C798" s="208"/>
      <c r="D798" s="208"/>
      <c r="E798" s="208"/>
      <c r="F798" s="208"/>
      <c r="G798" s="208"/>
      <c r="H798" s="208"/>
      <c r="I798" s="234"/>
    </row>
    <row r="799" customFormat="false" ht="13.8" hidden="false" customHeight="false" outlineLevel="0" collapsed="false">
      <c r="A799" s="208"/>
      <c r="B799" s="208"/>
      <c r="C799" s="208"/>
      <c r="D799" s="208"/>
      <c r="E799" s="208"/>
      <c r="F799" s="208"/>
      <c r="G799" s="208"/>
      <c r="H799" s="208"/>
      <c r="I799" s="234"/>
    </row>
    <row r="800" customFormat="false" ht="13.8" hidden="false" customHeight="false" outlineLevel="0" collapsed="false">
      <c r="A800" s="208"/>
      <c r="B800" s="208"/>
      <c r="C800" s="208"/>
      <c r="D800" s="208"/>
      <c r="E800" s="208"/>
      <c r="F800" s="208"/>
      <c r="G800" s="208"/>
      <c r="H800" s="208"/>
      <c r="I800" s="234"/>
    </row>
    <row r="801" customFormat="false" ht="13.8" hidden="false" customHeight="false" outlineLevel="0" collapsed="false">
      <c r="A801" s="208"/>
      <c r="B801" s="208"/>
      <c r="C801" s="208"/>
      <c r="D801" s="208"/>
      <c r="E801" s="208"/>
      <c r="F801" s="208"/>
      <c r="G801" s="208"/>
      <c r="H801" s="208"/>
      <c r="I801" s="234"/>
    </row>
    <row r="802" customFormat="false" ht="13.8" hidden="false" customHeight="false" outlineLevel="0" collapsed="false">
      <c r="A802" s="208"/>
      <c r="B802" s="208"/>
      <c r="C802" s="208"/>
      <c r="D802" s="208"/>
      <c r="E802" s="208"/>
      <c r="F802" s="208"/>
      <c r="G802" s="208"/>
      <c r="H802" s="208"/>
      <c r="I802" s="234"/>
    </row>
    <row r="803" customFormat="false" ht="13.8" hidden="false" customHeight="false" outlineLevel="0" collapsed="false">
      <c r="A803" s="208"/>
      <c r="B803" s="208"/>
      <c r="C803" s="208"/>
      <c r="D803" s="208"/>
      <c r="E803" s="208"/>
      <c r="F803" s="208"/>
      <c r="G803" s="208"/>
      <c r="H803" s="208"/>
      <c r="I803" s="234"/>
    </row>
    <row r="804" customFormat="false" ht="13.8" hidden="false" customHeight="false" outlineLevel="0" collapsed="false">
      <c r="A804" s="208"/>
      <c r="B804" s="208"/>
      <c r="C804" s="208"/>
      <c r="D804" s="208"/>
      <c r="E804" s="208"/>
      <c r="F804" s="208"/>
      <c r="G804" s="208"/>
      <c r="H804" s="208"/>
      <c r="I804" s="234"/>
    </row>
    <row r="805" customFormat="false" ht="13.8" hidden="false" customHeight="false" outlineLevel="0" collapsed="false">
      <c r="A805" s="208"/>
      <c r="B805" s="208"/>
      <c r="C805" s="208"/>
      <c r="D805" s="208"/>
      <c r="E805" s="208"/>
      <c r="F805" s="208"/>
      <c r="G805" s="208"/>
      <c r="H805" s="208"/>
      <c r="I805" s="234"/>
    </row>
    <row r="806" customFormat="false" ht="13.8" hidden="false" customHeight="false" outlineLevel="0" collapsed="false">
      <c r="A806" s="208"/>
      <c r="B806" s="208"/>
      <c r="C806" s="208"/>
      <c r="D806" s="208"/>
      <c r="E806" s="208"/>
      <c r="F806" s="208"/>
      <c r="G806" s="208"/>
      <c r="H806" s="208"/>
      <c r="I806" s="234"/>
    </row>
    <row r="807" customFormat="false" ht="13.8" hidden="false" customHeight="false" outlineLevel="0" collapsed="false">
      <c r="A807" s="208"/>
      <c r="B807" s="208"/>
      <c r="C807" s="208"/>
      <c r="D807" s="208"/>
      <c r="E807" s="208"/>
      <c r="F807" s="208"/>
      <c r="G807" s="208"/>
      <c r="H807" s="208"/>
      <c r="I807" s="234"/>
    </row>
    <row r="808" customFormat="false" ht="13.8" hidden="false" customHeight="false" outlineLevel="0" collapsed="false">
      <c r="A808" s="208"/>
      <c r="B808" s="208"/>
      <c r="C808" s="208"/>
      <c r="D808" s="208"/>
      <c r="E808" s="208"/>
      <c r="F808" s="208"/>
      <c r="G808" s="208"/>
      <c r="H808" s="208"/>
      <c r="I808" s="234"/>
    </row>
    <row r="809" customFormat="false" ht="13.8" hidden="false" customHeight="false" outlineLevel="0" collapsed="false">
      <c r="A809" s="208"/>
      <c r="B809" s="208"/>
      <c r="C809" s="208"/>
      <c r="D809" s="208"/>
      <c r="E809" s="208"/>
      <c r="F809" s="208"/>
      <c r="G809" s="208"/>
      <c r="H809" s="208"/>
      <c r="I809" s="234"/>
    </row>
    <row r="810" customFormat="false" ht="13.8" hidden="false" customHeight="false" outlineLevel="0" collapsed="false">
      <c r="A810" s="208"/>
      <c r="B810" s="208"/>
      <c r="C810" s="208"/>
      <c r="D810" s="208"/>
      <c r="E810" s="208"/>
      <c r="F810" s="208"/>
      <c r="G810" s="208"/>
      <c r="H810" s="208"/>
      <c r="I810" s="234"/>
    </row>
    <row r="811" customFormat="false" ht="13.8" hidden="false" customHeight="false" outlineLevel="0" collapsed="false">
      <c r="A811" s="208"/>
      <c r="B811" s="208"/>
      <c r="C811" s="208"/>
      <c r="D811" s="208"/>
      <c r="E811" s="208"/>
      <c r="F811" s="208"/>
      <c r="G811" s="208"/>
      <c r="H811" s="208"/>
      <c r="I811" s="234"/>
    </row>
    <row r="812" customFormat="false" ht="13.8" hidden="false" customHeight="false" outlineLevel="0" collapsed="false">
      <c r="A812" s="208"/>
      <c r="B812" s="208"/>
      <c r="C812" s="208"/>
      <c r="D812" s="208"/>
      <c r="E812" s="208"/>
      <c r="F812" s="208"/>
      <c r="G812" s="208"/>
      <c r="H812" s="208"/>
      <c r="I812" s="234"/>
    </row>
    <row r="813" customFormat="false" ht="13.8" hidden="false" customHeight="false" outlineLevel="0" collapsed="false">
      <c r="A813" s="208"/>
      <c r="B813" s="208"/>
      <c r="C813" s="208"/>
      <c r="D813" s="208"/>
      <c r="E813" s="208"/>
      <c r="F813" s="208"/>
      <c r="G813" s="208"/>
      <c r="H813" s="208"/>
      <c r="I813" s="234"/>
    </row>
    <row r="814" customFormat="false" ht="13.8" hidden="false" customHeight="false" outlineLevel="0" collapsed="false">
      <c r="A814" s="208"/>
      <c r="B814" s="208"/>
      <c r="C814" s="208"/>
      <c r="D814" s="208"/>
      <c r="E814" s="208"/>
      <c r="F814" s="208"/>
      <c r="G814" s="208"/>
      <c r="H814" s="208"/>
      <c r="I814" s="234"/>
    </row>
    <row r="815" customFormat="false" ht="13.8" hidden="false" customHeight="false" outlineLevel="0" collapsed="false">
      <c r="A815" s="208"/>
      <c r="B815" s="208"/>
      <c r="C815" s="208"/>
      <c r="D815" s="208"/>
      <c r="E815" s="208"/>
      <c r="F815" s="208"/>
      <c r="G815" s="208"/>
      <c r="H815" s="208"/>
      <c r="I815" s="234"/>
    </row>
    <row r="816" customFormat="false" ht="13.8" hidden="false" customHeight="false" outlineLevel="0" collapsed="false">
      <c r="A816" s="208"/>
      <c r="B816" s="208"/>
      <c r="C816" s="208"/>
      <c r="D816" s="208"/>
      <c r="E816" s="208"/>
      <c r="F816" s="208"/>
      <c r="G816" s="208"/>
      <c r="H816" s="208"/>
      <c r="I816" s="234"/>
    </row>
    <row r="817" customFormat="false" ht="13.8" hidden="false" customHeight="false" outlineLevel="0" collapsed="false">
      <c r="A817" s="208"/>
      <c r="B817" s="208"/>
      <c r="C817" s="208"/>
      <c r="D817" s="208"/>
      <c r="E817" s="208"/>
      <c r="F817" s="208"/>
      <c r="G817" s="208"/>
      <c r="H817" s="208"/>
      <c r="I817" s="234"/>
    </row>
    <row r="818" customFormat="false" ht="13.8" hidden="false" customHeight="false" outlineLevel="0" collapsed="false">
      <c r="A818" s="208"/>
      <c r="B818" s="208"/>
      <c r="C818" s="208"/>
      <c r="D818" s="208"/>
      <c r="E818" s="208"/>
      <c r="F818" s="208"/>
      <c r="G818" s="208"/>
      <c r="H818" s="208"/>
      <c r="I818" s="234"/>
    </row>
    <row r="819" customFormat="false" ht="13.8" hidden="false" customHeight="false" outlineLevel="0" collapsed="false">
      <c r="A819" s="208"/>
      <c r="B819" s="208"/>
      <c r="C819" s="208"/>
      <c r="D819" s="208"/>
      <c r="E819" s="208"/>
      <c r="F819" s="208"/>
      <c r="G819" s="208"/>
      <c r="H819" s="208"/>
      <c r="I819" s="234"/>
    </row>
    <row r="820" customFormat="false" ht="13.8" hidden="false" customHeight="false" outlineLevel="0" collapsed="false">
      <c r="A820" s="208"/>
      <c r="B820" s="208"/>
      <c r="C820" s="208"/>
      <c r="D820" s="208"/>
      <c r="E820" s="208"/>
      <c r="F820" s="208"/>
      <c r="G820" s="208"/>
      <c r="H820" s="208"/>
      <c r="I820" s="234"/>
    </row>
    <row r="821" customFormat="false" ht="13.8" hidden="false" customHeight="false" outlineLevel="0" collapsed="false">
      <c r="A821" s="208"/>
      <c r="B821" s="208"/>
      <c r="C821" s="208"/>
      <c r="D821" s="208"/>
      <c r="E821" s="208"/>
      <c r="F821" s="208"/>
      <c r="G821" s="208"/>
      <c r="H821" s="208"/>
      <c r="I821" s="234"/>
    </row>
    <row r="822" customFormat="false" ht="13.8" hidden="false" customHeight="false" outlineLevel="0" collapsed="false">
      <c r="A822" s="208"/>
      <c r="B822" s="208"/>
      <c r="C822" s="208"/>
      <c r="D822" s="208"/>
      <c r="E822" s="208"/>
      <c r="F822" s="208"/>
      <c r="G822" s="208"/>
      <c r="H822" s="208"/>
      <c r="I822" s="234"/>
    </row>
    <row r="823" customFormat="false" ht="13.8" hidden="false" customHeight="false" outlineLevel="0" collapsed="false">
      <c r="A823" s="208"/>
      <c r="B823" s="208"/>
      <c r="C823" s="208"/>
      <c r="D823" s="208"/>
      <c r="E823" s="208"/>
      <c r="F823" s="208"/>
      <c r="G823" s="208"/>
      <c r="H823" s="208"/>
      <c r="I823" s="234"/>
    </row>
    <row r="824" customFormat="false" ht="13.8" hidden="false" customHeight="false" outlineLevel="0" collapsed="false">
      <c r="A824" s="208"/>
      <c r="B824" s="208"/>
      <c r="C824" s="208"/>
      <c r="D824" s="208"/>
      <c r="E824" s="208"/>
      <c r="F824" s="208"/>
      <c r="G824" s="208"/>
      <c r="H824" s="208"/>
      <c r="I824" s="234"/>
    </row>
    <row r="825" customFormat="false" ht="13.8" hidden="false" customHeight="false" outlineLevel="0" collapsed="false">
      <c r="A825" s="208"/>
      <c r="B825" s="208"/>
      <c r="C825" s="208"/>
      <c r="D825" s="208"/>
      <c r="E825" s="208"/>
      <c r="F825" s="208"/>
      <c r="G825" s="208"/>
      <c r="H825" s="208"/>
      <c r="I825" s="234"/>
    </row>
    <row r="826" customFormat="false" ht="13.8" hidden="false" customHeight="false" outlineLevel="0" collapsed="false">
      <c r="A826" s="208"/>
      <c r="B826" s="208"/>
      <c r="C826" s="208"/>
      <c r="D826" s="208"/>
      <c r="E826" s="208"/>
      <c r="F826" s="208"/>
      <c r="G826" s="208"/>
      <c r="H826" s="208"/>
      <c r="I826" s="234"/>
    </row>
    <row r="827" customFormat="false" ht="13.8" hidden="false" customHeight="false" outlineLevel="0" collapsed="false">
      <c r="A827" s="208"/>
      <c r="B827" s="208"/>
      <c r="C827" s="208"/>
      <c r="D827" s="208"/>
      <c r="E827" s="208"/>
      <c r="F827" s="208"/>
      <c r="G827" s="208"/>
      <c r="H827" s="208"/>
      <c r="I827" s="234"/>
    </row>
    <row r="828" customFormat="false" ht="13.8" hidden="false" customHeight="false" outlineLevel="0" collapsed="false">
      <c r="A828" s="208"/>
      <c r="B828" s="208"/>
      <c r="C828" s="208"/>
      <c r="D828" s="208"/>
      <c r="E828" s="208"/>
      <c r="F828" s="208"/>
      <c r="G828" s="208"/>
      <c r="H828" s="208"/>
      <c r="I828" s="234"/>
    </row>
    <row r="829" customFormat="false" ht="13.8" hidden="false" customHeight="false" outlineLevel="0" collapsed="false">
      <c r="A829" s="208"/>
      <c r="B829" s="208"/>
      <c r="C829" s="208"/>
      <c r="D829" s="208"/>
      <c r="E829" s="208"/>
      <c r="F829" s="208"/>
      <c r="G829" s="208"/>
      <c r="H829" s="208"/>
      <c r="I829" s="234"/>
    </row>
    <row r="830" customFormat="false" ht="13.8" hidden="false" customHeight="false" outlineLevel="0" collapsed="false">
      <c r="A830" s="208"/>
      <c r="B830" s="208"/>
      <c r="C830" s="208"/>
      <c r="D830" s="208"/>
      <c r="E830" s="208"/>
      <c r="F830" s="208"/>
      <c r="G830" s="208"/>
      <c r="H830" s="208"/>
      <c r="I830" s="234"/>
    </row>
    <row r="831" customFormat="false" ht="13.8" hidden="false" customHeight="false" outlineLevel="0" collapsed="false">
      <c r="A831" s="208"/>
      <c r="B831" s="208"/>
      <c r="C831" s="208"/>
      <c r="D831" s="208"/>
      <c r="E831" s="208"/>
      <c r="F831" s="208"/>
      <c r="G831" s="208"/>
      <c r="H831" s="208"/>
      <c r="I831" s="234"/>
    </row>
    <row r="832" customFormat="false" ht="13.8" hidden="false" customHeight="false" outlineLevel="0" collapsed="false">
      <c r="A832" s="208"/>
      <c r="B832" s="208"/>
      <c r="C832" s="208"/>
      <c r="D832" s="208"/>
      <c r="E832" s="208"/>
      <c r="F832" s="208"/>
      <c r="G832" s="208"/>
      <c r="H832" s="208"/>
      <c r="I832" s="234"/>
    </row>
    <row r="833" customFormat="false" ht="13.8" hidden="false" customHeight="false" outlineLevel="0" collapsed="false">
      <c r="A833" s="208"/>
      <c r="B833" s="208"/>
      <c r="C833" s="208"/>
      <c r="D833" s="208"/>
      <c r="E833" s="208"/>
      <c r="F833" s="208"/>
      <c r="G833" s="208"/>
      <c r="H833" s="208"/>
      <c r="I833" s="234"/>
    </row>
    <row r="834" customFormat="false" ht="13.8" hidden="false" customHeight="false" outlineLevel="0" collapsed="false">
      <c r="A834" s="208"/>
      <c r="B834" s="208"/>
      <c r="C834" s="208"/>
      <c r="D834" s="208"/>
      <c r="E834" s="208"/>
      <c r="F834" s="208"/>
      <c r="G834" s="208"/>
      <c r="H834" s="208"/>
      <c r="I834" s="234"/>
    </row>
    <row r="835" customFormat="false" ht="13.8" hidden="false" customHeight="false" outlineLevel="0" collapsed="false">
      <c r="A835" s="208"/>
      <c r="B835" s="208"/>
      <c r="C835" s="208"/>
      <c r="D835" s="208"/>
      <c r="E835" s="208"/>
      <c r="F835" s="208"/>
      <c r="G835" s="208"/>
      <c r="H835" s="208"/>
      <c r="I835" s="234"/>
    </row>
    <row r="836" customFormat="false" ht="13.8" hidden="false" customHeight="false" outlineLevel="0" collapsed="false">
      <c r="A836" s="208"/>
      <c r="B836" s="208"/>
      <c r="C836" s="208"/>
      <c r="D836" s="208"/>
      <c r="E836" s="208"/>
      <c r="F836" s="208"/>
      <c r="G836" s="208"/>
      <c r="H836" s="208"/>
      <c r="I836" s="234"/>
    </row>
    <row r="837" customFormat="false" ht="13.8" hidden="false" customHeight="false" outlineLevel="0" collapsed="false">
      <c r="A837" s="208"/>
      <c r="B837" s="208"/>
      <c r="C837" s="208"/>
      <c r="D837" s="208"/>
      <c r="E837" s="208"/>
      <c r="F837" s="208"/>
      <c r="G837" s="208"/>
      <c r="H837" s="208"/>
      <c r="I837" s="234"/>
    </row>
    <row r="838" customFormat="false" ht="13.8" hidden="false" customHeight="false" outlineLevel="0" collapsed="false">
      <c r="A838" s="208"/>
      <c r="B838" s="208"/>
      <c r="C838" s="208"/>
      <c r="D838" s="208"/>
      <c r="E838" s="208"/>
      <c r="F838" s="208"/>
      <c r="G838" s="208"/>
      <c r="H838" s="208"/>
      <c r="I838" s="234"/>
    </row>
    <row r="839" customFormat="false" ht="13.8" hidden="false" customHeight="false" outlineLevel="0" collapsed="false">
      <c r="A839" s="208"/>
      <c r="B839" s="208"/>
      <c r="C839" s="208"/>
      <c r="D839" s="208"/>
      <c r="E839" s="208"/>
      <c r="F839" s="208"/>
      <c r="G839" s="208"/>
      <c r="H839" s="208"/>
      <c r="I839" s="234"/>
    </row>
    <row r="840" customFormat="false" ht="13.8" hidden="false" customHeight="false" outlineLevel="0" collapsed="false">
      <c r="A840" s="208"/>
      <c r="B840" s="208"/>
      <c r="C840" s="208"/>
      <c r="D840" s="208"/>
      <c r="E840" s="208"/>
      <c r="F840" s="208"/>
      <c r="G840" s="208"/>
      <c r="H840" s="208"/>
      <c r="I840" s="234"/>
    </row>
    <row r="841" customFormat="false" ht="13.8" hidden="false" customHeight="false" outlineLevel="0" collapsed="false">
      <c r="A841" s="208"/>
      <c r="B841" s="208"/>
      <c r="C841" s="208"/>
      <c r="D841" s="208"/>
      <c r="E841" s="208"/>
      <c r="F841" s="208"/>
      <c r="G841" s="208"/>
      <c r="H841" s="208"/>
      <c r="I841" s="234"/>
    </row>
    <row r="842" customFormat="false" ht="13.8" hidden="false" customHeight="false" outlineLevel="0" collapsed="false">
      <c r="A842" s="208"/>
      <c r="B842" s="208"/>
      <c r="C842" s="208"/>
      <c r="D842" s="208"/>
      <c r="E842" s="208"/>
      <c r="F842" s="208"/>
      <c r="G842" s="208"/>
      <c r="H842" s="208"/>
      <c r="I842" s="234"/>
    </row>
    <row r="843" customFormat="false" ht="13.8" hidden="false" customHeight="false" outlineLevel="0" collapsed="false">
      <c r="A843" s="208"/>
      <c r="B843" s="208"/>
      <c r="C843" s="208"/>
      <c r="D843" s="208"/>
      <c r="E843" s="208"/>
      <c r="F843" s="208"/>
      <c r="G843" s="208"/>
      <c r="H843" s="208"/>
      <c r="I843" s="234"/>
    </row>
    <row r="844" customFormat="false" ht="13.8" hidden="false" customHeight="false" outlineLevel="0" collapsed="false">
      <c r="A844" s="208"/>
      <c r="B844" s="208"/>
      <c r="C844" s="208"/>
      <c r="D844" s="208"/>
      <c r="E844" s="208"/>
      <c r="F844" s="208"/>
      <c r="G844" s="208"/>
      <c r="H844" s="208"/>
      <c r="I844" s="234"/>
    </row>
    <row r="845" customFormat="false" ht="13.8" hidden="false" customHeight="false" outlineLevel="0" collapsed="false">
      <c r="A845" s="208"/>
      <c r="B845" s="208"/>
      <c r="C845" s="208"/>
      <c r="D845" s="208"/>
      <c r="E845" s="208"/>
      <c r="F845" s="208"/>
      <c r="G845" s="208"/>
      <c r="H845" s="208"/>
      <c r="I845" s="234"/>
    </row>
    <row r="846" customFormat="false" ht="13.8" hidden="false" customHeight="false" outlineLevel="0" collapsed="false">
      <c r="A846" s="208"/>
      <c r="B846" s="208"/>
      <c r="C846" s="208"/>
      <c r="D846" s="208"/>
      <c r="E846" s="208"/>
      <c r="F846" s="208"/>
      <c r="G846" s="208"/>
      <c r="H846" s="208"/>
      <c r="I846" s="234"/>
    </row>
    <row r="847" customFormat="false" ht="13.8" hidden="false" customHeight="false" outlineLevel="0" collapsed="false">
      <c r="A847" s="208"/>
      <c r="B847" s="208"/>
      <c r="C847" s="208"/>
      <c r="D847" s="208"/>
      <c r="E847" s="208"/>
      <c r="F847" s="208"/>
      <c r="G847" s="208"/>
      <c r="H847" s="208"/>
      <c r="I847" s="234"/>
    </row>
    <row r="848" customFormat="false" ht="13.8" hidden="false" customHeight="false" outlineLevel="0" collapsed="false">
      <c r="A848" s="208"/>
      <c r="B848" s="208"/>
      <c r="C848" s="208"/>
      <c r="D848" s="208"/>
      <c r="E848" s="208"/>
      <c r="F848" s="208"/>
      <c r="G848" s="208"/>
      <c r="H848" s="208"/>
      <c r="I848" s="234"/>
    </row>
    <row r="849" customFormat="false" ht="13.8" hidden="false" customHeight="false" outlineLevel="0" collapsed="false">
      <c r="A849" s="208"/>
      <c r="B849" s="208"/>
      <c r="C849" s="208"/>
      <c r="D849" s="208"/>
      <c r="E849" s="208"/>
      <c r="F849" s="208"/>
      <c r="G849" s="208"/>
      <c r="H849" s="208"/>
      <c r="I849" s="234"/>
    </row>
    <row r="850" customFormat="false" ht="13.8" hidden="false" customHeight="false" outlineLevel="0" collapsed="false">
      <c r="A850" s="208"/>
      <c r="B850" s="208"/>
      <c r="C850" s="208"/>
      <c r="D850" s="208"/>
      <c r="E850" s="208"/>
      <c r="F850" s="208"/>
      <c r="G850" s="208"/>
      <c r="H850" s="208"/>
      <c r="I850" s="234"/>
    </row>
    <row r="851" customFormat="false" ht="13.8" hidden="false" customHeight="false" outlineLevel="0" collapsed="false">
      <c r="A851" s="208"/>
      <c r="B851" s="208"/>
      <c r="C851" s="208"/>
      <c r="D851" s="208"/>
      <c r="E851" s="208"/>
      <c r="F851" s="208"/>
      <c r="G851" s="208"/>
      <c r="H851" s="208"/>
      <c r="I851" s="234"/>
    </row>
    <row r="852" customFormat="false" ht="13.8" hidden="false" customHeight="false" outlineLevel="0" collapsed="false">
      <c r="A852" s="208"/>
      <c r="B852" s="208"/>
      <c r="C852" s="208"/>
      <c r="D852" s="208"/>
      <c r="E852" s="208"/>
      <c r="F852" s="208"/>
      <c r="G852" s="208"/>
      <c r="H852" s="208"/>
      <c r="I852" s="234"/>
    </row>
    <row r="853" customFormat="false" ht="13.8" hidden="false" customHeight="false" outlineLevel="0" collapsed="false">
      <c r="A853" s="208"/>
      <c r="B853" s="208"/>
      <c r="C853" s="208"/>
      <c r="D853" s="208"/>
      <c r="E853" s="208"/>
      <c r="F853" s="208"/>
      <c r="G853" s="208"/>
      <c r="H853" s="208"/>
      <c r="I853" s="234"/>
    </row>
    <row r="854" customFormat="false" ht="13.8" hidden="false" customHeight="false" outlineLevel="0" collapsed="false">
      <c r="A854" s="208"/>
      <c r="B854" s="208"/>
      <c r="C854" s="208"/>
      <c r="D854" s="208"/>
      <c r="E854" s="208"/>
      <c r="F854" s="208"/>
      <c r="G854" s="208"/>
      <c r="H854" s="208"/>
      <c r="I854" s="234"/>
    </row>
    <row r="855" customFormat="false" ht="13.8" hidden="false" customHeight="false" outlineLevel="0" collapsed="false">
      <c r="A855" s="208"/>
      <c r="B855" s="208"/>
      <c r="C855" s="208"/>
      <c r="D855" s="208"/>
      <c r="E855" s="208"/>
      <c r="F855" s="208"/>
      <c r="G855" s="208"/>
      <c r="H855" s="208"/>
      <c r="I855" s="234"/>
    </row>
    <row r="856" customFormat="false" ht="13.8" hidden="false" customHeight="false" outlineLevel="0" collapsed="false">
      <c r="A856" s="208"/>
      <c r="B856" s="208"/>
      <c r="C856" s="208"/>
      <c r="D856" s="208"/>
      <c r="E856" s="208"/>
      <c r="F856" s="208"/>
      <c r="G856" s="208"/>
      <c r="H856" s="208"/>
      <c r="I856" s="234"/>
    </row>
    <row r="857" customFormat="false" ht="13.8" hidden="false" customHeight="false" outlineLevel="0" collapsed="false">
      <c r="A857" s="208"/>
      <c r="B857" s="208"/>
      <c r="C857" s="208"/>
      <c r="D857" s="208"/>
      <c r="E857" s="208"/>
      <c r="F857" s="208"/>
      <c r="G857" s="208"/>
      <c r="H857" s="208"/>
      <c r="I857" s="234"/>
    </row>
    <row r="858" customFormat="false" ht="13.8" hidden="false" customHeight="false" outlineLevel="0" collapsed="false">
      <c r="A858" s="208"/>
      <c r="B858" s="208"/>
      <c r="C858" s="208"/>
      <c r="D858" s="208"/>
      <c r="E858" s="208"/>
      <c r="F858" s="208"/>
      <c r="G858" s="208"/>
      <c r="H858" s="208"/>
      <c r="I858" s="234"/>
    </row>
    <row r="859" customFormat="false" ht="13.8" hidden="false" customHeight="false" outlineLevel="0" collapsed="false">
      <c r="A859" s="208"/>
      <c r="B859" s="208"/>
      <c r="C859" s="208"/>
      <c r="D859" s="208"/>
      <c r="E859" s="208"/>
      <c r="F859" s="208"/>
      <c r="G859" s="208"/>
      <c r="H859" s="208"/>
      <c r="I859" s="234"/>
    </row>
    <row r="860" customFormat="false" ht="13.8" hidden="false" customHeight="false" outlineLevel="0" collapsed="false">
      <c r="A860" s="208"/>
      <c r="B860" s="208"/>
      <c r="C860" s="208"/>
      <c r="D860" s="208"/>
      <c r="E860" s="208"/>
      <c r="F860" s="208"/>
      <c r="G860" s="208"/>
      <c r="H860" s="208"/>
      <c r="I860" s="234"/>
    </row>
    <row r="861" customFormat="false" ht="13.8" hidden="false" customHeight="false" outlineLevel="0" collapsed="false">
      <c r="A861" s="208"/>
      <c r="B861" s="208"/>
      <c r="C861" s="208"/>
      <c r="D861" s="208"/>
      <c r="E861" s="208"/>
      <c r="F861" s="208"/>
      <c r="G861" s="208"/>
      <c r="H861" s="208"/>
      <c r="I861" s="234"/>
    </row>
    <row r="862" customFormat="false" ht="13.8" hidden="false" customHeight="false" outlineLevel="0" collapsed="false">
      <c r="A862" s="208"/>
      <c r="B862" s="208"/>
      <c r="C862" s="208"/>
      <c r="D862" s="208"/>
      <c r="E862" s="208"/>
      <c r="F862" s="208"/>
      <c r="G862" s="208"/>
      <c r="H862" s="208"/>
      <c r="I862" s="234"/>
    </row>
    <row r="863" customFormat="false" ht="13.8" hidden="false" customHeight="false" outlineLevel="0" collapsed="false">
      <c r="A863" s="208"/>
      <c r="B863" s="208"/>
      <c r="C863" s="208"/>
      <c r="D863" s="208"/>
      <c r="E863" s="208"/>
      <c r="F863" s="208"/>
      <c r="G863" s="208"/>
      <c r="H863" s="208"/>
      <c r="I863" s="234"/>
    </row>
    <row r="864" customFormat="false" ht="13.8" hidden="false" customHeight="false" outlineLevel="0" collapsed="false">
      <c r="A864" s="208"/>
      <c r="B864" s="208"/>
      <c r="C864" s="208"/>
      <c r="D864" s="208"/>
      <c r="E864" s="208"/>
      <c r="F864" s="208"/>
      <c r="G864" s="208"/>
      <c r="H864" s="208"/>
      <c r="I864" s="234"/>
    </row>
    <row r="865" customFormat="false" ht="13.8" hidden="false" customHeight="false" outlineLevel="0" collapsed="false">
      <c r="A865" s="208"/>
      <c r="B865" s="208"/>
      <c r="C865" s="208"/>
      <c r="D865" s="208"/>
      <c r="E865" s="208"/>
      <c r="F865" s="208"/>
      <c r="G865" s="208"/>
      <c r="H865" s="208"/>
      <c r="I865" s="234"/>
    </row>
    <row r="866" customFormat="false" ht="13.8" hidden="false" customHeight="false" outlineLevel="0" collapsed="false">
      <c r="A866" s="208"/>
      <c r="B866" s="208"/>
      <c r="C866" s="208"/>
      <c r="D866" s="208"/>
      <c r="E866" s="208"/>
      <c r="F866" s="208"/>
      <c r="G866" s="208"/>
      <c r="H866" s="208"/>
      <c r="I866" s="234"/>
    </row>
    <row r="867" customFormat="false" ht="13.8" hidden="false" customHeight="false" outlineLevel="0" collapsed="false">
      <c r="A867" s="208"/>
      <c r="B867" s="208"/>
      <c r="C867" s="208"/>
      <c r="D867" s="208"/>
      <c r="E867" s="208"/>
      <c r="F867" s="208"/>
      <c r="G867" s="208"/>
      <c r="H867" s="208"/>
      <c r="I867" s="234"/>
    </row>
    <row r="868" customFormat="false" ht="13.8" hidden="false" customHeight="false" outlineLevel="0" collapsed="false">
      <c r="A868" s="208"/>
      <c r="B868" s="208"/>
      <c r="C868" s="208"/>
      <c r="D868" s="208"/>
      <c r="E868" s="208"/>
      <c r="F868" s="208"/>
      <c r="G868" s="208"/>
      <c r="H868" s="208"/>
      <c r="I868" s="234"/>
    </row>
    <row r="869" customFormat="false" ht="13.8" hidden="false" customHeight="false" outlineLevel="0" collapsed="false">
      <c r="A869" s="208"/>
      <c r="B869" s="208"/>
      <c r="C869" s="208"/>
      <c r="D869" s="208"/>
      <c r="E869" s="208"/>
      <c r="F869" s="208"/>
      <c r="G869" s="208"/>
      <c r="H869" s="208"/>
      <c r="I869" s="234"/>
    </row>
    <row r="870" customFormat="false" ht="13.8" hidden="false" customHeight="false" outlineLevel="0" collapsed="false">
      <c r="A870" s="208"/>
      <c r="B870" s="208"/>
      <c r="C870" s="208"/>
      <c r="D870" s="208"/>
      <c r="E870" s="208"/>
      <c r="F870" s="208"/>
      <c r="G870" s="208"/>
      <c r="H870" s="208"/>
      <c r="I870" s="234"/>
    </row>
    <row r="871" customFormat="false" ht="13.8" hidden="false" customHeight="false" outlineLevel="0" collapsed="false">
      <c r="A871" s="208"/>
      <c r="B871" s="208"/>
      <c r="C871" s="208"/>
      <c r="D871" s="208"/>
      <c r="E871" s="208"/>
      <c r="F871" s="208"/>
      <c r="G871" s="208"/>
      <c r="H871" s="208"/>
      <c r="I871" s="234"/>
    </row>
    <row r="872" customFormat="false" ht="13.8" hidden="false" customHeight="false" outlineLevel="0" collapsed="false">
      <c r="A872" s="208"/>
      <c r="B872" s="208"/>
      <c r="C872" s="208"/>
      <c r="D872" s="208"/>
      <c r="E872" s="208"/>
      <c r="F872" s="208"/>
      <c r="G872" s="208"/>
      <c r="H872" s="208"/>
      <c r="I872" s="234"/>
    </row>
    <row r="873" customFormat="false" ht="13.8" hidden="false" customHeight="false" outlineLevel="0" collapsed="false">
      <c r="A873" s="208"/>
      <c r="B873" s="208"/>
      <c r="C873" s="208"/>
      <c r="D873" s="208"/>
      <c r="E873" s="208"/>
      <c r="F873" s="208"/>
      <c r="G873" s="208"/>
      <c r="H873" s="208"/>
      <c r="I873" s="234"/>
    </row>
    <row r="874" customFormat="false" ht="13.8" hidden="false" customHeight="false" outlineLevel="0" collapsed="false">
      <c r="A874" s="208"/>
      <c r="B874" s="208"/>
      <c r="C874" s="208"/>
      <c r="D874" s="208"/>
      <c r="E874" s="208"/>
      <c r="F874" s="208"/>
      <c r="G874" s="208"/>
      <c r="H874" s="208"/>
      <c r="I874" s="234"/>
    </row>
    <row r="875" customFormat="false" ht="13.8" hidden="false" customHeight="false" outlineLevel="0" collapsed="false">
      <c r="A875" s="208"/>
      <c r="B875" s="208"/>
      <c r="C875" s="208"/>
      <c r="D875" s="208"/>
      <c r="E875" s="208"/>
      <c r="F875" s="208"/>
      <c r="G875" s="208"/>
      <c r="H875" s="208"/>
      <c r="I875" s="234"/>
    </row>
    <row r="876" customFormat="false" ht="13.8" hidden="false" customHeight="false" outlineLevel="0" collapsed="false">
      <c r="A876" s="208"/>
      <c r="B876" s="208"/>
      <c r="C876" s="208"/>
      <c r="D876" s="208"/>
      <c r="E876" s="208"/>
      <c r="F876" s="208"/>
      <c r="G876" s="208"/>
      <c r="H876" s="208"/>
      <c r="I876" s="234"/>
    </row>
    <row r="877" customFormat="false" ht="13.8" hidden="false" customHeight="false" outlineLevel="0" collapsed="false">
      <c r="A877" s="208"/>
      <c r="B877" s="208"/>
      <c r="C877" s="208"/>
      <c r="D877" s="208"/>
      <c r="E877" s="208"/>
      <c r="F877" s="208"/>
      <c r="G877" s="208"/>
      <c r="H877" s="208"/>
      <c r="I877" s="234"/>
    </row>
    <row r="878" customFormat="false" ht="13.8" hidden="false" customHeight="false" outlineLevel="0" collapsed="false">
      <c r="A878" s="208"/>
      <c r="B878" s="208"/>
      <c r="C878" s="208"/>
      <c r="D878" s="208"/>
      <c r="E878" s="208"/>
      <c r="F878" s="208"/>
      <c r="G878" s="208"/>
      <c r="H878" s="208"/>
      <c r="I878" s="234"/>
    </row>
    <row r="879" customFormat="false" ht="13.8" hidden="false" customHeight="false" outlineLevel="0" collapsed="false">
      <c r="A879" s="208"/>
      <c r="B879" s="208"/>
      <c r="C879" s="208"/>
      <c r="D879" s="208"/>
      <c r="E879" s="208"/>
      <c r="F879" s="208"/>
      <c r="G879" s="208"/>
      <c r="H879" s="208"/>
      <c r="I879" s="234"/>
    </row>
    <row r="880" customFormat="false" ht="13.8" hidden="false" customHeight="false" outlineLevel="0" collapsed="false">
      <c r="A880" s="208"/>
      <c r="B880" s="208"/>
      <c r="C880" s="208"/>
      <c r="D880" s="208"/>
      <c r="E880" s="208"/>
      <c r="F880" s="208"/>
      <c r="G880" s="208"/>
      <c r="H880" s="208"/>
      <c r="I880" s="234"/>
    </row>
    <row r="881" customFormat="false" ht="13.8" hidden="false" customHeight="false" outlineLevel="0" collapsed="false">
      <c r="A881" s="208"/>
      <c r="B881" s="208"/>
      <c r="C881" s="208"/>
      <c r="D881" s="208"/>
      <c r="E881" s="208"/>
      <c r="F881" s="208"/>
      <c r="G881" s="208"/>
      <c r="H881" s="208"/>
      <c r="I881" s="234"/>
    </row>
    <row r="882" customFormat="false" ht="13.8" hidden="false" customHeight="false" outlineLevel="0" collapsed="false">
      <c r="A882" s="208"/>
      <c r="B882" s="208"/>
      <c r="C882" s="208"/>
      <c r="D882" s="208"/>
      <c r="E882" s="208"/>
      <c r="F882" s="208"/>
      <c r="G882" s="208"/>
      <c r="H882" s="208"/>
      <c r="I882" s="234"/>
    </row>
    <row r="883" customFormat="false" ht="13.8" hidden="false" customHeight="false" outlineLevel="0" collapsed="false">
      <c r="A883" s="208"/>
      <c r="B883" s="208"/>
      <c r="C883" s="208"/>
      <c r="D883" s="208"/>
      <c r="E883" s="208"/>
      <c r="F883" s="208"/>
      <c r="G883" s="208"/>
      <c r="H883" s="208"/>
      <c r="I883" s="234"/>
    </row>
    <row r="884" customFormat="false" ht="13.8" hidden="false" customHeight="false" outlineLevel="0" collapsed="false">
      <c r="A884" s="208"/>
      <c r="B884" s="208"/>
      <c r="C884" s="208"/>
      <c r="D884" s="208"/>
      <c r="E884" s="208"/>
      <c r="F884" s="208"/>
      <c r="G884" s="208"/>
      <c r="H884" s="208"/>
      <c r="I884" s="234"/>
    </row>
    <row r="885" customFormat="false" ht="13.8" hidden="false" customHeight="false" outlineLevel="0" collapsed="false">
      <c r="A885" s="208"/>
      <c r="B885" s="208"/>
      <c r="C885" s="208"/>
      <c r="D885" s="208"/>
      <c r="E885" s="208"/>
      <c r="F885" s="208"/>
      <c r="G885" s="208"/>
      <c r="H885" s="208"/>
      <c r="I885" s="234"/>
    </row>
    <row r="886" customFormat="false" ht="13.8" hidden="false" customHeight="false" outlineLevel="0" collapsed="false">
      <c r="A886" s="208"/>
      <c r="B886" s="208"/>
      <c r="C886" s="208"/>
      <c r="D886" s="208"/>
      <c r="E886" s="208"/>
      <c r="F886" s="208"/>
      <c r="G886" s="208"/>
      <c r="H886" s="208"/>
      <c r="I886" s="234"/>
    </row>
    <row r="887" customFormat="false" ht="13.8" hidden="false" customHeight="false" outlineLevel="0" collapsed="false">
      <c r="A887" s="208"/>
      <c r="B887" s="208"/>
      <c r="C887" s="208"/>
      <c r="D887" s="208"/>
      <c r="E887" s="208"/>
      <c r="F887" s="208"/>
      <c r="G887" s="208"/>
      <c r="H887" s="208"/>
      <c r="I887" s="234"/>
    </row>
    <row r="888" customFormat="false" ht="13.8" hidden="false" customHeight="false" outlineLevel="0" collapsed="false">
      <c r="A888" s="208"/>
      <c r="B888" s="208"/>
      <c r="C888" s="208"/>
      <c r="D888" s="208"/>
      <c r="E888" s="208"/>
      <c r="F888" s="208"/>
      <c r="G888" s="208"/>
      <c r="H888" s="208"/>
      <c r="I888" s="234"/>
    </row>
    <row r="889" customFormat="false" ht="13.8" hidden="false" customHeight="false" outlineLevel="0" collapsed="false">
      <c r="A889" s="208"/>
      <c r="B889" s="208"/>
      <c r="C889" s="208"/>
      <c r="D889" s="208"/>
      <c r="E889" s="208"/>
      <c r="F889" s="208"/>
      <c r="G889" s="208"/>
      <c r="H889" s="208"/>
      <c r="I889" s="234"/>
    </row>
    <row r="890" customFormat="false" ht="13.8" hidden="false" customHeight="false" outlineLevel="0" collapsed="false">
      <c r="A890" s="208"/>
      <c r="B890" s="208"/>
      <c r="C890" s="208"/>
      <c r="D890" s="208"/>
      <c r="E890" s="208"/>
      <c r="F890" s="208"/>
      <c r="G890" s="208"/>
      <c r="H890" s="208"/>
      <c r="I890" s="234"/>
    </row>
    <row r="891" customFormat="false" ht="13.8" hidden="false" customHeight="false" outlineLevel="0" collapsed="false">
      <c r="A891" s="208"/>
      <c r="B891" s="208"/>
      <c r="C891" s="208"/>
      <c r="D891" s="208"/>
      <c r="E891" s="208"/>
      <c r="F891" s="208"/>
      <c r="G891" s="208"/>
      <c r="H891" s="208"/>
      <c r="I891" s="234"/>
    </row>
    <row r="892" customFormat="false" ht="13.8" hidden="false" customHeight="false" outlineLevel="0" collapsed="false">
      <c r="A892" s="208"/>
      <c r="B892" s="208"/>
      <c r="C892" s="208"/>
      <c r="D892" s="208"/>
      <c r="E892" s="208"/>
      <c r="F892" s="208"/>
      <c r="G892" s="208"/>
      <c r="H892" s="208"/>
      <c r="I892" s="234"/>
    </row>
    <row r="893" customFormat="false" ht="13.8" hidden="false" customHeight="false" outlineLevel="0" collapsed="false">
      <c r="A893" s="208"/>
      <c r="B893" s="208"/>
      <c r="C893" s="208"/>
      <c r="D893" s="208"/>
      <c r="E893" s="208"/>
      <c r="F893" s="208"/>
      <c r="G893" s="208"/>
      <c r="H893" s="208"/>
      <c r="I893" s="234"/>
    </row>
    <row r="894" customFormat="false" ht="13.8" hidden="false" customHeight="false" outlineLevel="0" collapsed="false">
      <c r="A894" s="208"/>
      <c r="B894" s="208"/>
      <c r="C894" s="208"/>
      <c r="D894" s="208"/>
      <c r="E894" s="208"/>
      <c r="F894" s="208"/>
      <c r="G894" s="208"/>
      <c r="H894" s="208"/>
      <c r="I894" s="234"/>
    </row>
    <row r="895" customFormat="false" ht="13.8" hidden="false" customHeight="false" outlineLevel="0" collapsed="false">
      <c r="A895" s="208"/>
      <c r="B895" s="208"/>
      <c r="C895" s="208"/>
      <c r="D895" s="208"/>
      <c r="E895" s="208"/>
      <c r="F895" s="208"/>
      <c r="G895" s="208"/>
      <c r="H895" s="208"/>
      <c r="I895" s="234"/>
    </row>
    <row r="896" customFormat="false" ht="13.8" hidden="false" customHeight="false" outlineLevel="0" collapsed="false">
      <c r="A896" s="208"/>
      <c r="B896" s="208"/>
      <c r="C896" s="208"/>
      <c r="D896" s="208"/>
      <c r="E896" s="208"/>
      <c r="F896" s="208"/>
      <c r="G896" s="208"/>
      <c r="H896" s="208"/>
      <c r="I896" s="234"/>
    </row>
    <row r="897" customFormat="false" ht="13.8" hidden="false" customHeight="false" outlineLevel="0" collapsed="false">
      <c r="A897" s="208"/>
      <c r="B897" s="208"/>
      <c r="C897" s="208"/>
      <c r="D897" s="208"/>
      <c r="E897" s="208"/>
      <c r="F897" s="208"/>
      <c r="G897" s="208"/>
      <c r="H897" s="208"/>
      <c r="I897" s="234"/>
    </row>
    <row r="898" customFormat="false" ht="13.8" hidden="false" customHeight="false" outlineLevel="0" collapsed="false">
      <c r="A898" s="208"/>
      <c r="B898" s="208"/>
      <c r="C898" s="208"/>
      <c r="D898" s="208"/>
      <c r="E898" s="208"/>
      <c r="F898" s="208"/>
      <c r="G898" s="208"/>
      <c r="H898" s="208"/>
      <c r="I898" s="234"/>
    </row>
    <row r="899" customFormat="false" ht="13.8" hidden="false" customHeight="false" outlineLevel="0" collapsed="false">
      <c r="A899" s="208"/>
      <c r="B899" s="208"/>
      <c r="C899" s="208"/>
      <c r="D899" s="208"/>
      <c r="E899" s="208"/>
      <c r="F899" s="208"/>
      <c r="G899" s="208"/>
      <c r="H899" s="208"/>
      <c r="I899" s="234"/>
    </row>
    <row r="900" customFormat="false" ht="13.8" hidden="false" customHeight="false" outlineLevel="0" collapsed="false">
      <c r="A900" s="208"/>
      <c r="B900" s="208"/>
      <c r="C900" s="208"/>
      <c r="D900" s="208"/>
      <c r="E900" s="208"/>
      <c r="F900" s="208"/>
      <c r="G900" s="208"/>
      <c r="H900" s="208"/>
      <c r="I900" s="234"/>
    </row>
    <row r="901" customFormat="false" ht="13.8" hidden="false" customHeight="false" outlineLevel="0" collapsed="false">
      <c r="A901" s="208"/>
      <c r="B901" s="208"/>
      <c r="C901" s="208"/>
      <c r="D901" s="208"/>
      <c r="E901" s="208"/>
      <c r="F901" s="208"/>
      <c r="G901" s="208"/>
      <c r="H901" s="208"/>
      <c r="I901" s="234"/>
    </row>
    <row r="902" customFormat="false" ht="13.8" hidden="false" customHeight="false" outlineLevel="0" collapsed="false">
      <c r="A902" s="208"/>
      <c r="B902" s="208"/>
      <c r="C902" s="208"/>
      <c r="D902" s="208"/>
      <c r="E902" s="208"/>
      <c r="F902" s="208"/>
      <c r="G902" s="208"/>
      <c r="H902" s="208"/>
      <c r="I902" s="234"/>
    </row>
    <row r="903" customFormat="false" ht="13.8" hidden="false" customHeight="false" outlineLevel="0" collapsed="false">
      <c r="A903" s="208"/>
      <c r="B903" s="208"/>
      <c r="C903" s="208"/>
      <c r="D903" s="208"/>
      <c r="E903" s="208"/>
      <c r="F903" s="208"/>
      <c r="G903" s="208"/>
      <c r="H903" s="208"/>
      <c r="I903" s="234"/>
    </row>
    <row r="904" customFormat="false" ht="13.8" hidden="false" customHeight="false" outlineLevel="0" collapsed="false">
      <c r="A904" s="208"/>
      <c r="B904" s="208"/>
      <c r="C904" s="208"/>
      <c r="D904" s="208"/>
      <c r="E904" s="208"/>
      <c r="F904" s="208"/>
      <c r="G904" s="208"/>
      <c r="H904" s="208"/>
      <c r="I904" s="234"/>
    </row>
    <row r="905" customFormat="false" ht="13.8" hidden="false" customHeight="false" outlineLevel="0" collapsed="false">
      <c r="A905" s="208"/>
      <c r="B905" s="208"/>
      <c r="C905" s="208"/>
      <c r="D905" s="208"/>
      <c r="E905" s="208"/>
      <c r="F905" s="208"/>
      <c r="G905" s="208"/>
      <c r="H905" s="208"/>
      <c r="I905" s="234"/>
    </row>
    <row r="906" customFormat="false" ht="13.8" hidden="false" customHeight="false" outlineLevel="0" collapsed="false">
      <c r="A906" s="208"/>
      <c r="B906" s="208"/>
      <c r="C906" s="208"/>
      <c r="D906" s="208"/>
      <c r="E906" s="208"/>
      <c r="F906" s="208"/>
      <c r="G906" s="208"/>
      <c r="H906" s="208"/>
      <c r="I906" s="234"/>
    </row>
    <row r="907" customFormat="false" ht="13.8" hidden="false" customHeight="false" outlineLevel="0" collapsed="false">
      <c r="A907" s="208"/>
      <c r="B907" s="208"/>
      <c r="C907" s="208"/>
      <c r="D907" s="208"/>
      <c r="E907" s="208"/>
      <c r="F907" s="208"/>
      <c r="G907" s="208"/>
      <c r="H907" s="208"/>
      <c r="I907" s="234"/>
    </row>
    <row r="908" customFormat="false" ht="13.8" hidden="false" customHeight="false" outlineLevel="0" collapsed="false">
      <c r="A908" s="208"/>
      <c r="B908" s="208"/>
      <c r="C908" s="208"/>
      <c r="D908" s="208"/>
      <c r="E908" s="208"/>
      <c r="F908" s="208"/>
      <c r="G908" s="208"/>
      <c r="H908" s="208"/>
      <c r="I908" s="234"/>
    </row>
    <row r="909" customFormat="false" ht="13.8" hidden="false" customHeight="false" outlineLevel="0" collapsed="false">
      <c r="A909" s="208"/>
      <c r="B909" s="208"/>
      <c r="C909" s="208"/>
      <c r="D909" s="208"/>
      <c r="E909" s="208"/>
      <c r="F909" s="208"/>
      <c r="G909" s="208"/>
      <c r="H909" s="208"/>
      <c r="I909" s="234"/>
    </row>
    <row r="910" customFormat="false" ht="13.8" hidden="false" customHeight="false" outlineLevel="0" collapsed="false">
      <c r="A910" s="208"/>
      <c r="B910" s="208"/>
      <c r="C910" s="208"/>
      <c r="D910" s="208"/>
      <c r="E910" s="208"/>
      <c r="F910" s="208"/>
      <c r="G910" s="208"/>
      <c r="H910" s="208"/>
      <c r="I910" s="234"/>
    </row>
    <row r="911" customFormat="false" ht="13.8" hidden="false" customHeight="false" outlineLevel="0" collapsed="false">
      <c r="A911" s="208"/>
      <c r="B911" s="208"/>
      <c r="C911" s="208"/>
      <c r="D911" s="208"/>
      <c r="E911" s="208"/>
      <c r="F911" s="208"/>
      <c r="G911" s="208"/>
      <c r="H911" s="208"/>
      <c r="I911" s="234"/>
    </row>
    <row r="912" customFormat="false" ht="13.8" hidden="false" customHeight="false" outlineLevel="0" collapsed="false">
      <c r="A912" s="208"/>
      <c r="B912" s="208"/>
      <c r="C912" s="208"/>
      <c r="D912" s="208"/>
      <c r="E912" s="208"/>
      <c r="F912" s="208"/>
      <c r="G912" s="208"/>
      <c r="H912" s="208"/>
      <c r="I912" s="234"/>
    </row>
    <row r="913" customFormat="false" ht="13.8" hidden="false" customHeight="false" outlineLevel="0" collapsed="false">
      <c r="A913" s="208"/>
      <c r="B913" s="208"/>
      <c r="C913" s="208"/>
      <c r="D913" s="208"/>
      <c r="E913" s="208"/>
      <c r="F913" s="208"/>
      <c r="G913" s="208"/>
      <c r="H913" s="208"/>
      <c r="I913" s="234"/>
    </row>
    <row r="914" customFormat="false" ht="13.8" hidden="false" customHeight="false" outlineLevel="0" collapsed="false">
      <c r="A914" s="208"/>
      <c r="B914" s="208"/>
      <c r="C914" s="208"/>
      <c r="D914" s="208"/>
      <c r="E914" s="208"/>
      <c r="F914" s="208"/>
      <c r="G914" s="208"/>
      <c r="H914" s="208"/>
      <c r="I914" s="234"/>
    </row>
    <row r="915" customFormat="false" ht="13.8" hidden="false" customHeight="false" outlineLevel="0" collapsed="false">
      <c r="A915" s="208"/>
      <c r="B915" s="208"/>
      <c r="C915" s="208"/>
      <c r="D915" s="208"/>
      <c r="E915" s="208"/>
      <c r="F915" s="208"/>
      <c r="G915" s="208"/>
      <c r="H915" s="208"/>
      <c r="I915" s="234"/>
    </row>
    <row r="916" customFormat="false" ht="13.8" hidden="false" customHeight="false" outlineLevel="0" collapsed="false">
      <c r="A916" s="208"/>
      <c r="B916" s="208"/>
      <c r="C916" s="208"/>
      <c r="D916" s="208"/>
      <c r="E916" s="208"/>
      <c r="F916" s="208"/>
      <c r="G916" s="208"/>
      <c r="H916" s="208"/>
      <c r="I916" s="234"/>
    </row>
    <row r="917" customFormat="false" ht="13.8" hidden="false" customHeight="false" outlineLevel="0" collapsed="false">
      <c r="A917" s="208"/>
      <c r="B917" s="208"/>
      <c r="C917" s="208"/>
      <c r="D917" s="208"/>
      <c r="E917" s="208"/>
      <c r="F917" s="208"/>
      <c r="G917" s="208"/>
      <c r="H917" s="208"/>
      <c r="I917" s="234"/>
    </row>
    <row r="918" customFormat="false" ht="13.8" hidden="false" customHeight="false" outlineLevel="0" collapsed="false">
      <c r="A918" s="208"/>
      <c r="B918" s="208"/>
      <c r="C918" s="208"/>
      <c r="D918" s="208"/>
      <c r="E918" s="208"/>
      <c r="F918" s="208"/>
      <c r="G918" s="208"/>
      <c r="H918" s="208"/>
      <c r="I918" s="234"/>
    </row>
    <row r="919" customFormat="false" ht="13.8" hidden="false" customHeight="false" outlineLevel="0" collapsed="false">
      <c r="A919" s="208"/>
      <c r="B919" s="208"/>
      <c r="C919" s="208"/>
      <c r="D919" s="208"/>
      <c r="E919" s="208"/>
      <c r="F919" s="208"/>
      <c r="G919" s="208"/>
      <c r="H919" s="208"/>
      <c r="I919" s="234"/>
    </row>
    <row r="920" customFormat="false" ht="13.8" hidden="false" customHeight="false" outlineLevel="0" collapsed="false">
      <c r="A920" s="208"/>
      <c r="B920" s="208"/>
      <c r="C920" s="208"/>
      <c r="D920" s="208"/>
      <c r="E920" s="208"/>
      <c r="F920" s="208"/>
      <c r="G920" s="208"/>
      <c r="H920" s="208"/>
      <c r="I920" s="234"/>
    </row>
    <row r="921" customFormat="false" ht="13.8" hidden="false" customHeight="false" outlineLevel="0" collapsed="false">
      <c r="A921" s="208"/>
      <c r="B921" s="208"/>
      <c r="C921" s="208"/>
      <c r="D921" s="208"/>
      <c r="E921" s="208"/>
      <c r="F921" s="208"/>
      <c r="G921" s="208"/>
      <c r="H921" s="208"/>
      <c r="I921" s="234"/>
    </row>
    <row r="922" customFormat="false" ht="13.8" hidden="false" customHeight="false" outlineLevel="0" collapsed="false">
      <c r="A922" s="208"/>
      <c r="B922" s="208"/>
      <c r="C922" s="208"/>
      <c r="D922" s="208"/>
      <c r="E922" s="208"/>
      <c r="F922" s="208"/>
      <c r="G922" s="208"/>
      <c r="H922" s="208"/>
      <c r="I922" s="234"/>
    </row>
    <row r="923" customFormat="false" ht="13.8" hidden="false" customHeight="false" outlineLevel="0" collapsed="false">
      <c r="A923" s="208"/>
      <c r="B923" s="208"/>
      <c r="C923" s="208"/>
      <c r="D923" s="208"/>
      <c r="E923" s="208"/>
      <c r="F923" s="208"/>
      <c r="G923" s="208"/>
      <c r="H923" s="208"/>
      <c r="I923" s="234"/>
    </row>
    <row r="924" customFormat="false" ht="13.8" hidden="false" customHeight="false" outlineLevel="0" collapsed="false">
      <c r="A924" s="208"/>
      <c r="B924" s="208"/>
      <c r="C924" s="208"/>
      <c r="D924" s="208"/>
      <c r="E924" s="208"/>
      <c r="F924" s="208"/>
      <c r="G924" s="208"/>
      <c r="H924" s="208"/>
      <c r="I924" s="234"/>
    </row>
    <row r="925" customFormat="false" ht="13.8" hidden="false" customHeight="false" outlineLevel="0" collapsed="false">
      <c r="A925" s="208"/>
      <c r="B925" s="208"/>
      <c r="C925" s="208"/>
      <c r="D925" s="208"/>
      <c r="E925" s="208"/>
      <c r="F925" s="208"/>
      <c r="G925" s="208"/>
      <c r="H925" s="208"/>
      <c r="I925" s="234"/>
    </row>
    <row r="926" customFormat="false" ht="13.8" hidden="false" customHeight="false" outlineLevel="0" collapsed="false">
      <c r="A926" s="208"/>
      <c r="B926" s="208"/>
      <c r="C926" s="208"/>
      <c r="D926" s="208"/>
      <c r="E926" s="208"/>
      <c r="F926" s="208"/>
      <c r="G926" s="208"/>
      <c r="H926" s="208"/>
      <c r="I926" s="234"/>
    </row>
    <row r="927" customFormat="false" ht="13.8" hidden="false" customHeight="false" outlineLevel="0" collapsed="false">
      <c r="A927" s="208"/>
      <c r="B927" s="208"/>
      <c r="C927" s="208"/>
      <c r="D927" s="208"/>
      <c r="E927" s="208"/>
      <c r="F927" s="208"/>
      <c r="G927" s="208"/>
      <c r="H927" s="208"/>
      <c r="I927" s="234"/>
    </row>
    <row r="928" customFormat="false" ht="13.8" hidden="false" customHeight="false" outlineLevel="0" collapsed="false">
      <c r="A928" s="208"/>
      <c r="B928" s="208"/>
      <c r="C928" s="208"/>
      <c r="D928" s="208"/>
      <c r="E928" s="208"/>
      <c r="F928" s="208"/>
      <c r="G928" s="208"/>
      <c r="H928" s="208"/>
      <c r="I928" s="234"/>
    </row>
    <row r="929" customFormat="false" ht="13.8" hidden="false" customHeight="false" outlineLevel="0" collapsed="false">
      <c r="A929" s="208"/>
      <c r="B929" s="208"/>
      <c r="C929" s="208"/>
      <c r="D929" s="208"/>
      <c r="E929" s="208"/>
      <c r="F929" s="208"/>
      <c r="G929" s="208"/>
      <c r="H929" s="208"/>
      <c r="I929" s="234"/>
    </row>
    <row r="930" customFormat="false" ht="13.8" hidden="false" customHeight="false" outlineLevel="0" collapsed="false">
      <c r="A930" s="208"/>
      <c r="B930" s="208"/>
      <c r="C930" s="208"/>
      <c r="D930" s="208"/>
      <c r="E930" s="208"/>
      <c r="F930" s="208"/>
      <c r="G930" s="208"/>
      <c r="H930" s="208"/>
      <c r="I930" s="234"/>
    </row>
    <row r="931" customFormat="false" ht="13.8" hidden="false" customHeight="false" outlineLevel="0" collapsed="false">
      <c r="A931" s="208"/>
      <c r="B931" s="208"/>
      <c r="C931" s="208"/>
      <c r="D931" s="208"/>
      <c r="E931" s="208"/>
      <c r="F931" s="208"/>
      <c r="G931" s="208"/>
      <c r="H931" s="208"/>
      <c r="I931" s="234"/>
    </row>
    <row r="932" customFormat="false" ht="13.8" hidden="false" customHeight="false" outlineLevel="0" collapsed="false">
      <c r="A932" s="208"/>
      <c r="B932" s="208"/>
      <c r="C932" s="208"/>
      <c r="D932" s="208"/>
      <c r="E932" s="208"/>
      <c r="F932" s="208"/>
      <c r="G932" s="208"/>
      <c r="H932" s="208"/>
      <c r="I932" s="234"/>
    </row>
    <row r="933" customFormat="false" ht="13.8" hidden="false" customHeight="false" outlineLevel="0" collapsed="false">
      <c r="A933" s="208"/>
      <c r="B933" s="208"/>
      <c r="C933" s="208"/>
      <c r="D933" s="208"/>
      <c r="E933" s="208"/>
      <c r="F933" s="208"/>
      <c r="G933" s="208"/>
      <c r="H933" s="208"/>
      <c r="I933" s="234"/>
    </row>
    <row r="934" customFormat="false" ht="13.8" hidden="false" customHeight="false" outlineLevel="0" collapsed="false">
      <c r="A934" s="208"/>
      <c r="B934" s="208"/>
      <c r="C934" s="208"/>
      <c r="D934" s="208"/>
      <c r="E934" s="208"/>
      <c r="F934" s="208"/>
      <c r="G934" s="208"/>
      <c r="H934" s="208"/>
      <c r="I934" s="234"/>
    </row>
    <row r="935" customFormat="false" ht="13.8" hidden="false" customHeight="false" outlineLevel="0" collapsed="false">
      <c r="A935" s="208"/>
      <c r="B935" s="208"/>
      <c r="C935" s="208"/>
      <c r="D935" s="208"/>
      <c r="E935" s="208"/>
      <c r="F935" s="208"/>
      <c r="G935" s="208"/>
      <c r="H935" s="208"/>
      <c r="I935" s="234"/>
    </row>
    <row r="936" customFormat="false" ht="13.8" hidden="false" customHeight="false" outlineLevel="0" collapsed="false">
      <c r="A936" s="208"/>
      <c r="B936" s="208"/>
      <c r="C936" s="208"/>
      <c r="D936" s="208"/>
      <c r="E936" s="208"/>
      <c r="F936" s="208"/>
      <c r="G936" s="208"/>
      <c r="H936" s="208"/>
      <c r="I936" s="234"/>
    </row>
    <row r="937" customFormat="false" ht="13.8" hidden="false" customHeight="false" outlineLevel="0" collapsed="false">
      <c r="A937" s="208"/>
      <c r="B937" s="208"/>
      <c r="C937" s="208"/>
      <c r="D937" s="208"/>
      <c r="E937" s="208"/>
      <c r="F937" s="208"/>
      <c r="G937" s="208"/>
      <c r="H937" s="208"/>
      <c r="I937" s="234"/>
    </row>
    <row r="938" customFormat="false" ht="13.8" hidden="false" customHeight="false" outlineLevel="0" collapsed="false">
      <c r="A938" s="208"/>
      <c r="B938" s="208"/>
      <c r="C938" s="208"/>
      <c r="D938" s="208"/>
      <c r="E938" s="208"/>
      <c r="F938" s="208"/>
      <c r="G938" s="208"/>
      <c r="H938" s="208"/>
      <c r="I938" s="234"/>
    </row>
    <row r="939" customFormat="false" ht="13.8" hidden="false" customHeight="false" outlineLevel="0" collapsed="false">
      <c r="A939" s="208"/>
      <c r="B939" s="208"/>
      <c r="C939" s="208"/>
      <c r="D939" s="208"/>
      <c r="E939" s="208"/>
      <c r="F939" s="208"/>
      <c r="G939" s="208"/>
      <c r="H939" s="208"/>
      <c r="I939" s="234"/>
    </row>
    <row r="940" customFormat="false" ht="13.8" hidden="false" customHeight="false" outlineLevel="0" collapsed="false">
      <c r="A940" s="208"/>
      <c r="B940" s="208"/>
      <c r="C940" s="208"/>
      <c r="D940" s="208"/>
      <c r="E940" s="208"/>
      <c r="F940" s="208"/>
      <c r="G940" s="208"/>
      <c r="H940" s="208"/>
      <c r="I940" s="234"/>
    </row>
    <row r="941" customFormat="false" ht="13.8" hidden="false" customHeight="false" outlineLevel="0" collapsed="false">
      <c r="A941" s="208"/>
      <c r="B941" s="208"/>
      <c r="C941" s="208"/>
      <c r="D941" s="208"/>
      <c r="E941" s="208"/>
      <c r="F941" s="208"/>
      <c r="G941" s="208"/>
      <c r="H941" s="208"/>
      <c r="I941" s="234"/>
    </row>
    <row r="942" customFormat="false" ht="13.8" hidden="false" customHeight="false" outlineLevel="0" collapsed="false">
      <c r="A942" s="208"/>
      <c r="B942" s="208"/>
      <c r="C942" s="208"/>
      <c r="D942" s="208"/>
      <c r="E942" s="208"/>
      <c r="F942" s="208"/>
      <c r="G942" s="208"/>
      <c r="H942" s="208"/>
      <c r="I942" s="234"/>
    </row>
    <row r="943" customFormat="false" ht="13.8" hidden="false" customHeight="false" outlineLevel="0" collapsed="false">
      <c r="A943" s="208"/>
      <c r="B943" s="208"/>
      <c r="C943" s="208"/>
      <c r="D943" s="208"/>
      <c r="E943" s="208"/>
      <c r="F943" s="208"/>
      <c r="G943" s="208"/>
      <c r="H943" s="208"/>
      <c r="I943" s="234"/>
    </row>
    <row r="944" customFormat="false" ht="13.8" hidden="false" customHeight="false" outlineLevel="0" collapsed="false">
      <c r="A944" s="208"/>
      <c r="B944" s="208"/>
      <c r="C944" s="208"/>
      <c r="D944" s="208"/>
      <c r="E944" s="208"/>
      <c r="F944" s="208"/>
      <c r="G944" s="208"/>
      <c r="H944" s="208"/>
      <c r="I944" s="234"/>
    </row>
    <row r="945" customFormat="false" ht="13.8" hidden="false" customHeight="false" outlineLevel="0" collapsed="false">
      <c r="A945" s="208"/>
      <c r="B945" s="208"/>
      <c r="C945" s="208"/>
      <c r="D945" s="208"/>
      <c r="E945" s="208"/>
      <c r="F945" s="208"/>
      <c r="G945" s="208"/>
      <c r="H945" s="208"/>
      <c r="I945" s="234"/>
    </row>
    <row r="946" customFormat="false" ht="13.8" hidden="false" customHeight="false" outlineLevel="0" collapsed="false">
      <c r="A946" s="208"/>
      <c r="B946" s="208"/>
      <c r="C946" s="208"/>
      <c r="D946" s="208"/>
      <c r="E946" s="208"/>
      <c r="F946" s="208"/>
      <c r="G946" s="208"/>
      <c r="H946" s="208"/>
      <c r="I946" s="234"/>
    </row>
    <row r="947" customFormat="false" ht="13.8" hidden="false" customHeight="false" outlineLevel="0" collapsed="false">
      <c r="A947" s="208"/>
      <c r="B947" s="208"/>
      <c r="C947" s="208"/>
      <c r="D947" s="208"/>
      <c r="E947" s="208"/>
      <c r="F947" s="208"/>
      <c r="G947" s="208"/>
      <c r="H947" s="208"/>
      <c r="I947" s="234"/>
    </row>
    <row r="948" customFormat="false" ht="13.8" hidden="false" customHeight="false" outlineLevel="0" collapsed="false">
      <c r="A948" s="208"/>
      <c r="B948" s="208"/>
      <c r="C948" s="208"/>
      <c r="D948" s="208"/>
      <c r="E948" s="208"/>
      <c r="F948" s="208"/>
      <c r="G948" s="208"/>
      <c r="H948" s="208"/>
      <c r="I948" s="234"/>
    </row>
    <row r="949" customFormat="false" ht="13.8" hidden="false" customHeight="false" outlineLevel="0" collapsed="false">
      <c r="A949" s="208"/>
      <c r="B949" s="208"/>
      <c r="C949" s="208"/>
      <c r="D949" s="208"/>
      <c r="E949" s="208"/>
      <c r="F949" s="208"/>
      <c r="G949" s="208"/>
      <c r="H949" s="208"/>
      <c r="I949" s="234"/>
    </row>
    <row r="950" customFormat="false" ht="13.8" hidden="false" customHeight="false" outlineLevel="0" collapsed="false">
      <c r="A950" s="208"/>
      <c r="B950" s="208"/>
      <c r="C950" s="208"/>
      <c r="D950" s="208"/>
      <c r="E950" s="208"/>
      <c r="F950" s="208"/>
      <c r="G950" s="208"/>
      <c r="H950" s="208"/>
      <c r="I950" s="234"/>
    </row>
    <row r="951" customFormat="false" ht="13.8" hidden="false" customHeight="false" outlineLevel="0" collapsed="false">
      <c r="A951" s="208"/>
      <c r="B951" s="208"/>
      <c r="C951" s="208"/>
      <c r="D951" s="208"/>
      <c r="E951" s="208"/>
      <c r="F951" s="208"/>
      <c r="G951" s="208"/>
      <c r="H951" s="208"/>
      <c r="I951" s="234"/>
    </row>
    <row r="952" customFormat="false" ht="13.8" hidden="false" customHeight="false" outlineLevel="0" collapsed="false">
      <c r="A952" s="208"/>
      <c r="B952" s="208"/>
      <c r="C952" s="208"/>
      <c r="D952" s="208"/>
      <c r="E952" s="208"/>
      <c r="F952" s="208"/>
      <c r="G952" s="208"/>
      <c r="H952" s="208"/>
      <c r="I952" s="234"/>
    </row>
    <row r="953" customFormat="false" ht="13.8" hidden="false" customHeight="false" outlineLevel="0" collapsed="false">
      <c r="A953" s="208"/>
      <c r="B953" s="208"/>
      <c r="C953" s="208"/>
      <c r="D953" s="208"/>
      <c r="E953" s="208"/>
      <c r="F953" s="208"/>
      <c r="G953" s="208"/>
      <c r="H953" s="208"/>
      <c r="I953" s="234"/>
    </row>
    <row r="954" customFormat="false" ht="13.8" hidden="false" customHeight="false" outlineLevel="0" collapsed="false">
      <c r="A954" s="208"/>
      <c r="B954" s="208"/>
      <c r="C954" s="208"/>
      <c r="D954" s="208"/>
      <c r="E954" s="208"/>
      <c r="F954" s="208"/>
      <c r="G954" s="208"/>
      <c r="H954" s="208"/>
      <c r="I954" s="234"/>
    </row>
    <row r="955" customFormat="false" ht="13.8" hidden="false" customHeight="false" outlineLevel="0" collapsed="false">
      <c r="A955" s="208"/>
      <c r="B955" s="208"/>
      <c r="C955" s="208"/>
      <c r="D955" s="208"/>
      <c r="E955" s="208"/>
      <c r="F955" s="208"/>
      <c r="G955" s="208"/>
      <c r="H955" s="208"/>
      <c r="I955" s="234"/>
    </row>
    <row r="956" customFormat="false" ht="13.8" hidden="false" customHeight="false" outlineLevel="0" collapsed="false">
      <c r="A956" s="208"/>
      <c r="B956" s="208"/>
      <c r="C956" s="208"/>
      <c r="D956" s="208"/>
      <c r="E956" s="208"/>
      <c r="F956" s="208"/>
      <c r="G956" s="208"/>
      <c r="H956" s="208"/>
      <c r="I956" s="234"/>
    </row>
    <row r="957" customFormat="false" ht="13.8" hidden="false" customHeight="false" outlineLevel="0" collapsed="false">
      <c r="A957" s="208"/>
      <c r="B957" s="208"/>
      <c r="C957" s="208"/>
      <c r="D957" s="208"/>
      <c r="E957" s="208"/>
      <c r="F957" s="208"/>
      <c r="G957" s="208"/>
      <c r="H957" s="208"/>
      <c r="I957" s="234"/>
    </row>
    <row r="958" customFormat="false" ht="13.8" hidden="false" customHeight="false" outlineLevel="0" collapsed="false">
      <c r="A958" s="208"/>
      <c r="B958" s="208"/>
      <c r="C958" s="208"/>
      <c r="D958" s="208"/>
      <c r="E958" s="208"/>
      <c r="F958" s="208"/>
      <c r="G958" s="208"/>
      <c r="H958" s="208"/>
      <c r="I958" s="234"/>
    </row>
    <row r="959" customFormat="false" ht="13.8" hidden="false" customHeight="false" outlineLevel="0" collapsed="false">
      <c r="A959" s="208"/>
      <c r="B959" s="208"/>
      <c r="C959" s="208"/>
      <c r="D959" s="208"/>
      <c r="E959" s="208"/>
      <c r="F959" s="208"/>
      <c r="G959" s="208"/>
      <c r="H959" s="208"/>
      <c r="I959" s="234"/>
    </row>
    <row r="960" customFormat="false" ht="13.8" hidden="false" customHeight="false" outlineLevel="0" collapsed="false">
      <c r="A960" s="208"/>
      <c r="B960" s="208"/>
      <c r="C960" s="208"/>
      <c r="D960" s="208"/>
      <c r="E960" s="208"/>
      <c r="F960" s="208"/>
      <c r="G960" s="208"/>
      <c r="H960" s="208"/>
      <c r="I960" s="234"/>
    </row>
    <row r="961" customFormat="false" ht="13.8" hidden="false" customHeight="false" outlineLevel="0" collapsed="false">
      <c r="A961" s="208"/>
      <c r="B961" s="208"/>
      <c r="C961" s="208"/>
      <c r="D961" s="208"/>
      <c r="E961" s="208"/>
      <c r="F961" s="208"/>
      <c r="G961" s="208"/>
      <c r="H961" s="208"/>
      <c r="I961" s="234"/>
    </row>
    <row r="962" customFormat="false" ht="13.8" hidden="false" customHeight="false" outlineLevel="0" collapsed="false">
      <c r="A962" s="208"/>
      <c r="B962" s="208"/>
      <c r="C962" s="208"/>
      <c r="D962" s="208"/>
      <c r="E962" s="208"/>
      <c r="F962" s="208"/>
      <c r="G962" s="208"/>
      <c r="H962" s="208"/>
      <c r="I962" s="234"/>
    </row>
    <row r="963" customFormat="false" ht="13.8" hidden="false" customHeight="false" outlineLevel="0" collapsed="false">
      <c r="A963" s="208"/>
      <c r="B963" s="208"/>
      <c r="C963" s="208"/>
      <c r="D963" s="208"/>
      <c r="E963" s="208"/>
      <c r="F963" s="208"/>
      <c r="G963" s="208"/>
      <c r="H963" s="208"/>
      <c r="I963" s="234"/>
    </row>
    <row r="964" customFormat="false" ht="13.8" hidden="false" customHeight="false" outlineLevel="0" collapsed="false">
      <c r="A964" s="208"/>
      <c r="B964" s="208"/>
      <c r="C964" s="208"/>
      <c r="D964" s="208"/>
      <c r="E964" s="208"/>
      <c r="F964" s="208"/>
      <c r="G964" s="208"/>
      <c r="H964" s="208"/>
      <c r="I964" s="234"/>
    </row>
    <row r="965" customFormat="false" ht="13.8" hidden="false" customHeight="false" outlineLevel="0" collapsed="false">
      <c r="A965" s="208"/>
      <c r="B965" s="208"/>
      <c r="C965" s="208"/>
      <c r="D965" s="208"/>
      <c r="E965" s="208"/>
      <c r="F965" s="208"/>
      <c r="G965" s="208"/>
      <c r="H965" s="208"/>
      <c r="I965" s="234"/>
    </row>
    <row r="966" customFormat="false" ht="13.8" hidden="false" customHeight="false" outlineLevel="0" collapsed="false">
      <c r="A966" s="208"/>
      <c r="B966" s="208"/>
      <c r="C966" s="208"/>
      <c r="D966" s="208"/>
      <c r="E966" s="208"/>
      <c r="F966" s="208"/>
      <c r="G966" s="208"/>
      <c r="H966" s="208"/>
      <c r="I966" s="234"/>
    </row>
    <row r="967" customFormat="false" ht="13.8" hidden="false" customHeight="false" outlineLevel="0" collapsed="false">
      <c r="A967" s="208"/>
      <c r="B967" s="208"/>
      <c r="C967" s="208"/>
      <c r="D967" s="208"/>
      <c r="E967" s="208"/>
      <c r="F967" s="208"/>
      <c r="G967" s="208"/>
      <c r="H967" s="208"/>
      <c r="I967" s="234"/>
    </row>
    <row r="968" customFormat="false" ht="13.8" hidden="false" customHeight="false" outlineLevel="0" collapsed="false">
      <c r="A968" s="208"/>
      <c r="B968" s="208"/>
      <c r="C968" s="208"/>
      <c r="D968" s="208"/>
      <c r="E968" s="208"/>
      <c r="F968" s="208"/>
      <c r="G968" s="208"/>
      <c r="H968" s="208"/>
      <c r="I968" s="234"/>
    </row>
    <row r="969" customFormat="false" ht="13.8" hidden="false" customHeight="false" outlineLevel="0" collapsed="false">
      <c r="A969" s="208"/>
      <c r="B969" s="208"/>
      <c r="C969" s="208"/>
      <c r="D969" s="208"/>
      <c r="E969" s="208"/>
      <c r="F969" s="208"/>
      <c r="G969" s="208"/>
      <c r="H969" s="208"/>
      <c r="I969" s="234"/>
    </row>
    <row r="970" customFormat="false" ht="13.8" hidden="false" customHeight="false" outlineLevel="0" collapsed="false">
      <c r="A970" s="208"/>
      <c r="B970" s="208"/>
      <c r="C970" s="208"/>
      <c r="D970" s="208"/>
      <c r="E970" s="208"/>
      <c r="F970" s="208"/>
      <c r="G970" s="208"/>
      <c r="H970" s="208"/>
      <c r="I970" s="234"/>
    </row>
    <row r="971" customFormat="false" ht="13.8" hidden="false" customHeight="false" outlineLevel="0" collapsed="false">
      <c r="A971" s="208"/>
      <c r="B971" s="208"/>
      <c r="C971" s="208"/>
      <c r="D971" s="208"/>
      <c r="E971" s="208"/>
      <c r="F971" s="208"/>
      <c r="G971" s="208"/>
      <c r="H971" s="208"/>
      <c r="I971" s="234"/>
    </row>
    <row r="972" customFormat="false" ht="13.8" hidden="false" customHeight="false" outlineLevel="0" collapsed="false">
      <c r="A972" s="208"/>
      <c r="B972" s="208"/>
      <c r="C972" s="208"/>
      <c r="D972" s="208"/>
      <c r="E972" s="208"/>
      <c r="F972" s="208"/>
      <c r="G972" s="208"/>
      <c r="H972" s="208"/>
      <c r="I972" s="234"/>
    </row>
    <row r="973" customFormat="false" ht="13.8" hidden="false" customHeight="false" outlineLevel="0" collapsed="false">
      <c r="A973" s="208"/>
      <c r="B973" s="208"/>
      <c r="C973" s="208"/>
      <c r="D973" s="208"/>
      <c r="E973" s="208"/>
      <c r="F973" s="208"/>
      <c r="G973" s="208"/>
      <c r="H973" s="208"/>
      <c r="I973" s="234"/>
    </row>
    <row r="974" customFormat="false" ht="13.8" hidden="false" customHeight="false" outlineLevel="0" collapsed="false">
      <c r="A974" s="208"/>
      <c r="B974" s="208"/>
      <c r="C974" s="208"/>
      <c r="D974" s="208"/>
      <c r="E974" s="208"/>
      <c r="F974" s="208"/>
      <c r="G974" s="208"/>
      <c r="H974" s="208"/>
      <c r="I974" s="234"/>
    </row>
    <row r="975" customFormat="false" ht="13.8" hidden="false" customHeight="false" outlineLevel="0" collapsed="false">
      <c r="A975" s="208"/>
      <c r="B975" s="208"/>
      <c r="C975" s="208"/>
      <c r="D975" s="208"/>
      <c r="E975" s="208"/>
      <c r="F975" s="208"/>
      <c r="G975" s="208"/>
      <c r="H975" s="208"/>
      <c r="I975" s="234"/>
    </row>
    <row r="976" customFormat="false" ht="13.8" hidden="false" customHeight="false" outlineLevel="0" collapsed="false">
      <c r="A976" s="208"/>
      <c r="B976" s="208"/>
      <c r="C976" s="208"/>
      <c r="D976" s="208"/>
      <c r="E976" s="208"/>
      <c r="F976" s="208"/>
      <c r="G976" s="208"/>
      <c r="H976" s="208"/>
      <c r="I976" s="234"/>
    </row>
    <row r="977" customFormat="false" ht="13.8" hidden="false" customHeight="false" outlineLevel="0" collapsed="false">
      <c r="A977" s="208"/>
      <c r="B977" s="208"/>
      <c r="C977" s="208"/>
      <c r="D977" s="208"/>
      <c r="E977" s="208"/>
      <c r="F977" s="208"/>
      <c r="G977" s="208"/>
      <c r="H977" s="208"/>
      <c r="I977" s="234"/>
    </row>
    <row r="978" customFormat="false" ht="13.8" hidden="false" customHeight="false" outlineLevel="0" collapsed="false">
      <c r="A978" s="208"/>
      <c r="B978" s="208"/>
      <c r="C978" s="208"/>
      <c r="D978" s="208"/>
      <c r="E978" s="208"/>
      <c r="F978" s="208"/>
      <c r="G978" s="208"/>
      <c r="H978" s="208"/>
      <c r="I978" s="234"/>
    </row>
    <row r="979" customFormat="false" ht="13.8" hidden="false" customHeight="false" outlineLevel="0" collapsed="false">
      <c r="A979" s="208"/>
      <c r="B979" s="208"/>
      <c r="C979" s="208"/>
      <c r="D979" s="208"/>
      <c r="E979" s="208"/>
      <c r="F979" s="208"/>
      <c r="G979" s="208"/>
      <c r="H979" s="208"/>
      <c r="I979" s="234"/>
    </row>
    <row r="980" customFormat="false" ht="13.8" hidden="false" customHeight="false" outlineLevel="0" collapsed="false">
      <c r="A980" s="208"/>
      <c r="B980" s="208"/>
      <c r="C980" s="208"/>
      <c r="D980" s="208"/>
      <c r="E980" s="208"/>
      <c r="F980" s="208"/>
      <c r="G980" s="208"/>
      <c r="H980" s="208"/>
      <c r="I980" s="234"/>
    </row>
    <row r="981" customFormat="false" ht="13.8" hidden="false" customHeight="false" outlineLevel="0" collapsed="false">
      <c r="A981" s="208"/>
      <c r="B981" s="208"/>
      <c r="C981" s="208"/>
      <c r="D981" s="208"/>
      <c r="E981" s="208"/>
      <c r="F981" s="208"/>
      <c r="G981" s="208"/>
      <c r="H981" s="208"/>
      <c r="I981" s="234"/>
    </row>
    <row r="982" customFormat="false" ht="13.8" hidden="false" customHeight="false" outlineLevel="0" collapsed="false">
      <c r="A982" s="208"/>
      <c r="B982" s="208"/>
      <c r="C982" s="208"/>
      <c r="D982" s="208"/>
      <c r="E982" s="208"/>
      <c r="F982" s="208"/>
      <c r="G982" s="208"/>
      <c r="H982" s="208"/>
      <c r="I982" s="234"/>
    </row>
    <row r="983" customFormat="false" ht="13.8" hidden="false" customHeight="false" outlineLevel="0" collapsed="false">
      <c r="A983" s="208"/>
      <c r="B983" s="208"/>
      <c r="C983" s="208"/>
      <c r="D983" s="208"/>
      <c r="E983" s="208"/>
      <c r="F983" s="208"/>
      <c r="G983" s="208"/>
      <c r="H983" s="208"/>
      <c r="I983" s="234"/>
    </row>
    <row r="984" customFormat="false" ht="13.8" hidden="false" customHeight="false" outlineLevel="0" collapsed="false">
      <c r="A984" s="208"/>
      <c r="B984" s="208"/>
      <c r="C984" s="208"/>
      <c r="D984" s="208"/>
      <c r="E984" s="208"/>
      <c r="F984" s="208"/>
      <c r="G984" s="208"/>
      <c r="H984" s="208"/>
      <c r="I984" s="234"/>
    </row>
    <row r="985" customFormat="false" ht="13.8" hidden="false" customHeight="false" outlineLevel="0" collapsed="false">
      <c r="A985" s="208"/>
      <c r="B985" s="208"/>
      <c r="C985" s="208"/>
      <c r="D985" s="208"/>
      <c r="E985" s="208"/>
      <c r="F985" s="208"/>
      <c r="G985" s="208"/>
      <c r="H985" s="208"/>
      <c r="I985" s="234"/>
    </row>
    <row r="986" customFormat="false" ht="13.8" hidden="false" customHeight="false" outlineLevel="0" collapsed="false">
      <c r="A986" s="208"/>
      <c r="B986" s="208"/>
      <c r="C986" s="208"/>
      <c r="D986" s="208"/>
      <c r="E986" s="208"/>
      <c r="F986" s="208"/>
      <c r="G986" s="208"/>
      <c r="H986" s="208"/>
      <c r="I986" s="234"/>
    </row>
    <row r="987" customFormat="false" ht="13.8" hidden="false" customHeight="false" outlineLevel="0" collapsed="false">
      <c r="A987" s="208"/>
      <c r="B987" s="208"/>
      <c r="C987" s="208"/>
      <c r="D987" s="208"/>
      <c r="E987" s="208"/>
      <c r="F987" s="208"/>
      <c r="G987" s="208"/>
      <c r="H987" s="208"/>
      <c r="I987" s="234"/>
    </row>
    <row r="988" customFormat="false" ht="13.8" hidden="false" customHeight="false" outlineLevel="0" collapsed="false">
      <c r="A988" s="208"/>
      <c r="B988" s="208"/>
      <c r="C988" s="208"/>
      <c r="D988" s="208"/>
      <c r="E988" s="208"/>
      <c r="F988" s="208"/>
      <c r="G988" s="208"/>
      <c r="H988" s="208"/>
      <c r="I988" s="234"/>
    </row>
    <row r="989" customFormat="false" ht="13.8" hidden="false" customHeight="false" outlineLevel="0" collapsed="false">
      <c r="A989" s="208"/>
      <c r="B989" s="208"/>
      <c r="C989" s="208"/>
      <c r="D989" s="208"/>
      <c r="E989" s="208"/>
      <c r="F989" s="208"/>
      <c r="G989" s="208"/>
      <c r="H989" s="208"/>
      <c r="I989" s="234"/>
    </row>
    <row r="990" customFormat="false" ht="13.8" hidden="false" customHeight="false" outlineLevel="0" collapsed="false">
      <c r="A990" s="208"/>
      <c r="B990" s="208"/>
      <c r="C990" s="208"/>
      <c r="D990" s="208"/>
      <c r="E990" s="208"/>
      <c r="F990" s="208"/>
      <c r="G990" s="208"/>
      <c r="H990" s="208"/>
      <c r="I990" s="234"/>
    </row>
    <row r="991" customFormat="false" ht="13.8" hidden="false" customHeight="false" outlineLevel="0" collapsed="false">
      <c r="A991" s="208"/>
      <c r="B991" s="208"/>
      <c r="C991" s="208"/>
      <c r="D991" s="208"/>
      <c r="E991" s="208"/>
      <c r="F991" s="208"/>
      <c r="G991" s="208"/>
      <c r="H991" s="208"/>
      <c r="I991" s="234"/>
    </row>
    <row r="992" customFormat="false" ht="13.8" hidden="false" customHeight="false" outlineLevel="0" collapsed="false">
      <c r="A992" s="208"/>
      <c r="B992" s="208"/>
      <c r="C992" s="208"/>
      <c r="D992" s="208"/>
      <c r="E992" s="208"/>
      <c r="F992" s="208"/>
      <c r="G992" s="208"/>
      <c r="H992" s="208"/>
      <c r="I992" s="234"/>
    </row>
    <row r="993" customFormat="false" ht="13.8" hidden="false" customHeight="false" outlineLevel="0" collapsed="false">
      <c r="A993" s="208"/>
      <c r="B993" s="208"/>
      <c r="C993" s="208"/>
      <c r="D993" s="208"/>
      <c r="E993" s="208"/>
      <c r="F993" s="208"/>
      <c r="G993" s="208"/>
      <c r="H993" s="208"/>
      <c r="I993" s="234"/>
    </row>
    <row r="994" customFormat="false" ht="13.8" hidden="false" customHeight="false" outlineLevel="0" collapsed="false">
      <c r="A994" s="208"/>
      <c r="B994" s="208"/>
      <c r="C994" s="208"/>
      <c r="D994" s="208"/>
      <c r="E994" s="208"/>
      <c r="F994" s="208"/>
      <c r="G994" s="208"/>
      <c r="H994" s="208"/>
      <c r="I994" s="234"/>
    </row>
    <row r="995" customFormat="false" ht="13.8" hidden="false" customHeight="false" outlineLevel="0" collapsed="false">
      <c r="A995" s="208"/>
      <c r="B995" s="208"/>
      <c r="C995" s="208"/>
      <c r="D995" s="208"/>
      <c r="E995" s="208"/>
      <c r="F995" s="208"/>
      <c r="G995" s="208"/>
      <c r="H995" s="208"/>
      <c r="I995" s="234"/>
    </row>
    <row r="996" customFormat="false" ht="13.8" hidden="false" customHeight="false" outlineLevel="0" collapsed="false">
      <c r="A996" s="208"/>
      <c r="B996" s="208"/>
      <c r="C996" s="208"/>
      <c r="D996" s="208"/>
      <c r="E996" s="208"/>
      <c r="F996" s="208"/>
      <c r="G996" s="208"/>
      <c r="H996" s="208"/>
      <c r="I996" s="234"/>
    </row>
    <row r="997" customFormat="false" ht="13.8" hidden="false" customHeight="false" outlineLevel="0" collapsed="false">
      <c r="A997" s="208"/>
      <c r="B997" s="208"/>
      <c r="C997" s="208"/>
      <c r="D997" s="208"/>
      <c r="E997" s="208"/>
      <c r="F997" s="208"/>
      <c r="G997" s="208"/>
      <c r="H997" s="208"/>
      <c r="I997" s="234"/>
    </row>
    <row r="998" customFormat="false" ht="13.8" hidden="false" customHeight="false" outlineLevel="0" collapsed="false">
      <c r="A998" s="208"/>
      <c r="B998" s="208"/>
      <c r="C998" s="208"/>
      <c r="D998" s="208"/>
      <c r="E998" s="208"/>
      <c r="F998" s="208"/>
      <c r="G998" s="208"/>
      <c r="H998" s="208"/>
      <c r="I998" s="234"/>
    </row>
    <row r="999" customFormat="false" ht="13.8" hidden="false" customHeight="false" outlineLevel="0" collapsed="false">
      <c r="A999" s="208"/>
      <c r="B999" s="208"/>
      <c r="C999" s="208"/>
      <c r="D999" s="208"/>
      <c r="E999" s="208"/>
      <c r="F999" s="208"/>
      <c r="G999" s="208"/>
      <c r="H999" s="208"/>
      <c r="I999" s="234"/>
    </row>
    <row r="1000" customFormat="false" ht="13.8" hidden="false" customHeight="false" outlineLevel="0" collapsed="false">
      <c r="A1000" s="208"/>
      <c r="B1000" s="208"/>
      <c r="C1000" s="208"/>
      <c r="D1000" s="208"/>
      <c r="E1000" s="208"/>
      <c r="F1000" s="208"/>
      <c r="G1000" s="208"/>
      <c r="H1000" s="208"/>
      <c r="I1000" s="234"/>
    </row>
    <row r="1001" customFormat="false" ht="13.8" hidden="false" customHeight="false" outlineLevel="0" collapsed="false">
      <c r="A1001" s="208"/>
      <c r="B1001" s="208"/>
      <c r="C1001" s="208"/>
      <c r="D1001" s="208"/>
      <c r="E1001" s="208"/>
      <c r="F1001" s="208"/>
      <c r="G1001" s="208"/>
      <c r="H1001" s="208"/>
      <c r="I1001" s="234"/>
    </row>
    <row r="1002" customFormat="false" ht="13.8" hidden="false" customHeight="false" outlineLevel="0" collapsed="false">
      <c r="A1002" s="208"/>
      <c r="B1002" s="208"/>
      <c r="C1002" s="208"/>
      <c r="D1002" s="208"/>
      <c r="E1002" s="208"/>
      <c r="F1002" s="208"/>
      <c r="G1002" s="208"/>
      <c r="H1002" s="208"/>
      <c r="I1002" s="234"/>
    </row>
    <row r="1003" customFormat="false" ht="13.8" hidden="false" customHeight="false" outlineLevel="0" collapsed="false">
      <c r="A1003" s="208"/>
      <c r="B1003" s="208"/>
      <c r="C1003" s="208"/>
      <c r="D1003" s="208"/>
      <c r="E1003" s="208"/>
      <c r="F1003" s="208"/>
      <c r="G1003" s="208"/>
      <c r="H1003" s="208"/>
      <c r="I1003" s="234"/>
    </row>
    <row r="1004" customFormat="false" ht="13.8" hidden="false" customHeight="false" outlineLevel="0" collapsed="false">
      <c r="A1004" s="208"/>
      <c r="B1004" s="208"/>
      <c r="C1004" s="208"/>
      <c r="D1004" s="208"/>
      <c r="E1004" s="208"/>
      <c r="F1004" s="208"/>
      <c r="G1004" s="208"/>
      <c r="H1004" s="208"/>
      <c r="I1004" s="234"/>
    </row>
    <row r="1005" customFormat="false" ht="13.8" hidden="false" customHeight="false" outlineLevel="0" collapsed="false">
      <c r="A1005" s="208"/>
      <c r="B1005" s="208"/>
      <c r="C1005" s="208"/>
      <c r="D1005" s="208"/>
      <c r="E1005" s="208"/>
      <c r="F1005" s="208"/>
      <c r="G1005" s="208"/>
      <c r="H1005" s="208"/>
      <c r="I1005" s="234"/>
    </row>
    <row r="1006" customFormat="false" ht="13.8" hidden="false" customHeight="false" outlineLevel="0" collapsed="false">
      <c r="A1006" s="208"/>
      <c r="B1006" s="208"/>
      <c r="C1006" s="208"/>
      <c r="D1006" s="208"/>
      <c r="E1006" s="208"/>
      <c r="F1006" s="208"/>
      <c r="G1006" s="208"/>
      <c r="H1006" s="208"/>
      <c r="I1006" s="234"/>
    </row>
    <row r="1007" customFormat="false" ht="13.8" hidden="false" customHeight="false" outlineLevel="0" collapsed="false">
      <c r="A1007" s="208"/>
      <c r="B1007" s="208"/>
      <c r="C1007" s="208"/>
      <c r="D1007" s="208"/>
      <c r="E1007" s="208"/>
      <c r="F1007" s="208"/>
      <c r="G1007" s="208"/>
      <c r="H1007" s="208"/>
      <c r="I1007" s="234"/>
    </row>
    <row r="1008" customFormat="false" ht="13.8" hidden="false" customHeight="false" outlineLevel="0" collapsed="false">
      <c r="A1008" s="208"/>
      <c r="B1008" s="208"/>
      <c r="C1008" s="208"/>
      <c r="D1008" s="208"/>
      <c r="E1008" s="208"/>
      <c r="F1008" s="208"/>
      <c r="G1008" s="208"/>
      <c r="H1008" s="208"/>
      <c r="I1008" s="234"/>
    </row>
    <row r="1009" customFormat="false" ht="13.8" hidden="false" customHeight="false" outlineLevel="0" collapsed="false">
      <c r="A1009" s="208"/>
      <c r="B1009" s="208"/>
      <c r="C1009" s="208"/>
      <c r="D1009" s="208"/>
      <c r="E1009" s="208"/>
      <c r="F1009" s="208"/>
      <c r="G1009" s="208"/>
      <c r="H1009" s="208"/>
      <c r="I1009" s="234"/>
    </row>
    <row r="1010" customFormat="false" ht="13.8" hidden="false" customHeight="false" outlineLevel="0" collapsed="false">
      <c r="A1010" s="208"/>
      <c r="B1010" s="208"/>
      <c r="C1010" s="208"/>
      <c r="D1010" s="208"/>
      <c r="E1010" s="208"/>
      <c r="F1010" s="208"/>
      <c r="G1010" s="208"/>
      <c r="H1010" s="208"/>
      <c r="I1010" s="234"/>
    </row>
    <row r="1011" customFormat="false" ht="13.8" hidden="false" customHeight="false" outlineLevel="0" collapsed="false">
      <c r="A1011" s="208"/>
      <c r="B1011" s="208"/>
      <c r="C1011" s="208"/>
      <c r="D1011" s="208"/>
      <c r="E1011" s="208"/>
      <c r="F1011" s="208"/>
      <c r="G1011" s="208"/>
      <c r="H1011" s="208"/>
      <c r="I1011" s="234"/>
    </row>
    <row r="1012" customFormat="false" ht="13.8" hidden="false" customHeight="false" outlineLevel="0" collapsed="false">
      <c r="A1012" s="208"/>
      <c r="B1012" s="208"/>
      <c r="C1012" s="208"/>
      <c r="D1012" s="208"/>
      <c r="E1012" s="208"/>
      <c r="F1012" s="208"/>
      <c r="G1012" s="208"/>
      <c r="H1012" s="208"/>
      <c r="I1012" s="234"/>
    </row>
    <row r="1013" customFormat="false" ht="13.8" hidden="false" customHeight="false" outlineLevel="0" collapsed="false">
      <c r="A1013" s="208"/>
      <c r="B1013" s="208"/>
      <c r="C1013" s="208"/>
      <c r="D1013" s="208"/>
      <c r="E1013" s="208"/>
      <c r="F1013" s="208"/>
      <c r="G1013" s="208"/>
      <c r="H1013" s="208"/>
      <c r="I1013" s="234"/>
    </row>
    <row r="1014" customFormat="false" ht="13.8" hidden="false" customHeight="false" outlineLevel="0" collapsed="false">
      <c r="A1014" s="208"/>
      <c r="B1014" s="208"/>
      <c r="C1014" s="208"/>
      <c r="D1014" s="208"/>
      <c r="E1014" s="208"/>
      <c r="F1014" s="208"/>
      <c r="G1014" s="208"/>
      <c r="H1014" s="208"/>
      <c r="I1014" s="234"/>
    </row>
    <row r="1015" customFormat="false" ht="13.8" hidden="false" customHeight="false" outlineLevel="0" collapsed="false">
      <c r="A1015" s="208"/>
      <c r="B1015" s="208"/>
      <c r="C1015" s="208"/>
      <c r="D1015" s="208"/>
      <c r="E1015" s="208"/>
      <c r="F1015" s="208"/>
      <c r="G1015" s="208"/>
      <c r="H1015" s="208"/>
      <c r="I1015" s="234"/>
    </row>
    <row r="1016" customFormat="false" ht="13.8" hidden="false" customHeight="false" outlineLevel="0" collapsed="false">
      <c r="A1016" s="208"/>
      <c r="B1016" s="208"/>
      <c r="C1016" s="208"/>
      <c r="D1016" s="208"/>
      <c r="E1016" s="208"/>
      <c r="F1016" s="208"/>
      <c r="G1016" s="208"/>
      <c r="H1016" s="208"/>
      <c r="I1016" s="234"/>
    </row>
    <row r="1017" customFormat="false" ht="13.8" hidden="false" customHeight="false" outlineLevel="0" collapsed="false">
      <c r="A1017" s="208"/>
      <c r="B1017" s="208"/>
      <c r="C1017" s="208"/>
      <c r="D1017" s="208"/>
      <c r="E1017" s="208"/>
      <c r="F1017" s="208"/>
      <c r="G1017" s="208"/>
      <c r="H1017" s="208"/>
      <c r="I1017" s="234"/>
    </row>
    <row r="1018" customFormat="false" ht="13.8" hidden="false" customHeight="false" outlineLevel="0" collapsed="false">
      <c r="A1018" s="208"/>
      <c r="B1018" s="208"/>
      <c r="C1018" s="208"/>
      <c r="D1018" s="208"/>
      <c r="E1018" s="208"/>
      <c r="F1018" s="208"/>
      <c r="G1018" s="208"/>
      <c r="H1018" s="208"/>
      <c r="I1018" s="234"/>
    </row>
    <row r="1019" customFormat="false" ht="13.8" hidden="false" customHeight="false" outlineLevel="0" collapsed="false">
      <c r="A1019" s="208"/>
      <c r="B1019" s="208"/>
      <c r="C1019" s="208"/>
      <c r="D1019" s="208"/>
      <c r="E1019" s="208"/>
      <c r="F1019" s="208"/>
      <c r="G1019" s="208"/>
      <c r="H1019" s="208"/>
      <c r="I1019" s="234"/>
    </row>
    <row r="1020" customFormat="false" ht="13.8" hidden="false" customHeight="false" outlineLevel="0" collapsed="false">
      <c r="A1020" s="208"/>
      <c r="B1020" s="208"/>
      <c r="C1020" s="208"/>
      <c r="D1020" s="208"/>
      <c r="E1020" s="208"/>
      <c r="F1020" s="208"/>
      <c r="G1020" s="208"/>
      <c r="H1020" s="208"/>
      <c r="I1020" s="234"/>
    </row>
    <row r="1021" customFormat="false" ht="13.8" hidden="false" customHeight="false" outlineLevel="0" collapsed="false">
      <c r="A1021" s="208"/>
      <c r="B1021" s="208"/>
      <c r="C1021" s="208"/>
      <c r="D1021" s="208"/>
      <c r="E1021" s="208"/>
      <c r="F1021" s="208"/>
      <c r="G1021" s="208"/>
      <c r="H1021" s="208"/>
      <c r="I1021" s="234"/>
    </row>
    <row r="1022" customFormat="false" ht="13.8" hidden="false" customHeight="false" outlineLevel="0" collapsed="false">
      <c r="A1022" s="208"/>
      <c r="B1022" s="208"/>
      <c r="C1022" s="208"/>
      <c r="D1022" s="208"/>
      <c r="E1022" s="208"/>
      <c r="F1022" s="208"/>
      <c r="G1022" s="208"/>
      <c r="H1022" s="208"/>
      <c r="I1022" s="234"/>
    </row>
    <row r="1023" customFormat="false" ht="13.8" hidden="false" customHeight="false" outlineLevel="0" collapsed="false">
      <c r="A1023" s="208"/>
      <c r="B1023" s="208"/>
      <c r="C1023" s="208"/>
      <c r="D1023" s="208"/>
      <c r="E1023" s="208"/>
      <c r="F1023" s="208"/>
      <c r="G1023" s="208"/>
      <c r="H1023" s="208"/>
      <c r="I1023" s="234"/>
    </row>
    <row r="1024" customFormat="false" ht="13.8" hidden="false" customHeight="false" outlineLevel="0" collapsed="false">
      <c r="A1024" s="208"/>
      <c r="B1024" s="208"/>
      <c r="C1024" s="208"/>
      <c r="D1024" s="208"/>
      <c r="E1024" s="208"/>
      <c r="F1024" s="208"/>
      <c r="G1024" s="208"/>
      <c r="H1024" s="208"/>
      <c r="I1024" s="234"/>
    </row>
    <row r="1025" customFormat="false" ht="13.8" hidden="false" customHeight="false" outlineLevel="0" collapsed="false">
      <c r="A1025" s="208"/>
      <c r="B1025" s="208"/>
      <c r="C1025" s="208"/>
      <c r="D1025" s="208"/>
      <c r="E1025" s="208"/>
      <c r="F1025" s="208"/>
      <c r="G1025" s="208"/>
      <c r="H1025" s="208"/>
      <c r="I1025" s="234"/>
    </row>
    <row r="1026" customFormat="false" ht="13.8" hidden="false" customHeight="false" outlineLevel="0" collapsed="false">
      <c r="A1026" s="208"/>
      <c r="B1026" s="208"/>
      <c r="C1026" s="208"/>
      <c r="D1026" s="208"/>
      <c r="E1026" s="208"/>
      <c r="F1026" s="208"/>
      <c r="G1026" s="208"/>
      <c r="H1026" s="208"/>
      <c r="I1026" s="234"/>
    </row>
    <row r="1027" customFormat="false" ht="13.8" hidden="false" customHeight="false" outlineLevel="0" collapsed="false">
      <c r="A1027" s="208"/>
      <c r="B1027" s="208"/>
      <c r="C1027" s="208"/>
      <c r="D1027" s="208"/>
      <c r="E1027" s="208"/>
      <c r="F1027" s="208"/>
      <c r="G1027" s="208"/>
      <c r="H1027" s="208"/>
      <c r="I1027" s="234"/>
    </row>
    <row r="1028" customFormat="false" ht="13.8" hidden="false" customHeight="false" outlineLevel="0" collapsed="false">
      <c r="A1028" s="208"/>
      <c r="B1028" s="208"/>
      <c r="C1028" s="208"/>
      <c r="D1028" s="208"/>
      <c r="E1028" s="208"/>
      <c r="F1028" s="208"/>
      <c r="G1028" s="208"/>
      <c r="H1028" s="208"/>
      <c r="I1028" s="234"/>
    </row>
    <row r="1029" customFormat="false" ht="13.8" hidden="false" customHeight="false" outlineLevel="0" collapsed="false">
      <c r="A1029" s="208"/>
      <c r="B1029" s="208"/>
      <c r="C1029" s="208"/>
      <c r="D1029" s="208"/>
      <c r="E1029" s="208"/>
      <c r="F1029" s="208"/>
      <c r="G1029" s="208"/>
      <c r="H1029" s="208"/>
      <c r="I1029" s="234"/>
    </row>
    <row r="1030" customFormat="false" ht="13.8" hidden="false" customHeight="false" outlineLevel="0" collapsed="false">
      <c r="A1030" s="208"/>
      <c r="B1030" s="208"/>
      <c r="C1030" s="208"/>
      <c r="D1030" s="208"/>
      <c r="E1030" s="208"/>
      <c r="F1030" s="208"/>
      <c r="G1030" s="208"/>
      <c r="H1030" s="208"/>
      <c r="I1030" s="234"/>
    </row>
    <row r="1031" customFormat="false" ht="13.8" hidden="false" customHeight="false" outlineLevel="0" collapsed="false">
      <c r="A1031" s="208"/>
      <c r="B1031" s="208"/>
      <c r="C1031" s="208"/>
      <c r="D1031" s="208"/>
      <c r="E1031" s="208"/>
      <c r="F1031" s="208"/>
      <c r="G1031" s="208"/>
      <c r="H1031" s="208"/>
      <c r="I1031" s="234"/>
    </row>
    <row r="1032" customFormat="false" ht="13.8" hidden="false" customHeight="false" outlineLevel="0" collapsed="false">
      <c r="A1032" s="208"/>
      <c r="B1032" s="208"/>
      <c r="C1032" s="208"/>
      <c r="D1032" s="208"/>
      <c r="E1032" s="208"/>
      <c r="F1032" s="208"/>
      <c r="G1032" s="208"/>
      <c r="H1032" s="208"/>
      <c r="I1032" s="234"/>
    </row>
    <row r="1033" customFormat="false" ht="13.8" hidden="false" customHeight="false" outlineLevel="0" collapsed="false">
      <c r="A1033" s="208"/>
      <c r="B1033" s="208"/>
      <c r="C1033" s="208"/>
      <c r="D1033" s="208"/>
      <c r="E1033" s="208"/>
      <c r="F1033" s="208"/>
      <c r="G1033" s="208"/>
      <c r="H1033" s="208"/>
      <c r="I1033" s="234"/>
    </row>
    <row r="1034" customFormat="false" ht="13.8" hidden="false" customHeight="false" outlineLevel="0" collapsed="false">
      <c r="A1034" s="208"/>
      <c r="B1034" s="208"/>
      <c r="C1034" s="208"/>
      <c r="D1034" s="208"/>
      <c r="E1034" s="208"/>
      <c r="F1034" s="208"/>
      <c r="G1034" s="208"/>
      <c r="H1034" s="208"/>
      <c r="I1034" s="234"/>
    </row>
    <row r="1035" customFormat="false" ht="13.8" hidden="false" customHeight="false" outlineLevel="0" collapsed="false">
      <c r="A1035" s="208"/>
      <c r="B1035" s="208"/>
      <c r="C1035" s="208"/>
      <c r="D1035" s="208"/>
      <c r="E1035" s="208"/>
      <c r="F1035" s="208"/>
      <c r="G1035" s="208"/>
      <c r="H1035" s="208"/>
      <c r="I1035" s="234"/>
    </row>
    <row r="1036" customFormat="false" ht="13.8" hidden="false" customHeight="false" outlineLevel="0" collapsed="false">
      <c r="A1036" s="208"/>
      <c r="B1036" s="208"/>
      <c r="C1036" s="208"/>
      <c r="D1036" s="208"/>
      <c r="E1036" s="208"/>
      <c r="F1036" s="208"/>
      <c r="G1036" s="208"/>
      <c r="H1036" s="208"/>
      <c r="I1036" s="234"/>
    </row>
    <row r="1037" customFormat="false" ht="13.8" hidden="false" customHeight="false" outlineLevel="0" collapsed="false">
      <c r="A1037" s="208"/>
      <c r="B1037" s="208"/>
      <c r="C1037" s="208"/>
      <c r="D1037" s="208"/>
      <c r="E1037" s="208"/>
      <c r="F1037" s="208"/>
      <c r="G1037" s="208"/>
      <c r="H1037" s="208"/>
      <c r="I1037" s="234"/>
    </row>
    <row r="1038" customFormat="false" ht="13.8" hidden="false" customHeight="false" outlineLevel="0" collapsed="false">
      <c r="A1038" s="208"/>
      <c r="B1038" s="208"/>
      <c r="C1038" s="208"/>
      <c r="D1038" s="208"/>
      <c r="E1038" s="208"/>
      <c r="F1038" s="208"/>
      <c r="G1038" s="208"/>
      <c r="H1038" s="208"/>
      <c r="I1038" s="234"/>
    </row>
    <row r="1039" customFormat="false" ht="13.8" hidden="false" customHeight="false" outlineLevel="0" collapsed="false">
      <c r="A1039" s="208"/>
      <c r="B1039" s="208"/>
      <c r="C1039" s="208"/>
      <c r="D1039" s="208"/>
      <c r="E1039" s="208"/>
      <c r="F1039" s="208"/>
      <c r="G1039" s="208"/>
      <c r="H1039" s="208"/>
      <c r="I1039" s="234"/>
    </row>
    <row r="1040" customFormat="false" ht="13.8" hidden="false" customHeight="false" outlineLevel="0" collapsed="false">
      <c r="A1040" s="208"/>
      <c r="B1040" s="208"/>
      <c r="C1040" s="208"/>
      <c r="D1040" s="208"/>
      <c r="E1040" s="208"/>
      <c r="F1040" s="208"/>
      <c r="G1040" s="208"/>
      <c r="H1040" s="208"/>
      <c r="I1040" s="234"/>
    </row>
    <row r="1041" customFormat="false" ht="13.8" hidden="false" customHeight="false" outlineLevel="0" collapsed="false">
      <c r="A1041" s="208"/>
      <c r="B1041" s="208"/>
      <c r="C1041" s="208"/>
      <c r="D1041" s="208"/>
      <c r="E1041" s="208"/>
      <c r="F1041" s="208"/>
      <c r="G1041" s="208"/>
      <c r="H1041" s="208"/>
      <c r="I1041" s="234"/>
    </row>
    <row r="1042" customFormat="false" ht="13.8" hidden="false" customHeight="false" outlineLevel="0" collapsed="false">
      <c r="A1042" s="208"/>
      <c r="B1042" s="208"/>
      <c r="C1042" s="208"/>
      <c r="D1042" s="208"/>
      <c r="E1042" s="208"/>
      <c r="F1042" s="208"/>
      <c r="G1042" s="208"/>
      <c r="H1042" s="208"/>
      <c r="I1042" s="234"/>
    </row>
    <row r="1043" customFormat="false" ht="13.8" hidden="false" customHeight="false" outlineLevel="0" collapsed="false">
      <c r="A1043" s="208"/>
      <c r="B1043" s="208"/>
      <c r="C1043" s="208"/>
      <c r="D1043" s="208"/>
      <c r="E1043" s="208"/>
      <c r="F1043" s="208"/>
      <c r="G1043" s="208"/>
      <c r="H1043" s="208"/>
      <c r="I1043" s="234"/>
    </row>
    <row r="1044" customFormat="false" ht="13.8" hidden="false" customHeight="false" outlineLevel="0" collapsed="false">
      <c r="A1044" s="208"/>
      <c r="B1044" s="208"/>
      <c r="C1044" s="208"/>
      <c r="D1044" s="208"/>
      <c r="E1044" s="208"/>
      <c r="F1044" s="208"/>
      <c r="G1044" s="208"/>
      <c r="H1044" s="208"/>
      <c r="I1044" s="234"/>
    </row>
    <row r="1045" customFormat="false" ht="13.8" hidden="false" customHeight="false" outlineLevel="0" collapsed="false">
      <c r="A1045" s="208"/>
      <c r="B1045" s="208"/>
      <c r="C1045" s="208"/>
      <c r="D1045" s="208"/>
      <c r="E1045" s="208"/>
      <c r="F1045" s="208"/>
      <c r="G1045" s="208"/>
      <c r="H1045" s="208"/>
      <c r="I1045" s="234"/>
    </row>
    <row r="1046" customFormat="false" ht="13.8" hidden="false" customHeight="false" outlineLevel="0" collapsed="false">
      <c r="A1046" s="208"/>
      <c r="B1046" s="208"/>
      <c r="C1046" s="208"/>
      <c r="D1046" s="208"/>
      <c r="E1046" s="208"/>
      <c r="F1046" s="208"/>
      <c r="G1046" s="208"/>
      <c r="H1046" s="208"/>
      <c r="I1046" s="234"/>
    </row>
    <row r="1047" customFormat="false" ht="13.8" hidden="false" customHeight="false" outlineLevel="0" collapsed="false">
      <c r="A1047" s="208"/>
      <c r="B1047" s="208"/>
      <c r="C1047" s="208"/>
      <c r="D1047" s="208"/>
      <c r="E1047" s="208"/>
      <c r="F1047" s="208"/>
      <c r="G1047" s="208"/>
      <c r="H1047" s="208"/>
      <c r="I1047" s="234"/>
    </row>
    <row r="1048" customFormat="false" ht="13.8" hidden="false" customHeight="false" outlineLevel="0" collapsed="false">
      <c r="A1048" s="208"/>
      <c r="B1048" s="208"/>
      <c r="C1048" s="208"/>
      <c r="D1048" s="208"/>
      <c r="E1048" s="208"/>
      <c r="F1048" s="208"/>
      <c r="G1048" s="208"/>
      <c r="H1048" s="208"/>
      <c r="I1048" s="234"/>
    </row>
    <row r="1049" customFormat="false" ht="13.8" hidden="false" customHeight="false" outlineLevel="0" collapsed="false">
      <c r="A1049" s="208"/>
      <c r="B1049" s="208"/>
      <c r="C1049" s="208"/>
      <c r="D1049" s="208"/>
      <c r="E1049" s="208"/>
      <c r="F1049" s="208"/>
      <c r="G1049" s="208"/>
      <c r="H1049" s="208"/>
      <c r="I1049" s="234"/>
    </row>
    <row r="1050" customFormat="false" ht="13.8" hidden="false" customHeight="false" outlineLevel="0" collapsed="false">
      <c r="A1050" s="208"/>
      <c r="B1050" s="208"/>
      <c r="C1050" s="208"/>
      <c r="D1050" s="208"/>
      <c r="E1050" s="208"/>
      <c r="F1050" s="208"/>
      <c r="G1050" s="208"/>
      <c r="H1050" s="208"/>
      <c r="I1050" s="234"/>
    </row>
    <row r="1051" customFormat="false" ht="13.8" hidden="false" customHeight="false" outlineLevel="0" collapsed="false">
      <c r="A1051" s="208"/>
      <c r="B1051" s="208"/>
      <c r="C1051" s="208"/>
      <c r="D1051" s="208"/>
      <c r="E1051" s="208"/>
      <c r="F1051" s="208"/>
      <c r="G1051" s="208"/>
      <c r="H1051" s="208"/>
      <c r="I1051" s="234"/>
    </row>
    <row r="1052" customFormat="false" ht="13.8" hidden="false" customHeight="false" outlineLevel="0" collapsed="false">
      <c r="A1052" s="208"/>
      <c r="B1052" s="208"/>
      <c r="C1052" s="208"/>
      <c r="D1052" s="208"/>
      <c r="E1052" s="208"/>
      <c r="F1052" s="208"/>
      <c r="G1052" s="208"/>
      <c r="H1052" s="208"/>
      <c r="I1052" s="234"/>
    </row>
    <row r="1053" customFormat="false" ht="13.8" hidden="false" customHeight="false" outlineLevel="0" collapsed="false">
      <c r="A1053" s="208"/>
      <c r="B1053" s="208"/>
      <c r="C1053" s="208"/>
      <c r="D1053" s="208"/>
      <c r="E1053" s="208"/>
      <c r="F1053" s="208"/>
      <c r="G1053" s="208"/>
      <c r="H1053" s="208"/>
      <c r="I1053" s="234"/>
    </row>
    <row r="1054" customFormat="false" ht="13.8" hidden="false" customHeight="false" outlineLevel="0" collapsed="false">
      <c r="A1054" s="208"/>
      <c r="B1054" s="208"/>
      <c r="C1054" s="208"/>
      <c r="D1054" s="208"/>
      <c r="E1054" s="208"/>
      <c r="F1054" s="208"/>
      <c r="G1054" s="208"/>
      <c r="H1054" s="208"/>
      <c r="I1054" s="234"/>
    </row>
    <row r="1055" customFormat="false" ht="13.8" hidden="false" customHeight="false" outlineLevel="0" collapsed="false">
      <c r="A1055" s="208"/>
      <c r="B1055" s="208"/>
      <c r="C1055" s="208"/>
      <c r="D1055" s="208"/>
      <c r="E1055" s="208"/>
      <c r="F1055" s="208"/>
      <c r="G1055" s="208"/>
      <c r="H1055" s="208"/>
      <c r="I1055" s="234"/>
    </row>
    <row r="1056" customFormat="false" ht="13.8" hidden="false" customHeight="false" outlineLevel="0" collapsed="false">
      <c r="A1056" s="208"/>
      <c r="B1056" s="208"/>
      <c r="C1056" s="208"/>
      <c r="D1056" s="208"/>
      <c r="E1056" s="208"/>
      <c r="F1056" s="208"/>
      <c r="G1056" s="208"/>
      <c r="H1056" s="208"/>
      <c r="I1056" s="234"/>
    </row>
    <row r="1057" customFormat="false" ht="13.8" hidden="false" customHeight="false" outlineLevel="0" collapsed="false">
      <c r="A1057" s="208"/>
      <c r="B1057" s="208"/>
      <c r="C1057" s="208"/>
      <c r="D1057" s="208"/>
      <c r="E1057" s="208"/>
      <c r="F1057" s="208"/>
      <c r="G1057" s="208"/>
      <c r="H1057" s="208"/>
      <c r="I1057" s="234"/>
    </row>
    <row r="1058" customFormat="false" ht="13.8" hidden="false" customHeight="false" outlineLevel="0" collapsed="false">
      <c r="A1058" s="208"/>
      <c r="B1058" s="208"/>
      <c r="C1058" s="208"/>
      <c r="D1058" s="208"/>
      <c r="E1058" s="208"/>
      <c r="F1058" s="208"/>
      <c r="G1058" s="208"/>
      <c r="H1058" s="208"/>
      <c r="I1058" s="234"/>
    </row>
    <row r="1059" customFormat="false" ht="13.8" hidden="false" customHeight="false" outlineLevel="0" collapsed="false">
      <c r="A1059" s="208"/>
      <c r="B1059" s="208"/>
      <c r="C1059" s="208"/>
      <c r="D1059" s="208"/>
      <c r="E1059" s="208"/>
      <c r="F1059" s="208"/>
      <c r="G1059" s="208"/>
      <c r="H1059" s="208"/>
      <c r="I1059" s="234"/>
    </row>
    <row r="1060" customFormat="false" ht="13.8" hidden="false" customHeight="false" outlineLevel="0" collapsed="false">
      <c r="A1060" s="208"/>
      <c r="B1060" s="208"/>
      <c r="C1060" s="208"/>
      <c r="D1060" s="208"/>
      <c r="E1060" s="208"/>
      <c r="F1060" s="208"/>
      <c r="G1060" s="208"/>
      <c r="H1060" s="208"/>
      <c r="I1060" s="234"/>
    </row>
    <row r="1061" customFormat="false" ht="13.8" hidden="false" customHeight="false" outlineLevel="0" collapsed="false">
      <c r="A1061" s="208"/>
      <c r="B1061" s="208"/>
      <c r="C1061" s="208"/>
      <c r="D1061" s="208"/>
      <c r="E1061" s="208"/>
      <c r="F1061" s="208"/>
      <c r="G1061" s="208"/>
      <c r="H1061" s="208"/>
      <c r="I1061" s="234"/>
    </row>
    <row r="1062" customFormat="false" ht="13.8" hidden="false" customHeight="false" outlineLevel="0" collapsed="false">
      <c r="A1062" s="208"/>
      <c r="B1062" s="208"/>
      <c r="C1062" s="208"/>
      <c r="D1062" s="208"/>
      <c r="E1062" s="208"/>
      <c r="F1062" s="208"/>
      <c r="G1062" s="208"/>
      <c r="H1062" s="208"/>
      <c r="I1062" s="234"/>
    </row>
    <row r="1063" customFormat="false" ht="13.8" hidden="false" customHeight="false" outlineLevel="0" collapsed="false">
      <c r="A1063" s="208"/>
      <c r="B1063" s="208"/>
      <c r="C1063" s="208"/>
      <c r="D1063" s="208"/>
      <c r="E1063" s="208"/>
      <c r="F1063" s="208"/>
      <c r="G1063" s="208"/>
      <c r="H1063" s="208"/>
      <c r="I1063" s="234"/>
    </row>
    <row r="1064" customFormat="false" ht="13.8" hidden="false" customHeight="false" outlineLevel="0" collapsed="false">
      <c r="A1064" s="208"/>
      <c r="B1064" s="208"/>
      <c r="C1064" s="208"/>
      <c r="D1064" s="208"/>
      <c r="E1064" s="208"/>
      <c r="F1064" s="208"/>
      <c r="G1064" s="208"/>
      <c r="H1064" s="208"/>
      <c r="I1064" s="234"/>
    </row>
    <row r="1065" customFormat="false" ht="13.8" hidden="false" customHeight="false" outlineLevel="0" collapsed="false">
      <c r="A1065" s="208"/>
      <c r="B1065" s="208"/>
      <c r="C1065" s="208"/>
      <c r="D1065" s="208"/>
      <c r="E1065" s="208"/>
      <c r="F1065" s="208"/>
      <c r="G1065" s="208"/>
      <c r="H1065" s="208"/>
      <c r="I1065" s="234"/>
    </row>
    <row r="1066" customFormat="false" ht="13.8" hidden="false" customHeight="false" outlineLevel="0" collapsed="false">
      <c r="A1066" s="208"/>
      <c r="B1066" s="208"/>
      <c r="C1066" s="208"/>
      <c r="D1066" s="208"/>
      <c r="E1066" s="208"/>
      <c r="F1066" s="208"/>
      <c r="G1066" s="208"/>
      <c r="H1066" s="208"/>
      <c r="I1066" s="234"/>
    </row>
    <row r="1067" customFormat="false" ht="13.8" hidden="false" customHeight="false" outlineLevel="0" collapsed="false">
      <c r="A1067" s="208"/>
      <c r="B1067" s="208"/>
      <c r="C1067" s="208"/>
      <c r="D1067" s="208"/>
      <c r="E1067" s="208"/>
      <c r="F1067" s="208"/>
      <c r="G1067" s="208"/>
      <c r="H1067" s="208"/>
      <c r="I1067" s="234"/>
    </row>
    <row r="1068" customFormat="false" ht="13.8" hidden="false" customHeight="false" outlineLevel="0" collapsed="false">
      <c r="A1068" s="208"/>
      <c r="B1068" s="208"/>
      <c r="C1068" s="208"/>
      <c r="D1068" s="208"/>
      <c r="E1068" s="208"/>
      <c r="F1068" s="208"/>
      <c r="G1068" s="208"/>
      <c r="H1068" s="208"/>
      <c r="I1068" s="234"/>
    </row>
    <row r="1069" customFormat="false" ht="13.8" hidden="false" customHeight="false" outlineLevel="0" collapsed="false">
      <c r="A1069" s="208"/>
      <c r="B1069" s="208"/>
      <c r="C1069" s="208"/>
      <c r="D1069" s="208"/>
      <c r="E1069" s="208"/>
      <c r="F1069" s="208"/>
      <c r="G1069" s="208"/>
      <c r="H1069" s="208"/>
      <c r="I1069" s="234"/>
    </row>
    <row r="1070" customFormat="false" ht="13.8" hidden="false" customHeight="false" outlineLevel="0" collapsed="false">
      <c r="A1070" s="208"/>
      <c r="B1070" s="208"/>
      <c r="C1070" s="208"/>
      <c r="D1070" s="208"/>
      <c r="E1070" s="208"/>
      <c r="F1070" s="208"/>
      <c r="G1070" s="208"/>
      <c r="H1070" s="208"/>
      <c r="I1070" s="234"/>
    </row>
    <row r="1071" customFormat="false" ht="13.8" hidden="false" customHeight="false" outlineLevel="0" collapsed="false">
      <c r="A1071" s="208"/>
      <c r="B1071" s="208"/>
      <c r="C1071" s="208"/>
      <c r="D1071" s="208"/>
      <c r="E1071" s="208"/>
      <c r="F1071" s="208"/>
      <c r="G1071" s="208"/>
      <c r="H1071" s="208"/>
      <c r="I1071" s="234"/>
    </row>
    <row r="1072" customFormat="false" ht="13.8" hidden="false" customHeight="false" outlineLevel="0" collapsed="false">
      <c r="A1072" s="208"/>
      <c r="B1072" s="208"/>
      <c r="C1072" s="208"/>
      <c r="D1072" s="208"/>
      <c r="E1072" s="208"/>
      <c r="F1072" s="208"/>
      <c r="G1072" s="208"/>
      <c r="H1072" s="208"/>
      <c r="I1072" s="234"/>
    </row>
    <row r="1073" customFormat="false" ht="13.8" hidden="false" customHeight="false" outlineLevel="0" collapsed="false">
      <c r="A1073" s="208"/>
      <c r="B1073" s="208"/>
      <c r="C1073" s="208"/>
      <c r="D1073" s="208"/>
      <c r="E1073" s="208"/>
      <c r="F1073" s="208"/>
      <c r="G1073" s="208"/>
      <c r="H1073" s="208"/>
      <c r="I1073" s="234"/>
    </row>
    <row r="1074" customFormat="false" ht="13.8" hidden="false" customHeight="false" outlineLevel="0" collapsed="false">
      <c r="A1074" s="208"/>
      <c r="B1074" s="208"/>
      <c r="C1074" s="208"/>
      <c r="D1074" s="208"/>
      <c r="E1074" s="208"/>
      <c r="F1074" s="208"/>
      <c r="G1074" s="208"/>
      <c r="H1074" s="208"/>
      <c r="I1074" s="234"/>
    </row>
    <row r="1075" customFormat="false" ht="13.8" hidden="false" customHeight="false" outlineLevel="0" collapsed="false">
      <c r="A1075" s="208"/>
      <c r="B1075" s="208"/>
      <c r="C1075" s="208"/>
      <c r="D1075" s="208"/>
      <c r="E1075" s="208"/>
      <c r="F1075" s="208"/>
      <c r="G1075" s="208"/>
      <c r="H1075" s="208"/>
      <c r="I1075" s="234"/>
    </row>
    <row r="1076" customFormat="false" ht="13.8" hidden="false" customHeight="false" outlineLevel="0" collapsed="false">
      <c r="A1076" s="208"/>
      <c r="B1076" s="208"/>
      <c r="C1076" s="208"/>
      <c r="D1076" s="208"/>
      <c r="E1076" s="208"/>
      <c r="F1076" s="208"/>
      <c r="G1076" s="208"/>
      <c r="H1076" s="208"/>
      <c r="I1076" s="234"/>
    </row>
    <row r="1077" customFormat="false" ht="13.8" hidden="false" customHeight="false" outlineLevel="0" collapsed="false">
      <c r="A1077" s="208"/>
      <c r="B1077" s="208"/>
      <c r="C1077" s="208"/>
      <c r="D1077" s="208"/>
      <c r="E1077" s="208"/>
      <c r="F1077" s="208"/>
      <c r="G1077" s="208"/>
      <c r="H1077" s="208"/>
      <c r="I1077" s="234"/>
    </row>
    <row r="1078" customFormat="false" ht="13.8" hidden="false" customHeight="false" outlineLevel="0" collapsed="false">
      <c r="A1078" s="208"/>
      <c r="B1078" s="208"/>
      <c r="C1078" s="208"/>
      <c r="D1078" s="208"/>
      <c r="E1078" s="208"/>
      <c r="F1078" s="208"/>
      <c r="G1078" s="208"/>
      <c r="H1078" s="208"/>
      <c r="I1078" s="234"/>
    </row>
    <row r="1079" customFormat="false" ht="13.8" hidden="false" customHeight="false" outlineLevel="0" collapsed="false">
      <c r="A1079" s="208"/>
      <c r="B1079" s="208"/>
      <c r="C1079" s="208"/>
      <c r="D1079" s="208"/>
      <c r="E1079" s="208"/>
      <c r="F1079" s="208"/>
      <c r="G1079" s="208"/>
      <c r="H1079" s="208"/>
      <c r="I1079" s="234"/>
    </row>
    <row r="1080" customFormat="false" ht="13.8" hidden="false" customHeight="false" outlineLevel="0" collapsed="false">
      <c r="A1080" s="208"/>
      <c r="B1080" s="208"/>
      <c r="C1080" s="208"/>
      <c r="D1080" s="208"/>
      <c r="E1080" s="208"/>
      <c r="F1080" s="208"/>
      <c r="G1080" s="208"/>
      <c r="H1080" s="208"/>
      <c r="I1080" s="234"/>
    </row>
    <row r="1081" customFormat="false" ht="13.8" hidden="false" customHeight="false" outlineLevel="0" collapsed="false">
      <c r="A1081" s="208"/>
      <c r="B1081" s="208"/>
      <c r="C1081" s="208"/>
      <c r="D1081" s="208"/>
      <c r="E1081" s="208"/>
      <c r="F1081" s="208"/>
      <c r="G1081" s="208"/>
      <c r="H1081" s="208"/>
      <c r="I1081" s="234"/>
    </row>
    <row r="1082" customFormat="false" ht="13.8" hidden="false" customHeight="false" outlineLevel="0" collapsed="false">
      <c r="A1082" s="208"/>
      <c r="B1082" s="208"/>
      <c r="C1082" s="208"/>
      <c r="D1082" s="208"/>
      <c r="E1082" s="208"/>
      <c r="F1082" s="208"/>
      <c r="G1082" s="208"/>
      <c r="H1082" s="208"/>
      <c r="I1082" s="234"/>
    </row>
    <row r="1083" customFormat="false" ht="13.8" hidden="false" customHeight="false" outlineLevel="0" collapsed="false">
      <c r="A1083" s="208"/>
      <c r="B1083" s="208"/>
      <c r="C1083" s="208"/>
      <c r="D1083" s="208"/>
      <c r="E1083" s="208"/>
      <c r="F1083" s="208"/>
      <c r="G1083" s="208"/>
      <c r="H1083" s="208"/>
      <c r="I1083" s="234"/>
    </row>
    <row r="1084" customFormat="false" ht="13.8" hidden="false" customHeight="false" outlineLevel="0" collapsed="false">
      <c r="A1084" s="208"/>
      <c r="B1084" s="208"/>
      <c r="C1084" s="208"/>
      <c r="D1084" s="208"/>
      <c r="E1084" s="208"/>
      <c r="F1084" s="208"/>
      <c r="G1084" s="208"/>
      <c r="H1084" s="208"/>
      <c r="I1084" s="234"/>
    </row>
    <row r="1085" customFormat="false" ht="13.8" hidden="false" customHeight="false" outlineLevel="0" collapsed="false">
      <c r="A1085" s="208"/>
      <c r="B1085" s="208"/>
      <c r="C1085" s="208"/>
      <c r="D1085" s="208"/>
      <c r="E1085" s="208"/>
      <c r="F1085" s="208"/>
      <c r="G1085" s="208"/>
      <c r="H1085" s="208"/>
      <c r="I1085" s="234"/>
    </row>
    <row r="1086" customFormat="false" ht="13.8" hidden="false" customHeight="false" outlineLevel="0" collapsed="false">
      <c r="A1086" s="208"/>
      <c r="B1086" s="208"/>
      <c r="C1086" s="208"/>
      <c r="D1086" s="208"/>
      <c r="E1086" s="208"/>
      <c r="F1086" s="208"/>
      <c r="G1086" s="208"/>
      <c r="H1086" s="208"/>
      <c r="I1086" s="234"/>
    </row>
    <row r="1087" customFormat="false" ht="13.8" hidden="false" customHeight="false" outlineLevel="0" collapsed="false">
      <c r="A1087" s="208"/>
      <c r="B1087" s="208"/>
      <c r="C1087" s="208"/>
      <c r="D1087" s="208"/>
      <c r="E1087" s="208"/>
      <c r="F1087" s="208"/>
      <c r="G1087" s="208"/>
      <c r="H1087" s="208"/>
      <c r="I1087" s="234"/>
    </row>
    <row r="1088" customFormat="false" ht="13.8" hidden="false" customHeight="false" outlineLevel="0" collapsed="false">
      <c r="A1088" s="208"/>
      <c r="B1088" s="208"/>
      <c r="C1088" s="208"/>
      <c r="D1088" s="208"/>
      <c r="E1088" s="208"/>
      <c r="F1088" s="208"/>
      <c r="G1088" s="208"/>
      <c r="H1088" s="208"/>
      <c r="I1088" s="234"/>
    </row>
    <row r="1089" customFormat="false" ht="13.8" hidden="false" customHeight="false" outlineLevel="0" collapsed="false">
      <c r="A1089" s="208"/>
      <c r="B1089" s="208"/>
      <c r="C1089" s="208"/>
      <c r="D1089" s="208"/>
      <c r="E1089" s="208"/>
      <c r="F1089" s="208"/>
      <c r="G1089" s="208"/>
      <c r="H1089" s="208"/>
      <c r="I1089" s="234"/>
    </row>
    <row r="1090" customFormat="false" ht="13.8" hidden="false" customHeight="false" outlineLevel="0" collapsed="false">
      <c r="A1090" s="208"/>
      <c r="B1090" s="208"/>
      <c r="C1090" s="208"/>
      <c r="D1090" s="208"/>
      <c r="E1090" s="208"/>
      <c r="F1090" s="208"/>
      <c r="G1090" s="208"/>
      <c r="H1090" s="208"/>
      <c r="I1090" s="234"/>
    </row>
    <row r="1091" customFormat="false" ht="13.8" hidden="false" customHeight="false" outlineLevel="0" collapsed="false">
      <c r="A1091" s="208"/>
      <c r="B1091" s="208"/>
      <c r="C1091" s="208"/>
      <c r="D1091" s="208"/>
      <c r="E1091" s="208"/>
      <c r="F1091" s="208"/>
      <c r="G1091" s="208"/>
      <c r="H1091" s="208"/>
      <c r="I1091" s="234"/>
    </row>
    <row r="1092" customFormat="false" ht="13.8" hidden="false" customHeight="false" outlineLevel="0" collapsed="false">
      <c r="A1092" s="208"/>
      <c r="B1092" s="208"/>
      <c r="C1092" s="208"/>
      <c r="D1092" s="208"/>
      <c r="E1092" s="208"/>
      <c r="F1092" s="208"/>
      <c r="G1092" s="208"/>
      <c r="H1092" s="208"/>
      <c r="I1092" s="234"/>
    </row>
    <row r="1093" customFormat="false" ht="13.8" hidden="false" customHeight="false" outlineLevel="0" collapsed="false">
      <c r="A1093" s="208"/>
      <c r="B1093" s="208"/>
      <c r="C1093" s="208"/>
      <c r="D1093" s="208"/>
      <c r="E1093" s="208"/>
      <c r="F1093" s="208"/>
      <c r="G1093" s="208"/>
      <c r="H1093" s="208"/>
      <c r="I1093" s="234"/>
    </row>
    <row r="1094" customFormat="false" ht="13.8" hidden="false" customHeight="false" outlineLevel="0" collapsed="false">
      <c r="A1094" s="208"/>
      <c r="B1094" s="208"/>
      <c r="C1094" s="208"/>
      <c r="D1094" s="208"/>
      <c r="E1094" s="208"/>
      <c r="F1094" s="208"/>
      <c r="G1094" s="208"/>
      <c r="H1094" s="208"/>
      <c r="I1094" s="234"/>
    </row>
    <row r="1095" customFormat="false" ht="13.8" hidden="false" customHeight="false" outlineLevel="0" collapsed="false">
      <c r="A1095" s="208"/>
      <c r="B1095" s="208"/>
      <c r="C1095" s="208"/>
      <c r="D1095" s="208"/>
      <c r="E1095" s="208"/>
      <c r="F1095" s="208"/>
      <c r="G1095" s="208"/>
      <c r="H1095" s="208"/>
      <c r="I1095" s="234"/>
    </row>
    <row r="1096" customFormat="false" ht="13.8" hidden="false" customHeight="false" outlineLevel="0" collapsed="false">
      <c r="A1096" s="208"/>
      <c r="B1096" s="208"/>
      <c r="C1096" s="208"/>
      <c r="D1096" s="208"/>
      <c r="E1096" s="208"/>
      <c r="F1096" s="208"/>
      <c r="G1096" s="208"/>
      <c r="H1096" s="208"/>
      <c r="I1096" s="234"/>
    </row>
    <row r="1097" customFormat="false" ht="13.8" hidden="false" customHeight="false" outlineLevel="0" collapsed="false">
      <c r="A1097" s="208"/>
      <c r="B1097" s="208"/>
      <c r="C1097" s="208"/>
      <c r="D1097" s="208"/>
      <c r="E1097" s="208"/>
      <c r="F1097" s="208"/>
      <c r="G1097" s="208"/>
      <c r="H1097" s="208"/>
      <c r="I1097" s="234"/>
    </row>
    <row r="1098" customFormat="false" ht="13.8" hidden="false" customHeight="false" outlineLevel="0" collapsed="false">
      <c r="A1098" s="208"/>
      <c r="B1098" s="208"/>
      <c r="C1098" s="208"/>
      <c r="D1098" s="208"/>
      <c r="E1098" s="208"/>
      <c r="F1098" s="208"/>
      <c r="G1098" s="208"/>
      <c r="H1098" s="208"/>
      <c r="I1098" s="234"/>
    </row>
    <row r="1099" customFormat="false" ht="13.8" hidden="false" customHeight="false" outlineLevel="0" collapsed="false">
      <c r="A1099" s="208"/>
      <c r="B1099" s="208"/>
      <c r="C1099" s="208"/>
      <c r="D1099" s="208"/>
      <c r="E1099" s="208"/>
      <c r="F1099" s="208"/>
      <c r="G1099" s="208"/>
      <c r="H1099" s="208"/>
      <c r="I1099" s="234"/>
    </row>
    <row r="1100" customFormat="false" ht="13.8" hidden="false" customHeight="false" outlineLevel="0" collapsed="false">
      <c r="A1100" s="208"/>
      <c r="B1100" s="208"/>
      <c r="C1100" s="208"/>
      <c r="D1100" s="208"/>
      <c r="E1100" s="208"/>
      <c r="F1100" s="208"/>
      <c r="G1100" s="208"/>
      <c r="H1100" s="208"/>
      <c r="I1100" s="234"/>
    </row>
    <row r="1101" customFormat="false" ht="13.8" hidden="false" customHeight="false" outlineLevel="0" collapsed="false">
      <c r="A1101" s="208"/>
      <c r="B1101" s="208"/>
      <c r="C1101" s="208"/>
      <c r="D1101" s="208"/>
      <c r="E1101" s="208"/>
      <c r="F1101" s="208"/>
      <c r="G1101" s="208"/>
      <c r="H1101" s="208"/>
      <c r="I1101" s="234"/>
    </row>
    <row r="1102" customFormat="false" ht="13.8" hidden="false" customHeight="false" outlineLevel="0" collapsed="false">
      <c r="A1102" s="208"/>
      <c r="B1102" s="208"/>
      <c r="C1102" s="208"/>
      <c r="D1102" s="208"/>
      <c r="E1102" s="208"/>
      <c r="F1102" s="208"/>
      <c r="G1102" s="208"/>
      <c r="H1102" s="208"/>
      <c r="I1102" s="234"/>
    </row>
    <row r="1103" customFormat="false" ht="13.8" hidden="false" customHeight="false" outlineLevel="0" collapsed="false">
      <c r="A1103" s="208"/>
      <c r="B1103" s="208"/>
      <c r="C1103" s="208"/>
      <c r="D1103" s="208"/>
      <c r="E1103" s="208"/>
      <c r="F1103" s="208"/>
      <c r="G1103" s="208"/>
      <c r="H1103" s="208"/>
      <c r="I1103" s="234"/>
    </row>
    <row r="1104" customFormat="false" ht="13.8" hidden="false" customHeight="false" outlineLevel="0" collapsed="false">
      <c r="A1104" s="208"/>
      <c r="B1104" s="208"/>
      <c r="C1104" s="208"/>
      <c r="D1104" s="208"/>
      <c r="E1104" s="208"/>
      <c r="F1104" s="208"/>
      <c r="G1104" s="208"/>
      <c r="H1104" s="208"/>
      <c r="I1104" s="234"/>
    </row>
    <row r="1105" customFormat="false" ht="13.8" hidden="false" customHeight="false" outlineLevel="0" collapsed="false">
      <c r="A1105" s="208"/>
      <c r="B1105" s="208"/>
      <c r="C1105" s="208"/>
      <c r="D1105" s="208"/>
      <c r="E1105" s="208"/>
      <c r="F1105" s="208"/>
      <c r="G1105" s="208"/>
      <c r="H1105" s="208"/>
      <c r="I1105" s="234"/>
    </row>
    <row r="1106" customFormat="false" ht="13.8" hidden="false" customHeight="false" outlineLevel="0" collapsed="false">
      <c r="A1106" s="208"/>
      <c r="B1106" s="208"/>
      <c r="C1106" s="208"/>
      <c r="D1106" s="208"/>
      <c r="E1106" s="208"/>
      <c r="F1106" s="208"/>
      <c r="G1106" s="208"/>
      <c r="H1106" s="208"/>
      <c r="I1106" s="234"/>
    </row>
    <row r="1107" customFormat="false" ht="13.8" hidden="false" customHeight="false" outlineLevel="0" collapsed="false">
      <c r="A1107" s="208"/>
      <c r="B1107" s="208"/>
      <c r="C1107" s="208"/>
      <c r="D1107" s="208"/>
      <c r="E1107" s="208"/>
      <c r="F1107" s="208"/>
      <c r="G1107" s="208"/>
      <c r="H1107" s="208"/>
      <c r="I1107" s="234"/>
    </row>
    <row r="1108" customFormat="false" ht="13.8" hidden="false" customHeight="false" outlineLevel="0" collapsed="false">
      <c r="A1108" s="208"/>
      <c r="B1108" s="208"/>
      <c r="C1108" s="208"/>
      <c r="D1108" s="208"/>
      <c r="E1108" s="208"/>
      <c r="F1108" s="208"/>
      <c r="G1108" s="208"/>
      <c r="H1108" s="208"/>
      <c r="I1108" s="234"/>
    </row>
    <row r="1109" customFormat="false" ht="13.8" hidden="false" customHeight="false" outlineLevel="0" collapsed="false">
      <c r="A1109" s="208"/>
      <c r="B1109" s="208"/>
      <c r="C1109" s="208"/>
      <c r="D1109" s="208"/>
      <c r="E1109" s="208"/>
      <c r="F1109" s="208"/>
      <c r="G1109" s="208"/>
      <c r="H1109" s="208"/>
      <c r="I1109" s="234"/>
    </row>
    <row r="1110" customFormat="false" ht="13.8" hidden="false" customHeight="false" outlineLevel="0" collapsed="false">
      <c r="A1110" s="208"/>
      <c r="B1110" s="208"/>
      <c r="C1110" s="208"/>
      <c r="D1110" s="208"/>
      <c r="E1110" s="208"/>
      <c r="F1110" s="208"/>
      <c r="G1110" s="208"/>
      <c r="H1110" s="208"/>
      <c r="I1110" s="234"/>
    </row>
    <row r="1111" customFormat="false" ht="13.8" hidden="false" customHeight="false" outlineLevel="0" collapsed="false">
      <c r="A1111" s="208"/>
      <c r="B1111" s="208"/>
      <c r="C1111" s="208"/>
      <c r="D1111" s="208"/>
      <c r="E1111" s="208"/>
      <c r="F1111" s="208"/>
      <c r="G1111" s="208"/>
      <c r="H1111" s="208"/>
      <c r="I1111" s="234"/>
    </row>
    <row r="1112" customFormat="false" ht="13.8" hidden="false" customHeight="false" outlineLevel="0" collapsed="false">
      <c r="A1112" s="208"/>
      <c r="B1112" s="208"/>
      <c r="C1112" s="208"/>
      <c r="D1112" s="208"/>
      <c r="E1112" s="208"/>
      <c r="F1112" s="208"/>
      <c r="G1112" s="208"/>
      <c r="H1112" s="208"/>
      <c r="I1112" s="234"/>
    </row>
    <row r="1113" customFormat="false" ht="13.8" hidden="false" customHeight="false" outlineLevel="0" collapsed="false">
      <c r="A1113" s="208"/>
      <c r="B1113" s="208"/>
      <c r="C1113" s="208"/>
      <c r="D1113" s="208"/>
      <c r="E1113" s="208"/>
      <c r="F1113" s="208"/>
      <c r="G1113" s="208"/>
      <c r="H1113" s="208"/>
      <c r="I1113" s="234"/>
    </row>
    <row r="1114" customFormat="false" ht="13.8" hidden="false" customHeight="false" outlineLevel="0" collapsed="false">
      <c r="A1114" s="208"/>
      <c r="B1114" s="208"/>
      <c r="C1114" s="208"/>
      <c r="D1114" s="208"/>
      <c r="E1114" s="208"/>
      <c r="F1114" s="208"/>
      <c r="G1114" s="208"/>
      <c r="H1114" s="208"/>
      <c r="I1114" s="234"/>
    </row>
    <row r="1115" customFormat="false" ht="13.8" hidden="false" customHeight="false" outlineLevel="0" collapsed="false">
      <c r="A1115" s="208"/>
      <c r="B1115" s="208"/>
      <c r="C1115" s="208"/>
      <c r="D1115" s="208"/>
      <c r="E1115" s="208"/>
      <c r="F1115" s="208"/>
      <c r="G1115" s="208"/>
      <c r="H1115" s="208"/>
      <c r="I1115" s="234"/>
    </row>
    <row r="1116" customFormat="false" ht="13.8" hidden="false" customHeight="false" outlineLevel="0" collapsed="false">
      <c r="A1116" s="208"/>
      <c r="B1116" s="208"/>
      <c r="C1116" s="208"/>
      <c r="D1116" s="208"/>
      <c r="E1116" s="208"/>
      <c r="F1116" s="208"/>
      <c r="G1116" s="208"/>
      <c r="H1116" s="208"/>
      <c r="I1116" s="234"/>
    </row>
    <row r="1117" customFormat="false" ht="13.8" hidden="false" customHeight="false" outlineLevel="0" collapsed="false">
      <c r="A1117" s="208"/>
      <c r="B1117" s="208"/>
      <c r="C1117" s="208"/>
      <c r="D1117" s="208"/>
      <c r="E1117" s="208"/>
      <c r="F1117" s="208"/>
      <c r="G1117" s="208"/>
      <c r="H1117" s="208"/>
      <c r="I1117" s="234"/>
    </row>
    <row r="1118" customFormat="false" ht="13.8" hidden="false" customHeight="false" outlineLevel="0" collapsed="false">
      <c r="A1118" s="208"/>
      <c r="B1118" s="208"/>
      <c r="C1118" s="208"/>
      <c r="D1118" s="208"/>
      <c r="E1118" s="208"/>
      <c r="F1118" s="208"/>
      <c r="G1118" s="208"/>
      <c r="H1118" s="208"/>
      <c r="I1118" s="234"/>
    </row>
    <row r="1119" customFormat="false" ht="13.8" hidden="false" customHeight="false" outlineLevel="0" collapsed="false">
      <c r="A1119" s="208"/>
      <c r="B1119" s="208"/>
      <c r="C1119" s="208"/>
      <c r="D1119" s="208"/>
      <c r="E1119" s="208"/>
      <c r="F1119" s="208"/>
      <c r="G1119" s="208"/>
      <c r="H1119" s="208"/>
      <c r="I1119" s="234"/>
    </row>
    <row r="1120" customFormat="false" ht="13.8" hidden="false" customHeight="false" outlineLevel="0" collapsed="false">
      <c r="A1120" s="208"/>
      <c r="B1120" s="208"/>
      <c r="C1120" s="208"/>
      <c r="D1120" s="208"/>
      <c r="E1120" s="208"/>
      <c r="F1120" s="208"/>
      <c r="G1120" s="208"/>
      <c r="H1120" s="208"/>
      <c r="I1120" s="234"/>
    </row>
    <row r="1121" customFormat="false" ht="13.8" hidden="false" customHeight="false" outlineLevel="0" collapsed="false">
      <c r="A1121" s="208"/>
      <c r="B1121" s="208"/>
      <c r="C1121" s="208"/>
      <c r="D1121" s="208"/>
      <c r="E1121" s="208"/>
      <c r="F1121" s="208"/>
      <c r="G1121" s="208"/>
      <c r="H1121" s="208"/>
      <c r="I1121" s="234"/>
    </row>
    <row r="1122" customFormat="false" ht="13.8" hidden="false" customHeight="false" outlineLevel="0" collapsed="false">
      <c r="A1122" s="208"/>
      <c r="B1122" s="208"/>
      <c r="C1122" s="208"/>
      <c r="D1122" s="208"/>
      <c r="E1122" s="208"/>
      <c r="F1122" s="208"/>
      <c r="G1122" s="208"/>
      <c r="H1122" s="208"/>
      <c r="I1122" s="234"/>
    </row>
    <row r="1123" customFormat="false" ht="13.8" hidden="false" customHeight="false" outlineLevel="0" collapsed="false">
      <c r="A1123" s="208"/>
      <c r="B1123" s="208"/>
      <c r="C1123" s="208"/>
      <c r="D1123" s="208"/>
      <c r="E1123" s="208"/>
      <c r="F1123" s="208"/>
      <c r="G1123" s="208"/>
      <c r="H1123" s="208"/>
      <c r="I1123" s="234"/>
    </row>
    <row r="1124" customFormat="false" ht="13.8" hidden="false" customHeight="false" outlineLevel="0" collapsed="false">
      <c r="A1124" s="208"/>
      <c r="B1124" s="208"/>
      <c r="C1124" s="208"/>
      <c r="D1124" s="208"/>
      <c r="E1124" s="208"/>
      <c r="F1124" s="208"/>
      <c r="G1124" s="208"/>
      <c r="H1124" s="208"/>
      <c r="I1124" s="234"/>
    </row>
    <row r="1125" customFormat="false" ht="13.8" hidden="false" customHeight="false" outlineLevel="0" collapsed="false">
      <c r="A1125" s="208"/>
      <c r="B1125" s="208"/>
      <c r="C1125" s="208"/>
      <c r="D1125" s="208"/>
      <c r="E1125" s="208"/>
      <c r="F1125" s="208"/>
      <c r="G1125" s="208"/>
      <c r="H1125" s="208"/>
      <c r="I1125" s="234"/>
    </row>
    <row r="1126" customFormat="false" ht="13.8" hidden="false" customHeight="false" outlineLevel="0" collapsed="false">
      <c r="A1126" s="208"/>
      <c r="B1126" s="208"/>
      <c r="C1126" s="208"/>
      <c r="D1126" s="208"/>
      <c r="E1126" s="208"/>
      <c r="F1126" s="208"/>
      <c r="G1126" s="208"/>
      <c r="H1126" s="208"/>
      <c r="I1126" s="234"/>
    </row>
    <row r="1127" customFormat="false" ht="13.8" hidden="false" customHeight="false" outlineLevel="0" collapsed="false">
      <c r="A1127" s="208"/>
      <c r="B1127" s="208"/>
      <c r="C1127" s="208"/>
      <c r="D1127" s="208"/>
      <c r="E1127" s="208"/>
      <c r="F1127" s="208"/>
      <c r="G1127" s="208"/>
      <c r="H1127" s="208"/>
      <c r="I1127" s="234"/>
    </row>
    <row r="1128" customFormat="false" ht="13.8" hidden="false" customHeight="false" outlineLevel="0" collapsed="false">
      <c r="A1128" s="208"/>
      <c r="B1128" s="208"/>
      <c r="C1128" s="208"/>
      <c r="D1128" s="208"/>
      <c r="E1128" s="208"/>
      <c r="F1128" s="208"/>
      <c r="G1128" s="208"/>
      <c r="H1128" s="208"/>
      <c r="I1128" s="234"/>
    </row>
    <row r="1129" customFormat="false" ht="13.8" hidden="false" customHeight="false" outlineLevel="0" collapsed="false">
      <c r="A1129" s="208"/>
      <c r="B1129" s="208"/>
      <c r="C1129" s="208"/>
      <c r="D1129" s="208"/>
      <c r="E1129" s="208"/>
      <c r="F1129" s="208"/>
      <c r="G1129" s="208"/>
      <c r="H1129" s="208"/>
      <c r="I1129" s="234"/>
    </row>
    <row r="1130" customFormat="false" ht="13.8" hidden="false" customHeight="false" outlineLevel="0" collapsed="false">
      <c r="A1130" s="208"/>
      <c r="B1130" s="208"/>
      <c r="C1130" s="208"/>
      <c r="D1130" s="208"/>
      <c r="E1130" s="208"/>
      <c r="F1130" s="208"/>
      <c r="G1130" s="208"/>
      <c r="H1130" s="208"/>
      <c r="I1130" s="234"/>
    </row>
    <row r="1131" customFormat="false" ht="13.8" hidden="false" customHeight="false" outlineLevel="0" collapsed="false">
      <c r="A1131" s="208"/>
      <c r="B1131" s="208"/>
      <c r="C1131" s="208"/>
      <c r="D1131" s="208"/>
      <c r="E1131" s="208"/>
      <c r="F1131" s="208"/>
      <c r="G1131" s="208"/>
      <c r="H1131" s="208"/>
      <c r="I1131" s="234"/>
    </row>
    <row r="1132" customFormat="false" ht="13.8" hidden="false" customHeight="false" outlineLevel="0" collapsed="false">
      <c r="A1132" s="208"/>
      <c r="B1132" s="208"/>
      <c r="C1132" s="208"/>
      <c r="D1132" s="208"/>
      <c r="E1132" s="208"/>
      <c r="F1132" s="208"/>
      <c r="G1132" s="208"/>
      <c r="H1132" s="208"/>
      <c r="I1132" s="234"/>
    </row>
    <row r="1133" customFormat="false" ht="13.8" hidden="false" customHeight="false" outlineLevel="0" collapsed="false">
      <c r="A1133" s="208"/>
      <c r="B1133" s="208"/>
      <c r="C1133" s="208"/>
      <c r="D1133" s="208"/>
      <c r="E1133" s="208"/>
      <c r="F1133" s="208"/>
      <c r="G1133" s="208"/>
      <c r="H1133" s="208"/>
      <c r="I1133" s="234"/>
    </row>
    <row r="1134" customFormat="false" ht="13.8" hidden="false" customHeight="false" outlineLevel="0" collapsed="false">
      <c r="A1134" s="208"/>
      <c r="B1134" s="208"/>
      <c r="C1134" s="208"/>
      <c r="D1134" s="208"/>
      <c r="E1134" s="208"/>
      <c r="F1134" s="208"/>
      <c r="G1134" s="208"/>
      <c r="H1134" s="208"/>
      <c r="I1134" s="234"/>
    </row>
    <row r="1135" customFormat="false" ht="13.8" hidden="false" customHeight="false" outlineLevel="0" collapsed="false">
      <c r="A1135" s="208"/>
      <c r="B1135" s="208"/>
      <c r="C1135" s="208"/>
      <c r="D1135" s="208"/>
      <c r="E1135" s="208"/>
      <c r="F1135" s="208"/>
      <c r="G1135" s="208"/>
      <c r="H1135" s="208"/>
      <c r="I1135" s="234"/>
    </row>
    <row r="1136" customFormat="false" ht="13.8" hidden="false" customHeight="false" outlineLevel="0" collapsed="false">
      <c r="A1136" s="208"/>
      <c r="B1136" s="208"/>
      <c r="C1136" s="208"/>
      <c r="D1136" s="208"/>
      <c r="E1136" s="208"/>
      <c r="F1136" s="208"/>
      <c r="G1136" s="208"/>
      <c r="H1136" s="208"/>
      <c r="I1136" s="234"/>
    </row>
    <row r="1137" customFormat="false" ht="13.8" hidden="false" customHeight="false" outlineLevel="0" collapsed="false">
      <c r="A1137" s="208"/>
      <c r="B1137" s="208"/>
      <c r="C1137" s="208"/>
      <c r="D1137" s="208"/>
      <c r="E1137" s="208"/>
      <c r="F1137" s="208"/>
      <c r="G1137" s="208"/>
      <c r="H1137" s="208"/>
      <c r="I1137" s="234"/>
    </row>
    <row r="1138" customFormat="false" ht="13.8" hidden="false" customHeight="false" outlineLevel="0" collapsed="false">
      <c r="A1138" s="208"/>
      <c r="B1138" s="208"/>
      <c r="C1138" s="208"/>
      <c r="D1138" s="208"/>
      <c r="E1138" s="208"/>
      <c r="F1138" s="208"/>
      <c r="G1138" s="208"/>
      <c r="H1138" s="208"/>
      <c r="I1138" s="234"/>
    </row>
    <row r="1139" customFormat="false" ht="13.8" hidden="false" customHeight="false" outlineLevel="0" collapsed="false">
      <c r="A1139" s="208"/>
      <c r="B1139" s="208"/>
      <c r="C1139" s="208"/>
      <c r="D1139" s="208"/>
      <c r="E1139" s="208"/>
      <c r="F1139" s="208"/>
      <c r="G1139" s="208"/>
      <c r="H1139" s="208"/>
      <c r="I1139" s="234"/>
    </row>
    <row r="1140" customFormat="false" ht="13.8" hidden="false" customHeight="false" outlineLevel="0" collapsed="false">
      <c r="A1140" s="208"/>
      <c r="B1140" s="208"/>
      <c r="C1140" s="208"/>
      <c r="D1140" s="208"/>
      <c r="E1140" s="208"/>
      <c r="F1140" s="208"/>
      <c r="G1140" s="208"/>
      <c r="H1140" s="208"/>
      <c r="I1140" s="234"/>
    </row>
    <row r="1141" customFormat="false" ht="13.8" hidden="false" customHeight="false" outlineLevel="0" collapsed="false">
      <c r="A1141" s="208"/>
      <c r="B1141" s="208"/>
      <c r="C1141" s="208"/>
      <c r="D1141" s="208"/>
      <c r="E1141" s="208"/>
      <c r="F1141" s="208"/>
      <c r="G1141" s="208"/>
      <c r="H1141" s="208"/>
      <c r="I1141" s="234"/>
    </row>
    <row r="1142" customFormat="false" ht="13.8" hidden="false" customHeight="false" outlineLevel="0" collapsed="false">
      <c r="A1142" s="208"/>
      <c r="B1142" s="208"/>
      <c r="C1142" s="208"/>
      <c r="D1142" s="208"/>
      <c r="E1142" s="208"/>
      <c r="F1142" s="208"/>
      <c r="G1142" s="208"/>
      <c r="H1142" s="208"/>
      <c r="I1142" s="234"/>
    </row>
    <row r="1143" customFormat="false" ht="13.8" hidden="false" customHeight="false" outlineLevel="0" collapsed="false">
      <c r="A1143" s="208"/>
      <c r="B1143" s="208"/>
      <c r="C1143" s="208"/>
      <c r="D1143" s="208"/>
      <c r="E1143" s="208"/>
      <c r="F1143" s="208"/>
      <c r="G1143" s="208"/>
      <c r="H1143" s="208"/>
      <c r="I1143" s="234"/>
    </row>
    <row r="1144" customFormat="false" ht="13.8" hidden="false" customHeight="false" outlineLevel="0" collapsed="false">
      <c r="A1144" s="208"/>
      <c r="B1144" s="208"/>
      <c r="C1144" s="208"/>
      <c r="D1144" s="208"/>
      <c r="E1144" s="208"/>
      <c r="F1144" s="208"/>
      <c r="G1144" s="208"/>
      <c r="H1144" s="208"/>
      <c r="I1144" s="234"/>
    </row>
    <row r="1145" customFormat="false" ht="13.8" hidden="false" customHeight="false" outlineLevel="0" collapsed="false">
      <c r="A1145" s="208"/>
      <c r="B1145" s="208"/>
      <c r="C1145" s="208"/>
      <c r="D1145" s="208"/>
      <c r="E1145" s="208"/>
      <c r="F1145" s="208"/>
      <c r="G1145" s="208"/>
      <c r="H1145" s="208"/>
      <c r="I1145" s="234"/>
    </row>
    <row r="1146" customFormat="false" ht="13.8" hidden="false" customHeight="false" outlineLevel="0" collapsed="false">
      <c r="A1146" s="208"/>
      <c r="B1146" s="208"/>
      <c r="C1146" s="208"/>
      <c r="D1146" s="208"/>
      <c r="E1146" s="208"/>
      <c r="F1146" s="208"/>
      <c r="G1146" s="208"/>
      <c r="H1146" s="208"/>
      <c r="I1146" s="234"/>
    </row>
    <row r="1147" customFormat="false" ht="13.8" hidden="false" customHeight="false" outlineLevel="0" collapsed="false">
      <c r="A1147" s="208"/>
      <c r="B1147" s="208"/>
      <c r="C1147" s="208"/>
      <c r="D1147" s="208"/>
      <c r="E1147" s="208"/>
      <c r="F1147" s="208"/>
      <c r="G1147" s="208"/>
      <c r="H1147" s="208"/>
      <c r="I1147" s="234"/>
    </row>
    <row r="1148" customFormat="false" ht="13.8" hidden="false" customHeight="false" outlineLevel="0" collapsed="false">
      <c r="A1148" s="208"/>
      <c r="B1148" s="208"/>
      <c r="C1148" s="208"/>
      <c r="D1148" s="208"/>
      <c r="E1148" s="208"/>
      <c r="F1148" s="208"/>
      <c r="G1148" s="208"/>
      <c r="H1148" s="208"/>
      <c r="I1148" s="234"/>
    </row>
    <row r="1149" customFormat="false" ht="13.8" hidden="false" customHeight="false" outlineLevel="0" collapsed="false">
      <c r="A1149" s="208"/>
      <c r="B1149" s="208"/>
      <c r="C1149" s="208"/>
      <c r="D1149" s="208"/>
      <c r="E1149" s="208"/>
      <c r="F1149" s="208"/>
      <c r="G1149" s="208"/>
      <c r="H1149" s="208"/>
      <c r="I1149" s="234"/>
    </row>
    <row r="1150" customFormat="false" ht="13.8" hidden="false" customHeight="false" outlineLevel="0" collapsed="false">
      <c r="A1150" s="208"/>
      <c r="B1150" s="208"/>
      <c r="C1150" s="208"/>
      <c r="D1150" s="208"/>
      <c r="E1150" s="208"/>
      <c r="F1150" s="208"/>
      <c r="G1150" s="208"/>
      <c r="H1150" s="208"/>
      <c r="I1150" s="234"/>
    </row>
    <row r="1151" customFormat="false" ht="13.8" hidden="false" customHeight="false" outlineLevel="0" collapsed="false">
      <c r="A1151" s="208"/>
      <c r="B1151" s="208"/>
      <c r="C1151" s="208"/>
      <c r="D1151" s="208"/>
      <c r="E1151" s="208"/>
      <c r="F1151" s="208"/>
      <c r="G1151" s="208"/>
      <c r="H1151" s="208"/>
      <c r="I1151" s="234"/>
    </row>
    <row r="1152" customFormat="false" ht="13.8" hidden="false" customHeight="false" outlineLevel="0" collapsed="false">
      <c r="A1152" s="208"/>
      <c r="B1152" s="208"/>
      <c r="C1152" s="208"/>
      <c r="D1152" s="208"/>
      <c r="E1152" s="208"/>
      <c r="F1152" s="208"/>
      <c r="G1152" s="208"/>
      <c r="H1152" s="208"/>
      <c r="I1152" s="234"/>
    </row>
    <row r="1153" customFormat="false" ht="13.8" hidden="false" customHeight="false" outlineLevel="0" collapsed="false">
      <c r="A1153" s="208"/>
      <c r="B1153" s="208"/>
      <c r="C1153" s="208"/>
      <c r="D1153" s="208"/>
      <c r="E1153" s="208"/>
      <c r="F1153" s="208"/>
      <c r="G1153" s="208"/>
      <c r="H1153" s="208"/>
      <c r="I1153" s="234"/>
    </row>
    <row r="1154" customFormat="false" ht="13.8" hidden="false" customHeight="false" outlineLevel="0" collapsed="false">
      <c r="A1154" s="208"/>
      <c r="B1154" s="208"/>
      <c r="C1154" s="208"/>
      <c r="D1154" s="208"/>
      <c r="E1154" s="208"/>
      <c r="F1154" s="208"/>
      <c r="G1154" s="208"/>
      <c r="H1154" s="208"/>
      <c r="I1154" s="234"/>
    </row>
    <row r="1155" customFormat="false" ht="13.8" hidden="false" customHeight="false" outlineLevel="0" collapsed="false">
      <c r="A1155" s="208"/>
      <c r="B1155" s="208"/>
      <c r="C1155" s="208"/>
      <c r="D1155" s="208"/>
      <c r="E1155" s="208"/>
      <c r="F1155" s="208"/>
      <c r="G1155" s="208"/>
      <c r="H1155" s="208"/>
      <c r="I1155" s="234"/>
    </row>
    <row r="1156" customFormat="false" ht="13.8" hidden="false" customHeight="false" outlineLevel="0" collapsed="false">
      <c r="A1156" s="208"/>
      <c r="B1156" s="208"/>
      <c r="C1156" s="208"/>
      <c r="D1156" s="208"/>
      <c r="E1156" s="208"/>
      <c r="F1156" s="208"/>
      <c r="G1156" s="208"/>
      <c r="H1156" s="208"/>
      <c r="I1156" s="234"/>
    </row>
    <row r="1157" customFormat="false" ht="13.8" hidden="false" customHeight="false" outlineLevel="0" collapsed="false">
      <c r="A1157" s="208"/>
      <c r="B1157" s="208"/>
      <c r="C1157" s="208"/>
      <c r="D1157" s="208"/>
      <c r="E1157" s="208"/>
      <c r="F1157" s="208"/>
      <c r="G1157" s="208"/>
      <c r="H1157" s="208"/>
      <c r="I1157" s="234"/>
    </row>
    <row r="1158" customFormat="false" ht="13.8" hidden="false" customHeight="false" outlineLevel="0" collapsed="false">
      <c r="A1158" s="208"/>
      <c r="B1158" s="208"/>
      <c r="C1158" s="208"/>
      <c r="D1158" s="208"/>
      <c r="E1158" s="208"/>
      <c r="F1158" s="208"/>
      <c r="G1158" s="208"/>
      <c r="H1158" s="208"/>
      <c r="I1158" s="234"/>
    </row>
    <row r="1159" customFormat="false" ht="13.8" hidden="false" customHeight="false" outlineLevel="0" collapsed="false">
      <c r="A1159" s="208"/>
      <c r="B1159" s="208"/>
      <c r="C1159" s="208"/>
      <c r="D1159" s="208"/>
      <c r="E1159" s="208"/>
      <c r="F1159" s="208"/>
      <c r="G1159" s="208"/>
      <c r="H1159" s="208"/>
      <c r="I1159" s="234"/>
    </row>
    <row r="1160" customFormat="false" ht="13.8" hidden="false" customHeight="false" outlineLevel="0" collapsed="false">
      <c r="A1160" s="208"/>
      <c r="B1160" s="208"/>
      <c r="C1160" s="208"/>
      <c r="D1160" s="208"/>
      <c r="E1160" s="208"/>
      <c r="F1160" s="208"/>
      <c r="G1160" s="208"/>
      <c r="H1160" s="208"/>
      <c r="I1160" s="234"/>
    </row>
    <row r="1161" customFormat="false" ht="13.8" hidden="false" customHeight="false" outlineLevel="0" collapsed="false">
      <c r="A1161" s="208"/>
      <c r="B1161" s="208"/>
      <c r="C1161" s="208"/>
      <c r="D1161" s="208"/>
      <c r="E1161" s="208"/>
      <c r="F1161" s="208"/>
      <c r="G1161" s="208"/>
      <c r="H1161" s="208"/>
      <c r="I1161" s="234"/>
    </row>
    <row r="1162" customFormat="false" ht="13.8" hidden="false" customHeight="false" outlineLevel="0" collapsed="false">
      <c r="A1162" s="208"/>
      <c r="B1162" s="208"/>
      <c r="C1162" s="208"/>
      <c r="D1162" s="208"/>
      <c r="E1162" s="208"/>
      <c r="F1162" s="208"/>
      <c r="G1162" s="208"/>
      <c r="H1162" s="208"/>
      <c r="I1162" s="234"/>
    </row>
    <row r="1163" customFormat="false" ht="13.8" hidden="false" customHeight="false" outlineLevel="0" collapsed="false">
      <c r="A1163" s="208"/>
      <c r="B1163" s="208"/>
      <c r="C1163" s="208"/>
      <c r="D1163" s="208"/>
      <c r="E1163" s="208"/>
      <c r="F1163" s="208"/>
      <c r="G1163" s="208"/>
      <c r="H1163" s="208"/>
      <c r="I1163" s="234"/>
    </row>
    <row r="1164" customFormat="false" ht="13.8" hidden="false" customHeight="false" outlineLevel="0" collapsed="false">
      <c r="A1164" s="208"/>
      <c r="B1164" s="208"/>
      <c r="C1164" s="208"/>
      <c r="D1164" s="208"/>
      <c r="E1164" s="208"/>
      <c r="F1164" s="208"/>
      <c r="G1164" s="208"/>
      <c r="H1164" s="208"/>
      <c r="I1164" s="234"/>
    </row>
    <row r="1165" customFormat="false" ht="13.8" hidden="false" customHeight="false" outlineLevel="0" collapsed="false">
      <c r="A1165" s="208"/>
      <c r="B1165" s="208"/>
      <c r="C1165" s="208"/>
      <c r="D1165" s="208"/>
      <c r="E1165" s="208"/>
      <c r="F1165" s="208"/>
      <c r="G1165" s="208"/>
      <c r="H1165" s="208"/>
      <c r="I1165" s="234"/>
    </row>
    <row r="1166" customFormat="false" ht="13.8" hidden="false" customHeight="false" outlineLevel="0" collapsed="false">
      <c r="A1166" s="208"/>
      <c r="B1166" s="208"/>
      <c r="C1166" s="208"/>
      <c r="D1166" s="208"/>
      <c r="E1166" s="208"/>
      <c r="F1166" s="208"/>
      <c r="G1166" s="208"/>
      <c r="H1166" s="208"/>
      <c r="I1166" s="234"/>
    </row>
    <row r="1167" customFormat="false" ht="13.8" hidden="false" customHeight="false" outlineLevel="0" collapsed="false">
      <c r="A1167" s="208"/>
      <c r="B1167" s="208"/>
      <c r="C1167" s="208"/>
      <c r="D1167" s="208"/>
      <c r="E1167" s="208"/>
      <c r="F1167" s="208"/>
      <c r="G1167" s="208"/>
      <c r="H1167" s="208"/>
      <c r="I1167" s="234"/>
    </row>
  </sheetData>
  <mergeCells count="184">
    <mergeCell ref="A1:I1"/>
    <mergeCell ref="A2:E2"/>
    <mergeCell ref="F2:I2"/>
    <mergeCell ref="A3:I3"/>
    <mergeCell ref="A4:I4"/>
    <mergeCell ref="B5:G5"/>
    <mergeCell ref="H5:I5"/>
    <mergeCell ref="B6:G6"/>
    <mergeCell ref="H6:I6"/>
    <mergeCell ref="B7:G7"/>
    <mergeCell ref="H7:I7"/>
    <mergeCell ref="B8:G8"/>
    <mergeCell ref="H8:I8"/>
    <mergeCell ref="A9:I9"/>
    <mergeCell ref="A10:I10"/>
    <mergeCell ref="B11:G11"/>
    <mergeCell ref="H11:I11"/>
    <mergeCell ref="B12:G12"/>
    <mergeCell ref="H12:I12"/>
    <mergeCell ref="B13:G13"/>
    <mergeCell ref="H13:I13"/>
    <mergeCell ref="B14:G14"/>
    <mergeCell ref="H14:I14"/>
    <mergeCell ref="B15:G15"/>
    <mergeCell ref="H15:I15"/>
    <mergeCell ref="B16:G16"/>
    <mergeCell ref="H16:I16"/>
    <mergeCell ref="B17:G17"/>
    <mergeCell ref="H17:I17"/>
    <mergeCell ref="B18:G18"/>
    <mergeCell ref="H18:I18"/>
    <mergeCell ref="B19:G19"/>
    <mergeCell ref="H19:I19"/>
    <mergeCell ref="A20:I20"/>
    <mergeCell ref="A21:I21"/>
    <mergeCell ref="B22:D22"/>
    <mergeCell ref="B23:D23"/>
    <mergeCell ref="B24:G24"/>
    <mergeCell ref="B25:G25"/>
    <mergeCell ref="B26:G26"/>
    <mergeCell ref="B27:G27"/>
    <mergeCell ref="B28:G28"/>
    <mergeCell ref="A29:H29"/>
    <mergeCell ref="A30:I30"/>
    <mergeCell ref="A31:I31"/>
    <mergeCell ref="A32:E32"/>
    <mergeCell ref="A33:I33"/>
    <mergeCell ref="A34:I34"/>
    <mergeCell ref="B35:G35"/>
    <mergeCell ref="B36:G36"/>
    <mergeCell ref="B37:G37"/>
    <mergeCell ref="A38:G38"/>
    <mergeCell ref="A39:I39"/>
    <mergeCell ref="A40:I40"/>
    <mergeCell ref="A41:I41"/>
    <mergeCell ref="B42:G42"/>
    <mergeCell ref="B43:G43"/>
    <mergeCell ref="B44:G44"/>
    <mergeCell ref="B45:G45"/>
    <mergeCell ref="B46:G46"/>
    <mergeCell ref="B47:G47"/>
    <mergeCell ref="B48:G48"/>
    <mergeCell ref="B49:C49"/>
    <mergeCell ref="B50:G50"/>
    <mergeCell ref="A51:G51"/>
    <mergeCell ref="A52:I52"/>
    <mergeCell ref="A53:I53"/>
    <mergeCell ref="A54:I54"/>
    <mergeCell ref="A55:I55"/>
    <mergeCell ref="A56:I56"/>
    <mergeCell ref="A57:I57"/>
    <mergeCell ref="B58:G58"/>
    <mergeCell ref="B59:G59"/>
    <mergeCell ref="B60:G60"/>
    <mergeCell ref="B61:G61"/>
    <mergeCell ref="B62:G62"/>
    <mergeCell ref="B63:G63"/>
    <mergeCell ref="B64:G64"/>
    <mergeCell ref="B65:G65"/>
    <mergeCell ref="B66:G66"/>
    <mergeCell ref="B67:G67"/>
    <mergeCell ref="A68:G68"/>
    <mergeCell ref="A69:I69"/>
    <mergeCell ref="A70:I70"/>
    <mergeCell ref="A71:G71"/>
    <mergeCell ref="A72:G72"/>
    <mergeCell ref="A73:I73"/>
    <mergeCell ref="A74:I74"/>
    <mergeCell ref="B75:G75"/>
    <mergeCell ref="B76:G76"/>
    <mergeCell ref="B77:G77"/>
    <mergeCell ref="B78:G78"/>
    <mergeCell ref="A79:G79"/>
    <mergeCell ref="A80:I80"/>
    <mergeCell ref="B81:G81"/>
    <mergeCell ref="B82:G82"/>
    <mergeCell ref="B83:H83"/>
    <mergeCell ref="B84:H84"/>
    <mergeCell ref="B85:H85"/>
    <mergeCell ref="B86:H86"/>
    <mergeCell ref="B87:H87"/>
    <mergeCell ref="A88:G88"/>
    <mergeCell ref="A89:G89"/>
    <mergeCell ref="A90:I90"/>
    <mergeCell ref="A91:I91"/>
    <mergeCell ref="B92:G92"/>
    <mergeCell ref="B93:H93"/>
    <mergeCell ref="B94:H94"/>
    <mergeCell ref="B95:H95"/>
    <mergeCell ref="B96:H96"/>
    <mergeCell ref="B97:H97"/>
    <mergeCell ref="B98:H98"/>
    <mergeCell ref="A99:G99"/>
    <mergeCell ref="B100:H100"/>
    <mergeCell ref="A101:G101"/>
    <mergeCell ref="A102:I102"/>
    <mergeCell ref="A103:G103"/>
    <mergeCell ref="A104:G104"/>
    <mergeCell ref="A105:G105"/>
    <mergeCell ref="A106:G106"/>
    <mergeCell ref="A107:I107"/>
    <mergeCell ref="B108:G108"/>
    <mergeCell ref="B109:H109"/>
    <mergeCell ref="B110:H110"/>
    <mergeCell ref="B111:H111"/>
    <mergeCell ref="B112:H112"/>
    <mergeCell ref="A113:G113"/>
    <mergeCell ref="A114:G114"/>
    <mergeCell ref="A115:I115"/>
    <mergeCell ref="B116:G116"/>
    <mergeCell ref="B117:H117"/>
    <mergeCell ref="A118:G118"/>
    <mergeCell ref="A119:I119"/>
    <mergeCell ref="A120:I120"/>
    <mergeCell ref="B121:G121"/>
    <mergeCell ref="B122:H122"/>
    <mergeCell ref="B123:H123"/>
    <mergeCell ref="B124:H124"/>
    <mergeCell ref="A125:G125"/>
    <mergeCell ref="B126:H126"/>
    <mergeCell ref="A127:G127"/>
    <mergeCell ref="A128:I128"/>
    <mergeCell ref="B129:G129"/>
    <mergeCell ref="B130:G130"/>
    <mergeCell ref="B131:G131"/>
    <mergeCell ref="B132:G132"/>
    <mergeCell ref="A133:H133"/>
    <mergeCell ref="A134:I134"/>
    <mergeCell ref="B135:G135"/>
    <mergeCell ref="A136:G136"/>
    <mergeCell ref="B137:G137"/>
    <mergeCell ref="A138:G138"/>
    <mergeCell ref="B139:G139"/>
    <mergeCell ref="A140:G140"/>
    <mergeCell ref="B141:G141"/>
    <mergeCell ref="B142:G142"/>
    <mergeCell ref="B143:G143"/>
    <mergeCell ref="B144:G144"/>
    <mergeCell ref="B147:G147"/>
    <mergeCell ref="B148:G148"/>
    <mergeCell ref="B149:G149"/>
    <mergeCell ref="A150:G150"/>
    <mergeCell ref="A152:G152"/>
    <mergeCell ref="A153:I153"/>
    <mergeCell ref="A154:H154"/>
    <mergeCell ref="B155:H155"/>
    <mergeCell ref="B156:H156"/>
    <mergeCell ref="B157:H157"/>
    <mergeCell ref="B158:H158"/>
    <mergeCell ref="B159:H159"/>
    <mergeCell ref="A160:G160"/>
    <mergeCell ref="B161:H161"/>
    <mergeCell ref="A162:G162"/>
    <mergeCell ref="A163:I163"/>
    <mergeCell ref="A164:I164"/>
    <mergeCell ref="A165:B165"/>
    <mergeCell ref="E165:F165"/>
    <mergeCell ref="H165:I165"/>
    <mergeCell ref="A166:B166"/>
    <mergeCell ref="E166:F166"/>
    <mergeCell ref="H166:I166"/>
    <mergeCell ref="A167:B167"/>
    <mergeCell ref="E167:F167"/>
    <mergeCell ref="H167:I167"/>
  </mergeCells>
  <dataValidations count="10">
    <dataValidation allowBlank="false" errorStyle="stop" operator="equal" showDropDown="false" showErrorMessage="true" showInputMessage="false" sqref="D49 F49" type="none">
      <formula1>0</formula1>
      <formula2>0</formula2>
    </dataValidation>
    <dataValidation allowBlank="false" errorStyle="stop" operator="equal" showDropDown="false" showErrorMessage="true" showInputMessage="false" sqref="H13 H25:H26" type="none">
      <formula1>0</formula1>
      <formula2>0</formula2>
    </dataValidation>
    <dataValidation allowBlank="false" errorStyle="stop" operator="equal" showDropDown="false" showErrorMessage="true" showInputMessage="false" sqref="F2" type="list">
      <formula1>"LUCRO REAL,LUCRO PRESUMIDO,SIMPLES NACIONAL"</formula1>
      <formula2>0</formula2>
    </dataValidation>
    <dataValidation allowBlank="false" errorStyle="stop" operator="equal" showDropDown="false" showErrorMessage="true" showInputMessage="false" sqref="E49" type="list">
      <mc:AlternateContent xmlns:x12ac="http://schemas.microsoft.com/office/spreadsheetml/2011/1/ac" xmlns:mc="http://schemas.openxmlformats.org/markup-compatibility/2006">
        <mc:Choice Requires="x12ac">
          <x12ac:list>"0,01","0,02","0,03"</x12ac:list>
        </mc:Choice>
        <mc:Fallback>
          <formula1>"0,01,0,02,0,03"</formula1>
        </mc:Fallback>
      </mc:AlternateContent>
      <formula2>0</formula2>
    </dataValidation>
    <dataValidation allowBlank="false" errorStyle="stop" operator="equal" showDropDown="false" showErrorMessage="true" showInputMessage="false" sqref="G49" type="none">
      <formula1>0</formula1>
      <formula2>0</formula2>
    </dataValidation>
    <dataValidation allowBlank="false" errorStyle="stop" operator="equal" showDropDown="false" showErrorMessage="true" showInputMessage="false" sqref="H24" type="list">
      <mc:AlternateContent xmlns:x12ac="http://schemas.microsoft.com/office/spreadsheetml/2011/1/ac" xmlns:mc="http://schemas.openxmlformats.org/markup-compatibility/2006">
        <mc:Choice Requires="x12ac">
          <x12ac:list>0,"0,1","0,2","0,4"</x12ac:list>
        </mc:Choice>
        <mc:Fallback>
          <formula1>"0,0,1,0,2,0,4"</formula1>
        </mc:Fallback>
      </mc:AlternateContent>
      <formula2>0</formula2>
    </dataValidation>
    <dataValidation allowBlank="false" errorStyle="stop" operator="equal" showDropDown="false" showErrorMessage="true" showInputMessage="false" sqref="H11" type="list">
      <mc:AlternateContent xmlns:x12ac="http://schemas.microsoft.com/office/spreadsheetml/2011/1/ac" xmlns:mc="http://schemas.openxmlformats.org/markup-compatibility/2006">
        <mc:Choice Requires="x12ac">
          <x12ac:list>"Item 03 - Médico-Veterinário, Tipo II, RT",Item 04 - Encarregado Operacional,Item 05 - Auxiliar de Veterinária,Item 06 - Auxiliar de Farmácia,Item 07 - Tratador de Animais,Item 08 - Recepcionista,Item 09 - Assistente Administrativo,Item 10 - Auxiliar de Limpeza,Item 11 - Auxiliar de Manutenção</x12ac:list>
        </mc:Choice>
        <mc:Fallback>
          <formula1>"Item 03 - Médico-Veterinário, Tipo II, RT,Item 04 - Encarregado Operacional,Item 05 - Auxiliar de Veterinária,Item 06 - Auxiliar de Farmácia,Item 07 - Tratador de Animais,Item 08 - Recepcionista,Item 09 - Assistente Administrativo,Item 10 - Auxiliar de Li"</formula1>
        </mc:Fallback>
      </mc:AlternateContent>
      <formula2>0</formula2>
    </dataValidation>
    <dataValidation allowBlank="false" errorStyle="stop" operator="equal" showDropDown="false" showErrorMessage="true" showInputMessage="false" sqref="H15" type="list">
      <formula1>"Sim,Não"</formula1>
      <formula2>0</formula2>
    </dataValidation>
    <dataValidation allowBlank="false" errorStyle="stop" operator="equal" showDropDown="false" showErrorMessage="true" showInputMessage="false" sqref="H16" type="none">
      <formula1>0</formula1>
      <formula2>0</formula2>
    </dataValidation>
    <dataValidation allowBlank="false" errorStyle="stop" operator="equal" showDropDown="false" showErrorMessage="true" showInputMessage="false" sqref="H12" type="list">
      <formula1>"2233-05,1412-05,5193-05,5211-30,6230-20,4221-05,4110-10,5143-20,5143-10"</formula1>
      <formula2>0</formula2>
    </dataValidation>
  </dataValidations>
  <printOptions headings="false" gridLines="false" gridLinesSet="true" horizontalCentered="true" verticalCentered="true"/>
  <pageMargins left="0.39375" right="0.39375" top="0.39375" bottom="0.865972222222222" header="0.511811023622047" footer="0.39375"/>
  <pageSetup paperSize="9" scale="100" fitToWidth="1" fitToHeight="0" pageOrder="downThenOver" orientation="portrait" blackAndWhite="false" draft="false" cellComments="none" horizontalDpi="300" verticalDpi="300" copies="1"/>
  <headerFooter differentFirst="false" differentOddEven="false">
    <oddHeader/>
    <oddFooter>&amp;L&amp;A&amp;CPág. &amp;P de &amp;N&amp;RSMBEA</oddFooter>
  </headerFooter>
  <legacyDrawing r:id="rId2"/>
</worksheet>
</file>

<file path=docProps/app.xml><?xml version="1.0" encoding="utf-8"?>
<Properties xmlns="http://schemas.openxmlformats.org/officeDocument/2006/extended-properties" xmlns:vt="http://schemas.openxmlformats.org/officeDocument/2006/docPropsVTypes">
  <Template/>
  <TotalTime>2748</TotalTime>
  <Application>LibreOffice/25.8.6.2$Windows_X86_64 LibreOffice_project/b4b39682cd9868fa725bc664aff94278d315bd04</Application>
  <AppVersion>15.0000</AppVersion>
  <Company>Tribunal de Contas do Estado</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2016-08-22T17:41:37Z</dcterms:created>
  <dc:creator>Juliana Luizelli Alencastro</dc:creator>
  <dc:description/>
  <dc:language>pt-BR</dc:language>
  <cp:lastModifiedBy/>
  <cp:lastPrinted>2026-04-22T19:03:36Z</cp:lastPrinted>
  <dcterms:modified xsi:type="dcterms:W3CDTF">2026-05-27T17:34:39Z</dcterms:modified>
  <cp:revision>311</cp:revision>
  <dc:subject/>
  <dc:title/>
</cp:coreProperties>
</file>

<file path=docProps/custom.xml><?xml version="1.0" encoding="utf-8"?>
<Properties xmlns="http://schemas.openxmlformats.org/officeDocument/2006/custom-properties" xmlns:vt="http://schemas.openxmlformats.org/officeDocument/2006/docPropsVTypes"/>
</file>