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2"/>
    <sheet name="MEMORIAL DE CÁLCULO" sheetId="2" state="visible" r:id="rId3"/>
    <sheet name="CRONOGRAMA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<sst xmlns="http://schemas.openxmlformats.org/spreadsheetml/2006/main" count="3802" uniqueCount="908">
  <si>
    <t xml:space="preserve">OBRA:</t>
  </si>
  <si>
    <t xml:space="preserve">PROJETO DE DECORAÇÃO URBANA PÁSCOA 2024</t>
  </si>
  <si>
    <t xml:space="preserve">LOCAL:</t>
  </si>
  <si>
    <t xml:space="preserve">ÁREA URBANA DA CIDADE DE CANELA</t>
  </si>
  <si>
    <t xml:space="preserve">RESPONSÁVEL TÉCNICO:</t>
  </si>
  <si>
    <t xml:space="preserve">ARQ. SIMONE MÖLLERKE</t>
  </si>
  <si>
    <t xml:space="preserve">BDI:</t>
  </si>
  <si>
    <t xml:space="preserve">N. ITEM</t>
  </si>
  <si>
    <t xml:space="preserve">ID</t>
  </si>
  <si>
    <t xml:space="preserve">ITEM</t>
  </si>
  <si>
    <t xml:space="preserve">DESCRIÇÃO</t>
  </si>
  <si>
    <t xml:space="preserve">QUANTIDADE (UN)</t>
  </si>
  <si>
    <t xml:space="preserve">UNIDADE</t>
  </si>
  <si>
    <t xml:space="preserve">VALOR UNITÁRIO</t>
  </si>
  <si>
    <t xml:space="preserve">VALOR TOTAL</t>
  </si>
  <si>
    <t xml:space="preserve">VALOR TOTAL COM BDI</t>
  </si>
  <si>
    <t xml:space="preserve">1. PRAÇA DA MATRIZ</t>
  </si>
  <si>
    <t xml:space="preserve">1.1</t>
  </si>
  <si>
    <t xml:space="preserve">Cruz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</si>
  <si>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 - Conjunto de cruz de madeira sobre pedestal - PREVER REFORMA DE TODO O CONJUNTO, COM A ESTRUTURA METÁLICA, PEDESTAL E APLIQUE</t>
    </r>
  </si>
  <si>
    <t xml:space="preserve">1.2</t>
  </si>
  <si>
    <r>
      <rPr>
        <i val="true"/>
        <sz val="11"/>
        <color rgb="FF000000"/>
        <rFont val="Aptos Narrow"/>
        <family val="2"/>
        <charset val="1"/>
      </rPr>
      <t xml:space="preserve">Voil</t>
    </r>
    <r>
      <rPr>
        <sz val="11"/>
        <color rgb="FF000000"/>
        <rFont val="Aptos Narrow"/>
        <family val="2"/>
        <charset val="1"/>
      </rPr>
      <t xml:space="preserve"> branco</t>
    </r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</si>
  <si>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- 2000cm x 300cm de tecido voil branco</t>
    </r>
  </si>
  <si>
    <t xml:space="preserve">1.3</t>
  </si>
  <si>
    <r>
      <rPr>
        <sz val="11"/>
        <color rgb="FF000000"/>
        <rFont val="Aptos Narrow"/>
        <family val="2"/>
        <charset val="1"/>
      </rPr>
      <t xml:space="preserve">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 W 220 V</t>
    </r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</si>
  <si>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Refletores slim 30 W 220 V, luz 3000k branca morna, grau de proteção IP 68</t>
    </r>
  </si>
  <si>
    <t xml:space="preserve">1.4</t>
  </si>
  <si>
    <t xml:space="preserve">Fita de LED - contorno cruz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</si>
  <si>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Fta LED na temperatura de cor 3000K, cor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IP68 - BORDAS DA CRUZ</t>
    </r>
  </si>
  <si>
    <t xml:space="preserve">1.5</t>
  </si>
  <si>
    <t xml:space="preserve">PLACAS ANJO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</si>
  <si>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Placa anjo em MDF ultra 18mm, recorte eletrônico - 180cm X  275cm - acabamento pintura esmalte sintético fosco acetinado ref.: Suvinil cor: branco neve ou similar</t>
    </r>
  </si>
  <si>
    <t xml:space="preserve">1.6</t>
  </si>
  <si>
    <t xml:space="preserve">Fita de LED - contorno placa anjo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</si>
  <si>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Fta LED na temperatura de cor 3000K, cor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IP68 - BORDAS PLACAS ANJO</t>
    </r>
  </si>
  <si>
    <t xml:space="preserve">1.7</t>
  </si>
  <si>
    <t xml:space="preserve"> Palavras (Placas Anjo)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</si>
  <si>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palavras em MDF ultra 8mm, recorte eletrônico, acabamento tinta esmalte sintética alto-brilho ref.: Suvinil cor: dourado ouro do Egito metalizado ou similar, fonte Calibri em negrito maiúsculo.</t>
    </r>
  </si>
  <si>
    <t xml:space="preserve">SUBTOTAL</t>
  </si>
  <si>
    <t xml:space="preserve">2. RÓTULA CASA DE PEDRA</t>
  </si>
  <si>
    <t xml:space="preserve">2.1</t>
  </si>
  <si>
    <t xml:space="preserve">Cesta de cipó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</si>
  <si>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Cesta de vime - reparos, recuperação de estrutura, fundo em MDF e superfícies, lixamento e pintura em Polistein cor castanheira ou similar - ACERVO CONTRATANTE</t>
    </r>
  </si>
  <si>
    <t xml:space="preserve">2.2</t>
  </si>
  <si>
    <t xml:space="preserve">Fundo em MDF para cesta de cipó</t>
  </si>
  <si>
    <t xml:space="preserve">2.3</t>
  </si>
  <si>
    <t xml:space="preserve">Fita de LED cesta de cipó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</si>
  <si>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Fta LED na temperatura de cor 3000K, cor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IP68 - CESTA DE CIPÓ</t>
    </r>
  </si>
  <si>
    <t xml:space="preserve">2.4</t>
  </si>
  <si>
    <t xml:space="preserve">Refletores cesta de cipó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</si>
  <si>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 W 220 V, luz 3000k branca morna, grau de proteção IP 68</t>
    </r>
  </si>
  <si>
    <t xml:space="preserve">2.5</t>
  </si>
  <si>
    <t xml:space="preserve">Coelhos de pelúcia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</si>
  <si>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Coelhos de pelúcia, acervo da CONTRATANTE</t>
    </r>
  </si>
  <si>
    <t xml:space="preserve">2.6</t>
  </si>
  <si>
    <t xml:space="preserve">PLACA COM LOGOTIPO "PÁSCOA EM CANELA"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</si>
  <si>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Placa retro iluminada, reforçada internamente com estrutura em metalon, revestidas em acrílico.</t>
    </r>
  </si>
  <si>
    <t xml:space="preserve">2.7</t>
  </si>
  <si>
    <t xml:space="preserve">Fita de LED PLACA COM LOGOTIPO "PÁSCOA EM CANELA"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</si>
  <si>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Fita de LED ref.: neon branco frio 12V CC 600 SMD2835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, luz de corda à prova d'água – IP68</t>
    </r>
  </si>
  <si>
    <t xml:space="preserve">2.8</t>
  </si>
  <si>
    <t xml:space="preserve">‘COELHO COM PÁ’ EM FIBRA DE VIDRO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</si>
  <si>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Esculturas ‘coelho com pá’, em fibra de vidro, nas dimensões 315cm de altura, 150cm de largura e 120cm de profundidade.</t>
    </r>
  </si>
  <si>
    <t xml:space="preserve">2.9</t>
  </si>
  <si>
    <t xml:space="preserve">OVOS DE FIBRA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</si>
  <si>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Ovos de fibra nas dimensões 120cm de largura, 120cm de profundidade e 160cm de altura</t>
    </r>
  </si>
  <si>
    <t xml:space="preserve">2.10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</si>
  <si>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Ovos de fibra nas dimensões 60cm de largura, 75cm de profundidade e 60cm de altura - ACERVO CONTRATANTE</t>
    </r>
  </si>
  <si>
    <t xml:space="preserve">2.11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</si>
  <si>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Ovos de fibra nas dimensões 90cm de largura, 95cm de profundidade e 90cm de altura - ACERVO CONTRATANTE</t>
    </r>
  </si>
  <si>
    <t xml:space="preserve">2.12</t>
  </si>
  <si>
    <t xml:space="preserve">COELHO ESCALANDO OVO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</si>
  <si>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Coelhos em fibra de vidro nas dimensões 60cm de largura, 105cm de comprimento e 85cm de altura</t>
    </r>
  </si>
  <si>
    <t xml:space="preserve">2.13</t>
  </si>
  <si>
    <t xml:space="preserve">COELHO COM OVO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</si>
  <si>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Coelho segurando ovo de Páscoa, em fibra de vidro, acabamento em tinta epóxi Suvinil ou similar, dimensões 105cm de largura, 165cm de comprimento e 190cm de altura</t>
    </r>
  </si>
  <si>
    <t xml:space="preserve">2.14</t>
  </si>
  <si>
    <t xml:space="preserve">CUPCAKES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</si>
  <si>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Cupccakes com carinha e cobertura, em fibra de vidro, acabamento em tinta epóxi Suvinil ou similar, dimensões 75cm de diâmetro e 90cm de altura</t>
    </r>
  </si>
  <si>
    <t xml:space="preserve">2.15</t>
  </si>
  <si>
    <t xml:space="preserve">DOCINHO BRIGADEIRO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</si>
  <si>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Docinhos tipo brigadeiro com cobertura colorida, em fibra de vidro, acabamento em tinta epóxi Suvinil ou similar, dimensões 70cm de diâmetro e 80cm de altura</t>
    </r>
  </si>
  <si>
    <t xml:space="preserve">2.16</t>
  </si>
  <si>
    <t xml:space="preserve">DOCINHO BOMBOM COLORIDO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</si>
  <si>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Docinhos tipo bombom colorido, em fibra de vidro, acabamento em tinta epóxi Suvinil ou similar, dimensões 65cm de diâmetro e 55cm de altura</t>
    </r>
  </si>
  <si>
    <t xml:space="preserve">2.17</t>
  </si>
  <si>
    <t xml:space="preserve">BOMBOM CHOCOLATE MEIO AMARGO COM CHOCOLATE BRANCO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</si>
  <si>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com detalhe em chocolate branco, em fibra de vidro, acabamento em tinta epóxi Suvinil ou similar, dimensões 80cm de diâmetro e 65cm de altura</t>
    </r>
  </si>
  <si>
    <t xml:space="preserve">2.18</t>
  </si>
  <si>
    <t xml:space="preserve">BOMBOM PEQUENO COM CHOCOLATE BRANCO EM ESPIRAL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</si>
  <si>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pequenos com detalhe em chocolate branco espiral, em fibra de vidro, acabamento em tinta epóxi Suvinil ou similar, dimensões 60cm de diâmetro e 45cm de altura</t>
    </r>
  </si>
  <si>
    <t xml:space="preserve">2.19</t>
  </si>
  <si>
    <t xml:space="preserve">BOMBOM CHOCOLATE AO LEITE COM ESPIRAL MEIO AMARGA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</si>
  <si>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Bombons com detalhe em chocolate, em fibra de vidro, acabamento em tinta epóxi Suvinil ou similar, dimensões 75cm de diâmetro e 60cm de altura</t>
    </r>
  </si>
  <si>
    <t xml:space="preserve">2.20</t>
  </si>
  <si>
    <t xml:space="preserve">BOMBOM CHOCOLATE AO LEITE COM MEIO AMARGO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</si>
  <si>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com detalhe em chocolate meio amargo, em fibra de vidro, acabamento em tinta epóxi Suvinil ou similar, dimensões 70cm de diâmetro e 55cm de altura</t>
    </r>
  </si>
  <si>
    <t xml:space="preserve">2.21</t>
  </si>
  <si>
    <t xml:space="preserve">BOMBOM CORAÇÃO AO LEITE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</si>
  <si>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em formato de coração e detalhe em marshmallow colorido, em fibra de vidro, acabamento em tinta epóxi Suvinil ou similar, dimensões 50cm de largura, 50cm comprimento e 30cm de altura</t>
    </r>
  </si>
  <si>
    <t xml:space="preserve">2.22</t>
  </si>
  <si>
    <t xml:space="preserve">BOMBOM QUADRADO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</si>
  <si>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quadrados e detalhe em marshmallow branco, em fibra de vidro, acabamento em tinta epóxi Suvinil ou similar, dimensões 50cm de largura, 50cm comprimento e 10cm de altura</t>
    </r>
  </si>
  <si>
    <t xml:space="preserve">2.23</t>
  </si>
  <si>
    <t xml:space="preserve">BOMBOM TIPO MM’s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</si>
  <si>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redondos tipo MM’s, em fibra de vidro, acabamento em tinta epóxi Suvinil ou similar, dimensões 25cm de diâmetro, 10cm de altura</t>
    </r>
  </si>
  <si>
    <t xml:space="preserve">2.24</t>
  </si>
  <si>
    <t xml:space="preserve">BOMBOM TIPO ALPINO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</si>
  <si>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Bombons redondos tipo ‘Alpino’, em fibra de vidro, acabamento em tinta epóxi Suvinil ou similar, nas dimensões 65cm de diâmetro inferior e 40cm diâmetro superior, 35cm de altura</t>
    </r>
  </si>
  <si>
    <t xml:space="preserve">2.25</t>
  </si>
  <si>
    <t xml:space="preserve">BALAS DA CESTA DE CIPÓ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</si>
  <si>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Balas, em fibra de vidro, nas dimensões 160cm de largura total (ponta a ponta do papel), acabamento em tinta epóxi Suvinil ou similar, 40cm de profundidade e 60cm de altura</t>
    </r>
  </si>
  <si>
    <t xml:space="preserve">2.26</t>
  </si>
  <si>
    <t xml:space="preserve">PIRULITOS VERDE E VERMELHO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</si>
  <si>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Pirulitos em fibra de vidro, cujo doce tem 80cm de diâmetro e o palito, 150cm de altura, 5cm de diâmetro</t>
    </r>
  </si>
  <si>
    <t xml:space="preserve">2.27</t>
  </si>
  <si>
    <t xml:space="preserve">BARRAS DE CHOCOLATE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</si>
  <si>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Barras de chocolate em fibra de vidro, acabamento em tinta epóxi Suvinil ou similar, com 120cm de altura e 5 cm de espessura</t>
    </r>
  </si>
  <si>
    <t xml:space="preserve">BARRAS DE CHOCOLATE - Barras do acervo da da CONTRATANTE 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</si>
  <si>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Barras de chocolate em fibra de vidro, acabamento em tinta epóxi Suvinil ou similar, com 120cm de altura e 5 cm de espessura</t>
    </r>
  </si>
  <si>
    <t xml:space="preserve">2.28</t>
  </si>
  <si>
    <t xml:space="preserve">BARRAS DE CHOCOLATE AO LEITE E BRANCO - Barras pequenas do acervo da CONTRANTE</t>
  </si>
  <si>
    <r>
      <rPr>
        <b val="tru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Barras de chocolate em fibra de vidro, acabamento em tinta epóxi Suvinil ou similar, com 100cm de altura, acervo da CONTRATANTE</t>
    </r>
  </si>
  <si>
    <t xml:space="preserve">2.29</t>
  </si>
  <si>
    <t xml:space="preserve">REFLETORES ILUMINAÇÃO CESTA na Rótula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</si>
  <si>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30W 220V, luz 3000K, branca morna, IP 68 a ser instalado no piso, em torno da cesta na Rótula</t>
    </r>
  </si>
  <si>
    <t xml:space="preserve">3. PRAÇA JOÃO CORREA</t>
  </si>
  <si>
    <t xml:space="preserve">3.1</t>
  </si>
  <si>
    <t xml:space="preserve">REFLETORES ILUMINAÇÃO árvores da praça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</si>
  <si>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iluminação árvores da praça de baixo pra cima com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30W 220V, luz 3000K, branca morno, IP 68</t>
    </r>
  </si>
  <si>
    <t xml:space="preserve">3.2</t>
  </si>
  <si>
    <t xml:space="preserve">OVOS ESTARES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</si>
  <si>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Ovos estares, do acervo da CONTRATANTE</t>
    </r>
  </si>
  <si>
    <t xml:space="preserve">3.3</t>
  </si>
  <si>
    <t xml:space="preserve">MANGUEIRAS DE LED ILUMINAÇÃO OVOS ESTARES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</si>
  <si>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140m de mangueiras Neon Flex Branco Quente 3500K 220V, IP 68</t>
    </r>
  </si>
  <si>
    <t xml:space="preserve">3.4</t>
  </si>
  <si>
    <t xml:space="preserve">LAÇOS DOS EM FITA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</si>
  <si>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Laços duplos 80cm, cor ref.: Suvinil lilás ipê roxo ou similar em fita de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 30 cm de largura, aramada, resistente ao sol, desbotamento e intempéries. Cada laço feito com, no mínimo, 600cm de fita</t>
    </r>
  </si>
  <si>
    <t xml:space="preserve">3.5</t>
  </si>
  <si>
    <t xml:space="preserve">LAMPARINAS PEQUENAS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</si>
  <si>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Lamparinas MDF ultra 15mm, dimensões de base 40 x 40 cm e 80cm de altura - acervo da CONTRATANTE</t>
    </r>
  </si>
  <si>
    <t xml:space="preserve">3.6</t>
  </si>
  <si>
    <t xml:space="preserve">ILUMINAÇÃO CONTORNO COELHOS LAMPARINAS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</si>
  <si>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Fita LED Neon Flex cor verde 220V IP 68</t>
    </r>
  </si>
  <si>
    <t xml:space="preserve">3.7</t>
  </si>
  <si>
    <t xml:space="preserve">ILUMINAÇÃO LAMPARINAS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</si>
  <si>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Lâmpadas tubulares LED T8 60cm 10W cor branco frio 6.500K IP67</t>
    </r>
  </si>
  <si>
    <t xml:space="preserve">3.8</t>
  </si>
  <si>
    <t xml:space="preserve">BASE DE FERRO PARA FIXAÇÃO DE LAMPARINAS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</si>
  <si>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BASE DE FERRO PARA LAMPARINAS</t>
    </r>
  </si>
  <si>
    <t xml:space="preserve">3.9</t>
  </si>
  <si>
    <t xml:space="preserve">PORTAIS DECORADOS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</si>
  <si>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Portais confeccionados em estrutura metálica e festão - acervo da CONTRATANTE</t>
    </r>
  </si>
  <si>
    <t xml:space="preserve">3.10</t>
  </si>
  <si>
    <t xml:space="preserve">Ovos de Páscoa em fibra h=40cm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</si>
  <si>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Ovos de Páscoa (01 em cada portal), tamanho 90cm - COR JUJUBA ROSA</t>
    </r>
  </si>
  <si>
    <t xml:space="preserve">3.11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</si>
  <si>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Ovos de Páscoa (01 em cada portal), tamanho 40cm - COR JUJUBA ROSA</t>
    </r>
  </si>
  <si>
    <t xml:space="preserve">3.12</t>
  </si>
  <si>
    <t xml:space="preserve">Ovos de Páscoa em fibra h=30cm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</si>
  <si>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(dois em cada portal), tamanho 30cm - COR VERDE ALTO DA COLINA</t>
    </r>
  </si>
  <si>
    <t xml:space="preserve">3.13</t>
  </si>
  <si>
    <t xml:space="preserve">Ovos de Páscoa em fibra h=20cm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</si>
  <si>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(seis em cada portal), tamanho 20cm - COR AMARELO MOUSSE DE MARACUJÁ</t>
    </r>
  </si>
  <si>
    <t xml:space="preserve">3.14</t>
  </si>
  <si>
    <t xml:space="preserve">Ovos de Páscoa em fibra h=10cm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</si>
  <si>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(seis em cada portal), tamanho 10cm - SEIS DE CADA COR DA PALETA DE COR DOS OVOS</t>
    </r>
  </si>
  <si>
    <t xml:space="preserve">3.15</t>
  </si>
  <si>
    <t xml:space="preserve">ARRANJOS DE FLORES SECAS TAMANHO MÍNIMO: 25 X 60cm.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</si>
  <si>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Intercalar os ovos de Páscoa com flores secas: mosquitinho, girassol, gerânios rosas, gérberas laranjas, astromélias azuis, galhos de cipó seco.</t>
    </r>
  </si>
  <si>
    <t xml:space="preserve">3.16</t>
  </si>
  <si>
    <t xml:space="preserve">REFLETORES ILUMINAÇÃO DOS PORTAIS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</si>
  <si>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30W 220V, luz 3000K, branca morna, IP 68</t>
    </r>
  </si>
  <si>
    <t xml:space="preserve">3.17</t>
  </si>
  <si>
    <t xml:space="preserve">Cordões de microlâmpadas LED com fio verde ILUMINAÇÃO DOS PORTAIS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</si>
  <si>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cordões de microlâmpadas LED com fio verde, temperatura de cor 3000K branco quente, voltagem bivolt 100/240V-1A, grau de proteção IP68 comprimento 10m com 100 lâmpadas cada.</t>
    </r>
  </si>
  <si>
    <t xml:space="preserve">3.18</t>
  </si>
  <si>
    <t xml:space="preserve">COELHOS LETREIRO CANELA – ESQUINA DA PRAÇA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</si>
  <si>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em pele de corderito clara, com estrutura aramada articulável e forro em fibra, posição modelar, com aproximadamente 70cm, com roupas de menino e menina - ACERVO CONTRATANTE</t>
    </r>
  </si>
  <si>
    <t xml:space="preserve">3.19</t>
  </si>
  <si>
    <t xml:space="preserve">REFLETORES ILUMINAÇÃO LETREIRO ‘CANELA’ - ESQUINA DA PRAÇA</t>
  </si>
  <si>
    <t xml:space="preserve">3.20</t>
  </si>
  <si>
    <t xml:space="preserve">COELHOS LETREIRO AO LADO DA CENTRAL DO TURISTA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</si>
  <si>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em pele de corderito clara, estrutura aramada articulável, forro em fibra, posição modelar, com aproximadamente 70cm, TODOS com roupas de menino ou menina - ACERVO DA CONTRATANTE</t>
    </r>
  </si>
  <si>
    <t xml:space="preserve">3.21</t>
  </si>
  <si>
    <t xml:space="preserve">PATINETE LETREIRO AO LADO DA CENTRAL DO TURISTA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</si>
  <si>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Um patinete com acabamento tinta esmalte sintético fosco acetinado ref.: Suvinil branco neve ou similar</t>
    </r>
  </si>
  <si>
    <t xml:space="preserve">3.22</t>
  </si>
  <si>
    <t xml:space="preserve">BICICLETA LETREIRO AO LADO DA CENTRAL DO TURISTA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</si>
  <si>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Bicicletas aro 12 com cestas com flores secas e/ou ovos de Páscoa - acabamento tinta esmalte sintético fosco acetinado ref.: Suvinil branco neve ou similar</t>
    </r>
  </si>
  <si>
    <t xml:space="preserve">3.23</t>
  </si>
  <si>
    <t xml:space="preserve">CESTA DE VIME LETREIRO AO LADO DA CENTRAL DO TURISTA</t>
  </si>
  <si>
    <r>
      <rPr>
        <b val="tru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Cestas do tipo vime natural para biclicleta. Pode ser cesta imitando vime, do tipo fibra de vidro, plástico ou similares, desde que dê a ideia do vime</t>
    </r>
  </si>
  <si>
    <t xml:space="preserve">3.24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</si>
  <si>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-Arranjos de flores secas: mosquitinho, girassol, gerânios rosas, gérberas laranjas, astromélias azuis, galhos de cipó seco para cestas de vime bicicletas/patinete.</t>
    </r>
  </si>
  <si>
    <t xml:space="preserve">3.25</t>
  </si>
  <si>
    <t xml:space="preserve">REFLETORES ILUMINAÇÃO DO LETREIRO JUNTO À CENTRAL DO TURISTA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</si>
  <si>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30W 220V, luz 3000K, branca morna, IP 68</t>
    </r>
  </si>
  <si>
    <t xml:space="preserve">3.26</t>
  </si>
  <si>
    <t xml:space="preserve">CORDÃO DE MICROLÂMPADAS PARA FLORES NAS CESTAS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</si>
  <si>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Cordões de microlâmpadas LED com fio verde, temperatura de cor 3000K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</t>
    </r>
  </si>
  <si>
    <t xml:space="preserve">3.27</t>
  </si>
  <si>
    <t xml:space="preserve">MANGUEIRA DE NEON LED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</si>
  <si>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Mangueiras LED Neon Flex cor branco quente 220V IP 68</t>
    </r>
  </si>
  <si>
    <t xml:space="preserve">3.28</t>
  </si>
  <si>
    <t xml:space="preserve">COELHOS CANTEIRO EM FRENTE A PRAÇA JOÃO CORREA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</si>
  <si>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Esculturas de coelhos autoportantes, 120cm comprimento/65cm de largura, em fibra de vidro e recobertos por tinta epóxi sintética e verniz fosco - ACERVO DA CONTRATANTE</t>
    </r>
  </si>
  <si>
    <t xml:space="preserve">3.29</t>
  </si>
  <si>
    <t xml:space="preserve">ADESIVOS COELHOS CANTEIRO EM FRENTE A PRAÇA JOÃO CORREA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</si>
  <si>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Logotipo ‘Páscoa em Canela’, adesivada e cuja arte será fornecida pela Secretaria de Turismo e Cultura</t>
    </r>
  </si>
  <si>
    <t xml:space="preserve">3.30</t>
  </si>
  <si>
    <t xml:space="preserve">TUBOS DE AÇO GALVANIZADO ESCULTURA COELHOS PRAÇA JOÃO CORREA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</si>
  <si>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Tubos de aço galvanizados com diâmetro suficiente para aguentar a carga da peça</t>
    </r>
  </si>
  <si>
    <t xml:space="preserve">3.31</t>
  </si>
  <si>
    <t xml:space="preserve">PLACA METÁLICA  ESCULTURA COELHOS PRAÇA JOÃO CORREA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</si>
  <si>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Placa metálica de no mínimo 20 x 20cm, com parabolt</t>
    </r>
  </si>
  <si>
    <t xml:space="preserve">3.32</t>
  </si>
  <si>
    <t xml:space="preserve">PARABOLT DE FIXAÇÃO DA BASE METÁLICA DOS COELHOS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</si>
  <si>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-Parabolt de fixação</t>
    </r>
  </si>
  <si>
    <t xml:space="preserve">3.33</t>
  </si>
  <si>
    <t xml:space="preserve">REFLETOR ILUMINAÇÃO  ESCULTURA COELHOS PRAÇA JOÃO CORREA</t>
  </si>
  <si>
    <t xml:space="preserve">3.34</t>
  </si>
  <si>
    <t xml:space="preserve">CENOURAS POSTES PRAÇA JOÃO CORREA E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</si>
  <si>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Cenouras confeccionadas em MDF ultra 18mm com recorte eletrônico (figura 59), acervo da CONTRATANTE</t>
    </r>
  </si>
  <si>
    <t xml:space="preserve">3.35</t>
  </si>
  <si>
    <t xml:space="preserve">REFLETORES ILUMINAÇÃO GERAL DA PRAÇA JOÃO CORREA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</si>
  <si>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Refletores vapor de sódio, potência 400W, reator embutido e lâmpada incluídos</t>
    </r>
  </si>
  <si>
    <t xml:space="preserve">4. AV. FELISBERTO SOARES</t>
  </si>
  <si>
    <t xml:space="preserve">4.1</t>
  </si>
  <si>
    <t xml:space="preserve">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</si>
  <si>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Arcos luminosos, do acervo da CONTRATANTE, confeccionados em forma de arco-íris com leve curvatura</t>
    </r>
  </si>
  <si>
    <t xml:space="preserve">4.2</t>
  </si>
  <si>
    <t xml:space="preserve">BASE METÁLICA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</si>
  <si>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Base metálica produzida em chapa quadrada 0,5mm para fixação das peças junto ao piso</t>
    </r>
  </si>
  <si>
    <t xml:space="preserve">4.3</t>
  </si>
  <si>
    <t xml:space="preserve">PARABOLT DE FIXAÇÃO DA BASE METÁLICA DOS ARCOS</t>
  </si>
  <si>
    <t xml:space="preserve">4.4</t>
  </si>
  <si>
    <t xml:space="preserve">OVOS DE PÁSCOA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</si>
  <si>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vidro, h= 180cm - COR: LARANJA DAMASCO</t>
    </r>
  </si>
  <si>
    <t xml:space="preserve">4.5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</si>
  <si>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 h=90cm COR: AZUL OCEANO ATRLÂNTICO - ACERVO DA CONTRATANTE</t>
    </r>
  </si>
  <si>
    <t xml:space="preserve">4.6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</si>
  <si>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vidro, h= 140cm - COR: ROSA CHOQUE</t>
    </r>
  </si>
  <si>
    <t xml:space="preserve">4.7</t>
  </si>
  <si>
    <t xml:space="preserve">ADESIVOS OVOS DE PÁSCOA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</si>
  <si>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ADESIVOS logotipo ‘Páscoa em Canela’ -  arte será fornecida pela CONTRATANTE</t>
    </r>
  </si>
  <si>
    <t xml:space="preserve">4.8</t>
  </si>
  <si>
    <t xml:space="preserve">OVOS DE PÁSCOA COM ORELHAS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</si>
  <si>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em fibra de vidro, 90cm de altura - COR ROSA CHOQUE - ACERVO CONTRATANTE</t>
    </r>
  </si>
  <si>
    <t xml:space="preserve">4.9</t>
  </si>
  <si>
    <t xml:space="preserve">ADESIVOS OVOS DE COM ORELHAS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</si>
  <si>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ADESIVOS logotipo ‘Páscoa em Canela’ - arte será fornecida pela CONTRATANTE</t>
    </r>
  </si>
  <si>
    <t xml:space="preserve">4.10</t>
  </si>
  <si>
    <t xml:space="preserve">ORELHAS EM PELE DE CORDERITO - OVOS E ARCOS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</si>
  <si>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Par de orelha em pele de corderito clara e miolos rosados, altura aproximada de 60cm, confeccionadas em estrutura aramada articulável e forro em fibra 3cm</t>
    </r>
  </si>
  <si>
    <t xml:space="preserve">4.11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</si>
  <si>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Flores secas para a decoração dos arcos, tais como gérberas, girassóis, astromélias, mosquitinhos e galhos secos. Elas devem ser aplicadas na parte superior dos arcos</t>
    </r>
  </si>
  <si>
    <t xml:space="preserve">4.12</t>
  </si>
  <si>
    <t xml:space="preserve">CESTAS DE PÁSCOA  ARCOS AV. FELISBERTO SOARES – QUADRA PRAÇA MATRIZ - JUNTO AOS ARCOS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</si>
  <si>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 Cestas de/ou imitando vime, com flores secas em seu interior, que deverão ser colocadas junto aos coelhos e conjuntos de pirulitos . As cestas devem ser ovais, com dimensões aproximadas de bojo 60 x 50cm</t>
    </r>
  </si>
  <si>
    <t xml:space="preserve">4.13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</si>
  <si>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Flores secas devem ser de diversas espécies e cores, tais como girassóis, astromélias, mosquitinhos e gérberas - CESTAS DE PÁSCOA</t>
    </r>
  </si>
  <si>
    <t xml:space="preserve">4.14</t>
  </si>
  <si>
    <t xml:space="preserve">CONJUNTOS DE PIRULITOS 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</si>
  <si>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Conjuntos de pirulitos, com três unidades cada, totalizando dezoito peças, acervo da CONTRATANTE</t>
    </r>
  </si>
  <si>
    <t xml:space="preserve">4.15</t>
  </si>
  <si>
    <t xml:space="preserve">COELHOS DE PELE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</si>
  <si>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de pele na cor corderito clara, acervo da CONTRATANTE, com estrutura aramada articulável e forro em fibra h=130cm (figuras 64,65 e 66).</t>
    </r>
  </si>
  <si>
    <t xml:space="preserve">4.16</t>
  </si>
  <si>
    <t xml:space="preserve">COELHOS DE PELE ESCALANDO 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</si>
  <si>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Coelhos, altura aproximada de 50cm, em pele de corderito clara, com estrutura aramada articulável e forro em fibra 3cm </t>
    </r>
  </si>
  <si>
    <t xml:space="preserve">4.17</t>
  </si>
  <si>
    <t xml:space="preserve">COELHOS DE PELE   ARCOS AV. FELISBERTO SOARES – QUADRA PRAÇA MATRIZ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</si>
  <si>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de pele na cor corderito clara, acervo da CONTRATANTE, com estrutura aramada articulável e forro em fibra h=90cm (figuras 64,65 e 66).</t>
    </r>
  </si>
  <si>
    <t xml:space="preserve">4.18</t>
  </si>
  <si>
    <t xml:space="preserve">OVINHOS DE PÁSCOS h=10cm -  JUNTO AO OVO COM ORELHAS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</si>
  <si>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Ovinhos de Páscoa em fibra de vidro, h= 10cm, junto aos ovos de Páscoa com orelhas e vegetação de flores secas no piso</t>
    </r>
  </si>
  <si>
    <t xml:space="preserve">5. RÓTULAS AV. FELISBERTO SOARES X JÚLIO DE CASTILHOS, JÚLIO DE CASTILHOS COM JOÃO PESSOA e JÚLIO DE CASTILHOS X AUGUSTO PESTANA</t>
  </si>
  <si>
    <t xml:space="preserve">5.1</t>
  </si>
  <si>
    <t xml:space="preserve">OVOS ESTAR RÓTULAS AV. FELISBERTO SOARES X JÚLIO DE CASTILHOS/JÚLIO DE CASTILHOS X JOÃO PESSOA/ JÚLIO DE CASTILHOS X AUGUSTO PESTANA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</si>
  <si>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estares em recorte eletrônico de MDF ultra 25mm, diâmetro externo 240cm e 300cm de altura - ACERVO DA CONTRATANTE</t>
    </r>
  </si>
  <si>
    <t xml:space="preserve">5.2</t>
  </si>
  <si>
    <t xml:space="preserve">ILUMINAÇÃO OVOS ESTAR RÓTULAS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</si>
  <si>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mangueiras Neon LED Flex Branco Quente 3500K 220V, IP 68</t>
    </r>
  </si>
  <si>
    <t xml:space="preserve">5.3</t>
  </si>
  <si>
    <t xml:space="preserve">LAÇOS OVOS ESTAR RÓTULAS 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</si>
  <si>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de 70cm</t>
    </r>
  </si>
  <si>
    <t xml:space="preserve">5.4</t>
  </si>
  <si>
    <t xml:space="preserve">COELHOS DE PÁSCOA ESCALANDO OVOS ESTAR RÓTULAS - MODELO 01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</si>
  <si>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de pele na cor corderito clara, com estrutura aramada articulável, forro em fibra e altura aproximada de 70cm - MODELO 01</t>
    </r>
  </si>
  <si>
    <t xml:space="preserve">5.5</t>
  </si>
  <si>
    <t xml:space="preserve">COELHOS DE PÁSCOA ESCALANDO OVOS ESTAR RÓTULAS - MODELO 02 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</si>
  <si>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de pele na cor corderito clara, com estrutura aramada articulável, forro em fibra e altura aproximada de 70cm - MODELO 02</t>
    </r>
  </si>
  <si>
    <t xml:space="preserve">6. AV. JÚLIO DE CASTILHOS</t>
  </si>
  <si>
    <t xml:space="preserve">6.1</t>
  </si>
  <si>
    <t xml:space="preserve">COELHOS BANCO ESTAR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</si>
  <si>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banco estar produzidos em MDF ultra 25mm em recorte eletrônico com faces adesivadas - ACERVO DA CONTRATANTE</t>
    </r>
  </si>
  <si>
    <t xml:space="preserve">6.2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</si>
  <si>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banco estar produzidos em MDF ultra 25mm em recorte eletrônico com faces adesivadas</t>
    </r>
  </si>
  <si>
    <t xml:space="preserve">6.3</t>
  </si>
  <si>
    <t xml:space="preserve">ADESIVO COELHOS BANCO ESTAR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</si>
  <si>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As faces dos coelhos devem ser adesivadas em padrão xadrez, com fundo branco e rosa e branco e laranja, conforme referência figura 88</t>
    </r>
  </si>
  <si>
    <t xml:space="preserve">6.4</t>
  </si>
  <si>
    <t xml:space="preserve">FITA LED COELHOS BANCO ESTAR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</si>
  <si>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Iluminação em fita LED temperatura de cor 3000K branco quente, bivolt 100/240V-1A, grau de proteção IP68</t>
    </r>
  </si>
  <si>
    <t xml:space="preserve">6.5</t>
  </si>
  <si>
    <t xml:space="preserve">LAÇOS COELHOS BANCO ESTAR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</si>
  <si>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confeccionados com 600cm de fita Oxford, 80cm de largura, cor ref.: Suvinil lilás ipê roxo, duplos, laço L=40cm e estrutura aramada</t>
    </r>
  </si>
  <si>
    <t xml:space="preserve">6.6</t>
  </si>
  <si>
    <t xml:space="preserve">GUIRLANDAS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</si>
  <si>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Guirlandas,</t>
    </r>
    <r>
      <rPr>
        <sz val="14"/>
        <color rgb="FF000000"/>
        <rFont val="Aptos Narrow"/>
        <family val="2"/>
        <charset val="1"/>
      </rPr>
      <t xml:space="preserve"> </t>
    </r>
    <r>
      <rPr>
        <sz val="14"/>
        <color rgb="FF000000"/>
        <rFont val="Calibri"/>
        <family val="2"/>
        <charset val="1"/>
      </rPr>
      <t xml:space="preserve">ø</t>
    </r>
    <r>
      <rPr>
        <sz val="11"/>
        <color rgb="FF000000"/>
        <rFont val="Aptos Narrow"/>
        <family val="2"/>
        <charset val="1"/>
      </rPr>
      <t xml:space="preserve">100cm, em festão </t>
    </r>
    <r>
      <rPr>
        <i val="true"/>
        <sz val="11"/>
        <color rgb="FF000000"/>
        <rFont val="Aptos Narrow"/>
        <family val="2"/>
        <charset val="1"/>
      </rPr>
      <t xml:space="preserve">fougeron</t>
    </r>
    <r>
      <rPr>
        <sz val="11"/>
        <color rgb="FF000000"/>
        <rFont val="Aptos Narrow"/>
        <family val="2"/>
        <charset val="1"/>
      </rPr>
      <t xml:space="preserve"> 40cm de largura, cheia e farta, com no mínimo 500 pontas - acervo da CONTRATANTE</t>
    </r>
  </si>
  <si>
    <t xml:space="preserve">6.7</t>
  </si>
  <si>
    <t xml:space="preserve">OVINHOS DE PASCOA GUIRLANDAS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</si>
  <si>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Ovinhos de Páscoa em fibra de vidro, h=15cm, em cores conforme referência</t>
    </r>
  </si>
  <si>
    <t xml:space="preserve">6.8</t>
  </si>
  <si>
    <t xml:space="preserve">COELHOS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</si>
  <si>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em pele de corderito claro, h=30cm, vestidos com jardineiras jeans e camisas xadrez, posicionados cada qual em poses diferentes nas guirlandas</t>
    </r>
  </si>
  <si>
    <t xml:space="preserve">6.9</t>
  </si>
  <si>
    <t xml:space="preserve">FLORES SECAS GUIRLANDAS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</si>
  <si>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Arranjos com flores secas, tais como gérberas, astromélias, girassóis, mosquitinhos e galhos de cipó - espalhar flores pelo corpo das guirlandas</t>
    </r>
  </si>
  <si>
    <t xml:space="preserve">6.10</t>
  </si>
  <si>
    <t xml:space="preserve">LAÇOS GUIRLANDAS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</si>
  <si>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de fita em tecido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 espessura 5cm, largura máxima de 15cm, nas mesmas cores dos ovinhos de Páscoa, estruturados com forro de espuma 1cm e arame</t>
    </r>
  </si>
  <si>
    <t xml:space="preserve">6.11</t>
  </si>
  <si>
    <t xml:space="preserve">ILUMINAÇÃO LED GUIRLANDAS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</si>
  <si>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Cordões de microlâmpadas LED com fio verde, tem. cor 3000K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IP68 - Comprimento 4m</t>
    </r>
  </si>
  <si>
    <t xml:space="preserve">6.12</t>
  </si>
  <si>
    <t xml:space="preserve">ILUMINAÇÃO ESTROBO GUIRLANDAS AV. JÚLIO DE CASTILHOS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</si>
  <si>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Três lâmpadas estrobo cada GUIRLANDA - acervo da CONTRATANTE.</t>
    </r>
  </si>
  <si>
    <t xml:space="preserve">6.13</t>
  </si>
  <si>
    <t xml:space="preserve">OVOS CACHEPÔ AV. JÚLIO DE CASTILHOS 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</si>
  <si>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fibra de vidro com cachepô em madeira - h=100cm - acervo da CONTRATANTE</t>
    </r>
  </si>
  <si>
    <t xml:space="preserve">6.14</t>
  </si>
  <si>
    <t xml:space="preserve">ADESIVOS LOGO OVOS CACHEPÔ AV. JÚLIO DE CASTILHOS 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</si>
  <si>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Em todos os ovos deverá ser aplicado o logo ‘Páscoa em Canela’, cuja arte será fornecida pela CONTRATANTE</t>
    </r>
  </si>
  <si>
    <t xml:space="preserve">6.15</t>
  </si>
  <si>
    <t xml:space="preserve">CACHEPÔ DE MADEIRA OVOS CACHEPÔ AV. JÚLIO DE CASTILHOS 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</si>
  <si>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Cachepôs em madeira, acervo da CONTRATANTE</t>
    </r>
  </si>
  <si>
    <t xml:space="preserve">6.16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</si>
  <si>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Cachepôs em madeira</t>
    </r>
  </si>
  <si>
    <t xml:space="preserve">6.17</t>
  </si>
  <si>
    <t xml:space="preserve">LAÇOS CACHEPÔ DE MADEIRA OVOS CACHEPÔ AV. JÚLIO DE CASTILHOS 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</si>
  <si>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em tecido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, resistente às intempéries, desbotamento e raios UV - estruturado com forro de espuma 2cm, arame com pontas duplas - dimensões 40cm x 40cm</t>
    </r>
  </si>
  <si>
    <t xml:space="preserve">7. AV. OSWALDO ARANHA</t>
  </si>
  <si>
    <t xml:space="preserve">7.1</t>
  </si>
  <si>
    <t xml:space="preserve">COELHOS BANCO ESTAR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</si>
  <si>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banco estar produzidos em MDF ultra 25mm em recorte eletrônico</t>
    </r>
  </si>
  <si>
    <t xml:space="preserve">7.2</t>
  </si>
  <si>
    <t xml:space="preserve">7.3</t>
  </si>
  <si>
    <t xml:space="preserve">FITA LED COELHOS BANCO ESTAR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</si>
  <si>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Fita LED temperatura de cor 3000K branco quente, bivolt 100/240V-1A, grau de proteção IP68</t>
    </r>
  </si>
  <si>
    <t xml:space="preserve">7.4</t>
  </si>
  <si>
    <t xml:space="preserve">LAÇOS COELHOS BANCO ESTAR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</si>
  <si>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confeccionados com 600cm de fita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, 80cm de largura, cor ref.: Suvinil lilás ipê roxo, duplos, resistentes ao sol, raios UV, desbotamento e intempérie, 40 cm largura e estrutura aramada</t>
    </r>
  </si>
  <si>
    <t xml:space="preserve">7.5</t>
  </si>
  <si>
    <t xml:space="preserve">OVOS CACHEPÔ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</si>
  <si>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fibra de vidro com cachepô em madeira, 100cm de altura, acervo da CONTRATANTE (figura 89).</t>
    </r>
  </si>
  <si>
    <t xml:space="preserve">7.6</t>
  </si>
  <si>
    <t xml:space="preserve">ADESIVOS LOGO OVOS CACHEPÔ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</si>
  <si>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Aplicados nos ovos cachepô adesivos ‘Páscoa em Canela’ - arte será fornecida pela CONTRATANTE</t>
    </r>
  </si>
  <si>
    <t xml:space="preserve">7.7</t>
  </si>
  <si>
    <t xml:space="preserve">CACHEPÔ DE MADEIRA CACHEPÔ AV. OSVALDO ARANHA</t>
  </si>
  <si>
    <t xml:space="preserve">7.8</t>
  </si>
  <si>
    <t xml:space="preserve">LAÇOS CACHEPÔ DE MADEIRA CACHEPÔ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</si>
  <si>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em tecido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, resistente às intempéries, desbotamento e raios UV, estruturados com forro de espuma 2cm, arame com pontas duplas, L=40cm</t>
    </r>
  </si>
  <si>
    <t xml:space="preserve">7.9</t>
  </si>
  <si>
    <t xml:space="preserve">COELHO PLACA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</si>
  <si>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de MDF ultra 25mm, acervo da CONTRATANTE</t>
    </r>
  </si>
  <si>
    <t xml:space="preserve">7.10</t>
  </si>
  <si>
    <t xml:space="preserve">ADESIVO COELHO PLACA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</si>
  <si>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As faces dos coelhos devem ser adesivadas em padrão xadrez, com fundo branco e a outra cor conforme memorial descritivo</t>
    </r>
  </si>
  <si>
    <t xml:space="preserve">7.11</t>
  </si>
  <si>
    <t xml:space="preserve">LAÇOS COELHO PLACA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</si>
  <si>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 confeccionados em fita de tecido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, estruturados com espuma de 2cm e arame</t>
    </r>
  </si>
  <si>
    <t xml:space="preserve">7.12</t>
  </si>
  <si>
    <t xml:space="preserve">ILUMINAÇÃO LED COELHO PLACA AV. OSVALDO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</si>
  <si>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mangueira de LED, temperatura de cor 3000K branco quente, bivolt 100/240V-1A, grau de proteção IP68 - aplicado nas bordas dos coelhos</t>
    </r>
  </si>
  <si>
    <t xml:space="preserve">7.13</t>
  </si>
  <si>
    <t xml:space="preserve">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</si>
  <si>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chocolate, produzido em fibra de vidro, acervo da CONTRATANTE</t>
    </r>
  </si>
  <si>
    <t xml:space="preserve">7.14</t>
  </si>
  <si>
    <t xml:space="preserve">LED 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</si>
  <si>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Mangueira de LED, temperatura de cor 3000K branco quente, bivolt 100/240V-1A, grau de proteção IP68</t>
    </r>
  </si>
  <si>
    <t xml:space="preserve">7.15</t>
  </si>
  <si>
    <t xml:space="preserve">COELHO 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</si>
  <si>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Parte interna do ovo tem um coelho, confeccionado em fibra de vidro, acabamento tinta epóxi referência Suvinil, cor cravo da índia (deve dar a ideia de chocolate ao leite).</t>
    </r>
  </si>
  <si>
    <t xml:space="preserve">7.16</t>
  </si>
  <si>
    <t xml:space="preserve">LAÇO 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</si>
  <si>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Laços duplos, aplicados confeccionados com 80cm de fita </t>
    </r>
    <r>
      <rPr>
        <i val="true"/>
        <sz val="11"/>
        <color rgb="FF000000"/>
        <rFont val="Aptos Narrow"/>
        <family val="2"/>
        <charset val="1"/>
      </rPr>
      <t xml:space="preserve">Oxford</t>
    </r>
    <r>
      <rPr>
        <sz val="11"/>
        <color rgb="FF000000"/>
        <rFont val="Aptos Narrow"/>
        <family val="2"/>
        <charset val="1"/>
      </rPr>
      <t xml:space="preserve">, resistente ao sol, desbotamento e intempéries, de 30cm largura e aramada</t>
    </r>
  </si>
  <si>
    <t xml:space="preserve">7.17</t>
  </si>
  <si>
    <t xml:space="preserve">GALHO DE FLORES 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</si>
  <si>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galho de flores em fibra de vidro e aplicação de flores recortadas em EVA 3mm</t>
    </r>
  </si>
  <si>
    <t xml:space="preserve">7.18</t>
  </si>
  <si>
    <t xml:space="preserve">SUPORTES LÂMPADAS LED 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</si>
  <si>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Suportes funcionais para quatro lâmpadas LED de 20W instalados na parte interna do ovo</t>
    </r>
  </si>
  <si>
    <t xml:space="preserve">7.19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</si>
  <si>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lâmpadas LED T8 tubular de 20W instalados na parte interna do ovo</t>
    </r>
  </si>
  <si>
    <t xml:space="preserve">7.20</t>
  </si>
  <si>
    <t xml:space="preserve">REFLETORES OVO COM COELHO RÓTULA AV. OSWALDO ARANHA x RUA PAUL HARRIS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</si>
  <si>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, potência 30W, tensão 220V, temperatura de cor 3000k branca morna</t>
    </r>
  </si>
  <si>
    <t xml:space="preserve">7.21</t>
  </si>
  <si>
    <t xml:space="preserve">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</si>
  <si>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 de pórtico de MDF ultra 18mm, acervo da CONTRATADA</t>
    </r>
  </si>
  <si>
    <t xml:space="preserve">7.22</t>
  </si>
  <si>
    <t xml:space="preserve">ARRANJOS FLORAIS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</si>
  <si>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Arranjos de flores secas com gérberas, girassóis, astromélias, mosquitinhos e galhos secos</t>
    </r>
  </si>
  <si>
    <t xml:space="preserve">7.23</t>
  </si>
  <si>
    <t xml:space="preserve">LED ARRANJOS FLORAIS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</si>
  <si>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Cordões de microlâmpadas LED com fio verde, temperatura de cor 3000K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IP68 - 10m</t>
    </r>
  </si>
  <si>
    <t xml:space="preserve">7.24</t>
  </si>
  <si>
    <t xml:space="preserve">ORELHAS DE COELHO EM PELÚCIA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</si>
  <si>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Pares de orelhas de coelho em pele na cor corderito clara com miolos rosados</t>
    </r>
  </si>
  <si>
    <t xml:space="preserve">7.25</t>
  </si>
  <si>
    <t xml:space="preserve">PLACA ‘PÁSCOA EM CANELA’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</si>
  <si>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Placas na forma de elipse, em MDF ultra 18mm, recorte a laser, a ser instalada centralizada sobre pórtico da Av. Oswaldo Aranha (figura 98).</t>
    </r>
  </si>
  <si>
    <t xml:space="preserve">7.26</t>
  </si>
  <si>
    <t xml:space="preserve">ILUMINAÇÃO PLACA ‘PÁSCOA EM CANELA’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</si>
  <si>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Mangueira Neon Flex Branco Quente 3500K 220V, IP 68</t>
    </r>
  </si>
  <si>
    <t xml:space="preserve">7.27</t>
  </si>
  <si>
    <t xml:space="preserve">CENOURAS ORELHAS: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</si>
  <si>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- Cenouras orelhas em chapa de MDF 15mm, corte a laser, acabamento nas laterais em tinta esmalte sintético alto brilho ref.: Suvinil branco neve ou similar - h=60cm</t>
    </r>
  </si>
  <si>
    <t xml:space="preserve">7.28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</si>
  <si>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- Cenouras orelhas em chapa de MDF 15mm, corte a laser, acabamento nas laterais em tinta esmalte sintético alto brilho ref.: Suvinil branco neve ou similar - h=45cm</t>
    </r>
  </si>
  <si>
    <t xml:space="preserve">7.29</t>
  </si>
  <si>
    <t xml:space="preserve">ILUMINAÇÃO CENOURAS ORELHAS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</si>
  <si>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fita de LED na temperatura de cor 3000K, cor branco quente, voltagem </t>
    </r>
    <r>
      <rPr>
        <i val="true"/>
        <sz val="11"/>
        <color rgb="FF000000"/>
        <rFont val="Aptos Narrow"/>
        <family val="2"/>
        <charset val="1"/>
      </rPr>
      <t xml:space="preserve">bivolt</t>
    </r>
    <r>
      <rPr>
        <sz val="11"/>
        <color rgb="FF000000"/>
        <rFont val="Aptos Narrow"/>
        <family val="2"/>
        <charset val="1"/>
      </rPr>
      <t xml:space="preserve"> 100/240V-1A, grau de proteção IP68</t>
    </r>
  </si>
  <si>
    <t xml:space="preserve">7.30</t>
  </si>
  <si>
    <t xml:space="preserve">CESTAS COM OVOS E FLORES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</si>
  <si>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Cestas de/ou imitando vime, com flores secas em seu interior, de mesma padronagem de tamanho, textura e cores das instaladas nas vigas do pórtico.</t>
    </r>
  </si>
  <si>
    <t xml:space="preserve">7.31</t>
  </si>
  <si>
    <t xml:space="preserve">CASAL DE COELHOS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</si>
  <si>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casal de coelhos virados para a Av. Oswaldo Aranha, em frente aos pilares centrais da referida avenida junto às cestas - acervo da CONTRATANTE</t>
    </r>
  </si>
  <si>
    <t xml:space="preserve">7.32</t>
  </si>
  <si>
    <t xml:space="preserve">COELHO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</si>
  <si>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 virado junto a ovos na Av. Oswaldo Aranha h=120cm - acervo da CONTRATANTE</t>
    </r>
  </si>
  <si>
    <t xml:space="preserve">7.33</t>
  </si>
  <si>
    <t xml:space="preserve">OVOS NA CESTA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</si>
  <si>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Ovos de Páscoa em fibra de vidro, altura 15cm, a serem colocados dentro das cestas e/ou junto a elas.</t>
    </r>
  </si>
  <si>
    <t xml:space="preserve">7.34</t>
  </si>
  <si>
    <t xml:space="preserve">ILUMINAÇÃO LED CESTAS COM OVOS E FLORES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</si>
  <si>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Cordões de micro lâmpada LED, fio verde, temperatura de cor: 3000K, branco quente, bivolt 100/240V-1A, grau de proteção: IP68 - extensão 4m cada</t>
    </r>
  </si>
  <si>
    <t xml:space="preserve">7.35</t>
  </si>
  <si>
    <t xml:space="preserve">COELHO ESCALADOR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</si>
  <si>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h=50cm em pele de corderito bege clara, estrutura aramada articulável e forro em fibra 3cm</t>
    </r>
  </si>
  <si>
    <t xml:space="preserve">7.36</t>
  </si>
  <si>
    <t xml:space="preserve">CONJUNTO DE PIRULITOS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</si>
  <si>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Conjuntos de pirulitos, com três pirulitos cada, acervo da CONTRATANTE</t>
    </r>
  </si>
  <si>
    <t xml:space="preserve">7.37</t>
  </si>
  <si>
    <t xml:space="preserve">OVOS DE PÁSCOA JUNTO AO PÓRTICO AV. OSWALDO ARANHA</t>
  </si>
  <si>
    <t xml:space="preserve">7.38</t>
  </si>
  <si>
    <t xml:space="preserve">7.39</t>
  </si>
  <si>
    <t xml:space="preserve">7.40</t>
  </si>
  <si>
    <t xml:space="preserve">ADESIVOS OVOS DE PÁSCOA PÓRTICO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</si>
  <si>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Adesivo logotipo ‘Páscoa em Canela’ - arte será fornecida pela CONTRATANTE</t>
    </r>
  </si>
  <si>
    <t xml:space="preserve">8. CASA DE PEDRA:</t>
  </si>
  <si>
    <t xml:space="preserve">8.1</t>
  </si>
  <si>
    <t xml:space="preserve">PLACA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</si>
  <si>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Placa caixa em MDF ultra 25mm de com dimensão total de 740cm de largura, 15m de profundidade e 300cm de altura</t>
    </r>
  </si>
  <si>
    <t xml:space="preserve">8.2</t>
  </si>
  <si>
    <t xml:space="preserve">REFLETORES PLACA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</si>
  <si>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 -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, luz branca morna com haste metálica, comprimento 40cm</t>
    </r>
  </si>
  <si>
    <t xml:space="preserve">8.3</t>
  </si>
  <si>
    <t xml:space="preserve"> APLIQUE OVINHOS DE PÁSCOAPLACA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</si>
  <si>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 aplique confeccionado em chapas de MDF ultra 18mm com recorte eletrônico, no formato de ovinhos de Páscoa</t>
    </r>
  </si>
  <si>
    <t xml:space="preserve">8.4</t>
  </si>
  <si>
    <t xml:space="preserve">FLORES SECAS PLACA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</si>
  <si>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Arranjos de flores secas  girassóis, astromélias, mosquitinhos e gérberas, de diversas cores</t>
    </r>
  </si>
  <si>
    <t xml:space="preserve">8.5</t>
  </si>
  <si>
    <t xml:space="preserve">PIRULITOS PLACA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</si>
  <si>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- conjunto de três pirulitos confeccionados em MDF ultra 18mm com recorte eletrônico</t>
    </r>
  </si>
  <si>
    <t xml:space="preserve">8.6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</si>
  <si>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- conjunto de três pirulitos confeccionados em MDF ultra 18mm com recorte eletrônico</t>
    </r>
  </si>
  <si>
    <t xml:space="preserve">8.7</t>
  </si>
  <si>
    <t xml:space="preserve">APLIQUE CENOURAS ORELHAS DE COELHO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</si>
  <si>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aplique cenouras com orelhas de coelho, confeccionadas em MDF ultra 18mm</t>
    </r>
  </si>
  <si>
    <t xml:space="preserve">8.8</t>
  </si>
  <si>
    <t xml:space="preserve">LETRA CAIXA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</si>
  <si>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letra caixa com o logotipo ‘Páscoa em Canela’, ser produzida em MDF ultra 25mm - arte será fornecida pela CONTRATANTE</t>
    </r>
  </si>
  <si>
    <t xml:space="preserve">8.9</t>
  </si>
  <si>
    <t xml:space="preserve">COELHO ESCALANDO CAIXA INSTALADA NO EIXO CENTRAL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</si>
  <si>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 altura aproximada 50cm em pele de corderito clara, com estrutura aramada articulável e forro em fibra 3cm</t>
    </r>
  </si>
  <si>
    <t xml:space="preserve">8.10</t>
  </si>
  <si>
    <t xml:space="preserve"> LÂMPADAS ENTRE CAMADAS CAIXA PLACA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</si>
  <si>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 ligação elétrica e lâmpadas de 60W na cor branco quente.</t>
    </r>
  </si>
  <si>
    <t xml:space="preserve">8.11</t>
  </si>
  <si>
    <t xml:space="preserve">MANGUEIRAS LED</t>
  </si>
  <si>
    <t xml:space="preserve">8.12</t>
  </si>
  <si>
    <t xml:space="preserve">COELHOS NA CALÇADA EM FRENTE A FACHADA PRINCIPAL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</si>
  <si>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em pele de corderito clara, com estrutura aramada articulável e forro em fibra, posição modelar, com aproximadamente 90cm</t>
    </r>
  </si>
  <si>
    <t xml:space="preserve">8.13</t>
  </si>
  <si>
    <t xml:space="preserve">PATINETES EM FRENTE A FACHADA 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</si>
  <si>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patinete2 com acabamento tinta esmalte sintético fosco acetinado conforme memorial descritivo</t>
    </r>
  </si>
  <si>
    <t xml:space="preserve">8.14</t>
  </si>
  <si>
    <t xml:space="preserve">BICICLETA EM FRENTE A FACHADA 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</si>
  <si>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bicicletas aro 12 com acabamento tinta esmalte sintético fosco acetinado</t>
    </r>
  </si>
  <si>
    <t xml:space="preserve">8.15</t>
  </si>
  <si>
    <t xml:space="preserve">CESTAS VIME EM FRENTE A FACHADA 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</si>
  <si>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Cestas com ideia do vime, a serem instaladas nas bicicletas e patinetes</t>
    </r>
  </si>
  <si>
    <t xml:space="preserve">8.16</t>
  </si>
  <si>
    <t xml:space="preserve">FLORES CESTAS VIME EM FRENTE A FACHADA 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</si>
  <si>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Arranjos de flores do tipo rosa, astromélia, girassóis e mosquitinho em quantidade suficiente para o preenchimento de todas as cestas</t>
    </r>
  </si>
  <si>
    <t xml:space="preserve">8.17</t>
  </si>
  <si>
    <t xml:space="preserve">REFLETORES COELHOS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</si>
  <si>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 </t>
    </r>
    <r>
      <rPr>
        <sz val="11"/>
        <color rgb="FF000000"/>
        <rFont val="Aptos Narrow"/>
        <family val="2"/>
        <charset val="1"/>
      </rPr>
      <t xml:space="preserve">- Refletores </t>
    </r>
    <r>
      <rPr>
        <i val="true"/>
        <sz val="11"/>
        <color rgb="FF000000"/>
        <rFont val="Aptos Narrow"/>
        <family val="2"/>
        <charset val="1"/>
      </rPr>
      <t xml:space="preserve">slim</t>
    </r>
    <r>
      <rPr>
        <sz val="11"/>
        <color rgb="FF000000"/>
        <rFont val="Aptos Narrow"/>
        <family val="2"/>
        <charset val="1"/>
      </rPr>
      <t xml:space="preserve"> 30W 220V, luz 3000K, branca morna, IP 68</t>
    </r>
  </si>
  <si>
    <t xml:space="preserve">8.18</t>
  </si>
  <si>
    <t xml:space="preserve">ILUMINAÇÃO 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</si>
  <si>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Cordões de microlâmpadas LED com fio verde, temperatura de cor 3000K branco quente, voltagem bivolt 100/240V-1A, grau de proteção IP68 - 10m com 100 lâmpadas cada</t>
    </r>
  </si>
  <si>
    <t xml:space="preserve">8.19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</si>
  <si>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Cordões de microlâmpadas LED com fio verde, temperatura de cor 3000K branco quente, voltagem bivolt 100/240V-1A, grau de proteção IP68 - 4m com 100 lâmpadas cada</t>
    </r>
  </si>
  <si>
    <t xml:space="preserve">8.20</t>
  </si>
  <si>
    <t xml:space="preserve">COELHO ESCALANDO FACHADA DA CASA DE PEDRA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</si>
  <si>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de pele na cor corderito clara, com estrutura aramada articulável, forro em fibra e altura aproximada de 70cm na posição escalando com mochila de ovinhos de Páscoa</t>
    </r>
  </si>
  <si>
    <t xml:space="preserve">8.21</t>
  </si>
  <si>
    <t xml:space="preserve">ORELHA DE PELÚCIA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</si>
  <si>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orelhas de coelho em pele na cor corderito clara com miolos rosados, estrutura aramada articulável ponta dupla, forro em fibra 3cm e altura aproximada de 80cm</t>
    </r>
  </si>
  <si>
    <t xml:space="preserve">8.22</t>
  </si>
  <si>
    <t xml:space="preserve">CENOURA ORELHA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</si>
  <si>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“cenouras orelhas’ em chapa de MDF 15mm, corte a laser, acabamento nas laterais em tinta esmalte sintético alto brilho conforme a cor da superfície frontal, altura 140cm</t>
    </r>
  </si>
  <si>
    <t xml:space="preserve">8.23</t>
  </si>
  <si>
    <t xml:space="preserve">OVOS NA VEGETAÇÃO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</si>
  <si>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em fibra de vidro, altura 50cm</t>
    </r>
  </si>
  <si>
    <t xml:space="preserve">9. ILUMINAÇÃO GERAL DA AV. OSWALDO ARANHA:</t>
  </si>
  <si>
    <t xml:space="preserve">9.1</t>
  </si>
  <si>
    <t xml:space="preserve">REFLETOR VAPOR DE SÓDIO 30W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</si>
  <si>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refletores vapor de sódio de 400W, com reator de ignição embutido e lâmpada na cor amarelo âmbar - acervo CONTRATANTE</t>
    </r>
  </si>
  <si>
    <t xml:space="preserve">9.2</t>
  </si>
  <si>
    <t xml:space="preserve">REFLETOR VAPOR DE METÁLICO 30W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</si>
  <si>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refletores com gabinete em alumínio e visor de vidro isolado com silicone, lâmpada na cor amarelo âmbar de 400W em vapor metálico e reator de ignição</t>
    </r>
  </si>
  <si>
    <t xml:space="preserve">9.3</t>
  </si>
  <si>
    <t xml:space="preserve">POSTES AV. OSWALDO ARANHA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</si>
  <si>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postes com luminárias de ferro</t>
    </r>
  </si>
  <si>
    <t xml:space="preserve">9.4</t>
  </si>
  <si>
    <t xml:space="preserve">FLÂMULA POSTES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</si>
  <si>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flâmulas em tecido com impressão gráfica frente e verso</t>
    </r>
  </si>
  <si>
    <t xml:space="preserve">10. PÓRTICO DA ENTRADA DA CIDADE:</t>
  </si>
  <si>
    <t xml:space="preserve">10.1</t>
  </si>
  <si>
    <t xml:space="preserve">COELHO NA CARTOLA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</si>
  <si>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 escultura ‘Coelho na Cartola’, acervo da CONTRATANTE - h=500cm, </t>
    </r>
    <r>
      <rPr>
        <sz val="14"/>
        <color rgb="FF000000"/>
        <rFont val="Calibri"/>
        <family val="2"/>
        <charset val="1"/>
      </rPr>
      <t xml:space="preserve">ø</t>
    </r>
    <r>
      <rPr>
        <sz val="11"/>
        <color rgb="FF000000"/>
        <rFont val="Calibri"/>
        <family val="2"/>
        <charset val="1"/>
      </rPr>
      <t xml:space="preserve">=300cm</t>
    </r>
  </si>
  <si>
    <t xml:space="preserve">10.2</t>
  </si>
  <si>
    <t xml:space="preserve">MANGUEIRAS DE LED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</si>
  <si>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 </t>
    </r>
    <r>
      <rPr>
        <sz val="11"/>
        <color rgb="FF000000"/>
        <rFont val="Aptos Narrow"/>
        <family val="2"/>
        <charset val="1"/>
      </rPr>
      <t xml:space="preserve">-mangueiras Neon Flex Branco Quente 3500K 220V, IP 68 – prevê proteção máxima contra poeira (6) e proteção máxima (8).</t>
    </r>
  </si>
  <si>
    <t xml:space="preserve">10.3</t>
  </si>
  <si>
    <t xml:space="preserve">REFLETORES CENÁRIO COELHO NA CARTOLA</t>
  </si>
  <si>
    <t xml:space="preserve">10.4</t>
  </si>
  <si>
    <t xml:space="preserve">OVOS DE PÁSCOA JUNTO AO COELHO NA CARTOLA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</si>
  <si>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vidro, h= 200cm - COR: LARANJA DAMASCO</t>
    </r>
  </si>
  <si>
    <t xml:space="preserve">10.5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</si>
  <si>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 h=140cm COR: AZUL OCEANO ATRLÂNTICO</t>
    </r>
  </si>
  <si>
    <t xml:space="preserve">10.6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</si>
  <si>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vidro, h= 200cm - COR: ROSA CHOQUE</t>
    </r>
  </si>
  <si>
    <t xml:space="preserve">10.7</t>
  </si>
  <si>
    <t xml:space="preserve">ADESIVOS OVOS DE PÁSCOA JUNTO AO COELHO NA CARTOLA</t>
  </si>
  <si>
    <t xml:space="preserve">10.8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</si>
  <si>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“cenouras orelhas’ em chapa de MDF 15mm, corte a laser h=210cm - iluminação nas bordas</t>
    </r>
  </si>
  <si>
    <t xml:space="preserve">10.9</t>
  </si>
  <si>
    <t xml:space="preserve">FITA LED </t>
  </si>
  <si>
    <t xml:space="preserve">10.10</t>
  </si>
  <si>
    <t xml:space="preserve">LAMPARINA GRANDE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</si>
  <si>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lanterna grande  em MDF ultra 18mm, recorte eletrônico, dimensões 200cm de altura e base quadrada 105 x 105cm - acervo da CONTRATANTE</t>
    </r>
  </si>
  <si>
    <t xml:space="preserve">10.11</t>
  </si>
  <si>
    <t xml:space="preserve">LÂMPADA LED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</si>
  <si>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lâmpadas LED, cor branco quente, mínimo 40W</t>
    </r>
  </si>
  <si>
    <t xml:space="preserve">10.12</t>
  </si>
  <si>
    <t xml:space="preserve">LAÇOS ARGOLA LAMPARINA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</si>
  <si>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-fita de Oxford, 30cm de largura, aramada, cor ref.: Suvinil lilás ipê roxo, dimensão largura 80cm. Cada laço deve ser feito com no mínimo 600cm de fita</t>
    </r>
  </si>
  <si>
    <t xml:space="preserve">10.13</t>
  </si>
  <si>
    <t xml:space="preserve">LETREIRO 'FELIZ PÁSCOA' PÓRTICO DE ENTRADA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</si>
  <si>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Letreiro 'feliz páscoa' em MDF ultra 18mm em recorte eletrônico, dimensão total 1153cm de comprimento e altura máxima 259cm - acervo da CONTRATANTE</t>
    </r>
  </si>
  <si>
    <t xml:space="preserve">10.14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</si>
  <si>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orelhas de coelho em pele na cor corderito clara com miolos rosados, estrutura aramada articulável ponta dupla, forro em fibra 3cm e altura aproximada de 140cm</t>
    </r>
  </si>
  <si>
    <t xml:space="preserve">10.15</t>
  </si>
  <si>
    <t xml:space="preserve">FLORES SECAS SOBRE PÓRTICO DE ENTRADA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</si>
  <si>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Arranjos de flores do tipo rosa, astromélia, girassóis e mosquitinho em quantidade suficiente para o preenchimento de borda inferior pórtico de entrada</t>
    </r>
  </si>
  <si>
    <t xml:space="preserve">10.16</t>
  </si>
  <si>
    <t xml:space="preserve">11. RÓTULA DO CARACOL:</t>
  </si>
  <si>
    <t xml:space="preserve">11.1</t>
  </si>
  <si>
    <t xml:space="preserve">COELHOS EM FIBRA 'CORRENDO'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</si>
  <si>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coelhos autoportantes L= 120cm de comprimentoh=65cm, em fibra de vidro, recobertos por tinta epóxi sintética e verniz fosco - acervo da CONTRATANTE. </t>
    </r>
  </si>
  <si>
    <t xml:space="preserve">11.2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</si>
  <si>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Logotipo ‘Páscoa em Canela’, adesivada - arte será fornecida pela CONTRATANTE</t>
    </r>
  </si>
  <si>
    <t xml:space="preserve">11.3</t>
  </si>
  <si>
    <t xml:space="preserve">11.4</t>
  </si>
  <si>
    <t xml:space="preserve">11.5</t>
  </si>
  <si>
    <t xml:space="preserve">11.6</t>
  </si>
  <si>
    <t xml:space="preserve">11.7</t>
  </si>
  <si>
    <t xml:space="preserve">11.8</t>
  </si>
  <si>
    <t xml:space="preserve">11.9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</si>
  <si>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“cenouras orelhas’ em chapa de MDF 15mm, corte a laser h=230cm - iluminação nas bordas</t>
    </r>
  </si>
  <si>
    <t xml:space="preserve">11.10</t>
  </si>
  <si>
    <t xml:space="preserve">COELHOS EM PELE DE CORDERITO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</si>
  <si>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-coelhos de pele na cor branca e corderito,  estrutura aramada articulável e forro em fibra H=120cm - acervo da CONTRATANTE</t>
    </r>
  </si>
  <si>
    <t xml:space="preserve">11.11</t>
  </si>
  <si>
    <r>
      <rPr>
        <b val="true"/>
        <u val="single"/>
        <sz val="11"/>
        <color rgb="FF000000"/>
        <rFont val="Aptos Narrow"/>
        <family val="2"/>
        <charset val="1"/>
      </rPr>
      <t xml:space="preserve">REFORMA/INSTALAÇÃO/MANUTENÇÃO/RETIRADA/ACONDICIONAMENTO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-coelhos de pele na cor branca e corderito,  estrutura aramada articulável e forro em fibra H=90cm - acervo da CONTRATANTE</t>
    </r>
  </si>
  <si>
    <t xml:space="preserve">11.12</t>
  </si>
  <si>
    <t xml:space="preserve">11.13</t>
  </si>
  <si>
    <t xml:space="preserve">OVOS DE PÁSCOA COM ORELHAS PÓRTICO DE ENTRADA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</si>
  <si>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em fibra de vidro, 160cm de altura - COR ROSA CHOQUE</t>
    </r>
  </si>
  <si>
    <t xml:space="preserve">11.14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</si>
  <si>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orelhas de coelho em pele na cor corderito clara com miolos rosados, estrutura aramada articulável ponta dupla, forro em fibra 3cm e altura aproximada de 60cm</t>
    </r>
  </si>
  <si>
    <t xml:space="preserve">11.15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</si>
  <si>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em fibra de vidro, altura 70cm a serem colocados na vegetação</t>
    </r>
  </si>
  <si>
    <t xml:space="preserve">12. RÓTULA DA ENTRADA DA CIDADE:</t>
  </si>
  <si>
    <t xml:space="preserve">12.1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</si>
  <si>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vidro, h= 160cm - COR: LARANJA DAMASCO</t>
    </r>
  </si>
  <si>
    <t xml:space="preserve">12.2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</si>
  <si>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 de Páscoa em fibra de vidro h=120cm COR: AZUL OCEANO ATRLÂNTICO</t>
    </r>
  </si>
  <si>
    <t xml:space="preserve">12.3</t>
  </si>
  <si>
    <t xml:space="preserve">12.4</t>
  </si>
  <si>
    <t xml:space="preserve">12.5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</si>
  <si>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Arranjos de flores do tipo rosa, astromélia, girassóis e mosquitinho em quantidade suficiente para o preenchimento de borda inferior</t>
    </r>
  </si>
  <si>
    <t xml:space="preserve">12.6</t>
  </si>
  <si>
    <t xml:space="preserve">12.7</t>
  </si>
  <si>
    <t xml:space="preserve">12.8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</si>
  <si>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ovos de Páscoa em fibra de vidro, altura 15cm a serem colocados na cesta</t>
    </r>
  </si>
  <si>
    <t xml:space="preserve">12.9</t>
  </si>
  <si>
    <t xml:space="preserve">FAMÍLIA DE COELHOS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</si>
  <si>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família de coelhos em fibra de vidro - ver memorial descritivo</t>
    </r>
  </si>
  <si>
    <t xml:space="preserve">12.10</t>
  </si>
  <si>
    <t xml:space="preserve">13. PORTAIS VILA DE PÁSCOA:</t>
  </si>
  <si>
    <t xml:space="preserve">13.1</t>
  </si>
  <si>
    <t xml:space="preserve">13.2</t>
  </si>
  <si>
    <t xml:space="preserve">13.3</t>
  </si>
  <si>
    <t xml:space="preserve">13.4</t>
  </si>
  <si>
    <t xml:space="preserve">13.5</t>
  </si>
  <si>
    <t xml:space="preserve">14. RÓTULA DISTRITO INDUSTRIAL:</t>
  </si>
  <si>
    <t xml:space="preserve">14.1</t>
  </si>
  <si>
    <t xml:space="preserve">14.2</t>
  </si>
  <si>
    <t xml:space="preserve">14.3</t>
  </si>
  <si>
    <r>
      <rPr>
        <b val="true"/>
        <u val="single"/>
        <sz val="11"/>
        <color rgb="FF000000"/>
        <rFont val="Aptos Narrow"/>
        <family val="2"/>
        <charset val="1"/>
      </rPr>
      <t xml:space="preserve">AQUISIÇÃO/INSTALAÇÃO/MANUTENÇÃO/RETIRADA/ACONDICIONAMENTO E ARMAZENAMENTO</t>
    </r>
    <r>
      <rPr>
        <sz val="11"/>
        <color rgb="FF000000"/>
        <rFont val="Aptos Narrow"/>
        <family val="2"/>
        <charset val="1"/>
      </rPr>
      <t xml:space="preserve"> - “cenouras orelhas’ em chapa de MDF 15mm, corte a laser h=320cm - iluminação nas bordas</t>
    </r>
  </si>
  <si>
    <t xml:space="preserve">14.4</t>
  </si>
  <si>
    <t xml:space="preserve">14.5</t>
  </si>
  <si>
    <t xml:space="preserve">14.6</t>
  </si>
  <si>
    <t xml:space="preserve">14.7</t>
  </si>
  <si>
    <t xml:space="preserve">14.8</t>
  </si>
  <si>
    <r>
      <rPr>
        <b val="true"/>
        <u val="single"/>
        <sz val="11"/>
        <color rgb="FF000000"/>
        <rFont val="Aptos Narrow"/>
        <family val="2"/>
        <charset val="1"/>
      </rPr>
      <t xml:space="preserve">LOCAÇÃO/INSTALAÇÃO/MANUTENÇÃO/RETIRADA</t>
    </r>
    <r>
      <rPr>
        <sz val="11"/>
        <color rgb="FF000000"/>
        <rFont val="Aptos Narrow"/>
        <family val="2"/>
        <charset val="1"/>
      </rPr>
      <t xml:space="preserve"> - escultura ‘família de coelhos’, em fibra de vidro, acabamento em porcelana alto brilho, dimensão h=480cm no ponto mais alto do conjunto </t>
    </r>
  </si>
  <si>
    <t xml:space="preserve">14.9</t>
  </si>
  <si>
    <t xml:space="preserve">15. CUSTOS ADICIONAIS:</t>
  </si>
  <si>
    <t xml:space="preserve">15.1</t>
  </si>
  <si>
    <t xml:space="preserve">PROJETO DE PPCI</t>
  </si>
  <si>
    <r>
      <rPr>
        <b val="true"/>
        <u val="single"/>
        <sz val="11"/>
        <color rgb="FF000000"/>
        <rFont val="Aptos Narrow"/>
        <family val="2"/>
        <charset val="1"/>
      </rPr>
      <t xml:space="preserve">ELABORAÇÃO </t>
    </r>
    <r>
      <rPr>
        <sz val="11"/>
        <color rgb="FF000000"/>
        <rFont val="Aptos Narrow"/>
        <family val="2"/>
        <charset val="1"/>
      </rPr>
      <t xml:space="preserve">-projeto de proteção contra incêndio </t>
    </r>
    <r>
      <rPr>
        <b val="true"/>
        <sz val="11"/>
        <color rgb="FF000000"/>
        <rFont val="Aptos Narrow"/>
        <family val="2"/>
        <charset val="1"/>
      </rPr>
      <t xml:space="preserve">PRINICPAL</t>
    </r>
    <r>
      <rPr>
        <sz val="11"/>
        <color rgb="FF000000"/>
        <rFont val="Aptos Narrow"/>
        <family val="2"/>
        <charset val="1"/>
      </rPr>
      <t xml:space="preserve"> - área de todo o evento</t>
    </r>
  </si>
  <si>
    <t xml:space="preserve">15.2</t>
  </si>
  <si>
    <r>
      <rPr>
        <b val="true"/>
        <u val="single"/>
        <sz val="11"/>
        <color rgb="FF000000"/>
        <rFont val="Aptos Narrow"/>
        <family val="2"/>
        <charset val="1"/>
      </rPr>
      <t xml:space="preserve">ELABORAÇÃO </t>
    </r>
    <r>
      <rPr>
        <sz val="11"/>
        <color rgb="FF000000"/>
        <rFont val="Aptos Narrow"/>
        <family val="2"/>
        <charset val="1"/>
      </rPr>
      <t xml:space="preserve">-projeto de proteção contra incêndio </t>
    </r>
    <r>
      <rPr>
        <b val="true"/>
        <sz val="11"/>
        <color rgb="FF000000"/>
        <rFont val="Aptos Narrow"/>
        <family val="2"/>
        <charset val="1"/>
      </rPr>
      <t xml:space="preserve">PARCIAL</t>
    </r>
    <r>
      <rPr>
        <sz val="11"/>
        <color rgb="FF000000"/>
        <rFont val="Aptos Narrow"/>
        <family val="2"/>
        <charset val="1"/>
      </rPr>
      <t xml:space="preserve"> - área da decoração</t>
    </r>
  </si>
  <si>
    <t xml:space="preserve">15.3</t>
  </si>
  <si>
    <t xml:space="preserve">RRT/ART</t>
  </si>
  <si>
    <r>
      <rPr>
        <b val="true"/>
        <u val="single"/>
        <sz val="11"/>
        <color rgb="FF000000"/>
        <rFont val="Aptos Narrow"/>
        <family val="2"/>
        <charset val="1"/>
      </rPr>
      <t xml:space="preserve">ELABORAÇÃO E TAXAS </t>
    </r>
    <r>
      <rPr>
        <sz val="11"/>
        <color rgb="FF000000"/>
        <rFont val="Aptos Narrow"/>
        <family val="2"/>
        <charset val="1"/>
      </rPr>
      <t xml:space="preserve">-RRT's/ART's</t>
    </r>
  </si>
  <si>
    <t xml:space="preserve">15.4</t>
  </si>
  <si>
    <t xml:space="preserve">CUSTOS</t>
  </si>
  <si>
    <t xml:space="preserve">POSSÍVEIS CUSTOS EXTRAS</t>
  </si>
  <si>
    <t xml:space="preserve">MEMÓRIA DE CÁLCULO </t>
  </si>
  <si>
    <t xml:space="preserve">LOCALIZAÇÃO:</t>
  </si>
  <si>
    <t xml:space="preserve">1. </t>
  </si>
  <si>
    <t xml:space="preserve">PRAÇA DA MATRIZ</t>
  </si>
  <si>
    <t xml:space="preserve">ITEM:</t>
  </si>
  <si>
    <t xml:space="preserve">UNIDADE:</t>
  </si>
  <si>
    <t xml:space="preserve">UN.</t>
  </si>
  <si>
    <t xml:space="preserve">Local</t>
  </si>
  <si>
    <t xml:space="preserve">Quantidade por peça (un.)</t>
  </si>
  <si>
    <t xml:space="preserve">Quantidade</t>
  </si>
  <si>
    <t xml:space="preserve">Total</t>
  </si>
  <si>
    <t xml:space="preserve">Observações</t>
  </si>
  <si>
    <t xml:space="preserve">(Un.)</t>
  </si>
  <si>
    <t xml:space="preserve">Praça da Matriz</t>
  </si>
  <si>
    <t xml:space="preserve">Ver detalhes memoral descritivo</t>
  </si>
  <si>
    <t xml:space="preserve">TOTAL</t>
  </si>
  <si>
    <t xml:space="preserve">M²</t>
  </si>
  <si>
    <t xml:space="preserve">Comprimento</t>
  </si>
  <si>
    <t xml:space="preserve">Largura</t>
  </si>
  <si>
    <t xml:space="preserve">Área</t>
  </si>
  <si>
    <t xml:space="preserve">(m)</t>
  </si>
  <si>
    <t xml:space="preserve">(m²)</t>
  </si>
  <si>
    <t xml:space="preserve">M</t>
  </si>
  <si>
    <t xml:space="preserve">Quantidade por peça (m)</t>
  </si>
  <si>
    <t xml:space="preserve">Número de peças</t>
  </si>
  <si>
    <t xml:space="preserve">Total (m)</t>
  </si>
  <si>
    <t xml:space="preserve">Bordas cruz</t>
  </si>
  <si>
    <t xml:space="preserve">Bordas placas anjo</t>
  </si>
  <si>
    <t xml:space="preserve">Quantidade por unidade</t>
  </si>
  <si>
    <t xml:space="preserve">Letras placas anjo - Um par por placa</t>
  </si>
  <si>
    <t xml:space="preserve"> frente/verso - ver memorial descritivo</t>
  </si>
  <si>
    <t xml:space="preserve">2.</t>
  </si>
  <si>
    <t xml:space="preserve"> RÓTULA PRAÇA JOÃO CORREA</t>
  </si>
  <si>
    <t xml:space="preserve">Rótula Casa de Pedra</t>
  </si>
  <si>
    <t xml:space="preserve">Borda inferior cesta</t>
  </si>
  <si>
    <t xml:space="preserve">Borda superior cesta</t>
  </si>
  <si>
    <t xml:space="preserve">Alça cesta</t>
  </si>
  <si>
    <t xml:space="preserve">Cesta de cipó - ver detalhes memrial descritivo</t>
  </si>
  <si>
    <t xml:space="preserve">Placa 'Pascoa em Canela'</t>
  </si>
  <si>
    <t xml:space="preserve">Placa na cesta em cipó - ver detalhes memorial descritivo</t>
  </si>
  <si>
    <t xml:space="preserve">Junto à cesta</t>
  </si>
  <si>
    <t xml:space="preserve">Dentro da cesta</t>
  </si>
  <si>
    <t xml:space="preserve">Em torno da cesta</t>
  </si>
  <si>
    <t xml:space="preserve">3.</t>
  </si>
  <si>
    <t xml:space="preserve">PRAÇA JOÃO CORREA</t>
  </si>
  <si>
    <t xml:space="preserve">Praça João Correa - Iluminação árvores</t>
  </si>
  <si>
    <t xml:space="preserve">Praça João Correa - em frente ao Multipalco</t>
  </si>
  <si>
    <t xml:space="preserve">Ver detalhes memoral descritivo - prever fechamento da estrutura</t>
  </si>
  <si>
    <t xml:space="preserve">Estrutura ovos estar frente/verso - vertical</t>
  </si>
  <si>
    <t xml:space="preserve">Estrutura ovos estar frente/verso - horizontal</t>
  </si>
  <si>
    <t xml:space="preserve">Ovos estar</t>
  </si>
  <si>
    <t xml:space="preserve">Postes</t>
  </si>
  <si>
    <t xml:space="preserve">Praça João Correa</t>
  </si>
  <si>
    <t xml:space="preserve">Ver detalhes memoral descritivo - considerar acréscimo de acrílico branco leitoso 3m</t>
  </si>
  <si>
    <t xml:space="preserve">LADOS</t>
  </si>
  <si>
    <t xml:space="preserve">Entorno recorte lamparinas</t>
  </si>
  <si>
    <t xml:space="preserve">Lamparina pequena </t>
  </si>
  <si>
    <t xml:space="preserve">Portais em festão</t>
  </si>
  <si>
    <t xml:space="preserve">Ovo portal</t>
  </si>
  <si>
    <t xml:space="preserve">Arranjos nos portais</t>
  </si>
  <si>
    <t xml:space="preserve">No piso, um de cada lado dos portais</t>
  </si>
  <si>
    <t xml:space="preserve">Para portais em festão</t>
  </si>
  <si>
    <t xml:space="preserve">Esquina da praça</t>
  </si>
  <si>
    <t xml:space="preserve">Central do turista</t>
  </si>
  <si>
    <t xml:space="preserve">Colocados nas cestas</t>
  </si>
  <si>
    <t xml:space="preserve">Intaladas nas bicicletas/patinetes</t>
  </si>
  <si>
    <t xml:space="preserve">Canteiro central frente Casa de Pedra</t>
  </si>
  <si>
    <t xml:space="preserve">Coelhos em fibra</t>
  </si>
  <si>
    <t xml:space="preserve">Ovos portais</t>
  </si>
  <si>
    <t xml:space="preserve">Intaladas nos coelhos de fibra</t>
  </si>
  <si>
    <t xml:space="preserve">Calcular medida suficiente para fixação dos coelhos no solo</t>
  </si>
  <si>
    <t xml:space="preserve">Fixadas nos postes</t>
  </si>
  <si>
    <t xml:space="preserve">Praça João Correa - fixados nos pisos</t>
  </si>
  <si>
    <t xml:space="preserve">Iluminando as copas das árvores de baixo para cima</t>
  </si>
  <si>
    <t xml:space="preserve">4.</t>
  </si>
  <si>
    <t xml:space="preserve">AV. FELISBERTO SOARES - QUADRA PRAÇA DA MATRIZ</t>
  </si>
  <si>
    <t xml:space="preserve">Av. Felisberto Soares</t>
  </si>
  <si>
    <t xml:space="preserve">Junto ao arco</t>
  </si>
  <si>
    <t xml:space="preserve">Aplicados nos ovos de Páscoa</t>
  </si>
  <si>
    <t xml:space="preserve">Aplicados nos ovos com orelhas</t>
  </si>
  <si>
    <t xml:space="preserve">Aplicados no topo dos arcos</t>
  </si>
  <si>
    <t xml:space="preserve">Junto aos arcos</t>
  </si>
  <si>
    <t xml:space="preserve">Dentro das cestas</t>
  </si>
  <si>
    <t xml:space="preserve">RÓTULAS</t>
  </si>
  <si>
    <t xml:space="preserve">No centro das rótulas</t>
  </si>
  <si>
    <t xml:space="preserve">Ovos estares</t>
  </si>
  <si>
    <t xml:space="preserve">AV. JÚLIO DE CASTILHOS:</t>
  </si>
  <si>
    <t xml:space="preserve">Coelhos banco estar</t>
  </si>
  <si>
    <t xml:space="preserve">Iluminação coelho banco estar</t>
  </si>
  <si>
    <t xml:space="preserve">Laços coelho estar</t>
  </si>
  <si>
    <t xml:space="preserve">Colocadas nos postes h=250cm</t>
  </si>
  <si>
    <t xml:space="preserve">Para colocação nas guirlandas</t>
  </si>
  <si>
    <t xml:space="preserve">Ver memorial descritivo para detalhes</t>
  </si>
  <si>
    <t xml:space="preserve">Intercalado com os bancos estares</t>
  </si>
  <si>
    <t xml:space="preserve">Instalado na parte superior dos ovos</t>
  </si>
  <si>
    <t xml:space="preserve">Para suporte dos ovos</t>
  </si>
  <si>
    <t xml:space="preserve">Fixados nos cachepôs</t>
  </si>
  <si>
    <t xml:space="preserve">AV. OSWALDO ARANHA:</t>
  </si>
  <si>
    <t xml:space="preserve">Ovo cachepô</t>
  </si>
  <si>
    <t xml:space="preserve">Cachepô</t>
  </si>
  <si>
    <t xml:space="preserve">Laços nos cachepôs</t>
  </si>
  <si>
    <t xml:space="preserve">Aplicados nas pérgolas</t>
  </si>
  <si>
    <t xml:space="preserve">Aplicados nos coelhos placa</t>
  </si>
  <si>
    <t xml:space="preserve">Rótula Av. Oswaldo Aranha x Rua Paul Harris</t>
  </si>
  <si>
    <t xml:space="preserve">Ver detalhes em memorial descritivo</t>
  </si>
  <si>
    <t xml:space="preserve">Em torno da moldura vazada</t>
  </si>
  <si>
    <t xml:space="preserve">Acplicados no ovo com coelho</t>
  </si>
  <si>
    <t xml:space="preserve">frente e verso - ver memorial descritivo</t>
  </si>
  <si>
    <t xml:space="preserve">Instaladas no suporte</t>
  </si>
  <si>
    <t xml:space="preserve">Em torno do ovo</t>
  </si>
  <si>
    <t xml:space="preserve">Av. Oswaldo Aranha</t>
  </si>
  <si>
    <t xml:space="preserve">Linhas horizontais do pórtico Av. Oswaldo Aranha - viga transversal</t>
  </si>
  <si>
    <t xml:space="preserve">Linhas horizontais do pórtico Av. Oswaldo Aranha - viga longitudinal</t>
  </si>
  <si>
    <t xml:space="preserve">Linhas horizontais do pórtico Av. Oswaldo Aranha - base dos pilares</t>
  </si>
  <si>
    <t xml:space="preserve">Sobre o pórtico Av. Oswaldo Aranha</t>
  </si>
  <si>
    <t xml:space="preserve">Em torno da placa</t>
  </si>
  <si>
    <t xml:space="preserve">Pilares pórtico Av. Oswaldo Aranha</t>
  </si>
  <si>
    <t xml:space="preserve">Em torno das cenoura orelha h=45cm</t>
  </si>
  <si>
    <t xml:space="preserve">Em torno das cenoura orelha h=90cm</t>
  </si>
  <si>
    <t xml:space="preserve">Coelho menino h=120cm</t>
  </si>
  <si>
    <t xml:space="preserve">Nas cestas, no pé do pilar - det. Memorial descritivo</t>
  </si>
  <si>
    <t xml:space="preserve">Coelho menina h=90cm</t>
  </si>
  <si>
    <t xml:space="preserve">Junto ao pilar - Coelho menino</t>
  </si>
  <si>
    <t xml:space="preserve">Ovo fibra - padrão A</t>
  </si>
  <si>
    <t xml:space="preserve">Ovo fibra - padrão B</t>
  </si>
  <si>
    <t xml:space="preserve">Ovo fibra - padrão C</t>
  </si>
  <si>
    <t xml:space="preserve">Ovo fibra - padrão D</t>
  </si>
  <si>
    <t xml:space="preserve">Ovo fibra - padrão E</t>
  </si>
  <si>
    <t xml:space="preserve">Ovo fibra - padrão F</t>
  </si>
  <si>
    <t xml:space="preserve">Dentro das cestas Av. Oswaldo Aranha</t>
  </si>
  <si>
    <t xml:space="preserve">Escalando o pórt. Av. Oswaldo Aranha</t>
  </si>
  <si>
    <t xml:space="preserve">Coelho menina - detalhes em memorial descritivo</t>
  </si>
  <si>
    <t xml:space="preserve">Coelho menino - detalhes em memorial descritivo</t>
  </si>
  <si>
    <t xml:space="preserve">Pirulito rosa</t>
  </si>
  <si>
    <t xml:space="preserve">Pirulito azul</t>
  </si>
  <si>
    <t xml:space="preserve">Pirulito vermelho</t>
  </si>
  <si>
    <t xml:space="preserve">Junto ao pórtico Av. Oswaldo Aranha</t>
  </si>
  <si>
    <t xml:space="preserve">Ovo h=180cm</t>
  </si>
  <si>
    <t xml:space="preserve">Ovo h=140cm</t>
  </si>
  <si>
    <t xml:space="preserve">Ovo h=90cm</t>
  </si>
  <si>
    <t xml:space="preserve">CASA DE PEDRA</t>
  </si>
  <si>
    <t xml:space="preserve">Fachada Casa de Pedra</t>
  </si>
  <si>
    <t xml:space="preserve">Placa fachada Casa de Pedra</t>
  </si>
  <si>
    <t xml:space="preserve">Ver detalhes em memorial descritivo - 60X25cm</t>
  </si>
  <si>
    <t xml:space="preserve">Beiral telhado Casa de Pedra</t>
  </si>
  <si>
    <t xml:space="preserve">Ver detalhes em memorial descritivo - 60X45cm</t>
  </si>
  <si>
    <t xml:space="preserve">Aplique pirulitos placa caixa</t>
  </si>
  <si>
    <t xml:space="preserve">Aplique orelhas cenoura placa caixa</t>
  </si>
  <si>
    <t xml:space="preserve">Centro placa caixa Casa de Pedra</t>
  </si>
  <si>
    <t xml:space="preserve">Placa caixa</t>
  </si>
  <si>
    <t xml:space="preserve">Entre as camadas da placa caixa</t>
  </si>
  <si>
    <t xml:space="preserve">Em torno dos pirulitos</t>
  </si>
  <si>
    <t xml:space="preserve">Em torno das cenoura orelha</t>
  </si>
  <si>
    <t xml:space="preserve">Coelhas meninas</t>
  </si>
  <si>
    <t xml:space="preserve">Coelhos meninos</t>
  </si>
  <si>
    <t xml:space="preserve">Em frente à Casa de Pedra</t>
  </si>
  <si>
    <t xml:space="preserve">Acab.: tinta esmalte fosco ref.: Suvinil branco neve</t>
  </si>
  <si>
    <t xml:space="preserve">Acab.: tinta esmalte fosco ref.: Suvinil marrom conhaque</t>
  </si>
  <si>
    <t xml:space="preserve">Acab.: tinta esmalte fosco ref.: Suvinil vermelho contemporâneo</t>
  </si>
  <si>
    <t xml:space="preserve">Dentro das cestas bicicletas/patinetes</t>
  </si>
  <si>
    <t xml:space="preserve">Ver detalhes em memorial descritivo - 60x25cm</t>
  </si>
  <si>
    <t xml:space="preserve">Frente à Casa de Pedra</t>
  </si>
  <si>
    <t xml:space="preserve">Em torno das bicicletas</t>
  </si>
  <si>
    <t xml:space="preserve">Em torno dos patinetes</t>
  </si>
  <si>
    <t xml:space="preserve">Nos arranjos do telhado</t>
  </si>
  <si>
    <t xml:space="preserve">Cestas de bicicletas e patinetes</t>
  </si>
  <si>
    <t xml:space="preserve">Escalando fachado - preso ao beiral</t>
  </si>
  <si>
    <t xml:space="preserve">Sobre o telhado</t>
  </si>
  <si>
    <t xml:space="preserve">ILUMINAÇÃO GERAL AV. OSWALDO ARANHA:</t>
  </si>
  <si>
    <t xml:space="preserve">Voltados às copas das árvores</t>
  </si>
  <si>
    <t xml:space="preserve">Voltados às copas das árvores lado ímpar</t>
  </si>
  <si>
    <t xml:space="preserve">Fixados nas fundações existentes</t>
  </si>
  <si>
    <t xml:space="preserve">Fixados nos postes</t>
  </si>
  <si>
    <t xml:space="preserve">Impressão gráfica frente/verso cfm. memorial</t>
  </si>
  <si>
    <t xml:space="preserve">PÓRTICO DA ENTRADA DA CIDADE:</t>
  </si>
  <si>
    <t xml:space="preserve">Pórtico da entrada da cidade</t>
  </si>
  <si>
    <t xml:space="preserve">Fixada no coelho da cartola</t>
  </si>
  <si>
    <t xml:space="preserve">Orelhas de pelúcia</t>
  </si>
  <si>
    <t xml:space="preserve">Em torno do cenário 'coelho na cartola'</t>
  </si>
  <si>
    <t xml:space="preserve">Junto ao coelho na cartola</t>
  </si>
  <si>
    <t xml:space="preserve">Ovos coelho na cartola</t>
  </si>
  <si>
    <t xml:space="preserve">Cenouras com orelhas</t>
  </si>
  <si>
    <t xml:space="preserve">Bordas cenouras orelhas</t>
  </si>
  <si>
    <t xml:space="preserve">Recorte coelho lamparina </t>
  </si>
  <si>
    <t xml:space="preserve">Borda letreiro 'feliz páscoa'</t>
  </si>
  <si>
    <t xml:space="preserve">Pórtico de entrada</t>
  </si>
  <si>
    <t xml:space="preserve">Lamparina grande</t>
  </si>
  <si>
    <t xml:space="preserve">Argola lamparina grande</t>
  </si>
  <si>
    <t xml:space="preserve">frente/verso - Ver detalhes em memorial descritivo</t>
  </si>
  <si>
    <t xml:space="preserve">Sobre o pórtico de entrada</t>
  </si>
  <si>
    <t xml:space="preserve"> Ver detalhes em memorial descritivo</t>
  </si>
  <si>
    <t xml:space="preserve">No meio das flores secas</t>
  </si>
  <si>
    <t xml:space="preserve">RÓTULA DO CARACOL:</t>
  </si>
  <si>
    <t xml:space="preserve">Em torno do canteiro da rótula do Caracol</t>
  </si>
  <si>
    <t xml:space="preserve">Ovos com orelhas</t>
  </si>
  <si>
    <t xml:space="preserve">Ovos na vegetação</t>
  </si>
  <si>
    <t xml:space="preserve">Sobre letreiro 'Canela'</t>
  </si>
  <si>
    <t xml:space="preserve">Letreiro 'feliz páscoa'</t>
  </si>
  <si>
    <t xml:space="preserve">Cenoura com orelha</t>
  </si>
  <si>
    <t xml:space="preserve">Junto ao letreiro 'Canela'</t>
  </si>
  <si>
    <t xml:space="preserve">Para 'ovo com orelhas'</t>
  </si>
  <si>
    <t xml:space="preserve">Rótula entrada da cidade</t>
  </si>
  <si>
    <t xml:space="preserve">Ovos em fibra</t>
  </si>
  <si>
    <t xml:space="preserve">Junto aos coelhos</t>
  </si>
  <si>
    <t xml:space="preserve">Na rótula de entrada da cidade</t>
  </si>
  <si>
    <t xml:space="preserve">Rótula de entrada da cidade</t>
  </si>
  <si>
    <t xml:space="preserve">PORTAIS VILA DE PÁSCOA:</t>
  </si>
  <si>
    <t xml:space="preserve">Atrás da Casa de Pedra</t>
  </si>
  <si>
    <t xml:space="preserve">Nos arcos de festão</t>
  </si>
  <si>
    <t xml:space="preserve">Para os arcos de festão</t>
  </si>
  <si>
    <t xml:space="preserve">RÓTULA DO DISTRITO INDUSTRIAL:</t>
  </si>
  <si>
    <t xml:space="preserve">Para o pórtico Distrito Industrial</t>
  </si>
  <si>
    <t xml:space="preserve">Para arranjo de flores</t>
  </si>
  <si>
    <t xml:space="preserve">Junto ao pórtico</t>
  </si>
  <si>
    <t xml:space="preserve">Bordas cenouras família</t>
  </si>
  <si>
    <t xml:space="preserve">Aplicada no ovo rosa</t>
  </si>
  <si>
    <t xml:space="preserve">Rótula Distrito Industrial</t>
  </si>
  <si>
    <t xml:space="preserve">Bordas cadeira</t>
  </si>
  <si>
    <t xml:space="preserve">CUSTOS ADICIONAIS</t>
  </si>
  <si>
    <t xml:space="preserve">PPCI PRINICPAL</t>
  </si>
  <si>
    <t xml:space="preserve">Ver detalhes em ANEXO A - memorial descritivo</t>
  </si>
  <si>
    <t xml:space="preserve">PPCI PARCIAL - decoração</t>
  </si>
  <si>
    <t xml:space="preserve">Demais custos</t>
  </si>
  <si>
    <t xml:space="preserve">PREFEITURA MUNICIPAL DE CANELA</t>
  </si>
  <si>
    <t xml:space="preserve">SECRETARIA DE TURISMO E CULTURA</t>
  </si>
  <si>
    <t xml:space="preserve">SETOR DE PLANEJAMENTO E ARQUITETURA</t>
  </si>
  <si>
    <t xml:space="preserve">ATIVIDADES A SEREM EXECUTADAS</t>
  </si>
  <si>
    <t xml:space="preserve">MARÇO</t>
  </si>
  <si>
    <t xml:space="preserve">ABRIL</t>
  </si>
  <si>
    <t xml:space="preserve">SEG</t>
  </si>
  <si>
    <t xml:space="preserve">TER</t>
  </si>
  <si>
    <t xml:space="preserve">QUA</t>
  </si>
  <si>
    <t xml:space="preserve">QUI</t>
  </si>
  <si>
    <t xml:space="preserve">SEX</t>
  </si>
  <si>
    <t xml:space="preserve">SAB</t>
  </si>
  <si>
    <t xml:space="preserve">DOM</t>
  </si>
  <si>
    <t xml:space="preserve">PRAÇA JOÃO CORREA COMPLETA</t>
  </si>
  <si>
    <t xml:space="preserve">PREFEITURA</t>
  </si>
  <si>
    <t xml:space="preserve">AV. JULIO DE CASTILHOS</t>
  </si>
  <si>
    <t xml:space="preserve">RÓTULA AV. JÚLIO DE CASTILHOS X FELISBERTO SOARES</t>
  </si>
  <si>
    <t xml:space="preserve">ILUMINAÇÃO E INSTALAÇÕES ELÉTRICA AV. JÚLIO DE CASTILHOS E SUAS RÓTULAS</t>
  </si>
  <si>
    <t xml:space="preserve">PRAÇA DA MATRIZ COM ILUMINAÇÃO COMPLETA</t>
  </si>
  <si>
    <t xml:space="preserve">RÓTULA POSTO AV. OSWALDO ARANHA COM ILUMINAÇÃO E INSTALAÇÕES ELÉTRICAS COMPLETAS</t>
  </si>
  <si>
    <t xml:space="preserve">RÓTULA CARACOL COM ILUMINAÇÃO E INSTALAÇÕES ELÉTRICAS COMPLETAS</t>
  </si>
  <si>
    <t xml:space="preserve">RÓTULA PAUL HARRIS X AV. OSWALDO ARANHA</t>
  </si>
  <si>
    <t xml:space="preserve">RÓTULA AV. JÚLIO DE CASTILHOS E RUA AUGUSTO PESTANA</t>
  </si>
  <si>
    <t xml:space="preserve">RÓTULA AV. JÚLIO DE CASTILHOS E AV. JOÃO PESSOA</t>
  </si>
  <si>
    <t xml:space="preserve">PÓRTICO DA ENTRADA DA CIDADE</t>
  </si>
  <si>
    <t xml:space="preserve">MONTAGEM DECORAÇÃO AV. FELISBERTO SOARES</t>
  </si>
  <si>
    <t xml:space="preserve">ILUMINAÇÃO E ELÉTRICA AV. FELISBERTO SOARES</t>
  </si>
  <si>
    <t xml:space="preserve">MONTAGEM DECORAÇÃO AV. OSWALDO ARANHA</t>
  </si>
  <si>
    <t xml:space="preserve">ILUMINAÇÃO E INSTALAÇÕES ELÉTRICAS AV. OSWALDO ARANHA</t>
  </si>
  <si>
    <t xml:space="preserve">INÍCIO DO EVENTO</t>
  </si>
  <si>
    <t xml:space="preserve">INÍCIO DA DESMONTAGEM DO EVENTO</t>
  </si>
  <si>
    <t xml:space="preserve">FIM DA RETIRADA DA DECORAÇÃO NA RUA</t>
  </si>
  <si>
    <t xml:space="preserve">ORGANIZAÇÃO E ARMAZENAMENTO  DO MATERIAL DO ACERVO</t>
  </si>
  <si>
    <t xml:space="preserve">COM TODAS AS INSTALAÇÕES ELÉTRICAS E ILUMINAÇÃO</t>
  </si>
  <si>
    <t xml:space="preserve">COM DECORAÇÃO</t>
  </si>
  <si>
    <t xml:space="preserve">DESMONTAGEM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</si>
</sst>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(* #,##0.00_);_(* \(#,##0.00\);_(* \-??_);_(@_)"/>
    <numFmt numFmtId="166" formatCode="0.00%"/>
    <numFmt numFmtId="167" formatCode="&quot;R$ &quot;#,##0.00"/>
    <numFmt numFmtId="168" formatCode="General"/>
    <numFmt numFmtId="169" formatCode="[$-416]MMM/YY"/>
    <numFmt numFmtId="170" formatCode="[$-416]MMM\-YY;@"/>
    <numFmt numFmtId="171" formatCode="#,##0.00"/>
    <numFmt numFmtId="172" formatCode="#0#\+0#0"/>
    <numFmt numFmtId="173" formatCode="_-* #,##0.000_-;\-* #,##0.000_-;_-* \-??_-;_-@_-"/>
    <numFmt numFmtId="174" formatCode="#0#\+0#0.00"/>
    <numFmt numFmtId="175" formatCode="_-* #,##0.00_-;\-* #,##0.00_-;_-* \-??_-;_-@_-"/>
  </numFmts>
  <fonts count="28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4"/>
      <color rgb="FF000000"/>
      <name val="Aptos Narrow"/>
      <family val="2"/>
      <charset val="1"/>
    </font>
    <font>
      <b val="true"/>
      <sz val="11"/>
      <color rgb="FF000000"/>
      <name val="Aptos Narrow"/>
      <family val="2"/>
      <charset val="1"/>
    </font>
    <font>
      <b val="true"/>
      <sz val="12"/>
      <color rgb="FF000000"/>
      <name val="Aptos Narrow"/>
      <family val="2"/>
      <charset val="1"/>
    </font>
    <font>
      <sz val="12"/>
      <color rgb="FF000000"/>
      <name val="Aptos Narrow"/>
      <family val="2"/>
      <charset val="1"/>
    </font>
    <font>
      <b val="true"/>
      <u val="single"/>
      <sz val="11"/>
      <color rgb="FF000000"/>
      <name val="Aptos Narrow"/>
      <family val="2"/>
      <charset val="1"/>
    </font>
    <font>
      <i val="true"/>
      <sz val="11"/>
      <color rgb="FF000000"/>
      <name val="Aptos Narrow"/>
      <family val="2"/>
      <charset val="1"/>
    </font>
    <font>
      <sz val="11"/>
      <color rgb="FFFF0000"/>
      <name val="Aptos Narrow"/>
      <family val="2"/>
      <charset val="1"/>
    </font>
    <font>
      <sz val="10"/>
      <color rgb="FF000000"/>
      <name val="Aptos Narrow"/>
      <family val="2"/>
      <charset val="1"/>
    </font>
    <font>
      <sz val="14"/>
      <color rgb="FF000000"/>
      <name val="Aptos Narrow"/>
      <family val="2"/>
      <charset val="1"/>
    </font>
    <font>
      <sz val="14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12"/>
      <name val="Arial Black"/>
      <family val="2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10"/>
      <name val="Arial"/>
      <family val="0"/>
      <charset val="1"/>
    </font>
    <font>
      <b val="true"/>
      <sz val="9"/>
      <name val="Arial"/>
      <family val="0"/>
      <charset val="1"/>
    </font>
    <font>
      <sz val="9"/>
      <name val="Arial"/>
      <family val="0"/>
      <charset val="1"/>
    </font>
    <font>
      <b val="true"/>
      <sz val="9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1"/>
      <color rgb="FFA6A6A6"/>
      <name val="Aptos Narrow"/>
      <family val="2"/>
      <charset val="1"/>
    </font>
    <font>
      <b val="true"/>
      <sz val="11"/>
      <name val="Aptos Narrow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2AA84"/>
        <bgColor rgb="FFFF8080"/>
      </patternFill>
    </fill>
    <fill>
      <patternFill patternType="solid">
        <fgColor rgb="FFBFBFBF"/>
        <bgColor rgb="FFA6A6A6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FFFFFF"/>
        <bgColor rgb="FFFBE3D6"/>
      </patternFill>
    </fill>
    <fill>
      <patternFill patternType="solid">
        <fgColor rgb="FFFBE3D6"/>
        <bgColor rgb="FFF2CFEE"/>
      </patternFill>
    </fill>
    <fill>
      <patternFill patternType="solid">
        <fgColor rgb="FFF2CFEE"/>
        <bgColor rgb="FFFFC7CE"/>
      </patternFill>
    </fill>
    <fill>
      <patternFill patternType="solid">
        <fgColor rgb="FF00B050"/>
        <bgColor rgb="FF008080"/>
      </patternFill>
    </fill>
    <fill>
      <patternFill patternType="solid">
        <fgColor rgb="FF595959"/>
        <bgColor rgb="FF333333"/>
      </patternFill>
    </fill>
    <fill>
      <patternFill patternType="solid">
        <fgColor rgb="FFFF0000"/>
        <bgColor rgb="FF9C0006"/>
      </patternFill>
    </fill>
    <fill>
      <patternFill patternType="solid">
        <fgColor rgb="FF7030A0"/>
        <bgColor rgb="FF993366"/>
      </patternFill>
    </fill>
  </fills>
  <borders count="3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6" fillId="2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3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0" fillId="3" borderId="7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0" fillId="3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3" borderId="7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7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6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8" fillId="6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8" fillId="6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7" fillId="6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6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18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8" fillId="6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1" fontId="18" fillId="6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3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6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6" borderId="15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8" fillId="6" borderId="1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7" fillId="6" borderId="2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0" fillId="0" borderId="2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0" fillId="0" borderId="2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6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6" borderId="24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6" borderId="24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7" fillId="6" borderId="24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7" fillId="6" borderId="24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17" fillId="6" borderId="2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2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2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6" borderId="12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8" fillId="6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6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8" fillId="6" borderId="0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6" borderId="0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7" fillId="6" borderId="0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7" fillId="6" borderId="0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17" fillId="6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20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7" fillId="6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20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2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6" borderId="12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3" fillId="6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6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6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6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22" fillId="6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5" fillId="0" borderId="2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5" fillId="0" borderId="22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2" fillId="6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3" fillId="6" borderId="24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2" fillId="6" borderId="24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2" fillId="6" borderId="24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2" fillId="6" borderId="24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22" fillId="6" borderId="2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6" borderId="2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6" borderId="2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7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7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8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8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8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8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8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8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11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Vírgula 2" xfId="21"/>
  </cellStyles>
  <dxfs count="52"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ill>
        <patternFill>
          <bgColor rgb="FFFFFFFF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7030A0"/>
      <rgbColor rgb="FFFBE3D6"/>
      <rgbColor rgb="FFCCFFFF"/>
      <rgbColor rgb="FF660066"/>
      <rgbColor rgb="FFFF8080"/>
      <rgbColor rgb="FF0066CC"/>
      <rgbColor rgb="FFF2CF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2AA84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595959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0</xdr:colOff>
      <xdr:row>53</xdr:row>
      <xdr:rowOff>1709640</xdr:rowOff>
    </xdr:from>
    <xdr:to>
      <xdr:col>9</xdr:col>
      <xdr:colOff>360</xdr:colOff>
      <xdr:row>54</xdr:row>
      <xdr:rowOff>83160</xdr:rowOff>
    </xdr:to>
    <xdr:sp>
      <xdr:nvSpPr>
        <xdr:cNvPr id="0" name="CustomShape 1"/>
        <xdr:cNvSpPr/>
      </xdr:nvSpPr>
      <xdr:spPr>
        <a:xfrm>
          <a:off x="10684800" y="77056200"/>
          <a:ext cx="360" cy="1717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413"/>
  <sheetViews>
    <sheetView showFormulas="false" showGridLines="true" showRowColHeaders="true" showZeros="true" rightToLeft="false" tabSelected="true" showOutlineSymbols="true" defaultGridColor="true" view="normal" topLeftCell="A156" colorId="64" zoomScale="85" zoomScaleNormal="85" zoomScalePageLayoutView="100" workbookViewId="0">
      <selection pane="topLeft" activeCell="D158" activeCellId="0" sqref="D158"/>
    </sheetView>
  </sheetViews>
  <sheetFormatPr defaultRowHeight="14.4" zeroHeight="false" outlineLevelRow="0" outlineLevelCol="0"/>
  <cols>
    <col collapsed="false" customWidth="true" hidden="false" outlineLevel="0" max="1" min="1" style="1" width="9.11"/>
    <col collapsed="false" customWidth="true" hidden="false" outlineLevel="0" max="2" min="2" style="2" width="25.66"/>
    <col collapsed="false" customWidth="true" hidden="false" outlineLevel="0" max="3" min="3" style="2" width="16.56"/>
    <col collapsed="false" customWidth="true" hidden="false" outlineLevel="0" max="4" min="4" style="2" width="36.66"/>
    <col collapsed="false" customWidth="true" hidden="false" outlineLevel="0" max="5" min="5" style="2" width="13.11"/>
    <col collapsed="false" customWidth="true" hidden="false" outlineLevel="0" max="6" min="6" style="2" width="9.11"/>
    <col collapsed="false" customWidth="true" hidden="false" outlineLevel="0" max="7" min="7" style="2" width="19.22"/>
    <col collapsed="false" customWidth="true" hidden="false" outlineLevel="0" max="8" min="8" style="2" width="18.88"/>
    <col collapsed="false" customWidth="true" hidden="false" outlineLevel="0" max="9" min="9" style="3" width="20.32"/>
    <col collapsed="false" customWidth="true" hidden="false" outlineLevel="0" max="1025" min="10" style="1" width="9.11"/>
  </cols>
  <sheetData>
    <row r="1" customFormat="false" ht="41.4" hidden="false" customHeight="true" outlineLevel="0" collapsed="false">
      <c r="A1" s="4" t="s">
        <v>0</v>
      </c>
      <c r="B1" s="4"/>
      <c r="C1" s="5" t="s">
        <v>1</v>
      </c>
      <c r="D1" s="5"/>
      <c r="E1" s="5"/>
      <c r="F1" s="6"/>
      <c r="G1" s="7" t="s">
        <v>2</v>
      </c>
      <c r="H1" s="8" t="s">
        <v>3</v>
      </c>
      <c r="I1" s="8"/>
    </row>
    <row r="2" customFormat="false" ht="14.4" hidden="false" customHeight="true" outlineLevel="0" collapsed="false">
      <c r="A2" s="9" t="s">
        <v>4</v>
      </c>
      <c r="B2" s="9"/>
      <c r="C2" s="10" t="s">
        <v>5</v>
      </c>
      <c r="D2" s="10"/>
      <c r="E2" s="10"/>
      <c r="F2" s="10"/>
      <c r="G2" s="10"/>
      <c r="H2" s="11" t="s">
        <v>6</v>
      </c>
      <c r="I2" s="12" t="n">
        <v>0.2669</v>
      </c>
    </row>
    <row r="3" customFormat="false" ht="22.2" hidden="false" customHeight="true" outlineLevel="0" collapsed="false">
      <c r="A3" s="13"/>
      <c r="B3" s="13"/>
      <c r="I3" s="14"/>
    </row>
    <row r="4" customFormat="false" ht="28.8" hidden="false" customHeight="false" outlineLevel="0" collapsed="false">
      <c r="A4" s="15" t="s">
        <v>7</v>
      </c>
      <c r="B4" s="16" t="s">
        <v>8</v>
      </c>
      <c r="C4" s="16" t="s">
        <v>9</v>
      </c>
      <c r="D4" s="16" t="s">
        <v>10</v>
      </c>
      <c r="E4" s="16" t="s">
        <v>11</v>
      </c>
      <c r="F4" s="16" t="s">
        <v>12</v>
      </c>
      <c r="G4" s="16" t="s">
        <v>13</v>
      </c>
      <c r="H4" s="16" t="s">
        <v>14</v>
      </c>
      <c r="I4" s="17" t="s">
        <v>15</v>
      </c>
    </row>
    <row r="5" customFormat="false" ht="14.4" hidden="false" customHeight="false" outlineLevel="0" collapsed="false">
      <c r="A5" s="15"/>
      <c r="B5" s="16"/>
      <c r="C5" s="16"/>
      <c r="D5" s="16"/>
      <c r="E5" s="16"/>
      <c r="F5" s="16"/>
      <c r="G5" s="16"/>
      <c r="H5" s="16"/>
      <c r="I5" s="17"/>
    </row>
    <row r="6" customFormat="false" ht="14.4" hidden="false" customHeight="false" outlineLevel="0" collapsed="false">
      <c r="A6" s="15"/>
      <c r="B6" s="16"/>
      <c r="C6" s="16"/>
      <c r="D6" s="16"/>
      <c r="E6" s="16"/>
      <c r="F6" s="16"/>
      <c r="G6" s="16"/>
      <c r="H6" s="16"/>
      <c r="I6" s="17"/>
    </row>
    <row r="7" s="21" customFormat="true" ht="19.8" hidden="false" customHeight="true" outlineLevel="0" collapsed="false">
      <c r="A7" s="18" t="s">
        <v>16</v>
      </c>
      <c r="B7" s="18"/>
      <c r="C7" s="18"/>
      <c r="D7" s="18"/>
      <c r="E7" s="19"/>
      <c r="F7" s="19"/>
      <c r="G7" s="19"/>
      <c r="H7" s="19"/>
      <c r="I7" s="20"/>
    </row>
    <row r="8" customFormat="false" ht="141.6" hidden="false" customHeight="true" outlineLevel="0" collapsed="false">
      <c r="A8" s="15" t="s">
        <v>17</v>
      </c>
      <c r="B8" s="2" t="e">
        <f aca="false">#VALUE!</f>
        <v>#VALUE!</v>
      </c>
      <c r="C8" s="2" t="s">
        <v>18</v>
      </c>
      <c r="D8" s="22" t="s">
        <v>19</v>
      </c>
      <c r="E8" s="2" t="e">
        <f aca="false" t="array" ref="E8:E8">IFERROR(VLOOKUP(A8,'MEMORIAL DE CÁLCULO'!$A$1:$I$5085,6,0),”NÃO ENC.”))</f>
        <v>#N/A</v>
      </c>
      <c r="F8" s="2" t="str">
        <f aca="false">_xlfn.xlookup(A8,'MEMORIAL DE CÁLCULO'!$C$8:$C$5086,'MEMORIAL DE CÁLCULO'!$I$8:$I$5086)</f>
        <v>UN.</v>
      </c>
      <c r="G8" s="23" t="n">
        <v>0</v>
      </c>
      <c r="H8" s="24" t="e">
        <f aca="false">G8*E8</f>
        <v>#N/A</v>
      </c>
      <c r="I8" s="25" t="n">
        <f aca="false">(H8*$I$2)+H8</f>
        <v>0</v>
      </c>
    </row>
    <row r="9" customFormat="false" ht="141.6" hidden="false" customHeight="true" outlineLevel="0" collapsed="false">
      <c r="A9" s="15" t="s">
        <v>20</v>
      </c>
      <c r="B9" s="2" t="e">
        <f aca="false">#VALUE!</f>
        <v>#VALUE!</v>
      </c>
      <c r="C9" s="26" t="s">
        <v>21</v>
      </c>
      <c r="D9" s="22" t="s">
        <v>22</v>
      </c>
      <c r="E9" s="2" t="e">
        <f aca="false" t="array" ref="E9:E9">IFERROR(VLOOKUP(A9,'MEMORIAL DE CÁLCULO'!$A$1:$I$5085,6,0),”NÃO ENC.”))</f>
        <v>#N/A</v>
      </c>
      <c r="F9" s="2" t="str">
        <f aca="false">_xlfn.xlookup(A9,'MEMORIAL DE CÁLCULO'!$C$8:$C$5086,'MEMORIAL DE CÁLCULO'!$I$8:$I$5086)</f>
        <v>M²</v>
      </c>
      <c r="G9" s="23" t="n">
        <v>0</v>
      </c>
      <c r="H9" s="24" t="e">
        <f aca="false">G9*E9</f>
        <v>#N/A</v>
      </c>
      <c r="I9" s="25" t="e">
        <f aca="false">(H9*$I$2)+H9</f>
        <v>#N/A</v>
      </c>
    </row>
    <row r="10" customFormat="false" ht="141.6" hidden="false" customHeight="true" outlineLevel="0" collapsed="false">
      <c r="A10" s="15" t="s">
        <v>23</v>
      </c>
      <c r="B10" s="2" t="e">
        <f aca="false">#VALUE!</f>
        <v>#VALUE!</v>
      </c>
      <c r="C10" s="2" t="s">
        <v>24</v>
      </c>
      <c r="D10" s="22" t="s">
        <v>25</v>
      </c>
      <c r="E10" s="2" t="e">
        <f aca="false" t="array" ref="E10:E10">IFERROR(VLOOKUP(A10,'MEMORIAL DE CÁLCULO'!$A$1:$I$5085,6,0),”NÃO ENC.”))</f>
        <v>#N/A</v>
      </c>
      <c r="F10" s="2" t="str">
        <f aca="false">_xlfn.xlookup(A10,'MEMORIAL DE CÁLCULO'!$C$8:$C$5086,'MEMORIAL DE CÁLCULO'!$I$8:$I$5086)</f>
        <v>UN.</v>
      </c>
      <c r="G10" s="23" t="n">
        <v>0</v>
      </c>
      <c r="H10" s="24" t="e">
        <f aca="false">G10*E10</f>
        <v>#N/A</v>
      </c>
      <c r="I10" s="25" t="e">
        <f aca="false">(H10*$I$2)+H10</f>
        <v>#N/A</v>
      </c>
    </row>
    <row r="11" customFormat="false" ht="141.6" hidden="false" customHeight="true" outlineLevel="0" collapsed="false">
      <c r="A11" s="15" t="s">
        <v>26</v>
      </c>
      <c r="B11" s="2" t="e">
        <f aca="false">#VALUE!</f>
        <v>#VALUE!</v>
      </c>
      <c r="C11" s="2" t="s">
        <v>27</v>
      </c>
      <c r="D11" s="22" t="s">
        <v>28</v>
      </c>
      <c r="E11" s="2" t="e">
        <f aca="false" t="array" ref="E11:E11">IFERROR(VLOOKUP(A11,'MEMORIAL DE CÁLCULO'!$A$1:$I$5085,6,0),”NÃO ENC.”))</f>
        <v>#N/A</v>
      </c>
      <c r="F11" s="2" t="str">
        <f aca="false">_xlfn.xlookup(A11,'MEMORIAL DE CÁLCULO'!$C$8:$C$5086,'MEMORIAL DE CÁLCULO'!$I$8:$I$5086)</f>
        <v>M</v>
      </c>
      <c r="G11" s="23" t="n">
        <v>0</v>
      </c>
      <c r="H11" s="24" t="e">
        <f aca="false">G11*E11</f>
        <v>#N/A</v>
      </c>
      <c r="I11" s="25" t="e">
        <f aca="false">(H11*$I$2)+H11</f>
        <v>#N/A</v>
      </c>
    </row>
    <row r="12" customFormat="false" ht="141.6" hidden="false" customHeight="true" outlineLevel="0" collapsed="false">
      <c r="A12" s="15" t="s">
        <v>29</v>
      </c>
      <c r="B12" s="2" t="e">
        <f aca="false">#VALUE!</f>
        <v>#VALUE!</v>
      </c>
      <c r="C12" s="2" t="s">
        <v>30</v>
      </c>
      <c r="D12" s="22" t="s">
        <v>31</v>
      </c>
      <c r="E12" s="2" t="e">
        <f aca="false" t="array" ref="E12:E12">IFERROR(VLOOKUP(A12,'MEMORIAL DE CÁLCULO'!$A$1:$I$5085,6,0),”NÃO ENC.”))</f>
        <v>#N/A</v>
      </c>
      <c r="F12" s="2" t="str">
        <f aca="false">_xlfn.xlookup(A12,'MEMORIAL DE CÁLCULO'!$C$8:$C$5086,'MEMORIAL DE CÁLCULO'!$I$8:$I$5086)</f>
        <v>UN.</v>
      </c>
      <c r="G12" s="23" t="n">
        <v>0</v>
      </c>
      <c r="H12" s="24" t="e">
        <f aca="false">G12*E12</f>
        <v>#N/A</v>
      </c>
      <c r="I12" s="25" t="e">
        <f aca="false">(H12*$I$2)+H12</f>
        <v>#N/A</v>
      </c>
    </row>
    <row r="13" customFormat="false" ht="141.6" hidden="false" customHeight="true" outlineLevel="0" collapsed="false">
      <c r="A13" s="15" t="s">
        <v>32</v>
      </c>
      <c r="B13" s="2" t="e">
        <f aca="false">#VALUE!</f>
        <v>#VALUE!</v>
      </c>
      <c r="C13" s="2" t="s">
        <v>33</v>
      </c>
      <c r="D13" s="22" t="s">
        <v>34</v>
      </c>
      <c r="E13" s="2" t="e">
        <f aca="false" t="array" ref="E13:E13">IFERROR(VLOOKUP(A13,'MEMORIAL DE CÁLCULO'!$A$1:$I$5085,6,0),”NÃO ENC.”))</f>
        <v>#N/A</v>
      </c>
      <c r="F13" s="2" t="str">
        <f aca="false">_xlfn.xlookup(A13,'MEMORIAL DE CÁLCULO'!$C$8:$C$5086,'MEMORIAL DE CÁLCULO'!$I$8:$I$5086)</f>
        <v>M</v>
      </c>
      <c r="G13" s="23" t="n">
        <v>0</v>
      </c>
      <c r="H13" s="24" t="e">
        <f aca="false">G13*E13</f>
        <v>#N/A</v>
      </c>
      <c r="I13" s="25" t="e">
        <f aca="false">(H13*$I$2)+H13</f>
        <v>#N/A</v>
      </c>
    </row>
    <row r="14" customFormat="false" ht="141.6" hidden="false" customHeight="true" outlineLevel="0" collapsed="false">
      <c r="A14" s="15" t="s">
        <v>35</v>
      </c>
      <c r="B14" s="2" t="e">
        <f aca="false">#VALUE!</f>
        <v>#VALUE!</v>
      </c>
      <c r="C14" s="2" t="s">
        <v>36</v>
      </c>
      <c r="D14" s="22" t="s">
        <v>37</v>
      </c>
      <c r="E14" s="2" t="e">
        <f aca="false" t="array" ref="E14:E14">IFERROR(VLOOKUP(A14,'MEMORIAL DE CÁLCULO'!$A$1:$I$5085,6,0),”NÃO ENC.”))</f>
        <v>#N/A</v>
      </c>
      <c r="F14" s="2" t="str">
        <f aca="false">_xlfn.xlookup(A14,'MEMORIAL DE CÁLCULO'!$C$8:$C$5086,'MEMORIAL DE CÁLCULO'!$I$8:$I$5086)</f>
        <v>UN.</v>
      </c>
      <c r="G14" s="23" t="n">
        <v>0</v>
      </c>
      <c r="H14" s="24" t="e">
        <f aca="false">G14*E14</f>
        <v>#N/A</v>
      </c>
      <c r="I14" s="25" t="e">
        <f aca="false">(H14*$I$2)+H14</f>
        <v>#N/A</v>
      </c>
    </row>
    <row r="15" customFormat="false" ht="18" hidden="false" customHeight="true" outlineLevel="0" collapsed="false">
      <c r="A15" s="27" t="s">
        <v>38</v>
      </c>
      <c r="B15" s="27"/>
      <c r="C15" s="27"/>
      <c r="D15" s="27"/>
      <c r="E15" s="27"/>
      <c r="F15" s="27"/>
      <c r="G15" s="28" t="n">
        <f aca="false">SUM(G8:G14)</f>
        <v>0</v>
      </c>
      <c r="H15" s="28" t="n">
        <f aca="false">SUM(H8:H14)</f>
        <v>0</v>
      </c>
      <c r="I15" s="29" t="n">
        <f aca="false">SUM(I8:I14)</f>
        <v>0</v>
      </c>
    </row>
    <row r="16" s="21" customFormat="true" ht="19.8" hidden="false" customHeight="true" outlineLevel="0" collapsed="false">
      <c r="A16" s="30"/>
      <c r="B16" s="30"/>
      <c r="C16" s="30"/>
      <c r="D16" s="30"/>
      <c r="E16" s="30"/>
      <c r="F16" s="30"/>
      <c r="G16" s="30"/>
      <c r="H16" s="30"/>
      <c r="I16" s="30"/>
    </row>
    <row r="17" s="21" customFormat="true" ht="19.8" hidden="false" customHeight="true" outlineLevel="0" collapsed="false">
      <c r="A17" s="31" t="s">
        <v>39</v>
      </c>
      <c r="B17" s="31"/>
      <c r="C17" s="31"/>
      <c r="D17" s="31"/>
      <c r="E17" s="31"/>
      <c r="F17" s="31"/>
      <c r="G17" s="31"/>
      <c r="H17" s="31"/>
      <c r="I17" s="31"/>
    </row>
    <row r="18" customFormat="false" ht="141.6" hidden="false" customHeight="true" outlineLevel="0" collapsed="false">
      <c r="A18" s="15" t="s">
        <v>40</v>
      </c>
      <c r="B18" s="2" t="e">
        <f aca="false">#VALUE!</f>
        <v>#VALUE!</v>
      </c>
      <c r="C18" s="2" t="s">
        <v>41</v>
      </c>
      <c r="D18" s="22" t="s">
        <v>42</v>
      </c>
      <c r="E18" s="2" t="e">
        <f aca="false" t="array" ref="E18:E18">IFERROR(VLOOKUP(A14,'MEMORIAL DE CÁLCULO'!$A$1:$I$5085,6,0),”NÃO ENC.”))</f>
        <v>#N/A</v>
      </c>
      <c r="F18" s="2" t="str">
        <f aca="false">_xlfn.xlookup(A18,'MEMORIAL DE CÁLCULO'!$C$8:$C$5086,'MEMORIAL DE CÁLCULO'!$I$8:$I$5086)</f>
        <v>UN.</v>
      </c>
      <c r="G18" s="23" t="n">
        <v>0</v>
      </c>
      <c r="H18" s="24" t="e">
        <f aca="false">G18*E18</f>
        <v>#N/A</v>
      </c>
      <c r="I18" s="25" t="e">
        <f aca="false">(H18*$I$2)+H18</f>
        <v>#N/A</v>
      </c>
    </row>
    <row r="19" customFormat="false" ht="141.6" hidden="false" customHeight="true" outlineLevel="0" collapsed="false">
      <c r="A19" s="15" t="s">
        <v>43</v>
      </c>
      <c r="B19" s="2" t="e">
        <f aca="false">#VALUE!</f>
        <v>#VALUE!</v>
      </c>
      <c r="C19" s="2" t="s">
        <v>44</v>
      </c>
      <c r="D19" s="22" t="s">
        <v>42</v>
      </c>
      <c r="E19" s="2" t="e">
        <f aca="false" t="array" ref="E19:E19">IFERROR(VLOOKUP(A19,'MEMORIAL DE CÁLCULO'!$A$1:$I$5085,6,0),”NÃO ENC.”))</f>
        <v>#N/A</v>
      </c>
      <c r="F19" s="2" t="str">
        <f aca="false">_xlfn.xlookup(A19,'MEMORIAL DE CÁLCULO'!$C$8:$C$5086,'MEMORIAL DE CÁLCULO'!$I$8:$I$5086)</f>
        <v>M²</v>
      </c>
      <c r="G19" s="23" t="n">
        <v>0</v>
      </c>
      <c r="H19" s="24" t="e">
        <f aca="false">G19*E19</f>
        <v>#N/A</v>
      </c>
      <c r="I19" s="25" t="e">
        <f aca="false">(H19*$I$2)+H19</f>
        <v>#N/A</v>
      </c>
    </row>
    <row r="20" customFormat="false" ht="141.6" hidden="false" customHeight="true" outlineLevel="0" collapsed="false">
      <c r="A20" s="15" t="s">
        <v>45</v>
      </c>
      <c r="B20" s="2" t="e">
        <f aca="false">#VALUE!</f>
        <v>#VALUE!</v>
      </c>
      <c r="C20" s="2" t="s">
        <v>46</v>
      </c>
      <c r="D20" s="22" t="s">
        <v>47</v>
      </c>
      <c r="E20" s="2" t="e">
        <f aca="false" t="array" ref="E20:E20">IFERROR(VLOOKUP(A20,'MEMORIAL DE CÁLCULO'!$A$1:$I$5085,6,0),”NÃO ENC.”))</f>
        <v>#N/A</v>
      </c>
      <c r="F20" s="2" t="str">
        <f aca="false">_xlfn.xlookup(A20,'MEMORIAL DE CÁLCULO'!$C$8:$C$5086,'MEMORIAL DE CÁLCULO'!$I$8:$I$5086)</f>
        <v>M</v>
      </c>
      <c r="G20" s="23" t="n">
        <v>0</v>
      </c>
      <c r="H20" s="24" t="e">
        <f aca="false">G20*E20</f>
        <v>#N/A</v>
      </c>
      <c r="I20" s="25" t="e">
        <f aca="false">(H20*$I$2)+H20</f>
        <v>#N/A</v>
      </c>
    </row>
    <row r="21" customFormat="false" ht="141.6" hidden="false" customHeight="true" outlineLevel="0" collapsed="false">
      <c r="A21" s="15" t="s">
        <v>48</v>
      </c>
      <c r="B21" s="2" t="e">
        <f aca="false">#VALUE!</f>
        <v>#VALUE!</v>
      </c>
      <c r="C21" s="2" t="s">
        <v>49</v>
      </c>
      <c r="D21" s="22" t="s">
        <v>50</v>
      </c>
      <c r="E21" s="2" t="e">
        <f aca="false" t="array" ref="E21:E21">IFERROR(VLOOKUP(A21,'MEMORIAL DE CÁLCULO'!$A$1:$I$5085,6,0),”NÃO ENC.”))</f>
        <v>#N/A</v>
      </c>
      <c r="F21" s="2" t="str">
        <f aca="false">_xlfn.xlookup(A21,'MEMORIAL DE CÁLCULO'!$C$8:$C$5086,'MEMORIAL DE CÁLCULO'!$I$8:$I$5086)</f>
        <v>UN.</v>
      </c>
      <c r="G21" s="23" t="n">
        <v>0</v>
      </c>
      <c r="H21" s="24" t="e">
        <f aca="false">G21*E21</f>
        <v>#N/A</v>
      </c>
      <c r="I21" s="25" t="e">
        <f aca="false">(H21*$I$2)+H21</f>
        <v>#N/A</v>
      </c>
    </row>
    <row r="22" customFormat="false" ht="141.6" hidden="false" customHeight="true" outlineLevel="0" collapsed="false">
      <c r="A22" s="15" t="s">
        <v>51</v>
      </c>
      <c r="B22" s="2" t="e">
        <f aca="false">#VALUE!</f>
        <v>#VALUE!</v>
      </c>
      <c r="C22" s="2" t="s">
        <v>52</v>
      </c>
      <c r="D22" s="22" t="s">
        <v>53</v>
      </c>
      <c r="E22" s="2" t="e">
        <f aca="false" t="array" ref="E22:E22">IFERROR(VLOOKUP(A22,'MEMORIAL DE CÁLCULO'!$A$1:$I$5085,6,0),”NÃO ENC.”))</f>
        <v>#N/A</v>
      </c>
      <c r="F22" s="2" t="str">
        <f aca="false">_xlfn.xlookup(A22,'MEMORIAL DE CÁLCULO'!$C$8:$C$5086,'MEMORIAL DE CÁLCULO'!$I$8:$I$5086)</f>
        <v>UN.</v>
      </c>
      <c r="G22" s="23" t="n">
        <v>0</v>
      </c>
      <c r="H22" s="24" t="e">
        <f aca="false">G22*E22</f>
        <v>#N/A</v>
      </c>
      <c r="I22" s="25" t="e">
        <f aca="false">(H22*$I$2)+H22</f>
        <v>#N/A</v>
      </c>
    </row>
    <row r="23" customFormat="false" ht="141.6" hidden="false" customHeight="true" outlineLevel="0" collapsed="false">
      <c r="A23" s="15" t="s">
        <v>54</v>
      </c>
      <c r="B23" s="2" t="e">
        <f aca="false">#VALUE!</f>
        <v>#VALUE!</v>
      </c>
      <c r="C23" s="2" t="s">
        <v>55</v>
      </c>
      <c r="D23" s="22" t="s">
        <v>56</v>
      </c>
      <c r="E23" s="2" t="e">
        <f aca="false" t="array" ref="E23:E23">IFERROR(VLOOKUP(A23,'MEMORIAL DE CÁLCULO'!$A$1:$I$5085,6,0),”NÃO ENC.”))</f>
        <v>#N/A</v>
      </c>
      <c r="F23" s="2" t="str">
        <f aca="false">_xlfn.xlookup(A23,'MEMORIAL DE CÁLCULO'!$C$8:$C$5086,'MEMORIAL DE CÁLCULO'!$I$8:$I$5086)</f>
        <v>UN.</v>
      </c>
      <c r="G23" s="23" t="n">
        <v>0</v>
      </c>
      <c r="H23" s="24" t="e">
        <f aca="false">G23*E23</f>
        <v>#N/A</v>
      </c>
      <c r="I23" s="25" t="e">
        <f aca="false">(H23*$I$2)+H23</f>
        <v>#N/A</v>
      </c>
    </row>
    <row r="24" customFormat="false" ht="141.6" hidden="false" customHeight="true" outlineLevel="0" collapsed="false">
      <c r="A24" s="15" t="s">
        <v>57</v>
      </c>
      <c r="B24" s="2" t="e">
        <f aca="false">#VALUE!</f>
        <v>#VALUE!</v>
      </c>
      <c r="C24" s="2" t="s">
        <v>58</v>
      </c>
      <c r="D24" s="22" t="s">
        <v>59</v>
      </c>
      <c r="E24" s="2" t="e">
        <f aca="false" t="array" ref="E24:E24">IFERROR(VLOOKUP(A24,'MEMORIAL DE CÁLCULO'!$A$1:$I$5085,6,0),”NÃO ENC.”))</f>
        <v>#N/A</v>
      </c>
      <c r="F24" s="2" t="str">
        <f aca="false">_xlfn.xlookup(A24,'MEMORIAL DE CÁLCULO'!$C$8:$C$5086,'MEMORIAL DE CÁLCULO'!$I$8:$I$5086)</f>
        <v>M</v>
      </c>
      <c r="G24" s="23" t="n">
        <v>0</v>
      </c>
      <c r="H24" s="24" t="e">
        <f aca="false">G24*E24</f>
        <v>#N/A</v>
      </c>
      <c r="I24" s="25" t="e">
        <f aca="false">(H24*$I$2)+H24</f>
        <v>#N/A</v>
      </c>
    </row>
    <row r="25" customFormat="false" ht="141.6" hidden="false" customHeight="true" outlineLevel="0" collapsed="false">
      <c r="A25" s="15" t="s">
        <v>60</v>
      </c>
      <c r="B25" s="2" t="e">
        <f aca="false">#VALUE!</f>
        <v>#VALUE!</v>
      </c>
      <c r="C25" s="2" t="s">
        <v>61</v>
      </c>
      <c r="D25" s="22" t="s">
        <v>62</v>
      </c>
      <c r="E25" s="2" t="e">
        <f aca="false" t="array" ref="E25:E25">IFERROR(VLOOKUP(A25,'MEMORIAL DE CÁLCULO'!$A$1:$I$5085,6,0),”NÃO ENC.”))</f>
        <v>#N/A</v>
      </c>
      <c r="F25" s="2" t="str">
        <f aca="false">_xlfn.xlookup(A25,'MEMORIAL DE CÁLCULO'!$C$8:$C$5086,'MEMORIAL DE CÁLCULO'!$I$8:$I$5086)</f>
        <v>UN.</v>
      </c>
      <c r="G25" s="23" t="n">
        <v>0</v>
      </c>
      <c r="H25" s="24" t="e">
        <f aca="false">G25*E25</f>
        <v>#N/A</v>
      </c>
      <c r="I25" s="25" t="e">
        <f aca="false">(H25*$I$2)+H25</f>
        <v>#N/A</v>
      </c>
    </row>
    <row r="26" customFormat="false" ht="141.6" hidden="false" customHeight="true" outlineLevel="0" collapsed="false">
      <c r="A26" s="15" t="s">
        <v>63</v>
      </c>
      <c r="B26" s="2" t="e">
        <f aca="false">#VALUE!</f>
        <v>#VALUE!</v>
      </c>
      <c r="C26" s="2" t="s">
        <v>64</v>
      </c>
      <c r="D26" s="22" t="s">
        <v>65</v>
      </c>
      <c r="E26" s="2" t="e">
        <f aca="false" t="array" ref="E26:E26">IFERROR(VLOOKUP(A26,'MEMORIAL DE CÁLCULO'!$A$1:$I$5085,6,0),”NÃO ENC.”))</f>
        <v>#N/A</v>
      </c>
      <c r="F26" s="2" t="str">
        <f aca="false">_xlfn.xlookup(A26,'MEMORIAL DE CÁLCULO'!$C$8:$C$5086,'MEMORIAL DE CÁLCULO'!$I$8:$I$5086)</f>
        <v>UN.</v>
      </c>
      <c r="G26" s="23" t="n">
        <v>0</v>
      </c>
      <c r="H26" s="24" t="e">
        <f aca="false">G26*E26</f>
        <v>#N/A</v>
      </c>
      <c r="I26" s="25" t="e">
        <f aca="false">(H26*$I$2)+H26</f>
        <v>#N/A</v>
      </c>
    </row>
    <row r="27" customFormat="false" ht="141.6" hidden="false" customHeight="true" outlineLevel="0" collapsed="false">
      <c r="A27" s="15" t="s">
        <v>66</v>
      </c>
      <c r="B27" s="2" t="e">
        <f aca="false">#VALUE!</f>
        <v>#VALUE!</v>
      </c>
      <c r="C27" s="2" t="s">
        <v>64</v>
      </c>
      <c r="D27" s="22" t="s">
        <v>67</v>
      </c>
      <c r="E27" s="2" t="e">
        <f aca="false" t="array" ref="E27:E27">IFERROR(VLOOKUP(A27,'MEMORIAL DE CÁLCULO'!$A$1:$I$5085,6,0),”NÃO ENC.”))</f>
        <v>#N/A</v>
      </c>
      <c r="F27" s="2" t="str">
        <f aca="false">_xlfn.xlookup(A27,'MEMORIAL DE CÁLCULO'!$C$8:$C$5086,'MEMORIAL DE CÁLCULO'!$I$8:$I$5086)</f>
        <v>UN.</v>
      </c>
      <c r="G27" s="23" t="n">
        <v>0</v>
      </c>
      <c r="H27" s="24" t="e">
        <f aca="false">G27*E27</f>
        <v>#N/A</v>
      </c>
      <c r="I27" s="25" t="e">
        <f aca="false">(H27*$I$2)+H27</f>
        <v>#N/A</v>
      </c>
    </row>
    <row r="28" customFormat="false" ht="141.6" hidden="false" customHeight="true" outlineLevel="0" collapsed="false">
      <c r="A28" s="15" t="s">
        <v>68</v>
      </c>
      <c r="B28" s="2" t="e">
        <f aca="false">#VALUE!</f>
        <v>#VALUE!</v>
      </c>
      <c r="C28" s="2" t="s">
        <v>64</v>
      </c>
      <c r="D28" s="22" t="s">
        <v>69</v>
      </c>
      <c r="E28" s="2" t="e">
        <f aca="false" t="array" ref="E28:E28">IFERROR(VLOOKUP(A28,'MEMORIAL DE CÁLCULO'!$A$1:$I$5085,6,0),”NÃO ENC.”))</f>
        <v>#N/A</v>
      </c>
      <c r="F28" s="2" t="str">
        <f aca="false">_xlfn.xlookup(A28,'MEMORIAL DE CÁLCULO'!$C$8:$C$5086,'MEMORIAL DE CÁLCULO'!$I$8:$I$5086)</f>
        <v>UN.</v>
      </c>
      <c r="G28" s="23" t="n">
        <v>0</v>
      </c>
      <c r="H28" s="24" t="e">
        <f aca="false">G28*E28</f>
        <v>#N/A</v>
      </c>
      <c r="I28" s="25" t="e">
        <f aca="false">(H28*$I$2)+H28</f>
        <v>#N/A</v>
      </c>
    </row>
    <row r="29" customFormat="false" ht="141.6" hidden="false" customHeight="true" outlineLevel="0" collapsed="false">
      <c r="A29" s="15" t="s">
        <v>70</v>
      </c>
      <c r="B29" s="2" t="e">
        <f aca="false">#VALUE!</f>
        <v>#VALUE!</v>
      </c>
      <c r="C29" s="2" t="s">
        <v>71</v>
      </c>
      <c r="D29" s="22" t="s">
        <v>72</v>
      </c>
      <c r="E29" s="2" t="e">
        <f aca="false" t="array" ref="E29:E29">IFERROR(VLOOKUP(A29,'MEMORIAL DE CÁLCULO'!$A$1:$I$5085,6,0),”NÃO ENC.”))</f>
        <v>#N/A</v>
      </c>
      <c r="F29" s="2" t="str">
        <f aca="false">_xlfn.xlookup(A29,'MEMORIAL DE CÁLCULO'!$C$8:$C$5086,'MEMORIAL DE CÁLCULO'!$I$8:$I$5086)</f>
        <v>UN.</v>
      </c>
      <c r="G29" s="23" t="n">
        <v>0</v>
      </c>
      <c r="H29" s="24" t="e">
        <f aca="false">G29*E29</f>
        <v>#N/A</v>
      </c>
      <c r="I29" s="25" t="e">
        <f aca="false">(H29*$I$2)+H29</f>
        <v>#N/A</v>
      </c>
    </row>
    <row r="30" customFormat="false" ht="141.6" hidden="false" customHeight="true" outlineLevel="0" collapsed="false">
      <c r="A30" s="15" t="s">
        <v>73</v>
      </c>
      <c r="B30" s="2" t="e">
        <f aca="false">#VALUE!</f>
        <v>#VALUE!</v>
      </c>
      <c r="C30" s="2" t="s">
        <v>74</v>
      </c>
      <c r="D30" s="22" t="s">
        <v>75</v>
      </c>
      <c r="E30" s="2" t="e">
        <f aca="false" t="array" ref="E30:E30">IFERROR(VLOOKUP(A30,'MEMORIAL DE CÁLCULO'!$A$1:$I$5085,6,0),”NÃO ENC.”))</f>
        <v>#N/A</v>
      </c>
      <c r="F30" s="2" t="str">
        <f aca="false">_xlfn.xlookup(A30,'MEMORIAL DE CÁLCULO'!$C$8:$C$5086,'MEMORIAL DE CÁLCULO'!$I$8:$I$5086)</f>
        <v>UN.</v>
      </c>
      <c r="G30" s="23" t="n">
        <v>0</v>
      </c>
      <c r="H30" s="24" t="e">
        <f aca="false">G30*E30</f>
        <v>#N/A</v>
      </c>
      <c r="I30" s="25" t="e">
        <f aca="false">(H30*$I$2)+H30</f>
        <v>#N/A</v>
      </c>
    </row>
    <row r="31" customFormat="false" ht="141.6" hidden="false" customHeight="true" outlineLevel="0" collapsed="false">
      <c r="A31" s="15" t="s">
        <v>76</v>
      </c>
      <c r="B31" s="2" t="e">
        <f aca="false">#VALUE!</f>
        <v>#VALUE!</v>
      </c>
      <c r="C31" s="2" t="s">
        <v>77</v>
      </c>
      <c r="D31" s="22" t="s">
        <v>78</v>
      </c>
      <c r="E31" s="2" t="e">
        <f aca="false" t="array" ref="E31:E31">IFERROR(VLOOKUP(A31,'MEMORIAL DE CÁLCULO'!$A$1:$I$5085,6,0),”NÃO ENC.”))</f>
        <v>#N/A</v>
      </c>
      <c r="F31" s="2" t="str">
        <f aca="false">_xlfn.xlookup(A31,'MEMORIAL DE CÁLCULO'!$C$8:$C$5086,'MEMORIAL DE CÁLCULO'!$I$8:$I$5086)</f>
        <v>UN.</v>
      </c>
      <c r="G31" s="23" t="n">
        <v>0</v>
      </c>
      <c r="H31" s="24" t="e">
        <f aca="false">G31*E31</f>
        <v>#N/A</v>
      </c>
      <c r="I31" s="25" t="e">
        <f aca="false">(H31*$I$2)+H31</f>
        <v>#N/A</v>
      </c>
    </row>
    <row r="32" customFormat="false" ht="141.6" hidden="false" customHeight="true" outlineLevel="0" collapsed="false">
      <c r="A32" s="15" t="s">
        <v>79</v>
      </c>
      <c r="B32" s="2" t="e">
        <f aca="false">#VALUE!</f>
        <v>#VALUE!</v>
      </c>
      <c r="C32" s="2" t="s">
        <v>80</v>
      </c>
      <c r="D32" s="22" t="s">
        <v>81</v>
      </c>
      <c r="E32" s="2" t="e">
        <f aca="false" t="array" ref="E32:E32">IFERROR(VLOOKUP(A32,'MEMORIAL DE CÁLCULO'!$A$1:$I$5085,6,0),”NÃO ENC.”))</f>
        <v>#N/A</v>
      </c>
      <c r="F32" s="2" t="str">
        <f aca="false">_xlfn.xlookup(A32,'MEMORIAL DE CÁLCULO'!$C$8:$C$5086,'MEMORIAL DE CÁLCULO'!$I$8:$I$5086)</f>
        <v>UN.</v>
      </c>
      <c r="G32" s="23" t="n">
        <v>0</v>
      </c>
      <c r="H32" s="24" t="e">
        <f aca="false">G32*E32</f>
        <v>#N/A</v>
      </c>
      <c r="I32" s="25" t="e">
        <f aca="false">(H32*$I$2)+H32</f>
        <v>#N/A</v>
      </c>
    </row>
    <row r="33" customFormat="false" ht="141.6" hidden="false" customHeight="true" outlineLevel="0" collapsed="false">
      <c r="A33" s="15" t="s">
        <v>82</v>
      </c>
      <c r="B33" s="2" t="e">
        <f aca="false">#VALUE!</f>
        <v>#VALUE!</v>
      </c>
      <c r="C33" s="2" t="s">
        <v>83</v>
      </c>
      <c r="D33" s="22" t="s">
        <v>84</v>
      </c>
      <c r="E33" s="2" t="e">
        <f aca="false" t="array" ref="E33:E33">IFERROR(VLOOKUP(A33,'MEMORIAL DE CÁLCULO'!$A$1:$I$5085,6,0),”NÃO ENC.”))</f>
        <v>#N/A</v>
      </c>
      <c r="F33" s="2" t="str">
        <f aca="false">_xlfn.xlookup(A33,'MEMORIAL DE CÁLCULO'!$C$8:$C$5086,'MEMORIAL DE CÁLCULO'!$I$8:$I$5086)</f>
        <v>UN.</v>
      </c>
      <c r="G33" s="23" t="n">
        <v>0</v>
      </c>
      <c r="H33" s="24" t="e">
        <f aca="false">G33*E33</f>
        <v>#N/A</v>
      </c>
      <c r="I33" s="25" t="e">
        <f aca="false">(H33*$I$2)+H33</f>
        <v>#N/A</v>
      </c>
    </row>
    <row r="34" customFormat="false" ht="141.6" hidden="false" customHeight="true" outlineLevel="0" collapsed="false">
      <c r="A34" s="15" t="s">
        <v>85</v>
      </c>
      <c r="B34" s="2" t="e">
        <f aca="false">#VALUE!</f>
        <v>#VALUE!</v>
      </c>
      <c r="C34" s="2" t="s">
        <v>86</v>
      </c>
      <c r="D34" s="22" t="s">
        <v>87</v>
      </c>
      <c r="E34" s="2" t="e">
        <f aca="false" t="array" ref="E34:E34">IFERROR(VLOOKUP(A34,'MEMORIAL DE CÁLCULO'!$A$1:$I$5085,6,0),”NÃO ENC.”))</f>
        <v>#N/A</v>
      </c>
      <c r="F34" s="2" t="str">
        <f aca="false">_xlfn.xlookup(A34,'MEMORIAL DE CÁLCULO'!$C$8:$C$5086,'MEMORIAL DE CÁLCULO'!$I$8:$I$5086)</f>
        <v>UN.</v>
      </c>
      <c r="G34" s="23" t="n">
        <v>0</v>
      </c>
      <c r="H34" s="24" t="e">
        <f aca="false">G34*E34</f>
        <v>#N/A</v>
      </c>
      <c r="I34" s="25" t="e">
        <f aca="false">(H34*$I$2)+H34</f>
        <v>#N/A</v>
      </c>
    </row>
    <row r="35" customFormat="false" ht="141.6" hidden="false" customHeight="true" outlineLevel="0" collapsed="false">
      <c r="A35" s="15" t="s">
        <v>88</v>
      </c>
      <c r="B35" s="2" t="e">
        <f aca="false">#VALUE!</f>
        <v>#VALUE!</v>
      </c>
      <c r="C35" s="2" t="s">
        <v>89</v>
      </c>
      <c r="D35" s="22" t="s">
        <v>90</v>
      </c>
      <c r="E35" s="2" t="e">
        <f aca="false" t="array" ref="E35:E35">IFERROR(VLOOKUP(A35,'MEMORIAL DE CÁLCULO'!$A$1:$I$5085,6,0),”NÃO ENC.”))</f>
        <v>#N/A</v>
      </c>
      <c r="F35" s="2" t="str">
        <f aca="false">_xlfn.xlookup(A35,'MEMORIAL DE CÁLCULO'!$C$8:$C$5086,'MEMORIAL DE CÁLCULO'!$I$8:$I$5086)</f>
        <v>UN.</v>
      </c>
      <c r="G35" s="23" t="n">
        <v>0</v>
      </c>
      <c r="H35" s="24" t="e">
        <f aca="false">G35*E35</f>
        <v>#N/A</v>
      </c>
      <c r="I35" s="25" t="e">
        <f aca="false">(H35*$I$2)+H35</f>
        <v>#N/A</v>
      </c>
    </row>
    <row r="36" customFormat="false" ht="141.6" hidden="false" customHeight="true" outlineLevel="0" collapsed="false">
      <c r="A36" s="15" t="s">
        <v>91</v>
      </c>
      <c r="B36" s="2" t="e">
        <f aca="false">#VALUE!</f>
        <v>#VALUE!</v>
      </c>
      <c r="C36" s="2" t="s">
        <v>92</v>
      </c>
      <c r="D36" s="22" t="s">
        <v>93</v>
      </c>
      <c r="E36" s="2" t="e">
        <f aca="false" t="array" ref="E36:E36">IFERROR(VLOOKUP(A36,'MEMORIAL DE CÁLCULO'!$A$1:$I$5085,6,0),”NÃO ENC.”))</f>
        <v>#N/A</v>
      </c>
      <c r="F36" s="2" t="str">
        <f aca="false">_xlfn.xlookup(A36,'MEMORIAL DE CÁLCULO'!$C$8:$C$5086,'MEMORIAL DE CÁLCULO'!$I$8:$I$5086)</f>
        <v>UN.</v>
      </c>
      <c r="G36" s="23" t="n">
        <v>0</v>
      </c>
      <c r="H36" s="24" t="e">
        <f aca="false">G36*E36</f>
        <v>#N/A</v>
      </c>
      <c r="I36" s="25" t="e">
        <f aca="false">(H36*$I$2)+H36</f>
        <v>#N/A</v>
      </c>
    </row>
    <row r="37" customFormat="false" ht="141.6" hidden="false" customHeight="true" outlineLevel="0" collapsed="false">
      <c r="A37" s="15" t="s">
        <v>94</v>
      </c>
      <c r="B37" s="2" t="e">
        <f aca="false">#VALUE!</f>
        <v>#VALUE!</v>
      </c>
      <c r="C37" s="2" t="s">
        <v>95</v>
      </c>
      <c r="D37" s="22" t="s">
        <v>96</v>
      </c>
      <c r="E37" s="2" t="e">
        <f aca="false" t="array" ref="E37:E37">IFERROR(VLOOKUP(A37,'MEMORIAL DE CÁLCULO'!$A$1:$I$5085,6,0),”NÃO ENC.”))</f>
        <v>#N/A</v>
      </c>
      <c r="F37" s="2" t="str">
        <f aca="false">_xlfn.xlookup(A37,'MEMORIAL DE CÁLCULO'!$C$8:$C$5086,'MEMORIAL DE CÁLCULO'!$I$8:$I$5086)</f>
        <v>UN.</v>
      </c>
      <c r="G37" s="23" t="n">
        <v>0</v>
      </c>
      <c r="H37" s="24" t="e">
        <f aca="false">G37*E37</f>
        <v>#N/A</v>
      </c>
      <c r="I37" s="25" t="e">
        <f aca="false">(H37*$I$2)+H37</f>
        <v>#N/A</v>
      </c>
    </row>
    <row r="38" customFormat="false" ht="141.6" hidden="false" customHeight="true" outlineLevel="0" collapsed="false">
      <c r="A38" s="15" t="s">
        <v>97</v>
      </c>
      <c r="B38" s="2" t="e">
        <f aca="false">#VALUE!</f>
        <v>#VALUE!</v>
      </c>
      <c r="C38" s="2" t="s">
        <v>98</v>
      </c>
      <c r="D38" s="22" t="s">
        <v>99</v>
      </c>
      <c r="E38" s="2" t="e">
        <f aca="false" t="array" ref="E38:E38">IFERROR(VLOOKUP(A38,'MEMORIAL DE CÁLCULO'!$A$1:$I$5085,6,0),”NÃO ENC.”))</f>
        <v>#N/A</v>
      </c>
      <c r="F38" s="2" t="str">
        <f aca="false">_xlfn.xlookup(A38,'MEMORIAL DE CÁLCULO'!$C$8:$C$5086,'MEMORIAL DE CÁLCULO'!$I$8:$I$5086)</f>
        <v>UN.</v>
      </c>
      <c r="G38" s="23" t="n">
        <v>0</v>
      </c>
      <c r="H38" s="24" t="e">
        <f aca="false">G38*E38</f>
        <v>#N/A</v>
      </c>
      <c r="I38" s="25" t="e">
        <f aca="false">(H38*$I$2)+H38</f>
        <v>#N/A</v>
      </c>
    </row>
    <row r="39" customFormat="false" ht="141.6" hidden="false" customHeight="true" outlineLevel="0" collapsed="false">
      <c r="A39" s="15" t="s">
        <v>100</v>
      </c>
      <c r="B39" s="2" t="e">
        <f aca="false">#VALUE!</f>
        <v>#VALUE!</v>
      </c>
      <c r="C39" s="2" t="s">
        <v>101</v>
      </c>
      <c r="D39" s="22" t="s">
        <v>102</v>
      </c>
      <c r="E39" s="2" t="e">
        <f aca="false" t="array" ref="E39:E39">IFERROR(VLOOKUP(A39,'MEMORIAL DE CÁLCULO'!$A$1:$I$5085,6,0),”NÃO ENC.”))</f>
        <v>#N/A</v>
      </c>
      <c r="F39" s="2" t="str">
        <f aca="false">_xlfn.xlookup(A39,'MEMORIAL DE CÁLCULO'!$C$8:$C$5086,'MEMORIAL DE CÁLCULO'!$I$8:$I$5086)</f>
        <v>UN.</v>
      </c>
      <c r="G39" s="23" t="n">
        <v>0</v>
      </c>
      <c r="H39" s="24" t="e">
        <f aca="false">G39*E39</f>
        <v>#N/A</v>
      </c>
      <c r="I39" s="25" t="e">
        <f aca="false">(H39*$I$2)+H39</f>
        <v>#N/A</v>
      </c>
    </row>
    <row r="40" customFormat="false" ht="141.6" hidden="false" customHeight="true" outlineLevel="0" collapsed="false">
      <c r="A40" s="15" t="s">
        <v>103</v>
      </c>
      <c r="B40" s="2" t="e">
        <f aca="false">#VALUE!</f>
        <v>#VALUE!</v>
      </c>
      <c r="C40" s="2" t="s">
        <v>104</v>
      </c>
      <c r="D40" s="22" t="s">
        <v>105</v>
      </c>
      <c r="E40" s="2" t="e">
        <f aca="false" t="array" ref="E40:E40">IFERROR(VLOOKUP(A40,'MEMORIAL DE CÁLCULO'!$A$1:$I$5085,6,0),”NÃO ENC.”))</f>
        <v>#N/A</v>
      </c>
      <c r="F40" s="2" t="str">
        <f aca="false">_xlfn.xlookup(A40,'MEMORIAL DE CÁLCULO'!$C$8:$C$5086,'MEMORIAL DE CÁLCULO'!$I$8:$I$5086)</f>
        <v>UN.</v>
      </c>
      <c r="G40" s="23" t="n">
        <v>0</v>
      </c>
      <c r="H40" s="24" t="e">
        <f aca="false">G40*E40</f>
        <v>#N/A</v>
      </c>
      <c r="I40" s="25" t="e">
        <f aca="false">(H40*$I$2)+H40</f>
        <v>#N/A</v>
      </c>
    </row>
    <row r="41" customFormat="false" ht="141.6" hidden="false" customHeight="true" outlineLevel="0" collapsed="false">
      <c r="A41" s="15" t="s">
        <v>106</v>
      </c>
      <c r="B41" s="2" t="e">
        <f aca="false">#VALUE!</f>
        <v>#VALUE!</v>
      </c>
      <c r="C41" s="2" t="s">
        <v>107</v>
      </c>
      <c r="D41" s="22" t="s">
        <v>108</v>
      </c>
      <c r="E41" s="2" t="e">
        <f aca="false" t="array" ref="E41:E41">IFERROR(VLOOKUP(A41,'MEMORIAL DE CÁLCULO'!$A$1:$I$5085,6,0),”NÃO ENC.”))</f>
        <v>#N/A</v>
      </c>
      <c r="F41" s="2" t="str">
        <f aca="false">_xlfn.xlookup(A41,'MEMORIAL DE CÁLCULO'!$C$8:$C$5086,'MEMORIAL DE CÁLCULO'!$I$8:$I$5086)</f>
        <v>UN.</v>
      </c>
      <c r="G41" s="23" t="n">
        <v>0</v>
      </c>
      <c r="H41" s="24" t="e">
        <f aca="false">G41*E41</f>
        <v>#N/A</v>
      </c>
      <c r="I41" s="25" t="e">
        <f aca="false">(H41*$I$2)+H41</f>
        <v>#N/A</v>
      </c>
    </row>
    <row r="42" customFormat="false" ht="141.6" hidden="false" customHeight="true" outlineLevel="0" collapsed="false">
      <c r="A42" s="15" t="s">
        <v>109</v>
      </c>
      <c r="B42" s="2" t="e">
        <f aca="false">#VALUE!</f>
        <v>#VALUE!</v>
      </c>
      <c r="C42" s="2" t="s">
        <v>110</v>
      </c>
      <c r="D42" s="22" t="s">
        <v>111</v>
      </c>
      <c r="E42" s="2" t="e">
        <f aca="false" t="array" ref="E42:E42">IFERROR(VLOOKUP(A42,'MEMORIAL DE CÁLCULO'!$A$1:$I$5085,6,0),”NÃO ENC.”))</f>
        <v>#N/A</v>
      </c>
      <c r="F42" s="2" t="str">
        <f aca="false">_xlfn.xlookup(A42,'MEMORIAL DE CÁLCULO'!$C$8:$C$5086,'MEMORIAL DE CÁLCULO'!$I$8:$I$5086)</f>
        <v>UN.</v>
      </c>
      <c r="G42" s="23" t="n">
        <v>0</v>
      </c>
      <c r="H42" s="24" t="e">
        <f aca="false">G42*E42</f>
        <v>#N/A</v>
      </c>
      <c r="I42" s="25" t="e">
        <f aca="false">(H42*$I$2)+H42</f>
        <v>#N/A</v>
      </c>
    </row>
    <row r="43" customFormat="false" ht="141.6" hidden="false" customHeight="true" outlineLevel="0" collapsed="false">
      <c r="A43" s="15" t="s">
        <v>112</v>
      </c>
      <c r="B43" s="2" t="e">
        <f aca="false">#VALUE!</f>
        <v>#VALUE!</v>
      </c>
      <c r="C43" s="2" t="s">
        <v>113</v>
      </c>
      <c r="D43" s="22" t="s">
        <v>114</v>
      </c>
      <c r="E43" s="2" t="e">
        <f aca="false" t="array" ref="E43:E43">IFERROR(VLOOKUP(A43,'MEMORIAL DE CÁLCULO'!$A$1:$I$5085,6,0),”NÃO ENC.”))</f>
        <v>#N/A</v>
      </c>
      <c r="F43" s="2" t="str">
        <f aca="false">_xlfn.xlookup(A43,'MEMORIAL DE CÁLCULO'!$C$8:$C$5086,'MEMORIAL DE CÁLCULO'!$I$8:$I$5086)</f>
        <v>UN.</v>
      </c>
      <c r="G43" s="23" t="n">
        <v>0</v>
      </c>
      <c r="H43" s="24" t="e">
        <f aca="false">G43*E43</f>
        <v>#N/A</v>
      </c>
      <c r="I43" s="25" t="e">
        <f aca="false">(H43*$I$2)+H43</f>
        <v>#N/A</v>
      </c>
    </row>
    <row r="44" customFormat="false" ht="141.6" hidden="false" customHeight="true" outlineLevel="0" collapsed="false">
      <c r="A44" s="15" t="s">
        <v>115</v>
      </c>
      <c r="B44" s="2" t="e">
        <f aca="false">#VALUE!</f>
        <v>#VALUE!</v>
      </c>
      <c r="C44" s="2" t="s">
        <v>116</v>
      </c>
      <c r="D44" s="22" t="s">
        <v>117</v>
      </c>
      <c r="E44" s="2" t="e">
        <f aca="false" t="array" ref="E44:E44">IFERROR(VLOOKUP(A44,'MEMORIAL DE CÁLCULO'!$A$1:$I$5085,6,0),”NÃO ENC.”))</f>
        <v>#N/A</v>
      </c>
      <c r="F44" s="2" t="str">
        <f aca="false">_xlfn.xlookup(A44,'MEMORIAL DE CÁLCULO'!$C$8:$C$5086,'MEMORIAL DE CÁLCULO'!$I$8:$I$5086)</f>
        <v>UN.</v>
      </c>
      <c r="G44" s="23" t="n">
        <v>0</v>
      </c>
      <c r="H44" s="24" t="e">
        <f aca="false">G44*E44</f>
        <v>#N/A</v>
      </c>
      <c r="I44" s="25" t="e">
        <f aca="false">(H44*$I$2)+H44</f>
        <v>#N/A</v>
      </c>
    </row>
    <row r="45" customFormat="false" ht="141.6" hidden="false" customHeight="true" outlineLevel="0" collapsed="false">
      <c r="A45" s="15" t="s">
        <v>115</v>
      </c>
      <c r="B45" s="2" t="e">
        <f aca="false">#VALUE!</f>
        <v>#VALUE!</v>
      </c>
      <c r="C45" s="2" t="s">
        <v>118</v>
      </c>
      <c r="D45" s="22" t="s">
        <v>119</v>
      </c>
      <c r="E45" s="2" t="e">
        <f aca="false" t="array" ref="E45:E45">IFERROR(VLOOKUP(A45,'MEMORIAL DE CÁLCULO'!$A$1:$I$5085,6,0),”NÃO ENC.”))</f>
        <v>#N/A</v>
      </c>
      <c r="F45" s="2" t="str">
        <f aca="false">_xlfn.xlookup(A45,'MEMORIAL DE CÁLCULO'!$C$8:$C$5086,'MEMORIAL DE CÁLCULO'!$I$8:$I$5086)</f>
        <v>UN.</v>
      </c>
      <c r="G45" s="23" t="n">
        <v>0</v>
      </c>
      <c r="H45" s="24" t="e">
        <f aca="false">G45*E45</f>
        <v>#N/A</v>
      </c>
      <c r="I45" s="25" t="e">
        <f aca="false">(H45*$I$2)+H45</f>
        <v>#N/A</v>
      </c>
    </row>
    <row r="46" customFormat="false" ht="141.6" hidden="false" customHeight="true" outlineLevel="0" collapsed="false">
      <c r="A46" s="15" t="s">
        <v>120</v>
      </c>
      <c r="B46" s="2" t="e">
        <f aca="false">#VALUE!</f>
        <v>#VALUE!</v>
      </c>
      <c r="C46" s="2" t="s">
        <v>121</v>
      </c>
      <c r="D46" s="16" t="s">
        <v>122</v>
      </c>
      <c r="E46" s="2" t="e">
        <f aca="false" t="array" ref="E46:E46">IFERROR(VLOOKUP(A46,'MEMORIAL DE CÁLCULO'!$A$1:$I$5085,6,0),”NÃO ENC.”))</f>
        <v>#N/A</v>
      </c>
      <c r="F46" s="2" t="str">
        <f aca="false">_xlfn.xlookup(A46,'MEMORIAL DE CÁLCULO'!$C$8:$C$5086,'MEMORIAL DE CÁLCULO'!$I$8:$I$5086)</f>
        <v>UN.</v>
      </c>
      <c r="G46" s="23" t="n">
        <v>0</v>
      </c>
      <c r="H46" s="24" t="e">
        <f aca="false">G46*E46</f>
        <v>#N/A</v>
      </c>
      <c r="I46" s="25" t="e">
        <f aca="false">(H46*$I$2)+H46</f>
        <v>#N/A</v>
      </c>
    </row>
    <row r="47" customFormat="false" ht="141.6" hidden="false" customHeight="true" outlineLevel="0" collapsed="false">
      <c r="A47" s="15" t="s">
        <v>123</v>
      </c>
      <c r="B47" s="2" t="e">
        <f aca="false">#VALUE!</f>
        <v>#VALUE!</v>
      </c>
      <c r="C47" s="2" t="s">
        <v>124</v>
      </c>
      <c r="D47" s="22" t="s">
        <v>125</v>
      </c>
      <c r="E47" s="2" t="e">
        <f aca="false" t="array" ref="E47:E47">IFERROR(VLOOKUP(A47,'MEMORIAL DE CÁLCULO'!$A$1:$I$5085,6,0),”NÃO ENC.”))</f>
        <v>#N/A</v>
      </c>
      <c r="F47" s="2" t="str">
        <f aca="false">_xlfn.xlookup(A47,'MEMORIAL DE CÁLCULO'!$C$8:$C$5086,'MEMORIAL DE CÁLCULO'!$I$8:$I$5086)</f>
        <v>UN.</v>
      </c>
      <c r="G47" s="23" t="n">
        <v>0</v>
      </c>
      <c r="H47" s="24" t="e">
        <f aca="false">G47*E47</f>
        <v>#N/A</v>
      </c>
      <c r="I47" s="25" t="e">
        <f aca="false">(H47*$I$2)+H47</f>
        <v>#N/A</v>
      </c>
    </row>
    <row r="48" customFormat="false" ht="18" hidden="false" customHeight="true" outlineLevel="0" collapsed="false">
      <c r="A48" s="27" t="s">
        <v>38</v>
      </c>
      <c r="B48" s="27"/>
      <c r="C48" s="27"/>
      <c r="D48" s="27"/>
      <c r="E48" s="27"/>
      <c r="F48" s="27"/>
      <c r="G48" s="32" t="n">
        <f aca="false">SUM(G18:G47)</f>
        <v>0</v>
      </c>
      <c r="H48" s="32" t="n">
        <f aca="false">SUM(H41:H47)</f>
        <v>0</v>
      </c>
      <c r="I48" s="33" t="n">
        <f aca="false">SUM(G48:H48)</f>
        <v>0</v>
      </c>
    </row>
    <row r="49" customFormat="false" ht="18" hidden="false" customHeight="true" outlineLevel="0" collapsed="false">
      <c r="A49" s="34"/>
      <c r="B49" s="34"/>
      <c r="C49" s="34"/>
      <c r="D49" s="34"/>
      <c r="E49" s="34"/>
      <c r="F49" s="34"/>
      <c r="G49" s="34"/>
      <c r="H49" s="34"/>
      <c r="I49" s="34"/>
    </row>
    <row r="50" s="21" customFormat="true" ht="19.8" hidden="false" customHeight="true" outlineLevel="0" collapsed="false">
      <c r="A50" s="31" t="s">
        <v>126</v>
      </c>
      <c r="B50" s="31"/>
      <c r="C50" s="31"/>
      <c r="D50" s="31"/>
      <c r="E50" s="31"/>
      <c r="F50" s="31"/>
      <c r="G50" s="31"/>
      <c r="H50" s="31"/>
      <c r="I50" s="31"/>
    </row>
    <row r="51" customFormat="false" ht="141.6" hidden="false" customHeight="true" outlineLevel="0" collapsed="false">
      <c r="A51" s="15" t="s">
        <v>127</v>
      </c>
      <c r="B51" s="2" t="e">
        <f aca="false">#VALUE!</f>
        <v>#VALUE!</v>
      </c>
      <c r="C51" s="2" t="s">
        <v>128</v>
      </c>
      <c r="D51" s="22" t="s">
        <v>129</v>
      </c>
      <c r="E51" s="2" t="e">
        <f aca="false" t="array" ref="E51:E51">IFERROR(VLOOKUP(A51,'MEMORIAL DE CÁLCULO'!$A$1:$I$5085,6,0),”NÃO ENC.”))</f>
        <v>#N/A</v>
      </c>
      <c r="F51" s="2" t="str">
        <f aca="false">_xlfn.xlookup(A51,'MEMORIAL DE CÁLCULO'!$C$8:$C$5086,'MEMORIAL DE CÁLCULO'!$I$8:$I$5086)</f>
        <v>UN.</v>
      </c>
      <c r="G51" s="23" t="n">
        <v>0</v>
      </c>
      <c r="H51" s="24" t="e">
        <f aca="false">G51*E51</f>
        <v>#N/A</v>
      </c>
      <c r="I51" s="25" t="e">
        <f aca="false">(H51*$I$2)+H51</f>
        <v>#N/A</v>
      </c>
    </row>
    <row r="52" customFormat="false" ht="141.6" hidden="false" customHeight="true" outlineLevel="0" collapsed="false">
      <c r="A52" s="15" t="s">
        <v>130</v>
      </c>
      <c r="B52" s="2" t="e">
        <f aca="false">#VALUE!</f>
        <v>#VALUE!</v>
      </c>
      <c r="C52" s="2" t="s">
        <v>131</v>
      </c>
      <c r="D52" s="22" t="s">
        <v>132</v>
      </c>
      <c r="E52" s="2" t="e">
        <f aca="false" t="array" ref="E52:E52">IFERROR(VLOOKUP(A52,'MEMORIAL DE CÁLCULO'!$A$1:$I$5085,6,0),”NÃO ENC.”))</f>
        <v>#N/A</v>
      </c>
      <c r="F52" s="2" t="str">
        <f aca="false">_xlfn.xlookup(A52,'MEMORIAL DE CÁLCULO'!$C$8:$C$5086,'MEMORIAL DE CÁLCULO'!$I$8:$I$5086)</f>
        <v>UN.</v>
      </c>
      <c r="G52" s="23" t="n">
        <v>0</v>
      </c>
      <c r="H52" s="24" t="e">
        <f aca="false">G52*E52</f>
        <v>#N/A</v>
      </c>
      <c r="I52" s="25" t="e">
        <f aca="false">(H52*$I$2)+H52</f>
        <v>#N/A</v>
      </c>
    </row>
    <row r="53" customFormat="false" ht="141.6" hidden="false" customHeight="true" outlineLevel="0" collapsed="false">
      <c r="A53" s="15" t="s">
        <v>133</v>
      </c>
      <c r="B53" s="2" t="e">
        <f aca="false">#VALUE!</f>
        <v>#VALUE!</v>
      </c>
      <c r="C53" s="2" t="s">
        <v>134</v>
      </c>
      <c r="D53" s="22" t="s">
        <v>135</v>
      </c>
      <c r="E53" s="2" t="e">
        <f aca="false" t="array" ref="E53:E53">IFERROR(VLOOKUP(A53,'MEMORIAL DE CÁLCULO'!$A$1:$I$5085,6,0),”NÃO ENC.”))</f>
        <v>#N/A</v>
      </c>
      <c r="F53" s="2" t="str">
        <f aca="false">_xlfn.xlookup(A53,'MEMORIAL DE CÁLCULO'!$C$8:$C$5086,'MEMORIAL DE CÁLCULO'!$I$8:$I$5086)</f>
        <v>M</v>
      </c>
      <c r="G53" s="23" t="n">
        <v>0</v>
      </c>
      <c r="H53" s="24" t="e">
        <f aca="false">G53*E53</f>
        <v>#N/A</v>
      </c>
      <c r="I53" s="25" t="e">
        <f aca="false">(H53*$I$2)+H53</f>
        <v>#N/A</v>
      </c>
    </row>
    <row r="54" customFormat="false" ht="141.6" hidden="false" customHeight="true" outlineLevel="0" collapsed="false">
      <c r="A54" s="15" t="s">
        <v>136</v>
      </c>
      <c r="B54" s="2" t="e">
        <f aca="false">#VALUE!</f>
        <v>#VALUE!</v>
      </c>
      <c r="C54" s="2" t="s">
        <v>137</v>
      </c>
      <c r="D54" s="22" t="s">
        <v>138</v>
      </c>
      <c r="E54" s="2" t="e">
        <f aca="false" t="array" ref="E54:E54">IFERROR(VLOOKUP(A54,'MEMORIAL DE CÁLCULO'!$A$1:$I$5085,6,0),”NÃO ENC.”))</f>
        <v>#N/A</v>
      </c>
      <c r="F54" s="2" t="str">
        <f aca="false">_xlfn.xlookup(A54,'MEMORIAL DE CÁLCULO'!$C$8:$C$5086,'MEMORIAL DE CÁLCULO'!$I$8:$I$5086)</f>
        <v>UN.</v>
      </c>
      <c r="G54" s="23" t="n">
        <v>0</v>
      </c>
      <c r="H54" s="24" t="e">
        <f aca="false">G54*E54</f>
        <v>#N/A</v>
      </c>
      <c r="I54" s="25" t="e">
        <f aca="false">(H54*$I$2)+H54</f>
        <v>#N/A</v>
      </c>
    </row>
    <row r="55" customFormat="false" ht="141.6" hidden="false" customHeight="true" outlineLevel="0" collapsed="false">
      <c r="A55" s="15" t="s">
        <v>139</v>
      </c>
      <c r="B55" s="2" t="e">
        <f aca="false">#VALUE!</f>
        <v>#VALUE!</v>
      </c>
      <c r="C55" s="2" t="s">
        <v>140</v>
      </c>
      <c r="D55" s="22" t="s">
        <v>141</v>
      </c>
      <c r="E55" s="2" t="e">
        <f aca="false" t="array" ref="E55:E55">IFERROR(VLOOKUP(A55,'MEMORIAL DE CÁLCULO'!$A$1:$I$5085,6,0),”NÃO ENC.”))</f>
        <v>#N/A</v>
      </c>
      <c r="F55" s="2" t="str">
        <f aca="false">_xlfn.xlookup(A55,'MEMORIAL DE CÁLCULO'!$C$8:$C$5086,'MEMORIAL DE CÁLCULO'!$I$8:$I$5086)</f>
        <v>UN.</v>
      </c>
      <c r="G55" s="23" t="n">
        <v>0</v>
      </c>
      <c r="H55" s="24" t="e">
        <f aca="false">G55*E55</f>
        <v>#N/A</v>
      </c>
      <c r="I55" s="25" t="e">
        <f aca="false">(H55*$I$2)+H55</f>
        <v>#N/A</v>
      </c>
    </row>
    <row r="56" customFormat="false" ht="141.6" hidden="false" customHeight="true" outlineLevel="0" collapsed="false">
      <c r="A56" s="15" t="s">
        <v>142</v>
      </c>
      <c r="B56" s="2" t="e">
        <f aca="false">#VALUE!</f>
        <v>#VALUE!</v>
      </c>
      <c r="C56" s="2" t="s">
        <v>143</v>
      </c>
      <c r="D56" s="22" t="s">
        <v>144</v>
      </c>
      <c r="E56" s="2" t="e">
        <f aca="false" t="array" ref="E56:E56">IFERROR(VLOOKUP(A56,'MEMORIAL DE CÁLCULO'!$A$1:$I$5085,6,0),”NÃO ENC.”))</f>
        <v>#N/A</v>
      </c>
      <c r="F56" s="2" t="str">
        <f aca="false">_xlfn.xlookup(A56,'MEMORIAL DE CÁLCULO'!$C$8:$C$5086,'MEMORIAL DE CÁLCULO'!$I$8:$I$5086)</f>
        <v>M</v>
      </c>
      <c r="G56" s="23" t="n">
        <v>0</v>
      </c>
      <c r="H56" s="24" t="e">
        <f aca="false">G56*E56</f>
        <v>#N/A</v>
      </c>
      <c r="I56" s="25" t="e">
        <f aca="false">(H56*$I$2)+H56</f>
        <v>#N/A</v>
      </c>
    </row>
    <row r="57" customFormat="false" ht="141.6" hidden="false" customHeight="true" outlineLevel="0" collapsed="false">
      <c r="A57" s="15" t="s">
        <v>145</v>
      </c>
      <c r="B57" s="2" t="e">
        <f aca="false">#VALUE!</f>
        <v>#VALUE!</v>
      </c>
      <c r="C57" s="2" t="s">
        <v>146</v>
      </c>
      <c r="D57" s="22" t="s">
        <v>147</v>
      </c>
      <c r="E57" s="2" t="e">
        <f aca="false" t="array" ref="E57:E57">IFERROR(VLOOKUP(A57,'MEMORIAL DE CÁLCULO'!$A$1:$I$5085,6,0),”NÃO ENC.”))</f>
        <v>#N/A</v>
      </c>
      <c r="F57" s="2" t="str">
        <f aca="false">_xlfn.xlookup(A57,'MEMORIAL DE CÁLCULO'!$C$8:$C$5086,'MEMORIAL DE CÁLCULO'!$I$8:$I$5086)</f>
        <v>UN.</v>
      </c>
      <c r="G57" s="23" t="n">
        <v>0</v>
      </c>
      <c r="H57" s="24" t="e">
        <f aca="false">G57*E57</f>
        <v>#N/A</v>
      </c>
      <c r="I57" s="25" t="e">
        <f aca="false">(H57*$I$2)+H57</f>
        <v>#N/A</v>
      </c>
    </row>
    <row r="58" customFormat="false" ht="141.6" hidden="false" customHeight="true" outlineLevel="0" collapsed="false">
      <c r="A58" s="15" t="s">
        <v>148</v>
      </c>
      <c r="B58" s="2" t="e">
        <f aca="false">#VALUE!</f>
        <v>#VALUE!</v>
      </c>
      <c r="C58" s="2" t="s">
        <v>149</v>
      </c>
      <c r="D58" s="22" t="s">
        <v>150</v>
      </c>
      <c r="E58" s="2" t="e">
        <f aca="false" t="array" ref="E58:E58">IFERROR(VLOOKUP(A58,'MEMORIAL DE CÁLCULO'!$A$1:$I$5085,6,0),”NÃO ENC.”))</f>
        <v>#N/A</v>
      </c>
      <c r="F58" s="2" t="str">
        <f aca="false">_xlfn.xlookup(A58,'MEMORIAL DE CÁLCULO'!$C$8:$C$5086,'MEMORIAL DE CÁLCULO'!$I$8:$I$5086)</f>
        <v>UN.</v>
      </c>
      <c r="G58" s="23" t="n">
        <v>0</v>
      </c>
      <c r="H58" s="24" t="e">
        <f aca="false">G58*E58</f>
        <v>#N/A</v>
      </c>
      <c r="I58" s="25" t="e">
        <f aca="false">(H58*$I$2)+H58</f>
        <v>#N/A</v>
      </c>
    </row>
    <row r="59" customFormat="false" ht="141.6" hidden="false" customHeight="true" outlineLevel="0" collapsed="false">
      <c r="A59" s="15" t="s">
        <v>151</v>
      </c>
      <c r="B59" s="2" t="e">
        <f aca="false">#VALUE!</f>
        <v>#VALUE!</v>
      </c>
      <c r="C59" s="2" t="s">
        <v>152</v>
      </c>
      <c r="D59" s="22" t="s">
        <v>153</v>
      </c>
      <c r="E59" s="2" t="e">
        <f aca="false" t="array" ref="E59:E59">IFERROR(VLOOKUP(A59,'MEMORIAL DE CÁLCULO'!$A$1:$I$5085,6,0),”NÃO ENC.”))</f>
        <v>#N/A</v>
      </c>
      <c r="F59" s="2" t="str">
        <f aca="false">_xlfn.xlookup(A59,'MEMORIAL DE CÁLCULO'!$C$8:$C$5086,'MEMORIAL DE CÁLCULO'!$I$8:$I$5086)</f>
        <v>UN.</v>
      </c>
      <c r="G59" s="23" t="n">
        <v>0</v>
      </c>
      <c r="H59" s="24" t="e">
        <f aca="false">G59*E59</f>
        <v>#N/A</v>
      </c>
      <c r="I59" s="25" t="e">
        <f aca="false">(H59*$I$2)+H59</f>
        <v>#N/A</v>
      </c>
    </row>
    <row r="60" customFormat="false" ht="141.6" hidden="false" customHeight="true" outlineLevel="0" collapsed="false">
      <c r="A60" s="15" t="s">
        <v>154</v>
      </c>
      <c r="B60" s="2" t="e">
        <f aca="false">#VALUE!</f>
        <v>#VALUE!</v>
      </c>
      <c r="C60" s="2" t="s">
        <v>155</v>
      </c>
      <c r="D60" s="22" t="s">
        <v>156</v>
      </c>
      <c r="E60" s="2" t="e">
        <f aca="false" t="array" ref="E60:E60">IFERROR(VLOOKUP(A60,'MEMORIAL DE CÁLCULO'!$A$1:$I$5085,6,0),”NÃO ENC.”))</f>
        <v>#N/A</v>
      </c>
      <c r="F60" s="2" t="str">
        <f aca="false">_xlfn.xlookup(A60,'MEMORIAL DE CÁLCULO'!$C$8:$C$5086,'MEMORIAL DE CÁLCULO'!$I$8:$I$5086)</f>
        <v>UN.</v>
      </c>
      <c r="G60" s="23" t="n">
        <v>0</v>
      </c>
      <c r="H60" s="24" t="e">
        <f aca="false">G60*E60</f>
        <v>#N/A</v>
      </c>
      <c r="I60" s="25" t="e">
        <f aca="false">(H60*$I$2)+H60</f>
        <v>#N/A</v>
      </c>
    </row>
    <row r="61" customFormat="false" ht="141.6" hidden="false" customHeight="true" outlineLevel="0" collapsed="false">
      <c r="A61" s="15" t="s">
        <v>157</v>
      </c>
      <c r="B61" s="2" t="e">
        <f aca="false">#VALUE!</f>
        <v>#VALUE!</v>
      </c>
      <c r="C61" s="2" t="s">
        <v>155</v>
      </c>
      <c r="D61" s="22" t="s">
        <v>158</v>
      </c>
      <c r="E61" s="2" t="e">
        <f aca="false" t="array" ref="E61:E61">IFERROR(VLOOKUP(A61,'MEMORIAL DE CÁLCULO'!$A$1:$I$5085,6,0),”NÃO ENC.”))</f>
        <v>#N/A</v>
      </c>
      <c r="F61" s="2" t="str">
        <f aca="false">_xlfn.xlookup(A61,'MEMORIAL DE CÁLCULO'!$C$8:$C$5086,'MEMORIAL DE CÁLCULO'!$I$8:$I$5086)</f>
        <v>UN.</v>
      </c>
      <c r="G61" s="23" t="n">
        <v>0</v>
      </c>
      <c r="H61" s="24" t="e">
        <f aca="false">G61*E61</f>
        <v>#N/A</v>
      </c>
      <c r="I61" s="25" t="e">
        <f aca="false">(H61*$I$2)+H61</f>
        <v>#N/A</v>
      </c>
    </row>
    <row r="62" customFormat="false" ht="141.6" hidden="false" customHeight="true" outlineLevel="0" collapsed="false">
      <c r="A62" s="15" t="s">
        <v>159</v>
      </c>
      <c r="B62" s="2" t="e">
        <f aca="false">#VALUE!</f>
        <v>#VALUE!</v>
      </c>
      <c r="C62" s="2" t="s">
        <v>160</v>
      </c>
      <c r="D62" s="22" t="s">
        <v>161</v>
      </c>
      <c r="E62" s="2" t="e">
        <f aca="false" t="array" ref="E62:E62">IFERROR(VLOOKUP(A62,'MEMORIAL DE CÁLCULO'!$A$1:$I$5085,6,0),”NÃO ENC.”))</f>
        <v>#N/A</v>
      </c>
      <c r="F62" s="2" t="str">
        <f aca="false">_xlfn.xlookup(A62,'MEMORIAL DE CÁLCULO'!$C$8:$C$5086,'MEMORIAL DE CÁLCULO'!$I$8:$I$5086)</f>
        <v>UN.</v>
      </c>
      <c r="G62" s="23" t="n">
        <v>0</v>
      </c>
      <c r="H62" s="24" t="e">
        <f aca="false">G62*E62</f>
        <v>#N/A</v>
      </c>
      <c r="I62" s="25" t="e">
        <f aca="false">(H62*$I$2)+H62</f>
        <v>#N/A</v>
      </c>
    </row>
    <row r="63" customFormat="false" ht="141.6" hidden="false" customHeight="true" outlineLevel="0" collapsed="false">
      <c r="A63" s="15" t="s">
        <v>162</v>
      </c>
      <c r="B63" s="2" t="e">
        <f aca="false">#VALUE!</f>
        <v>#VALUE!</v>
      </c>
      <c r="C63" s="2" t="s">
        <v>163</v>
      </c>
      <c r="D63" s="22" t="s">
        <v>164</v>
      </c>
      <c r="E63" s="2" t="e">
        <f aca="false" t="array" ref="E63:E63">IFERROR(VLOOKUP(A63,'MEMORIAL DE CÁLCULO'!$A$1:$I$5085,6,0),”NÃO ENC.”))</f>
        <v>#N/A</v>
      </c>
      <c r="F63" s="2" t="str">
        <f aca="false">_xlfn.xlookup(A63,'MEMORIAL DE CÁLCULO'!$C$8:$C$5086,'MEMORIAL DE CÁLCULO'!$I$8:$I$5086)</f>
        <v>UN.</v>
      </c>
      <c r="G63" s="23" t="n">
        <v>0</v>
      </c>
      <c r="H63" s="24" t="e">
        <f aca="false">G63*E63</f>
        <v>#N/A</v>
      </c>
      <c r="I63" s="25" t="e">
        <f aca="false">(H63*$I$2)+H63</f>
        <v>#N/A</v>
      </c>
    </row>
    <row r="64" customFormat="false" ht="141.6" hidden="false" customHeight="true" outlineLevel="0" collapsed="false">
      <c r="A64" s="15" t="s">
        <v>165</v>
      </c>
      <c r="B64" s="2" t="e">
        <f aca="false">#VALUE!</f>
        <v>#VALUE!</v>
      </c>
      <c r="C64" s="2" t="s">
        <v>166</v>
      </c>
      <c r="D64" s="22" t="s">
        <v>167</v>
      </c>
      <c r="E64" s="2" t="e">
        <f aca="false" t="array" ref="E64:E64">IFERROR(VLOOKUP(A64,'MEMORIAL DE CÁLCULO'!$A$1:$I$5085,6,0),”NÃO ENC.”))</f>
        <v>#N/A</v>
      </c>
      <c r="F64" s="2" t="str">
        <f aca="false">_xlfn.xlookup(A64,'MEMORIAL DE CÁLCULO'!$C$8:$C$5086,'MEMORIAL DE CÁLCULO'!$I$8:$I$5086)</f>
        <v>UN.</v>
      </c>
      <c r="G64" s="23" t="n">
        <v>0</v>
      </c>
      <c r="H64" s="24" t="e">
        <f aca="false">G64*E64</f>
        <v>#N/A</v>
      </c>
      <c r="I64" s="25" t="e">
        <f aca="false">(H64*$I$2)+H64</f>
        <v>#N/A</v>
      </c>
    </row>
    <row r="65" customFormat="false" ht="141.6" hidden="false" customHeight="true" outlineLevel="0" collapsed="false">
      <c r="A65" s="15" t="s">
        <v>168</v>
      </c>
      <c r="B65" s="2" t="e">
        <f aca="false">#VALUE!</f>
        <v>#VALUE!</v>
      </c>
      <c r="C65" s="2" t="s">
        <v>169</v>
      </c>
      <c r="D65" s="22" t="s">
        <v>170</v>
      </c>
      <c r="E65" s="2" t="e">
        <f aca="false" t="array" ref="E65:E65">IFERROR(VLOOKUP(A65,'MEMORIAL DE CÁLCULO'!$A$1:$I$5085,6,0),”NÃO ENC.”))</f>
        <v>#N/A</v>
      </c>
      <c r="F65" s="2" t="str">
        <f aca="false">_xlfn.xlookup(A65,'MEMORIAL DE CÁLCULO'!$C$8:$C$5086,'MEMORIAL DE CÁLCULO'!$I$8:$I$5086)</f>
        <v>UN.</v>
      </c>
      <c r="G65" s="23" t="n">
        <v>0</v>
      </c>
      <c r="H65" s="24" t="e">
        <f aca="false">G65*E65</f>
        <v>#N/A</v>
      </c>
      <c r="I65" s="25" t="e">
        <f aca="false">(H65*$I$2)+H65</f>
        <v>#N/A</v>
      </c>
    </row>
    <row r="66" customFormat="false" ht="141.6" hidden="false" customHeight="true" outlineLevel="0" collapsed="false">
      <c r="A66" s="15" t="s">
        <v>171</v>
      </c>
      <c r="B66" s="2" t="e">
        <f aca="false">#VALUE!</f>
        <v>#VALUE!</v>
      </c>
      <c r="C66" s="2" t="s">
        <v>172</v>
      </c>
      <c r="D66" s="22" t="s">
        <v>173</v>
      </c>
      <c r="E66" s="2" t="e">
        <f aca="false" t="array" ref="E66:E66">IFERROR(VLOOKUP(A66,'MEMORIAL DE CÁLCULO'!$A$1:$I$5085,6,0),”NÃO ENC.”))</f>
        <v>#N/A</v>
      </c>
      <c r="F66" s="2" t="str">
        <f aca="false">_xlfn.xlookup(A66,'MEMORIAL DE CÁLCULO'!$C$8:$C$5086,'MEMORIAL DE CÁLCULO'!$I$8:$I$5086)</f>
        <v>UN.</v>
      </c>
      <c r="G66" s="23" t="n">
        <v>0</v>
      </c>
      <c r="H66" s="24" t="e">
        <f aca="false">G66*E66</f>
        <v>#N/A</v>
      </c>
      <c r="I66" s="25" t="e">
        <f aca="false">(H66*$I$2)+H66</f>
        <v>#N/A</v>
      </c>
    </row>
    <row r="67" customFormat="false" ht="141.6" hidden="false" customHeight="true" outlineLevel="0" collapsed="false">
      <c r="A67" s="15" t="s">
        <v>174</v>
      </c>
      <c r="B67" s="2" t="e">
        <f aca="false">#VALUE!</f>
        <v>#VALUE!</v>
      </c>
      <c r="C67" s="2" t="s">
        <v>175</v>
      </c>
      <c r="D67" s="22" t="s">
        <v>176</v>
      </c>
      <c r="E67" s="2" t="e">
        <f aca="false" t="array" ref="E67:E67">IFERROR(VLOOKUP(A67,'MEMORIAL DE CÁLCULO'!$A$1:$I$5085,6,0),”NÃO ENC.”))</f>
        <v>#N/A</v>
      </c>
      <c r="F67" s="2" t="str">
        <f aca="false">_xlfn.xlookup(A67,'MEMORIAL DE CÁLCULO'!$C$8:$C$5086,'MEMORIAL DE CÁLCULO'!$I$8:$I$5086)</f>
        <v>UN.</v>
      </c>
      <c r="G67" s="23" t="n">
        <v>0</v>
      </c>
      <c r="H67" s="24" t="e">
        <f aca="false">G67*E67</f>
        <v>#N/A</v>
      </c>
      <c r="I67" s="25" t="e">
        <f aca="false">(H67*$I$2)+H67</f>
        <v>#N/A</v>
      </c>
    </row>
    <row r="68" customFormat="false" ht="141.6" hidden="false" customHeight="true" outlineLevel="0" collapsed="false">
      <c r="A68" s="15" t="s">
        <v>177</v>
      </c>
      <c r="B68" s="2" t="e">
        <f aca="false">#VALUE!</f>
        <v>#VALUE!</v>
      </c>
      <c r="C68" s="2" t="s">
        <v>178</v>
      </c>
      <c r="D68" s="22" t="s">
        <v>179</v>
      </c>
      <c r="E68" s="2" t="e">
        <f aca="false" t="array" ref="E68:E68">IFERROR(VLOOKUP(A68,'MEMORIAL DE CÁLCULO'!$A$1:$I$5085,6,0),”NÃO ENC.”))</f>
        <v>#N/A</v>
      </c>
      <c r="F68" s="2" t="str">
        <f aca="false">_xlfn.xlookup(A68,'MEMORIAL DE CÁLCULO'!$C$8:$C$5086,'MEMORIAL DE CÁLCULO'!$I$8:$I$5086)</f>
        <v>UN.</v>
      </c>
      <c r="G68" s="23" t="n">
        <v>0</v>
      </c>
      <c r="H68" s="24" t="e">
        <f aca="false">G68*E68</f>
        <v>#N/A</v>
      </c>
      <c r="I68" s="25" t="e">
        <f aca="false">(H68*$I$2)+H68</f>
        <v>#N/A</v>
      </c>
    </row>
    <row r="69" customFormat="false" ht="141.6" hidden="false" customHeight="true" outlineLevel="0" collapsed="false">
      <c r="A69" s="15" t="s">
        <v>180</v>
      </c>
      <c r="B69" s="2" t="e">
        <f aca="false">#VALUE!</f>
        <v>#VALUE!</v>
      </c>
      <c r="C69" s="2" t="s">
        <v>181</v>
      </c>
      <c r="D69" s="22" t="s">
        <v>173</v>
      </c>
      <c r="E69" s="2" t="e">
        <f aca="false" t="array" ref="E69:E69">IFERROR(VLOOKUP(A69,'MEMORIAL DE CÁLCULO'!$A$1:$I$5085,6,0),”NÃO ENC.”))</f>
        <v>#N/A</v>
      </c>
      <c r="F69" s="2" t="str">
        <f aca="false">_xlfn.xlookup(A69,'MEMORIAL DE CÁLCULO'!$C$8:$C$5086,'MEMORIAL DE CÁLCULO'!$I$8:$I$5086)</f>
        <v>UN.</v>
      </c>
      <c r="G69" s="23" t="n">
        <v>0</v>
      </c>
      <c r="H69" s="24" t="e">
        <f aca="false">G69*E69</f>
        <v>#N/A</v>
      </c>
      <c r="I69" s="25" t="e">
        <f aca="false">(H69*$I$2)+H69</f>
        <v>#N/A</v>
      </c>
    </row>
    <row r="70" customFormat="false" ht="141.6" hidden="false" customHeight="true" outlineLevel="0" collapsed="false">
      <c r="A70" s="15" t="s">
        <v>182</v>
      </c>
      <c r="B70" s="2" t="e">
        <f aca="false">#VALUE!</f>
        <v>#VALUE!</v>
      </c>
      <c r="C70" s="2" t="s">
        <v>183</v>
      </c>
      <c r="D70" s="22" t="s">
        <v>184</v>
      </c>
      <c r="E70" s="2" t="e">
        <f aca="false" t="array" ref="E70:E70">IFERROR(VLOOKUP(A70,'MEMORIAL DE CÁLCULO'!$A$1:$I$5085,6,0),”NÃO ENC.”))</f>
        <v>#N/A</v>
      </c>
      <c r="F70" s="2" t="str">
        <f aca="false">_xlfn.xlookup(A70,'MEMORIAL DE CÁLCULO'!$C$8:$C$5086,'MEMORIAL DE CÁLCULO'!$I$8:$I$5086)</f>
        <v>UN.</v>
      </c>
      <c r="G70" s="23" t="n">
        <v>0</v>
      </c>
      <c r="H70" s="24" t="e">
        <f aca="false">G70*E70</f>
        <v>#N/A</v>
      </c>
      <c r="I70" s="25" t="e">
        <f aca="false">(H70*$I$2)+H70</f>
        <v>#N/A</v>
      </c>
    </row>
    <row r="71" customFormat="false" ht="141.6" hidden="false" customHeight="true" outlineLevel="0" collapsed="false">
      <c r="A71" s="15" t="s">
        <v>185</v>
      </c>
      <c r="B71" s="35" t="e">
        <f aca="false">#VALUE!</f>
        <v>#VALUE!</v>
      </c>
      <c r="C71" s="2" t="s">
        <v>186</v>
      </c>
      <c r="D71" s="22" t="s">
        <v>187</v>
      </c>
      <c r="E71" s="2" t="e">
        <f aca="false" t="array" ref="E71:E71">IFERROR(VLOOKUP(A71,'MEMORIAL DE CÁLCULO'!$A$1:$I$5085,6,0),”NÃO ENC.”))</f>
        <v>#N/A</v>
      </c>
      <c r="F71" s="2" t="str">
        <f aca="false">_xlfn.xlookup(A71,'MEMORIAL DE CÁLCULO'!$C$8:$C$5086,'MEMORIAL DE CÁLCULO'!$I$8:$I$5086)</f>
        <v>UN.</v>
      </c>
      <c r="G71" s="23" t="n">
        <v>0</v>
      </c>
      <c r="H71" s="24" t="e">
        <f aca="false">G71*E71</f>
        <v>#N/A</v>
      </c>
      <c r="I71" s="25" t="e">
        <f aca="false">(H71*$I$2)+H71</f>
        <v>#N/A</v>
      </c>
    </row>
    <row r="72" customFormat="false" ht="141.6" hidden="false" customHeight="true" outlineLevel="0" collapsed="false">
      <c r="A72" s="15" t="s">
        <v>188</v>
      </c>
      <c r="B72" s="2" t="e">
        <f aca="false">#VALUE!</f>
        <v>#VALUE!</v>
      </c>
      <c r="C72" s="2" t="s">
        <v>189</v>
      </c>
      <c r="D72" s="22" t="s">
        <v>190</v>
      </c>
      <c r="E72" s="2" t="e">
        <f aca="false" t="array" ref="E72:E72">IFERROR(VLOOKUP(A72,'MEMORIAL DE CÁLCULO'!$A$1:$I$5085,6,0),”NÃO ENC.”))</f>
        <v>#N/A</v>
      </c>
      <c r="F72" s="2" t="str">
        <f aca="false">_xlfn.xlookup(A72,'MEMORIAL DE CÁLCULO'!$C$8:$C$5086,'MEMORIAL DE CÁLCULO'!$I$8:$I$5086)</f>
        <v>UN.</v>
      </c>
      <c r="G72" s="23" t="n">
        <v>0</v>
      </c>
      <c r="H72" s="24" t="e">
        <f aca="false">G72*E72</f>
        <v>#N/A</v>
      </c>
      <c r="I72" s="25" t="e">
        <f aca="false">(H72*$I$2)+H72</f>
        <v>#N/A</v>
      </c>
    </row>
    <row r="73" customFormat="false" ht="141.6" hidden="false" customHeight="true" outlineLevel="0" collapsed="false">
      <c r="A73" s="15" t="s">
        <v>191</v>
      </c>
      <c r="B73" s="2" t="e">
        <f aca="false">#VALUE!</f>
        <v>#VALUE!</v>
      </c>
      <c r="C73" s="2" t="s">
        <v>192</v>
      </c>
      <c r="D73" s="16" t="s">
        <v>193</v>
      </c>
      <c r="E73" s="2" t="e">
        <f aca="false" t="array" ref="E73:E73">IFERROR(VLOOKUP(A73,'MEMORIAL DE CÁLCULO'!$A$1:$I$5085,6,0),”NÃO ENC.”))</f>
        <v>#N/A</v>
      </c>
      <c r="F73" s="2" t="str">
        <f aca="false">_xlfn.xlookup(A73,'MEMORIAL DE CÁLCULO'!$C$8:$C$5086,'MEMORIAL DE CÁLCULO'!$I$8:$I$5086)</f>
        <v>UN.</v>
      </c>
      <c r="G73" s="23" t="n">
        <v>0</v>
      </c>
      <c r="H73" s="24" t="e">
        <f aca="false">G73*E73</f>
        <v>#N/A</v>
      </c>
      <c r="I73" s="25" t="e">
        <f aca="false">(H73*$I$2)+H73</f>
        <v>#N/A</v>
      </c>
    </row>
    <row r="74" customFormat="false" ht="141.6" hidden="false" customHeight="true" outlineLevel="0" collapsed="false">
      <c r="A74" s="15" t="s">
        <v>194</v>
      </c>
      <c r="B74" s="2" t="e">
        <f aca="false">#VALUE!</f>
        <v>#VALUE!</v>
      </c>
      <c r="C74" s="2" t="s">
        <v>169</v>
      </c>
      <c r="D74" s="22" t="s">
        <v>195</v>
      </c>
      <c r="E74" s="2" t="e">
        <f aca="false" t="array" ref="E74:E74">IFERROR(VLOOKUP(A74,'MEMORIAL DE CÁLCULO'!$A$1:$I$5085,6,0),”NÃO ENC.”))</f>
        <v>#N/A</v>
      </c>
      <c r="F74" s="2" t="str">
        <f aca="false">_xlfn.xlookup(A74,'MEMORIAL DE CÁLCULO'!$C$8:$C$5086,'MEMORIAL DE CÁLCULO'!$I$8:$I$5086)</f>
        <v>UN.</v>
      </c>
      <c r="G74" s="23" t="n">
        <v>0</v>
      </c>
      <c r="H74" s="24" t="e">
        <f aca="false">G74*E74</f>
        <v>#N/A</v>
      </c>
      <c r="I74" s="25" t="e">
        <f aca="false">(H74*$I$2)+H74</f>
        <v>#N/A</v>
      </c>
    </row>
    <row r="75" customFormat="false" ht="141.6" hidden="false" customHeight="true" outlineLevel="0" collapsed="false">
      <c r="A75" s="15" t="s">
        <v>196</v>
      </c>
      <c r="B75" s="2" t="e">
        <f aca="false">#VALUE!</f>
        <v>#VALUE!</v>
      </c>
      <c r="C75" s="2" t="s">
        <v>197</v>
      </c>
      <c r="D75" s="22" t="s">
        <v>198</v>
      </c>
      <c r="E75" s="2" t="e">
        <f aca="false" t="array" ref="E75:E75">IFERROR(VLOOKUP(A75,'MEMORIAL DE CÁLCULO'!$A$1:$I$5085,6,0),”NÃO ENC.”))</f>
        <v>#N/A</v>
      </c>
      <c r="F75" s="2" t="str">
        <f aca="false">_xlfn.xlookup(A75,'MEMORIAL DE CÁLCULO'!$C$8:$C$5086,'MEMORIAL DE CÁLCULO'!$I$8:$I$5086)</f>
        <v>UN.</v>
      </c>
      <c r="G75" s="23" t="n">
        <v>0</v>
      </c>
      <c r="H75" s="24" t="e">
        <f aca="false">G75*E75</f>
        <v>#N/A</v>
      </c>
      <c r="I75" s="25" t="e">
        <f aca="false">(H75*$I$2)+H75</f>
        <v>#N/A</v>
      </c>
    </row>
    <row r="76" customFormat="false" ht="141.6" hidden="false" customHeight="true" outlineLevel="0" collapsed="false">
      <c r="A76" s="15" t="s">
        <v>199</v>
      </c>
      <c r="B76" s="2" t="e">
        <f aca="false">#VALUE!</f>
        <v>#VALUE!</v>
      </c>
      <c r="C76" s="2" t="s">
        <v>200</v>
      </c>
      <c r="D76" s="22" t="s">
        <v>201</v>
      </c>
      <c r="E76" s="2" t="e">
        <f aca="false" t="array" ref="E76:E76">IFERROR(VLOOKUP(A76,'MEMORIAL DE CÁLCULO'!$A$1:$I$5085,6,0),”NÃO ENC.”))</f>
        <v>#N/A</v>
      </c>
      <c r="F76" s="2" t="str">
        <f aca="false">_xlfn.xlookup(A76,'MEMORIAL DE CÁLCULO'!$C$8:$C$5086,'MEMORIAL DE CÁLCULO'!$I$8:$I$5086)</f>
        <v>M</v>
      </c>
      <c r="G76" s="23" t="n">
        <v>0</v>
      </c>
      <c r="H76" s="24" t="e">
        <f aca="false">G76*E76</f>
        <v>#N/A</v>
      </c>
      <c r="I76" s="25" t="e">
        <f aca="false">(H76*$I$2)+H76</f>
        <v>#N/A</v>
      </c>
    </row>
    <row r="77" customFormat="false" ht="141.6" hidden="false" customHeight="true" outlineLevel="0" collapsed="false">
      <c r="A77" s="15" t="s">
        <v>202</v>
      </c>
      <c r="B77" s="2" t="e">
        <f aca="false">#VALUE!</f>
        <v>#VALUE!</v>
      </c>
      <c r="C77" s="2" t="s">
        <v>203</v>
      </c>
      <c r="D77" s="22" t="s">
        <v>204</v>
      </c>
      <c r="E77" s="2" t="e">
        <f aca="false" t="array" ref="E77:E77">IFERROR(VLOOKUP(A77,'MEMORIAL DE CÁLCULO'!$A$1:$I$5085,6,0),”NÃO ENC.”))</f>
        <v>#N/A</v>
      </c>
      <c r="F77" s="2" t="str">
        <f aca="false">_xlfn.xlookup(A77,'MEMORIAL DE CÁLCULO'!$C$8:$C$5086,'MEMORIAL DE CÁLCULO'!$I$8:$I$5086)</f>
        <v>M</v>
      </c>
      <c r="G77" s="23" t="n">
        <v>0</v>
      </c>
      <c r="H77" s="24" t="e">
        <f aca="false">G77*E77</f>
        <v>#N/A</v>
      </c>
      <c r="I77" s="25" t="e">
        <f aca="false">(H77*$I$2)+H77</f>
        <v>#N/A</v>
      </c>
    </row>
    <row r="78" customFormat="false" ht="141.6" hidden="false" customHeight="true" outlineLevel="0" collapsed="false">
      <c r="A78" s="15" t="s">
        <v>205</v>
      </c>
      <c r="B78" s="2" t="e">
        <f aca="false">#VALUE!</f>
        <v>#VALUE!</v>
      </c>
      <c r="C78" s="2" t="s">
        <v>206</v>
      </c>
      <c r="D78" s="22" t="s">
        <v>207</v>
      </c>
      <c r="E78" s="2" t="e">
        <f aca="false" t="array" ref="E78:E78">IFERROR(VLOOKUP(A78,'MEMORIAL DE CÁLCULO'!$A$1:$I$5085,6,0),”NÃO ENC.”))</f>
        <v>#N/A</v>
      </c>
      <c r="F78" s="2" t="str">
        <f aca="false">_xlfn.xlookup(A78,'MEMORIAL DE CÁLCULO'!$C$8:$C$5086,'MEMORIAL DE CÁLCULO'!$I$8:$I$5086)</f>
        <v>UN.</v>
      </c>
      <c r="G78" s="23" t="n">
        <v>0</v>
      </c>
      <c r="H78" s="24" t="e">
        <f aca="false">G78*E78</f>
        <v>#N/A</v>
      </c>
      <c r="I78" s="25" t="e">
        <f aca="false">(H78*$I$2)+H78</f>
        <v>#N/A</v>
      </c>
    </row>
    <row r="79" customFormat="false" ht="141.6" hidden="false" customHeight="true" outlineLevel="0" collapsed="false">
      <c r="A79" s="15" t="s">
        <v>208</v>
      </c>
      <c r="B79" s="2" t="e">
        <f aca="false">#VALUE!</f>
        <v>#VALUE!</v>
      </c>
      <c r="C79" s="2" t="s">
        <v>209</v>
      </c>
      <c r="D79" s="22" t="s">
        <v>210</v>
      </c>
      <c r="E79" s="2" t="e">
        <f aca="false" t="array" ref="E79:E79">IFERROR(VLOOKUP(A79,'MEMORIAL DE CÁLCULO'!$A$1:$I$5085,6,0),”NÃO ENC.”))</f>
        <v>#N/A</v>
      </c>
      <c r="F79" s="2" t="str">
        <f aca="false">_xlfn.xlookup(A79,'MEMORIAL DE CÁLCULO'!$C$8:$C$5086,'MEMORIAL DE CÁLCULO'!$I$8:$I$5086)</f>
        <v>UN.</v>
      </c>
      <c r="G79" s="23" t="n">
        <v>0</v>
      </c>
      <c r="H79" s="24" t="e">
        <f aca="false">G79*E79</f>
        <v>#N/A</v>
      </c>
      <c r="I79" s="25" t="e">
        <f aca="false">(H79*$I$2)+H79</f>
        <v>#N/A</v>
      </c>
    </row>
    <row r="80" customFormat="false" ht="141.6" hidden="false" customHeight="true" outlineLevel="0" collapsed="false">
      <c r="A80" s="15" t="s">
        <v>211</v>
      </c>
      <c r="B80" s="2" t="e">
        <f aca="false">#VALUE!</f>
        <v>#VALUE!</v>
      </c>
      <c r="C80" s="2" t="s">
        <v>212</v>
      </c>
      <c r="D80" s="22" t="s">
        <v>213</v>
      </c>
      <c r="E80" s="2" t="e">
        <f aca="false" t="array" ref="E80:E80">IFERROR(VLOOKUP(A80,'MEMORIAL DE CÁLCULO'!$A$1:$I$5085,6,0),”NÃO ENC.”))</f>
        <v>#N/A</v>
      </c>
      <c r="F80" s="2" t="str">
        <f aca="false">_xlfn.xlookup(A80,'MEMORIAL DE CÁLCULO'!$C$8:$C$5086,'MEMORIAL DE CÁLCULO'!$I$8:$I$5086)</f>
        <v>M</v>
      </c>
      <c r="G80" s="23" t="n">
        <v>0</v>
      </c>
      <c r="H80" s="24" t="e">
        <f aca="false">G80*E80</f>
        <v>#N/A</v>
      </c>
      <c r="I80" s="25" t="e">
        <f aca="false">(H80*$I$2)+H80</f>
        <v>#N/A</v>
      </c>
    </row>
    <row r="81" customFormat="false" ht="141.6" hidden="false" customHeight="true" outlineLevel="0" collapsed="false">
      <c r="A81" s="15" t="s">
        <v>214</v>
      </c>
      <c r="B81" s="2" t="e">
        <f aca="false">#VALUE!</f>
        <v>#VALUE!</v>
      </c>
      <c r="C81" s="2" t="s">
        <v>215</v>
      </c>
      <c r="D81" s="22" t="s">
        <v>216</v>
      </c>
      <c r="E81" s="2" t="e">
        <f aca="false" t="array" ref="E81:E81">IFERROR(VLOOKUP(A81,'MEMORIAL DE CÁLCULO'!$A$1:$I$5085,6,0),”NÃO ENC.”))</f>
        <v>#N/A</v>
      </c>
      <c r="F81" s="2" t="str">
        <f aca="false">_xlfn.xlookup(A81,'MEMORIAL DE CÁLCULO'!$C$8:$C$5086,'MEMORIAL DE CÁLCULO'!$I$8:$I$5086)</f>
        <v>M²</v>
      </c>
      <c r="G81" s="23" t="n">
        <v>0</v>
      </c>
      <c r="H81" s="24" t="e">
        <f aca="false">G81*E81</f>
        <v>#N/A</v>
      </c>
      <c r="I81" s="25" t="e">
        <f aca="false">(H81*$I$2)+H81</f>
        <v>#N/A</v>
      </c>
    </row>
    <row r="82" customFormat="false" ht="141.6" hidden="false" customHeight="true" outlineLevel="0" collapsed="false">
      <c r="A82" s="15" t="s">
        <v>217</v>
      </c>
      <c r="B82" s="2" t="e">
        <f aca="false">#VALUE!</f>
        <v>#VALUE!</v>
      </c>
      <c r="C82" s="2" t="s">
        <v>218</v>
      </c>
      <c r="D82" s="22" t="s">
        <v>219</v>
      </c>
      <c r="E82" s="2" t="e">
        <f aca="false" t="array" ref="E82:E82">IFERROR(VLOOKUP(A82,'MEMORIAL DE CÁLCULO'!$A$1:$I$5085,6,0),”NÃO ENC.”))</f>
        <v>#N/A</v>
      </c>
      <c r="F82" s="2" t="str">
        <f aca="false">_xlfn.xlookup(A82,'MEMORIAL DE CÁLCULO'!$C$8:$C$5086,'MEMORIAL DE CÁLCULO'!$I$8:$I$5086)</f>
        <v>UN.</v>
      </c>
      <c r="G82" s="23" t="n">
        <v>0</v>
      </c>
      <c r="H82" s="24" t="e">
        <f aca="false">G82*E82</f>
        <v>#N/A</v>
      </c>
      <c r="I82" s="25" t="e">
        <f aca="false">(H82*$I$2)+H82</f>
        <v>#N/A</v>
      </c>
    </row>
    <row r="83" customFormat="false" ht="141.6" hidden="false" customHeight="true" outlineLevel="0" collapsed="false">
      <c r="A83" s="15" t="s">
        <v>220</v>
      </c>
      <c r="B83" s="2" t="e">
        <f aca="false">#VALUE!</f>
        <v>#VALUE!</v>
      </c>
      <c r="C83" s="2" t="s">
        <v>221</v>
      </c>
      <c r="D83" s="22" t="s">
        <v>198</v>
      </c>
      <c r="E83" s="2" t="e">
        <f aca="false" t="array" ref="E83:E83">IFERROR(VLOOKUP(A83,'MEMORIAL DE CÁLCULO'!$A$1:$I$5085,6,0),”NÃO ENC.”))</f>
        <v>#N/A</v>
      </c>
      <c r="F83" s="2" t="str">
        <f aca="false">_xlfn.xlookup(A83,'MEMORIAL DE CÁLCULO'!$C$8:$C$5086,'MEMORIAL DE CÁLCULO'!$I$8:$I$5086)</f>
        <v>UN.</v>
      </c>
      <c r="G83" s="23" t="n">
        <v>0</v>
      </c>
      <c r="H83" s="24" t="e">
        <f aca="false">G83*E83</f>
        <v>#N/A</v>
      </c>
      <c r="I83" s="25" t="e">
        <f aca="false">(H83*$I$2)+H83</f>
        <v>#N/A</v>
      </c>
    </row>
    <row r="84" customFormat="false" ht="141.6" hidden="false" customHeight="true" outlineLevel="0" collapsed="false">
      <c r="A84" s="15" t="s">
        <v>222</v>
      </c>
      <c r="B84" s="2" t="e">
        <f aca="false">#VALUE!</f>
        <v>#VALUE!</v>
      </c>
      <c r="C84" s="2" t="s">
        <v>223</v>
      </c>
      <c r="D84" s="22" t="s">
        <v>224</v>
      </c>
      <c r="E84" s="2" t="e">
        <f aca="false" t="array" ref="E84:E84">IFERROR(VLOOKUP(A84,'MEMORIAL DE CÁLCULO'!$A$1:$I$5085,6,0),”NÃO ENC.”))</f>
        <v>#N/A</v>
      </c>
      <c r="F84" s="2" t="str">
        <f aca="false">_xlfn.xlookup(A84,'MEMORIAL DE CÁLCULO'!$C$8:$C$5086,'MEMORIAL DE CÁLCULO'!$I$8:$I$5086)</f>
        <v>UN.</v>
      </c>
      <c r="G84" s="23" t="n">
        <v>0</v>
      </c>
      <c r="H84" s="24" t="e">
        <f aca="false">G84*E84</f>
        <v>#N/A</v>
      </c>
      <c r="I84" s="25" t="e">
        <f aca="false">(H84*$I$2)+H84</f>
        <v>#N/A</v>
      </c>
    </row>
    <row r="85" customFormat="false" ht="141.6" hidden="false" customHeight="true" outlineLevel="0" collapsed="false">
      <c r="A85" s="15" t="s">
        <v>225</v>
      </c>
      <c r="B85" s="2" t="e">
        <f aca="false">#VALUE!</f>
        <v>#VALUE!</v>
      </c>
      <c r="C85" s="2" t="s">
        <v>226</v>
      </c>
      <c r="D85" s="22" t="s">
        <v>227</v>
      </c>
      <c r="E85" s="2" t="e">
        <f aca="false" t="array" ref="E85:E85">IFERROR(VLOOKUP(A85,'MEMORIAL DE CÁLCULO'!$A$1:$I$5085,6,0),”NÃO ENC.”))</f>
        <v>#N/A</v>
      </c>
      <c r="F85" s="2" t="str">
        <f aca="false">_xlfn.xlookup(A85,'MEMORIAL DE CÁLCULO'!$C$8:$C$5086,'MEMORIAL DE CÁLCULO'!$I$8:$I$5086)</f>
        <v>UN.</v>
      </c>
      <c r="G85" s="23" t="n">
        <v>0</v>
      </c>
      <c r="H85" s="24" t="e">
        <f aca="false">G85*E85</f>
        <v>#N/A</v>
      </c>
      <c r="I85" s="25" t="e">
        <f aca="false">(H85*$I$2)+H85</f>
        <v>#N/A</v>
      </c>
    </row>
    <row r="86" customFormat="false" ht="18" hidden="false" customHeight="true" outlineLevel="0" collapsed="false">
      <c r="A86" s="27" t="s">
        <v>38</v>
      </c>
      <c r="B86" s="27"/>
      <c r="C86" s="27"/>
      <c r="D86" s="27"/>
      <c r="E86" s="27"/>
      <c r="F86" s="27"/>
      <c r="G86" s="32" t="n">
        <f aca="false">SUM(G79:G85)</f>
        <v>0</v>
      </c>
      <c r="H86" s="32" t="n">
        <f aca="false">SUM(H79:H85)</f>
        <v>0</v>
      </c>
      <c r="I86" s="33" t="n">
        <f aca="false">SUM(G86:H86)</f>
        <v>0</v>
      </c>
    </row>
    <row r="87" customFormat="false" ht="18" hidden="false" customHeight="true" outlineLevel="0" collapsed="false">
      <c r="A87" s="9"/>
      <c r="B87" s="36"/>
      <c r="C87" s="36"/>
      <c r="D87" s="36"/>
      <c r="E87" s="36"/>
      <c r="F87" s="36"/>
      <c r="G87" s="37"/>
      <c r="H87" s="37"/>
      <c r="I87" s="38"/>
    </row>
    <row r="88" s="21" customFormat="true" ht="19.8" hidden="false" customHeight="true" outlineLevel="0" collapsed="false">
      <c r="A88" s="31" t="s">
        <v>228</v>
      </c>
      <c r="B88" s="31"/>
      <c r="C88" s="31"/>
      <c r="D88" s="31"/>
      <c r="E88" s="31"/>
      <c r="F88" s="31"/>
      <c r="G88" s="31"/>
      <c r="H88" s="31"/>
      <c r="I88" s="31"/>
    </row>
    <row r="89" customFormat="false" ht="141.6" hidden="false" customHeight="true" outlineLevel="0" collapsed="false">
      <c r="A89" s="15" t="s">
        <v>229</v>
      </c>
      <c r="B89" s="2" t="e">
        <f aca="false">#VALUE!</f>
        <v>#VALUE!</v>
      </c>
      <c r="C89" s="2" t="s">
        <v>230</v>
      </c>
      <c r="D89" s="22" t="s">
        <v>231</v>
      </c>
      <c r="E89" s="2" t="e">
        <f aca="false" t="array" ref="E89:E89">IFERROR(VLOOKUP(A89,'MEMORIAL DE CÁLCULO'!$A$1:$I$5085,6,0),”NÃO ENC.”))</f>
        <v>#N/A</v>
      </c>
      <c r="F89" s="2" t="str">
        <f aca="false">_xlfn.xlookup(A89,'MEMORIAL DE CÁLCULO'!$C$8:$C$5086,'MEMORIAL DE CÁLCULO'!$I$8:$I$5086)</f>
        <v>UN.</v>
      </c>
      <c r="G89" s="23" t="n">
        <v>0</v>
      </c>
      <c r="H89" s="24" t="e">
        <f aca="false">G89*E89</f>
        <v>#N/A</v>
      </c>
      <c r="I89" s="25" t="e">
        <f aca="false">(H89*$I$2)+H89</f>
        <v>#N/A</v>
      </c>
    </row>
    <row r="90" customFormat="false" ht="141.6" hidden="false" customHeight="true" outlineLevel="0" collapsed="false">
      <c r="A90" s="15" t="s">
        <v>232</v>
      </c>
      <c r="B90" s="2" t="e">
        <f aca="false">#VALUE!</f>
        <v>#VALUE!</v>
      </c>
      <c r="C90" s="2" t="s">
        <v>233</v>
      </c>
      <c r="D90" s="22" t="s">
        <v>234</v>
      </c>
      <c r="E90" s="2" t="e">
        <f aca="false" t="array" ref="E90:E90">IFERROR(VLOOKUP(A90,'MEMORIAL DE CÁLCULO'!$A$1:$I$5085,6,0),”NÃO ENC.”))</f>
        <v>#N/A</v>
      </c>
      <c r="F90" s="2" t="str">
        <f aca="false">_xlfn.xlookup(A90,'MEMORIAL DE CÁLCULO'!$C$8:$C$5086,'MEMORIAL DE CÁLCULO'!$I$8:$I$5086)</f>
        <v>M²</v>
      </c>
      <c r="G90" s="23" t="n">
        <v>0</v>
      </c>
      <c r="H90" s="24" t="e">
        <f aca="false">G90*E90</f>
        <v>#N/A</v>
      </c>
      <c r="I90" s="25" t="e">
        <f aca="false">(H90*$I$2)+H90</f>
        <v>#N/A</v>
      </c>
    </row>
    <row r="91" customFormat="false" ht="141.6" hidden="false" customHeight="true" outlineLevel="0" collapsed="false">
      <c r="A91" s="15" t="s">
        <v>235</v>
      </c>
      <c r="B91" s="2" t="e">
        <f aca="false">#VALUE!</f>
        <v>#VALUE!</v>
      </c>
      <c r="C91" s="2" t="s">
        <v>236</v>
      </c>
      <c r="D91" s="22" t="s">
        <v>219</v>
      </c>
      <c r="E91" s="2" t="e">
        <f aca="false" t="array" ref="E91:E91">IFERROR(VLOOKUP(A91,'MEMORIAL DE CÁLCULO'!$A$1:$I$5085,6,0),”NÃO ENC.”))</f>
        <v>#N/A</v>
      </c>
      <c r="F91" s="2" t="str">
        <f aca="false">_xlfn.xlookup(A91,'MEMORIAL DE CÁLCULO'!$C$8:$C$5086,'MEMORIAL DE CÁLCULO'!$I$8:$I$5086)</f>
        <v>UN.</v>
      </c>
      <c r="G91" s="23" t="n">
        <v>0</v>
      </c>
      <c r="H91" s="24" t="e">
        <f aca="false">G91*E91</f>
        <v>#N/A</v>
      </c>
      <c r="I91" s="25" t="e">
        <f aca="false">(H91*$I$2)+H91</f>
        <v>#N/A</v>
      </c>
    </row>
    <row r="92" customFormat="false" ht="141.6" hidden="false" customHeight="true" outlineLevel="0" collapsed="false">
      <c r="A92" s="15" t="s">
        <v>237</v>
      </c>
      <c r="B92" s="2" t="e">
        <f aca="false">#VALUE!</f>
        <v>#VALUE!</v>
      </c>
      <c r="C92" s="2" t="s">
        <v>238</v>
      </c>
      <c r="D92" s="22" t="s">
        <v>239</v>
      </c>
      <c r="E92" s="2" t="e">
        <f aca="false" t="array" ref="E92:E92">IFERROR(VLOOKUP(A92,'MEMORIAL DE CÁLCULO'!$A$1:$I$5085,6,0),”NÃO ENC.”))</f>
        <v>#N/A</v>
      </c>
      <c r="F92" s="2" t="str">
        <f aca="false">_xlfn.xlookup(A92,'MEMORIAL DE CÁLCULO'!$C$8:$C$5086,'MEMORIAL DE CÁLCULO'!$I$8:$I$5086)</f>
        <v>UN.</v>
      </c>
      <c r="G92" s="23" t="n">
        <v>0</v>
      </c>
      <c r="H92" s="24" t="e">
        <f aca="false">G92*E92</f>
        <v>#N/A</v>
      </c>
      <c r="I92" s="25" t="e">
        <f aca="false">(H92*$I$2)+H92</f>
        <v>#N/A</v>
      </c>
    </row>
    <row r="93" customFormat="false" ht="141.6" hidden="false" customHeight="true" outlineLevel="0" collapsed="false">
      <c r="A93" s="15" t="s">
        <v>240</v>
      </c>
      <c r="B93" s="2" t="e">
        <f aca="false">#VALUE!</f>
        <v>#VALUE!</v>
      </c>
      <c r="C93" s="2" t="s">
        <v>238</v>
      </c>
      <c r="D93" s="22" t="s">
        <v>241</v>
      </c>
      <c r="E93" s="2" t="e">
        <f aca="false" t="array" ref="E93:E93">IFERROR(VLOOKUP(A93,'MEMORIAL DE CÁLCULO'!$A$1:$I$5085,6,0),”NÃO ENC.”))</f>
        <v>#N/A</v>
      </c>
      <c r="F93" s="2" t="str">
        <f aca="false">_xlfn.xlookup(A93,'MEMORIAL DE CÁLCULO'!$C$8:$C$5086,'MEMORIAL DE CÁLCULO'!$I$8:$I$5086)</f>
        <v>UN.</v>
      </c>
      <c r="G93" s="23" t="n">
        <v>0</v>
      </c>
      <c r="H93" s="24" t="e">
        <f aca="false">G93*E93</f>
        <v>#N/A</v>
      </c>
      <c r="I93" s="25" t="e">
        <f aca="false">(H93*$I$2)+H93</f>
        <v>#N/A</v>
      </c>
    </row>
    <row r="94" customFormat="false" ht="141.6" hidden="false" customHeight="true" outlineLevel="0" collapsed="false">
      <c r="A94" s="15" t="s">
        <v>242</v>
      </c>
      <c r="B94" s="2" t="e">
        <f aca="false">#VALUE!</f>
        <v>#VALUE!</v>
      </c>
      <c r="C94" s="2" t="s">
        <v>238</v>
      </c>
      <c r="D94" s="22" t="s">
        <v>243</v>
      </c>
      <c r="E94" s="2" t="e">
        <f aca="false" t="array" ref="E94:E94">IFERROR(VLOOKUP(A94,'MEMORIAL DE CÁLCULO'!$A$1:$I$5085,6,0),”NÃO ENC.”))</f>
        <v>#N/A</v>
      </c>
      <c r="F94" s="2" t="str">
        <f aca="false">_xlfn.xlookup(A94,'MEMORIAL DE CÁLCULO'!$C$8:$C$5086,'MEMORIAL DE CÁLCULO'!$I$8:$I$5086)</f>
        <v>UN.</v>
      </c>
      <c r="G94" s="23" t="n">
        <v>0</v>
      </c>
      <c r="H94" s="24" t="e">
        <f aca="false">G94*E94</f>
        <v>#N/A</v>
      </c>
      <c r="I94" s="25" t="e">
        <f aca="false">(H94*$I$2)+H94</f>
        <v>#N/A</v>
      </c>
    </row>
    <row r="95" customFormat="false" ht="141.6" hidden="false" customHeight="true" outlineLevel="0" collapsed="false">
      <c r="A95" s="15" t="s">
        <v>244</v>
      </c>
      <c r="B95" s="2" t="e">
        <f aca="false">#VALUE!</f>
        <v>#VALUE!</v>
      </c>
      <c r="C95" s="2" t="s">
        <v>245</v>
      </c>
      <c r="D95" s="22" t="s">
        <v>246</v>
      </c>
      <c r="E95" s="2" t="e">
        <f aca="false" t="array" ref="E95:E95">IFERROR(VLOOKUP(A95,'MEMORIAL DE CÁLCULO'!$A$1:$I$5085,6,0),”NÃO ENC.”))</f>
        <v>#N/A</v>
      </c>
      <c r="F95" s="2" t="str">
        <f aca="false">_xlfn.xlookup(A95,'MEMORIAL DE CÁLCULO'!$C$8:$C$5086,'MEMORIAL DE CÁLCULO'!$I$8:$I$5086)</f>
        <v>UN.</v>
      </c>
      <c r="G95" s="23" t="n">
        <v>0</v>
      </c>
      <c r="H95" s="24" t="e">
        <f aca="false">G95*E95</f>
        <v>#N/A</v>
      </c>
      <c r="I95" s="25" t="e">
        <f aca="false">(H95*$I$2)+H95</f>
        <v>#N/A</v>
      </c>
    </row>
    <row r="96" customFormat="false" ht="141.6" hidden="false" customHeight="true" outlineLevel="0" collapsed="false">
      <c r="A96" s="15" t="s">
        <v>247</v>
      </c>
      <c r="B96" s="2" t="e">
        <f aca="false">#VALUE!</f>
        <v>#VALUE!</v>
      </c>
      <c r="C96" s="2" t="s">
        <v>248</v>
      </c>
      <c r="D96" s="22" t="s">
        <v>249</v>
      </c>
      <c r="E96" s="2" t="e">
        <f aca="false" t="array" ref="E96:E96">IFERROR(VLOOKUP(A96,'MEMORIAL DE CÁLCULO'!$A$1:$I$5085,6,0),”NÃO ENC.”))</f>
        <v>#N/A</v>
      </c>
      <c r="F96" s="2" t="str">
        <f aca="false">_xlfn.xlookup(A96,'MEMORIAL DE CÁLCULO'!$C$8:$C$5086,'MEMORIAL DE CÁLCULO'!$I$8:$I$5086)</f>
        <v>UN.</v>
      </c>
      <c r="G96" s="23" t="n">
        <v>0</v>
      </c>
      <c r="H96" s="24" t="e">
        <f aca="false">G96*E96</f>
        <v>#N/A</v>
      </c>
      <c r="I96" s="25" t="e">
        <f aca="false">(H96*$I$2)+H96</f>
        <v>#N/A</v>
      </c>
    </row>
    <row r="97" customFormat="false" ht="141.6" hidden="false" customHeight="true" outlineLevel="0" collapsed="false">
      <c r="A97" s="15" t="s">
        <v>250</v>
      </c>
      <c r="B97" s="2" t="e">
        <f aca="false">#VALUE!</f>
        <v>#VALUE!</v>
      </c>
      <c r="C97" s="2" t="s">
        <v>251</v>
      </c>
      <c r="D97" s="22" t="s">
        <v>252</v>
      </c>
      <c r="E97" s="2" t="e">
        <f aca="false" t="array" ref="E97:E97">IFERROR(VLOOKUP(A97,'MEMORIAL DE CÁLCULO'!$A$1:$I$5085,6,0),”NÃO ENC.”))</f>
        <v>#N/A</v>
      </c>
      <c r="F97" s="2" t="str">
        <f aca="false">_xlfn.xlookup(A97,'MEMORIAL DE CÁLCULO'!$C$8:$C$5086,'MEMORIAL DE CÁLCULO'!$I$8:$I$5086)</f>
        <v>UN.</v>
      </c>
      <c r="G97" s="23" t="n">
        <v>0</v>
      </c>
      <c r="H97" s="24" t="e">
        <f aca="false">G97*E97</f>
        <v>#N/A</v>
      </c>
      <c r="I97" s="25" t="e">
        <f aca="false">(H97*$I$2)+H97</f>
        <v>#N/A</v>
      </c>
    </row>
    <row r="98" customFormat="false" ht="141.6" hidden="false" customHeight="true" outlineLevel="0" collapsed="false">
      <c r="A98" s="15" t="s">
        <v>253</v>
      </c>
      <c r="B98" s="2" t="e">
        <f aca="false">#VALUE!</f>
        <v>#VALUE!</v>
      </c>
      <c r="C98" s="2" t="s">
        <v>254</v>
      </c>
      <c r="D98" s="22" t="s">
        <v>255</v>
      </c>
      <c r="E98" s="2" t="e">
        <f aca="false" t="array" ref="E98:E98">IFERROR(VLOOKUP(A98,'MEMORIAL DE CÁLCULO'!$A$1:$I$5085,6,0),”NÃO ENC.”))</f>
        <v>#N/A</v>
      </c>
      <c r="F98" s="2" t="str">
        <f aca="false">_xlfn.xlookup(A98,'MEMORIAL DE CÁLCULO'!$C$8:$C$5086,'MEMORIAL DE CÁLCULO'!$I$8:$I$5086)</f>
        <v>UN.</v>
      </c>
      <c r="G98" s="23" t="n">
        <v>0</v>
      </c>
      <c r="H98" s="24" t="e">
        <f aca="false">G98*E98</f>
        <v>#N/A</v>
      </c>
      <c r="I98" s="25" t="e">
        <f aca="false">(H98*$I$2)+H98</f>
        <v>#N/A</v>
      </c>
    </row>
    <row r="99" customFormat="false" ht="141.6" hidden="false" customHeight="true" outlineLevel="0" collapsed="false">
      <c r="A99" s="15" t="s">
        <v>256</v>
      </c>
      <c r="B99" s="2" t="e">
        <f aca="false">#VALUE!</f>
        <v>#VALUE!</v>
      </c>
      <c r="C99" s="2" t="s">
        <v>169</v>
      </c>
      <c r="D99" s="22" t="s">
        <v>257</v>
      </c>
      <c r="E99" s="2" t="e">
        <f aca="false" t="array" ref="E99:E99">IFERROR(VLOOKUP(A99,'MEMORIAL DE CÁLCULO'!$A$1:$I$5085,6,0),”NÃO ENC.”))</f>
        <v>#N/A</v>
      </c>
      <c r="F99" s="2" t="str">
        <f aca="false">_xlfn.xlookup(A99,'MEMORIAL DE CÁLCULO'!$C$8:$C$5086,'MEMORIAL DE CÁLCULO'!$I$8:$I$5086)</f>
        <v>UN.</v>
      </c>
      <c r="G99" s="23" t="n">
        <v>0</v>
      </c>
      <c r="H99" s="24" t="e">
        <f aca="false">G99*E99</f>
        <v>#N/A</v>
      </c>
      <c r="I99" s="25" t="e">
        <f aca="false">(H99*$I$2)+H99</f>
        <v>#N/A</v>
      </c>
    </row>
    <row r="100" customFormat="false" ht="141.6" hidden="false" customHeight="true" outlineLevel="0" collapsed="false">
      <c r="A100" s="15" t="s">
        <v>258</v>
      </c>
      <c r="B100" s="2" t="e">
        <f aca="false">#VALUE!</f>
        <v>#VALUE!</v>
      </c>
      <c r="C100" s="2" t="s">
        <v>259</v>
      </c>
      <c r="D100" s="22" t="s">
        <v>260</v>
      </c>
      <c r="E100" s="2" t="e">
        <f aca="false" t="array" ref="E100:E100">IFERROR(VLOOKUP(A100,'MEMORIAL DE CÁLCULO'!$A$1:$I$5085,6,0),”NÃO ENC.”))</f>
        <v>#N/A</v>
      </c>
      <c r="F100" s="2" t="str">
        <f aca="false">_xlfn.xlookup(A100,'MEMORIAL DE CÁLCULO'!$C$8:$C$5086,'MEMORIAL DE CÁLCULO'!$I$8:$I$5086)</f>
        <v>UN.</v>
      </c>
      <c r="G100" s="23" t="n">
        <v>0</v>
      </c>
      <c r="H100" s="24" t="e">
        <f aca="false">G100*E100</f>
        <v>#N/A</v>
      </c>
      <c r="I100" s="25" t="e">
        <f aca="false">(H100*$I$2)+H100</f>
        <v>#N/A</v>
      </c>
    </row>
    <row r="101" customFormat="false" ht="141.6" hidden="false" customHeight="true" outlineLevel="0" collapsed="false">
      <c r="A101" s="15" t="s">
        <v>261</v>
      </c>
      <c r="B101" s="2" t="e">
        <f aca="false">#VALUE!</f>
        <v>#VALUE!</v>
      </c>
      <c r="C101" s="2" t="s">
        <v>169</v>
      </c>
      <c r="D101" s="22" t="s">
        <v>262</v>
      </c>
      <c r="E101" s="2" t="e">
        <f aca="false" t="array" ref="E101:E101">IFERROR(VLOOKUP(A101,'MEMORIAL DE CÁLCULO'!$A$1:$I$5085,6,0),”NÃO ENC.”))</f>
        <v>#N/A</v>
      </c>
      <c r="F101" s="2" t="str">
        <f aca="false">_xlfn.xlookup(A101,'MEMORIAL DE CÁLCULO'!$C$8:$C$5086,'MEMORIAL DE CÁLCULO'!$I$8:$I$5086)</f>
        <v>UN.</v>
      </c>
      <c r="G101" s="23" t="n">
        <v>0</v>
      </c>
      <c r="H101" s="24" t="e">
        <f aca="false">G101*E101</f>
        <v>#N/A</v>
      </c>
      <c r="I101" s="25" t="e">
        <f aca="false">(H101*$I$2)+H101</f>
        <v>#N/A</v>
      </c>
    </row>
    <row r="102" customFormat="false" ht="141.6" hidden="false" customHeight="true" outlineLevel="0" collapsed="false">
      <c r="A102" s="15" t="s">
        <v>263</v>
      </c>
      <c r="B102" s="2" t="e">
        <f aca="false">#VALUE!</f>
        <v>#VALUE!</v>
      </c>
      <c r="C102" s="2" t="s">
        <v>264</v>
      </c>
      <c r="D102" s="22" t="s">
        <v>265</v>
      </c>
      <c r="E102" s="2" t="e">
        <f aca="false" t="array" ref="E102:E102">IFERROR(VLOOKUP(A102,'MEMORIAL DE CÁLCULO'!$A$1:$I$5085,6,0),”NÃO ENC.”))</f>
        <v>#N/A</v>
      </c>
      <c r="F102" s="2" t="str">
        <f aca="false">_xlfn.xlookup(A102,'MEMORIAL DE CÁLCULO'!$C$8:$C$5086,'MEMORIAL DE CÁLCULO'!$I$8:$I$5086)</f>
        <v>UN.</v>
      </c>
      <c r="G102" s="23" t="n">
        <v>0</v>
      </c>
      <c r="H102" s="24" t="e">
        <f aca="false">G102*E102</f>
        <v>#N/A</v>
      </c>
      <c r="I102" s="25" t="e">
        <f aca="false">(H102*$I$2)+H102</f>
        <v>#N/A</v>
      </c>
    </row>
    <row r="103" customFormat="false" ht="141.6" hidden="false" customHeight="true" outlineLevel="0" collapsed="false">
      <c r="A103" s="15" t="s">
        <v>266</v>
      </c>
      <c r="B103" s="2" t="e">
        <f aca="false">#VALUE!</f>
        <v>#VALUE!</v>
      </c>
      <c r="C103" s="2" t="s">
        <v>267</v>
      </c>
      <c r="D103" s="22" t="s">
        <v>268</v>
      </c>
      <c r="E103" s="2" t="e">
        <f aca="false" t="array" ref="E103:E103">IFERROR(VLOOKUP(A103,'MEMORIAL DE CÁLCULO'!$A$1:$I$5085,6,0),”NÃO ENC.”))</f>
        <v>#N/A</v>
      </c>
      <c r="F103" s="2" t="str">
        <f aca="false">_xlfn.xlookup(A103,'MEMORIAL DE CÁLCULO'!$C$8:$C$5086,'MEMORIAL DE CÁLCULO'!$I$8:$I$5086)</f>
        <v>UN.</v>
      </c>
      <c r="G103" s="23" t="n">
        <v>0</v>
      </c>
      <c r="H103" s="24" t="e">
        <f aca="false">G103*E103</f>
        <v>#N/A</v>
      </c>
      <c r="I103" s="25" t="e">
        <f aca="false">(H103*$I$2)+H103</f>
        <v>#N/A</v>
      </c>
    </row>
    <row r="104" customFormat="false" ht="141.6" hidden="false" customHeight="true" outlineLevel="0" collapsed="false">
      <c r="A104" s="15" t="s">
        <v>269</v>
      </c>
      <c r="B104" s="2" t="e">
        <f aca="false">#VALUE!</f>
        <v>#VALUE!</v>
      </c>
      <c r="C104" s="2" t="s">
        <v>270</v>
      </c>
      <c r="D104" s="22" t="s">
        <v>271</v>
      </c>
      <c r="E104" s="2" t="e">
        <f aca="false" t="array" ref="E104:E104">IFERROR(VLOOKUP(A104,'MEMORIAL DE CÁLCULO'!$A$1:$I$5085,6,0),”NÃO ENC.”))</f>
        <v>#N/A</v>
      </c>
      <c r="F104" s="2" t="str">
        <f aca="false">_xlfn.xlookup(A104,'MEMORIAL DE CÁLCULO'!$C$8:$C$5086,'MEMORIAL DE CÁLCULO'!$I$8:$I$5086)</f>
        <v>UN.</v>
      </c>
      <c r="G104" s="23" t="n">
        <v>0</v>
      </c>
      <c r="H104" s="24" t="e">
        <f aca="false">G104*E104</f>
        <v>#N/A</v>
      </c>
      <c r="I104" s="25" t="e">
        <f aca="false">(H104*$I$2)+H104</f>
        <v>#N/A</v>
      </c>
    </row>
    <row r="105" customFormat="false" ht="141.6" hidden="false" customHeight="true" outlineLevel="0" collapsed="false">
      <c r="A105" s="15" t="s">
        <v>272</v>
      </c>
      <c r="B105" s="2" t="e">
        <f aca="false">#VALUE!</f>
        <v>#VALUE!</v>
      </c>
      <c r="C105" s="2" t="s">
        <v>273</v>
      </c>
      <c r="D105" s="22" t="s">
        <v>274</v>
      </c>
      <c r="E105" s="2" t="e">
        <f aca="false" t="array" ref="E105:E105">IFERROR(VLOOKUP(A105,'MEMORIAL DE CÁLCULO'!$A$1:$I$5085,6,0),”NÃO ENC.”))</f>
        <v>#N/A</v>
      </c>
      <c r="F105" s="2" t="str">
        <f aca="false">_xlfn.xlookup(A105,'MEMORIAL DE CÁLCULO'!$C$8:$C$5086,'MEMORIAL DE CÁLCULO'!$I$8:$I$5086)</f>
        <v>UN.</v>
      </c>
      <c r="G105" s="23" t="n">
        <v>0</v>
      </c>
      <c r="H105" s="24" t="e">
        <f aca="false">G105*E105</f>
        <v>#N/A</v>
      </c>
      <c r="I105" s="25" t="e">
        <f aca="false">(H105*$I$2)+H105</f>
        <v>#N/A</v>
      </c>
    </row>
    <row r="106" customFormat="false" ht="141.6" hidden="false" customHeight="true" outlineLevel="0" collapsed="false">
      <c r="A106" s="15" t="s">
        <v>275</v>
      </c>
      <c r="B106" s="2" t="e">
        <f aca="false">#VALUE!</f>
        <v>#VALUE!</v>
      </c>
      <c r="C106" s="2" t="s">
        <v>276</v>
      </c>
      <c r="D106" s="22" t="s">
        <v>277</v>
      </c>
      <c r="E106" s="2" t="e">
        <f aca="false" t="array" ref="E106:E106">IFERROR(VLOOKUP(A106,'MEMORIAL DE CÁLCULO'!$A$1:$I$5085,6,0),”NÃO ENC.”))</f>
        <v>#N/A</v>
      </c>
      <c r="F106" s="2" t="str">
        <f aca="false">_xlfn.xlookup(A106,'MEMORIAL DE CÁLCULO'!$C$8:$C$5086,'MEMORIAL DE CÁLCULO'!$I$8:$I$5086)</f>
        <v>UN.</v>
      </c>
      <c r="G106" s="23" t="n">
        <v>0</v>
      </c>
      <c r="H106" s="24" t="e">
        <f aca="false">G106*E106</f>
        <v>#N/A</v>
      </c>
      <c r="I106" s="25" t="e">
        <f aca="false">(H106*$I$2)+H106</f>
        <v>#N/A</v>
      </c>
    </row>
    <row r="107" customFormat="false" ht="18" hidden="false" customHeight="true" outlineLevel="0" collapsed="false">
      <c r="A107" s="27" t="s">
        <v>38</v>
      </c>
      <c r="B107" s="27"/>
      <c r="C107" s="27"/>
      <c r="D107" s="27"/>
      <c r="E107" s="27"/>
      <c r="F107" s="27"/>
      <c r="G107" s="32" t="n">
        <f aca="false">SUM(G100:G106)</f>
        <v>0</v>
      </c>
      <c r="H107" s="32" t="n">
        <f aca="false">SUM(H100:H106)</f>
        <v>0</v>
      </c>
      <c r="I107" s="33" t="n">
        <f aca="false">SUM(G107:H107)</f>
        <v>0</v>
      </c>
    </row>
    <row r="108" customFormat="false" ht="18" hidden="false" customHeight="true" outlineLevel="0" collapsed="false">
      <c r="A108" s="9"/>
      <c r="B108" s="36"/>
      <c r="C108" s="36"/>
      <c r="D108" s="36"/>
      <c r="E108" s="36"/>
      <c r="F108" s="36"/>
      <c r="G108" s="37"/>
      <c r="H108" s="37"/>
      <c r="I108" s="38"/>
    </row>
    <row r="109" s="21" customFormat="true" ht="19.8" hidden="false" customHeight="true" outlineLevel="0" collapsed="false">
      <c r="A109" s="31" t="s">
        <v>278</v>
      </c>
      <c r="B109" s="31"/>
      <c r="C109" s="31"/>
      <c r="D109" s="31"/>
      <c r="E109" s="31"/>
      <c r="F109" s="31"/>
      <c r="G109" s="31"/>
      <c r="H109" s="31"/>
      <c r="I109" s="31"/>
    </row>
    <row r="110" customFormat="false" ht="141.6" hidden="false" customHeight="true" outlineLevel="0" collapsed="false">
      <c r="A110" s="15" t="s">
        <v>279</v>
      </c>
      <c r="B110" s="2" t="e">
        <f aca="false">#VALUE!</f>
        <v>#VALUE!</v>
      </c>
      <c r="C110" s="39" t="s">
        <v>280</v>
      </c>
      <c r="D110" s="22" t="s">
        <v>281</v>
      </c>
      <c r="E110" s="2" t="e">
        <f aca="false" t="array" ref="E110:E110">IFERROR(VLOOKUP(A110,'MEMORIAL DE CÁLCULO'!$A$1:$I$5085,6,0),”NÃO ENC.”))</f>
        <v>#N/A</v>
      </c>
      <c r="F110" s="2" t="str">
        <f aca="false">_xlfn.xlookup(A110,'MEMORIAL DE CÁLCULO'!$C$8:$C$5086,'MEMORIAL DE CÁLCULO'!$I$8:$I$5086)</f>
        <v>UN.</v>
      </c>
      <c r="G110" s="23" t="n">
        <v>0</v>
      </c>
      <c r="H110" s="24" t="e">
        <f aca="false">G110*E110</f>
        <v>#N/A</v>
      </c>
      <c r="I110" s="25" t="e">
        <f aca="false">(H110*$I$2)+H110</f>
        <v>#N/A</v>
      </c>
    </row>
    <row r="111" customFormat="false" ht="141.6" hidden="false" customHeight="true" outlineLevel="0" collapsed="false">
      <c r="A111" s="15" t="s">
        <v>282</v>
      </c>
      <c r="B111" s="2" t="e">
        <f aca="false">#VALUE!</f>
        <v>#VALUE!</v>
      </c>
      <c r="C111" s="2" t="s">
        <v>283</v>
      </c>
      <c r="D111" s="22" t="s">
        <v>284</v>
      </c>
      <c r="E111" s="2" t="e">
        <f aca="false" t="array" ref="E111:E111">IFERROR(VLOOKUP(A111,'MEMORIAL DE CÁLCULO'!$A$1:$I$5085,6,0),”NÃO ENC.”))</f>
        <v>#N/A</v>
      </c>
      <c r="F111" s="2" t="str">
        <f aca="false">_xlfn.xlookup(A111,'MEMORIAL DE CÁLCULO'!$C$8:$C$5086,'MEMORIAL DE CÁLCULO'!$I$8:$I$5086)</f>
        <v>M</v>
      </c>
      <c r="G111" s="23" t="n">
        <v>0</v>
      </c>
      <c r="H111" s="24" t="e">
        <f aca="false">G111*E111</f>
        <v>#N/A</v>
      </c>
      <c r="I111" s="25" t="n">
        <f aca="false">(H111*$I$2)+H111</f>
        <v>0</v>
      </c>
    </row>
    <row r="112" customFormat="false" ht="141.6" hidden="false" customHeight="true" outlineLevel="0" collapsed="false">
      <c r="A112" s="15" t="s">
        <v>285</v>
      </c>
      <c r="B112" s="2" t="e">
        <f aca="false">#VALUE!</f>
        <v>#VALUE!</v>
      </c>
      <c r="C112" s="2" t="s">
        <v>286</v>
      </c>
      <c r="D112" s="22" t="s">
        <v>287</v>
      </c>
      <c r="E112" s="2" t="e">
        <f aca="false" t="array" ref="E112:E112">IFERROR(VLOOKUP(A112,'MEMORIAL DE CÁLCULO'!$A$1:$I$5085,6,0),”NÃO ENC.”))</f>
        <v>#N/A</v>
      </c>
      <c r="F112" s="2" t="str">
        <f aca="false">_xlfn.xlookup(A112,'MEMORIAL DE CÁLCULO'!$C$8:$C$5086,'MEMORIAL DE CÁLCULO'!$I$8:$I$5086)</f>
        <v>UN.</v>
      </c>
      <c r="G112" s="23" t="n">
        <v>0</v>
      </c>
      <c r="H112" s="24" t="e">
        <f aca="false">G112*E112</f>
        <v>#N/A</v>
      </c>
      <c r="I112" s="25" t="e">
        <f aca="false">(H112*$I$2)+H112</f>
        <v>#N/A</v>
      </c>
    </row>
    <row r="113" customFormat="false" ht="141.6" hidden="false" customHeight="true" outlineLevel="0" collapsed="false">
      <c r="A113" s="15" t="s">
        <v>288</v>
      </c>
      <c r="B113" s="2" t="e">
        <f aca="false">#VALUE!</f>
        <v>#VALUE!</v>
      </c>
      <c r="C113" s="2" t="s">
        <v>289</v>
      </c>
      <c r="D113" s="22" t="s">
        <v>290</v>
      </c>
      <c r="E113" s="2" t="e">
        <f aca="false" t="array" ref="E113:E113">IFERROR(VLOOKUP(A113,'MEMORIAL DE CÁLCULO'!$A$1:$I$5085,6,0),”NÃO ENC.”))</f>
        <v>#N/A</v>
      </c>
      <c r="F113" s="2" t="str">
        <f aca="false">_xlfn.xlookup(A113,'MEMORIAL DE CÁLCULO'!$C$8:$C$5086,'MEMORIAL DE CÁLCULO'!$I$8:$I$5086)</f>
        <v>UN.</v>
      </c>
      <c r="G113" s="23" t="n">
        <v>0</v>
      </c>
      <c r="H113" s="24" t="e">
        <f aca="false">G113*E113</f>
        <v>#N/A</v>
      </c>
      <c r="I113" s="25" t="e">
        <f aca="false">(H113*$I$2)+H113</f>
        <v>#N/A</v>
      </c>
    </row>
    <row r="114" customFormat="false" ht="141.6" hidden="false" customHeight="true" outlineLevel="0" collapsed="false">
      <c r="A114" s="15" t="s">
        <v>291</v>
      </c>
      <c r="B114" s="2" t="e">
        <f aca="false">#VALUE!</f>
        <v>#VALUE!</v>
      </c>
      <c r="C114" s="2" t="s">
        <v>292</v>
      </c>
      <c r="D114" s="22" t="s">
        <v>293</v>
      </c>
      <c r="E114" s="2" t="e">
        <f aca="false" t="array" ref="E114:E114">IFERROR(VLOOKUP(A114,'MEMORIAL DE CÁLCULO'!$A$1:$I$5085,6,0),”NÃO ENC.”))</f>
        <v>#N/A</v>
      </c>
      <c r="F114" s="2" t="str">
        <f aca="false">_xlfn.xlookup(A114,'MEMORIAL DE CÁLCULO'!$C$8:$C$5086,'MEMORIAL DE CÁLCULO'!$I$8:$I$5086)</f>
        <v>UN.</v>
      </c>
      <c r="G114" s="23" t="n">
        <v>0</v>
      </c>
      <c r="H114" s="24" t="e">
        <f aca="false">G114*E114</f>
        <v>#N/A</v>
      </c>
      <c r="I114" s="25" t="n">
        <f aca="false">(H114*$I$2)+H114</f>
        <v>0</v>
      </c>
    </row>
    <row r="115" customFormat="false" ht="18" hidden="false" customHeight="true" outlineLevel="0" collapsed="false">
      <c r="A115" s="27" t="s">
        <v>38</v>
      </c>
      <c r="B115" s="27"/>
      <c r="C115" s="27"/>
      <c r="D115" s="27"/>
      <c r="E115" s="27"/>
      <c r="F115" s="27"/>
      <c r="G115" s="32" t="n">
        <f aca="false">SUM(G108:G114)</f>
        <v>0</v>
      </c>
      <c r="H115" s="32" t="n">
        <f aca="false">SUM(H108:H114)</f>
        <v>0</v>
      </c>
      <c r="I115" s="33" t="n">
        <f aca="false">SUM(G115:H115)</f>
        <v>0</v>
      </c>
    </row>
    <row r="116" customFormat="false" ht="18" hidden="false" customHeight="true" outlineLevel="0" collapsed="false">
      <c r="A116" s="9"/>
      <c r="B116" s="36"/>
      <c r="C116" s="36"/>
      <c r="D116" s="36"/>
      <c r="E116" s="36"/>
      <c r="F116" s="36"/>
      <c r="G116" s="37"/>
      <c r="H116" s="37"/>
      <c r="I116" s="38"/>
    </row>
    <row r="117" s="21" customFormat="true" ht="19.8" hidden="false" customHeight="true" outlineLevel="0" collapsed="false">
      <c r="A117" s="31" t="s">
        <v>294</v>
      </c>
      <c r="B117" s="31"/>
      <c r="C117" s="31"/>
      <c r="D117" s="31"/>
      <c r="E117" s="31"/>
      <c r="F117" s="31"/>
      <c r="G117" s="31"/>
      <c r="H117" s="31"/>
      <c r="I117" s="31"/>
    </row>
    <row r="118" customFormat="false" ht="141.6" hidden="false" customHeight="true" outlineLevel="0" collapsed="false">
      <c r="A118" s="15" t="s">
        <v>295</v>
      </c>
      <c r="B118" s="2" t="e">
        <f aca="false">#VALUE!</f>
        <v>#VALUE!</v>
      </c>
      <c r="C118" s="2" t="s">
        <v>296</v>
      </c>
      <c r="D118" s="22" t="s">
        <v>297</v>
      </c>
      <c r="E118" s="2" t="e">
        <f aca="false" t="array" ref="E118:E118">IFERROR(VLOOKUP(A118,'MEMORIAL DE CÁLCULO'!$A$1:$I$5085,6,0),”NÃO ENC.”))</f>
        <v>#N/A</v>
      </c>
      <c r="F118" s="2" t="str">
        <f aca="false">_xlfn.xlookup(A118,'MEMORIAL DE CÁLCULO'!$C$8:$C$5086,'MEMORIAL DE CÁLCULO'!$I$8:$I$5086)</f>
        <v>UN.</v>
      </c>
      <c r="G118" s="23" t="n">
        <v>0</v>
      </c>
      <c r="H118" s="24" t="e">
        <f aca="false">G118*E118</f>
        <v>#N/A</v>
      </c>
      <c r="I118" s="25" t="n">
        <f aca="false">(H118*$I$2)+H118</f>
        <v>0</v>
      </c>
    </row>
    <row r="119" customFormat="false" ht="141.6" hidden="false" customHeight="true" outlineLevel="0" collapsed="false">
      <c r="A119" s="15" t="s">
        <v>298</v>
      </c>
      <c r="B119" s="2" t="e">
        <f aca="false">#VALUE!</f>
        <v>#VALUE!</v>
      </c>
      <c r="C119" s="2" t="s">
        <v>296</v>
      </c>
      <c r="D119" s="22" t="s">
        <v>299</v>
      </c>
      <c r="E119" s="2" t="n">
        <v>7</v>
      </c>
      <c r="F119" s="2" t="str">
        <f aca="false">_xlfn.xlookup(A119,'MEMORIAL DE CÁLCULO'!$C$8:$C$5086,'MEMORIAL DE CÁLCULO'!$I$8:$I$5086)</f>
        <v>UN.</v>
      </c>
      <c r="G119" s="23" t="n">
        <v>0</v>
      </c>
      <c r="H119" s="24" t="n">
        <f aca="false">G119*E119</f>
        <v>0</v>
      </c>
      <c r="I119" s="25" t="n">
        <f aca="false">(H119*$I$2)+H119</f>
        <v>0</v>
      </c>
    </row>
    <row r="120" customFormat="false" ht="141.6" hidden="false" customHeight="true" outlineLevel="0" collapsed="false">
      <c r="A120" s="15" t="s">
        <v>300</v>
      </c>
      <c r="B120" s="2" t="e">
        <f aca="false">#VALUE!</f>
        <v>#VALUE!</v>
      </c>
      <c r="C120" s="2" t="s">
        <v>301</v>
      </c>
      <c r="D120" s="22" t="s">
        <v>302</v>
      </c>
      <c r="E120" s="2" t="n">
        <v>7</v>
      </c>
      <c r="F120" s="2" t="str">
        <f aca="false">_xlfn.xlookup(A120,'MEMORIAL DE CÁLCULO'!$C$8:$C$5086,'MEMORIAL DE CÁLCULO'!$I$8:$I$5086)</f>
        <v>UN.</v>
      </c>
      <c r="G120" s="23" t="n">
        <v>0</v>
      </c>
      <c r="H120" s="24" t="n">
        <f aca="false">G120*E120</f>
        <v>0</v>
      </c>
      <c r="I120" s="25" t="n">
        <f aca="false">(H120*$I$2)+H120</f>
        <v>0</v>
      </c>
    </row>
    <row r="121" customFormat="false" ht="141.6" hidden="false" customHeight="true" outlineLevel="0" collapsed="false">
      <c r="A121" s="15" t="s">
        <v>303</v>
      </c>
      <c r="B121" s="2" t="e">
        <f aca="false">#VALUE!</f>
        <v>#VALUE!</v>
      </c>
      <c r="C121" s="2" t="s">
        <v>304</v>
      </c>
      <c r="D121" s="22" t="s">
        <v>305</v>
      </c>
      <c r="E121" s="2" t="e">
        <f aca="false" t="array" ref="E121:E121">IFERROR(VLOOKUP(A121,'MEMORIAL DE CÁLCULO'!$A$1:$I$5085,6,0),”NÃO ENC.”))</f>
        <v>#N/A</v>
      </c>
      <c r="F121" s="2" t="str">
        <f aca="false">_xlfn.xlookup(A121,'MEMORIAL DE CÁLCULO'!$C$8:$C$5086,'MEMORIAL DE CÁLCULO'!$I$8:$I$5086)</f>
        <v>M</v>
      </c>
      <c r="G121" s="23" t="n">
        <v>0</v>
      </c>
      <c r="H121" s="2" t="e">
        <f aca="false">G121*E121</f>
        <v>#N/A</v>
      </c>
      <c r="I121" s="25" t="e">
        <f aca="false">(H121*$I$2)+H121</f>
        <v>#N/A</v>
      </c>
    </row>
    <row r="122" customFormat="false" ht="141.6" hidden="false" customHeight="true" outlineLevel="0" collapsed="false">
      <c r="A122" s="15" t="s">
        <v>306</v>
      </c>
      <c r="B122" s="2" t="e">
        <f aca="false">#VALUE!</f>
        <v>#VALUE!</v>
      </c>
      <c r="C122" s="2" t="s">
        <v>307</v>
      </c>
      <c r="D122" s="22" t="s">
        <v>308</v>
      </c>
      <c r="E122" s="2" t="e">
        <f aca="false" t="array" ref="E122:E122">IFERROR(VLOOKUP(A122,'MEMORIAL DE CÁLCULO'!$A$1:$I$5085,6,0),”NÃO ENC.”))</f>
        <v>#N/A</v>
      </c>
      <c r="F122" s="2" t="str">
        <f aca="false">_xlfn.xlookup(A122,'MEMORIAL DE CÁLCULO'!$C$8:$C$5086,'MEMORIAL DE CÁLCULO'!$I$8:$I$5086)</f>
        <v>UN.</v>
      </c>
      <c r="G122" s="23" t="n">
        <v>0</v>
      </c>
      <c r="H122" s="2" t="e">
        <f aca="false">G122*E122</f>
        <v>#N/A</v>
      </c>
      <c r="I122" s="25" t="e">
        <f aca="false">(H122*$I$2)+H122</f>
        <v>#N/A</v>
      </c>
    </row>
    <row r="123" customFormat="false" ht="141.6" hidden="false" customHeight="true" outlineLevel="0" collapsed="false">
      <c r="A123" s="15" t="s">
        <v>309</v>
      </c>
      <c r="B123" s="2" t="e">
        <f aca="false">#VALUE!</f>
        <v>#VALUE!</v>
      </c>
      <c r="C123" s="2" t="s">
        <v>310</v>
      </c>
      <c r="D123" s="22" t="s">
        <v>311</v>
      </c>
      <c r="E123" s="2" t="n">
        <v>36</v>
      </c>
      <c r="F123" s="2" t="str">
        <f aca="false">_xlfn.xlookup(A123,'MEMORIAL DE CÁLCULO'!$C$8:$C$5086,'MEMORIAL DE CÁLCULO'!$I$8:$I$5086)</f>
        <v>UN.</v>
      </c>
      <c r="G123" s="23" t="n">
        <v>0</v>
      </c>
      <c r="H123" s="2" t="n">
        <f aca="false">G123*E123</f>
        <v>0</v>
      </c>
      <c r="I123" s="25" t="n">
        <f aca="false">(H123*$I$2)+H123</f>
        <v>0</v>
      </c>
    </row>
    <row r="124" customFormat="false" ht="141.6" hidden="false" customHeight="true" outlineLevel="0" collapsed="false">
      <c r="A124" s="15" t="s">
        <v>312</v>
      </c>
      <c r="B124" s="2" t="e">
        <f aca="false">#VALUE!</f>
        <v>#VALUE!</v>
      </c>
      <c r="C124" s="2" t="s">
        <v>313</v>
      </c>
      <c r="D124" s="22" t="s">
        <v>314</v>
      </c>
      <c r="E124" s="2" t="e">
        <f aca="false" t="array" ref="E124:E124">IFERROR(VLOOKUP(A124,'MEMORIAL DE CÁLCULO'!$A$1:$I$5085,6,0),”NÃO ENC.”))</f>
        <v>#N/A</v>
      </c>
      <c r="F124" s="2" t="str">
        <f aca="false">_xlfn.xlookup(A124,'MEMORIAL DE CÁLCULO'!$C$8:$C$5086,'MEMORIAL DE CÁLCULO'!$I$8:$I$5086)</f>
        <v>UN.</v>
      </c>
      <c r="G124" s="23" t="n">
        <v>0</v>
      </c>
      <c r="H124" s="2" t="e">
        <f aca="false">G124*E124</f>
        <v>#N/A</v>
      </c>
      <c r="I124" s="25" t="e">
        <f aca="false">(H124*$I$2)+H124</f>
        <v>#N/A</v>
      </c>
    </row>
    <row r="125" customFormat="false" ht="141.6" hidden="false" customHeight="true" outlineLevel="0" collapsed="false">
      <c r="A125" s="15" t="s">
        <v>315</v>
      </c>
      <c r="B125" s="2" t="e">
        <f aca="false">#VALUE!</f>
        <v>#VALUE!</v>
      </c>
      <c r="C125" s="2" t="s">
        <v>316</v>
      </c>
      <c r="D125" s="22" t="s">
        <v>317</v>
      </c>
      <c r="E125" s="2" t="e">
        <f aca="false" t="array" ref="E125:E125">IFERROR(VLOOKUP(A125,'MEMORIAL DE CÁLCULO'!$A$1:$I$5085,6,0),”NÃO ENC.”))</f>
        <v>#N/A</v>
      </c>
      <c r="F125" s="2" t="str">
        <f aca="false">_xlfn.xlookup(A125,'MEMORIAL DE CÁLCULO'!$C$8:$C$5086,'MEMORIAL DE CÁLCULO'!$I$8:$I$5086)</f>
        <v>UN.</v>
      </c>
      <c r="G125" s="23" t="n">
        <v>0</v>
      </c>
      <c r="H125" s="2" t="e">
        <f aca="false">G125*E125</f>
        <v>#N/A</v>
      </c>
      <c r="I125" s="25" t="e">
        <f aca="false">(H125*$I$2)+H125</f>
        <v>#N/A</v>
      </c>
    </row>
    <row r="126" customFormat="false" ht="141.6" hidden="false" customHeight="true" outlineLevel="0" collapsed="false">
      <c r="A126" s="15" t="s">
        <v>318</v>
      </c>
      <c r="B126" s="2" t="e">
        <f aca="false">#VALUE!</f>
        <v>#VALUE!</v>
      </c>
      <c r="C126" s="2" t="s">
        <v>319</v>
      </c>
      <c r="D126" s="22" t="s">
        <v>320</v>
      </c>
      <c r="E126" s="2" t="e">
        <f aca="false" t="array" ref="E126:E126">IFERROR(VLOOKUP(A126,'MEMORIAL DE CÁLCULO'!$A$1:$I$5085,6,0),”NÃO ENC.”))</f>
        <v>#N/A</v>
      </c>
      <c r="F126" s="2" t="str">
        <f aca="false">_xlfn.xlookup(A126,'MEMORIAL DE CÁLCULO'!$C$8:$C$5086,'MEMORIAL DE CÁLCULO'!$I$8:$I$5086)</f>
        <v>UN.</v>
      </c>
      <c r="G126" s="23" t="n">
        <v>0</v>
      </c>
      <c r="H126" s="2" t="e">
        <f aca="false">G126*E126</f>
        <v>#N/A</v>
      </c>
      <c r="I126" s="25" t="e">
        <f aca="false">(H126*$I$2)+H126</f>
        <v>#N/A</v>
      </c>
    </row>
    <row r="127" customFormat="false" ht="141.6" hidden="false" customHeight="true" outlineLevel="0" collapsed="false">
      <c r="A127" s="15" t="s">
        <v>321</v>
      </c>
      <c r="B127" s="2" t="e">
        <f aca="false">#VALUE!</f>
        <v>#VALUE!</v>
      </c>
      <c r="C127" s="2" t="s">
        <v>322</v>
      </c>
      <c r="D127" s="22" t="s">
        <v>323</v>
      </c>
      <c r="E127" s="2" t="e">
        <f aca="false" t="array" ref="E127:E127">IFERROR(VLOOKUP(A127,'MEMORIAL DE CÁLCULO'!$A$1:$I$5085,6,0),”NÃO ENC.”))</f>
        <v>#N/A</v>
      </c>
      <c r="F127" s="2" t="str">
        <f aca="false">_xlfn.xlookup(A127,'MEMORIAL DE CÁLCULO'!$C$8:$C$5086,'MEMORIAL DE CÁLCULO'!$I$8:$I$5086)</f>
        <v>UN.</v>
      </c>
      <c r="G127" s="23" t="n">
        <v>0</v>
      </c>
      <c r="H127" s="2" t="e">
        <f aca="false">G127*E127</f>
        <v>#N/A</v>
      </c>
      <c r="I127" s="25" t="e">
        <f aca="false">(H127*$I$2)+H127</f>
        <v>#N/A</v>
      </c>
    </row>
    <row r="128" customFormat="false" ht="141.6" hidden="false" customHeight="true" outlineLevel="0" collapsed="false">
      <c r="A128" s="15" t="s">
        <v>324</v>
      </c>
      <c r="B128" s="2" t="e">
        <f aca="false">#VALUE!</f>
        <v>#VALUE!</v>
      </c>
      <c r="C128" s="2" t="s">
        <v>325</v>
      </c>
      <c r="D128" s="22" t="s">
        <v>326</v>
      </c>
      <c r="E128" s="2" t="e">
        <f aca="false" t="array" ref="E128:E128">IFERROR(VLOOKUP(A128,'MEMORIAL DE CÁLCULO'!$A$1:$I$5085,6,0),”NÃO ENC.”))</f>
        <v>#N/A</v>
      </c>
      <c r="F128" s="2" t="str">
        <f aca="false">_xlfn.xlookup(A128,'MEMORIAL DE CÁLCULO'!$C$8:$C$5086,'MEMORIAL DE CÁLCULO'!$I$8:$I$5086)</f>
        <v>UN.</v>
      </c>
      <c r="G128" s="23" t="n">
        <v>0</v>
      </c>
      <c r="H128" s="2" t="e">
        <f aca="false">G128*E128</f>
        <v>#N/A</v>
      </c>
      <c r="I128" s="25" t="e">
        <f aca="false">(H128*$I$2)+H128</f>
        <v>#N/A</v>
      </c>
    </row>
    <row r="129" customFormat="false" ht="141.6" hidden="false" customHeight="true" outlineLevel="0" collapsed="false">
      <c r="A129" s="15" t="s">
        <v>327</v>
      </c>
      <c r="B129" s="2" t="e">
        <f aca="false">#VALUE!</f>
        <v>#VALUE!</v>
      </c>
      <c r="C129" s="2" t="s">
        <v>328</v>
      </c>
      <c r="D129" s="22" t="s">
        <v>329</v>
      </c>
      <c r="E129" s="2" t="e">
        <f aca="false" t="array" ref="E129:E129">IFERROR(VLOOKUP(A129,'MEMORIAL DE CÁLCULO'!$A$1:$I$5085,6,0),”NÃO ENC.”))</f>
        <v>#N/A</v>
      </c>
      <c r="F129" s="2" t="str">
        <f aca="false">_xlfn.xlookup(A129,'MEMORIAL DE CÁLCULO'!$C$8:$C$5086,'MEMORIAL DE CÁLCULO'!$I$8:$I$5086)</f>
        <v>UN.</v>
      </c>
      <c r="G129" s="23" t="n">
        <v>0</v>
      </c>
      <c r="H129" s="2" t="e">
        <f aca="false">G129*E129</f>
        <v>#N/A</v>
      </c>
      <c r="I129" s="25" t="e">
        <f aca="false">(H129*$I$2)+H129</f>
        <v>#N/A</v>
      </c>
    </row>
    <row r="130" customFormat="false" ht="141.6" hidden="false" customHeight="true" outlineLevel="0" collapsed="false">
      <c r="A130" s="15" t="s">
        <v>330</v>
      </c>
      <c r="B130" s="2" t="e">
        <f aca="false">#VALUE!</f>
        <v>#VALUE!</v>
      </c>
      <c r="C130" s="2" t="s">
        <v>331</v>
      </c>
      <c r="D130" s="22" t="s">
        <v>332</v>
      </c>
      <c r="E130" s="2" t="e">
        <f aca="false" t="array" ref="E130:E130">IFERROR(VLOOKUP(A130,'MEMORIAL DE CÁLCULO'!$A$1:$I$5085,6,0),”NÃO ENC.”))</f>
        <v>#N/A</v>
      </c>
      <c r="F130" s="2" t="str">
        <f aca="false">_xlfn.xlookup(A130,'MEMORIAL DE CÁLCULO'!$C$8:$C$5086,'MEMORIAL DE CÁLCULO'!$I$8:$I$5086)</f>
        <v>UN.</v>
      </c>
      <c r="G130" s="23" t="n">
        <v>0</v>
      </c>
      <c r="H130" s="2" t="e">
        <f aca="false">G130*E130</f>
        <v>#N/A</v>
      </c>
      <c r="I130" s="25" t="e">
        <f aca="false">(H130*$I$2)+H130</f>
        <v>#N/A</v>
      </c>
    </row>
    <row r="131" customFormat="false" ht="141.6" hidden="false" customHeight="true" outlineLevel="0" collapsed="false">
      <c r="A131" s="15" t="s">
        <v>333</v>
      </c>
      <c r="B131" s="2" t="e">
        <f aca="false">#VALUE!</f>
        <v>#VALUE!</v>
      </c>
      <c r="C131" s="2" t="s">
        <v>334</v>
      </c>
      <c r="D131" s="22" t="s">
        <v>335</v>
      </c>
      <c r="E131" s="2" t="e">
        <f aca="false" t="array" ref="E131:E131">IFERROR(VLOOKUP(A131,'MEMORIAL DE CÁLCULO'!$A$1:$I$5085,6,0),”NÃO ENC.”))</f>
        <v>#N/A</v>
      </c>
      <c r="F131" s="2" t="str">
        <f aca="false">_xlfn.xlookup(A131,'MEMORIAL DE CÁLCULO'!$C$8:$C$5086,'MEMORIAL DE CÁLCULO'!$I$8:$I$5086)</f>
        <v>UN.</v>
      </c>
      <c r="G131" s="23" t="n">
        <v>0</v>
      </c>
      <c r="H131" s="2" t="e">
        <f aca="false">G131*E131</f>
        <v>#N/A</v>
      </c>
      <c r="I131" s="25" t="e">
        <f aca="false">(H131*$I$2)+H131</f>
        <v>#N/A</v>
      </c>
    </row>
    <row r="132" customFormat="false" ht="141.6" hidden="false" customHeight="true" outlineLevel="0" collapsed="false">
      <c r="A132" s="15" t="s">
        <v>336</v>
      </c>
      <c r="B132" s="2" t="e">
        <f aca="false">#VALUE!</f>
        <v>#VALUE!</v>
      </c>
      <c r="C132" s="2" t="s">
        <v>337</v>
      </c>
      <c r="D132" s="22" t="s">
        <v>338</v>
      </c>
      <c r="E132" s="2" t="e">
        <f aca="false" t="array" ref="E132:E132">IFERROR(VLOOKUP(A132,'MEMORIAL DE CÁLCULO'!$A$1:$I$5085,6,0),”NÃO ENC.”))</f>
        <v>#N/A</v>
      </c>
      <c r="F132" s="2" t="str">
        <f aca="false">_xlfn.xlookup(A132,'MEMORIAL DE CÁLCULO'!$C$8:$C$5086,'MEMORIAL DE CÁLCULO'!$I$8:$I$5086)</f>
        <v>UN.</v>
      </c>
      <c r="G132" s="23" t="n">
        <v>0</v>
      </c>
      <c r="H132" s="2" t="e">
        <f aca="false">G132*E132</f>
        <v>#N/A</v>
      </c>
      <c r="I132" s="25" t="e">
        <f aca="false">(H132*$I$2)+H132</f>
        <v>#N/A</v>
      </c>
    </row>
    <row r="133" customFormat="false" ht="141.6" hidden="false" customHeight="true" outlineLevel="0" collapsed="false">
      <c r="A133" s="15" t="s">
        <v>339</v>
      </c>
      <c r="B133" s="2" t="e">
        <f aca="false">#VALUE!</f>
        <v>#VALUE!</v>
      </c>
      <c r="C133" s="2" t="s">
        <v>337</v>
      </c>
      <c r="D133" s="22" t="s">
        <v>340</v>
      </c>
      <c r="E133" s="2" t="e">
        <f aca="false" t="array" ref="E133:E133">IFERROR(VLOOKUP(A133,'MEMORIAL DE CÁLCULO'!$A$1:$I$5085,6,0),”NÃO ENC.”))</f>
        <v>#N/A</v>
      </c>
      <c r="F133" s="2" t="str">
        <f aca="false">_xlfn.xlookup(A133,'MEMORIAL DE CÁLCULO'!$C$8:$C$5086,'MEMORIAL DE CÁLCULO'!$I$8:$I$5086)</f>
        <v>UN.</v>
      </c>
      <c r="G133" s="23" t="n">
        <v>0</v>
      </c>
      <c r="H133" s="2" t="e">
        <f aca="false">G133*E133</f>
        <v>#N/A</v>
      </c>
      <c r="I133" s="25" t="e">
        <f aca="false">(H133*$I$2)+H133</f>
        <v>#N/A</v>
      </c>
    </row>
    <row r="134" customFormat="false" ht="141.6" hidden="false" customHeight="true" outlineLevel="0" collapsed="false">
      <c r="A134" s="15" t="s">
        <v>341</v>
      </c>
      <c r="B134" s="2" t="e">
        <f aca="false">#VALUE!</f>
        <v>#VALUE!</v>
      </c>
      <c r="C134" s="2" t="s">
        <v>342</v>
      </c>
      <c r="D134" s="22" t="s">
        <v>343</v>
      </c>
      <c r="E134" s="2" t="e">
        <f aca="false" t="array" ref="E134:E134">IFERROR(VLOOKUP(A134,'MEMORIAL DE CÁLCULO'!$A$1:$I$5085,6,0),”NÃO ENC.”))</f>
        <v>#N/A</v>
      </c>
      <c r="F134" s="2" t="str">
        <f aca="false">_xlfn.xlookup(A134,'MEMORIAL DE CÁLCULO'!$C$8:$C$5086,'MEMORIAL DE CÁLCULO'!$I$8:$I$5086)</f>
        <v>UN.</v>
      </c>
      <c r="G134" s="23" t="n">
        <v>0</v>
      </c>
      <c r="H134" s="2" t="e">
        <f aca="false">G134*E134</f>
        <v>#N/A</v>
      </c>
      <c r="I134" s="25" t="e">
        <f aca="false">(H134*$I$2)+H134</f>
        <v>#N/A</v>
      </c>
    </row>
    <row r="135" customFormat="false" ht="18" hidden="false" customHeight="true" outlineLevel="0" collapsed="false">
      <c r="A135" s="27" t="s">
        <v>38</v>
      </c>
      <c r="B135" s="27"/>
      <c r="C135" s="27"/>
      <c r="D135" s="27"/>
      <c r="E135" s="27"/>
      <c r="F135" s="27"/>
      <c r="G135" s="32" t="n">
        <f aca="false">SUM(G128:G134)</f>
        <v>0</v>
      </c>
      <c r="H135" s="32" t="n">
        <f aca="false">SUM(H128:H134)</f>
        <v>0</v>
      </c>
      <c r="I135" s="33" t="n">
        <f aca="false">SUM(G135:H135)</f>
        <v>0</v>
      </c>
    </row>
    <row r="136" customFormat="false" ht="18" hidden="false" customHeight="true" outlineLevel="0" collapsed="false">
      <c r="A136" s="9"/>
      <c r="B136" s="36"/>
      <c r="C136" s="36"/>
      <c r="D136" s="36"/>
      <c r="E136" s="36"/>
      <c r="F136" s="36"/>
      <c r="G136" s="37"/>
      <c r="H136" s="37"/>
      <c r="I136" s="38"/>
    </row>
    <row r="137" s="21" customFormat="true" ht="19.8" hidden="false" customHeight="true" outlineLevel="0" collapsed="false">
      <c r="A137" s="31" t="s">
        <v>344</v>
      </c>
      <c r="B137" s="31"/>
      <c r="C137" s="31"/>
      <c r="D137" s="31"/>
      <c r="E137" s="31"/>
      <c r="F137" s="31"/>
      <c r="G137" s="31"/>
      <c r="H137" s="31"/>
      <c r="I137" s="31"/>
    </row>
    <row r="138" customFormat="false" ht="141.6" hidden="false" customHeight="true" outlineLevel="0" collapsed="false">
      <c r="A138" s="15" t="s">
        <v>345</v>
      </c>
      <c r="B138" s="2" t="e">
        <f aca="false">#VALUE!</f>
        <v>#VALUE!</v>
      </c>
      <c r="C138" s="2" t="s">
        <v>346</v>
      </c>
      <c r="D138" s="22" t="s">
        <v>347</v>
      </c>
      <c r="E138" s="2" t="e">
        <f aca="false" t="array" ref="E138:E138">IFERROR(VLOOKUP(A138,'MEMORIAL DE CÁLCULO'!$A$1:$I$5085,6,0),”NÃO ENC.”))</f>
        <v>#N/A</v>
      </c>
      <c r="F138" s="2" t="str">
        <f aca="false">_xlfn.xlookup(A138,'MEMORIAL DE CÁLCULO'!$C$8:$C$5086,'MEMORIAL DE CÁLCULO'!$I$8:$I$5086)</f>
        <v>UN.</v>
      </c>
      <c r="G138" s="23" t="n">
        <v>0</v>
      </c>
      <c r="H138" s="2" t="e">
        <f aca="false">G138*E138</f>
        <v>#N/A</v>
      </c>
      <c r="I138" s="25" t="e">
        <f aca="false">(H138*$I$2)+H138</f>
        <v>#N/A</v>
      </c>
    </row>
    <row r="139" customFormat="false" ht="141.6" hidden="false" customHeight="true" outlineLevel="0" collapsed="false">
      <c r="A139" s="15" t="s">
        <v>348</v>
      </c>
      <c r="B139" s="2" t="e">
        <f aca="false">#VALUE!</f>
        <v>#VALUE!</v>
      </c>
      <c r="C139" s="2" t="s">
        <v>301</v>
      </c>
      <c r="D139" s="22" t="s">
        <v>302</v>
      </c>
      <c r="E139" s="2" t="e">
        <f aca="false" t="array" ref="E139:E139">IFERROR(VLOOKUP(A139,'MEMORIAL DE CÁLCULO'!$A$1:$I$5085,6,0),”NÃO ENC.”))</f>
        <v>#N/A</v>
      </c>
      <c r="F139" s="2" t="str">
        <f aca="false">_xlfn.xlookup(A139,'MEMORIAL DE CÁLCULO'!$C$8:$C$5086,'MEMORIAL DE CÁLCULO'!$I$8:$I$5086)</f>
        <v>UN.</v>
      </c>
      <c r="G139" s="23" t="n">
        <v>0</v>
      </c>
      <c r="H139" s="2" t="e">
        <f aca="false">G139*E139</f>
        <v>#N/A</v>
      </c>
      <c r="I139" s="25" t="e">
        <f aca="false">(H139*$I$2)+H139</f>
        <v>#N/A</v>
      </c>
    </row>
    <row r="140" customFormat="false" ht="141.6" hidden="false" customHeight="true" outlineLevel="0" collapsed="false">
      <c r="A140" s="15" t="s">
        <v>349</v>
      </c>
      <c r="B140" s="2" t="e">
        <f aca="false">#VALUE!</f>
        <v>#VALUE!</v>
      </c>
      <c r="C140" s="2" t="s">
        <v>350</v>
      </c>
      <c r="D140" s="22" t="s">
        <v>351</v>
      </c>
      <c r="E140" s="2" t="e">
        <f aca="false" t="array" ref="E140:E140">IFERROR(VLOOKUP(A140,'MEMORIAL DE CÁLCULO'!$A$1:$I$5085,6,0),”NÃO ENC.”))</f>
        <v>#N/A</v>
      </c>
      <c r="F140" s="2" t="str">
        <f aca="false">_xlfn.xlookup(A140,'MEMORIAL DE CÁLCULO'!$C$8:$C$5086,'MEMORIAL DE CÁLCULO'!$I$8:$I$5086)</f>
        <v>M</v>
      </c>
      <c r="G140" s="23" t="n">
        <v>0</v>
      </c>
      <c r="H140" s="2" t="e">
        <f aca="false">G140*E140</f>
        <v>#N/A</v>
      </c>
      <c r="I140" s="25" t="e">
        <f aca="false">(H140*$I$2)+H140</f>
        <v>#N/A</v>
      </c>
    </row>
    <row r="141" customFormat="false" ht="141.6" hidden="false" customHeight="true" outlineLevel="0" collapsed="false">
      <c r="A141" s="15" t="s">
        <v>352</v>
      </c>
      <c r="B141" s="2" t="e">
        <f aca="false">#VALUE!</f>
        <v>#VALUE!</v>
      </c>
      <c r="C141" s="2" t="s">
        <v>353</v>
      </c>
      <c r="D141" s="22" t="s">
        <v>354</v>
      </c>
      <c r="E141" s="2" t="e">
        <f aca="false" t="array" ref="E141:E141">IFERROR(VLOOKUP(A141,'MEMORIAL DE CÁLCULO'!$A$1:$I$5085,6,0),”NÃO ENC.”))</f>
        <v>#N/A</v>
      </c>
      <c r="F141" s="2" t="str">
        <f aca="false">_xlfn.xlookup(A141,'MEMORIAL DE CÁLCULO'!$C$8:$C$5086,'MEMORIAL DE CÁLCULO'!$I$8:$I$5086)</f>
        <v>UN.</v>
      </c>
      <c r="G141" s="23" t="n">
        <v>0</v>
      </c>
      <c r="H141" s="2" t="e">
        <f aca="false">G141*E141</f>
        <v>#N/A</v>
      </c>
      <c r="I141" s="25" t="e">
        <f aca="false">(H141*$I$2)+H141</f>
        <v>#N/A</v>
      </c>
    </row>
    <row r="142" customFormat="false" ht="141.6" hidden="false" customHeight="true" outlineLevel="0" collapsed="false">
      <c r="A142" s="15" t="s">
        <v>355</v>
      </c>
      <c r="B142" s="2" t="e">
        <f aca="false">#VALUE!</f>
        <v>#VALUE!</v>
      </c>
      <c r="C142" s="2" t="s">
        <v>356</v>
      </c>
      <c r="D142" s="22" t="s">
        <v>357</v>
      </c>
      <c r="E142" s="2" t="e">
        <f aca="false" t="array" ref="E142:E142">IFERROR(VLOOKUP(A142,'MEMORIAL DE CÁLCULO'!$A$1:$I$5085,6,0),”NÃO ENC.”))</f>
        <v>#N/A</v>
      </c>
      <c r="F142" s="2" t="str">
        <f aca="false">_xlfn.xlookup(A142,'MEMORIAL DE CÁLCULO'!$C$8:$C$5086,'MEMORIAL DE CÁLCULO'!$I$8:$I$5086)</f>
        <v>UN.</v>
      </c>
      <c r="G142" s="23" t="n">
        <v>0</v>
      </c>
      <c r="H142" s="2" t="e">
        <f aca="false">G142*E142</f>
        <v>#N/A</v>
      </c>
      <c r="I142" s="25" t="e">
        <f aca="false">(H142*$I$2)+H142</f>
        <v>#N/A</v>
      </c>
    </row>
    <row r="143" customFormat="false" ht="141.6" hidden="false" customHeight="true" outlineLevel="0" collapsed="false">
      <c r="A143" s="15" t="s">
        <v>358</v>
      </c>
      <c r="B143" s="2" t="e">
        <f aca="false">#VALUE!</f>
        <v>#VALUE!</v>
      </c>
      <c r="C143" s="2" t="s">
        <v>359</v>
      </c>
      <c r="D143" s="22" t="s">
        <v>360</v>
      </c>
      <c r="E143" s="2" t="e">
        <f aca="false" t="array" ref="E143:E143">IFERROR(VLOOKUP(A143,'MEMORIAL DE CÁLCULO'!$A$1:$I$5085,6,0),”NÃO ENC.”))</f>
        <v>#N/A</v>
      </c>
      <c r="F143" s="2" t="str">
        <f aca="false">_xlfn.xlookup(A143,'MEMORIAL DE CÁLCULO'!$C$8:$C$5086,'MEMORIAL DE CÁLCULO'!$I$8:$I$5086)</f>
        <v>UN.</v>
      </c>
      <c r="G143" s="23" t="n">
        <v>0</v>
      </c>
      <c r="H143" s="2" t="e">
        <f aca="false">G143*E143</f>
        <v>#N/A</v>
      </c>
      <c r="I143" s="25" t="e">
        <f aca="false">(H143*$I$2)+H143</f>
        <v>#N/A</v>
      </c>
    </row>
    <row r="144" customFormat="false" ht="141.6" hidden="false" customHeight="true" outlineLevel="0" collapsed="false">
      <c r="A144" s="15" t="s">
        <v>361</v>
      </c>
      <c r="B144" s="2" t="e">
        <f aca="false">#VALUE!</f>
        <v>#VALUE!</v>
      </c>
      <c r="C144" s="2" t="s">
        <v>362</v>
      </c>
      <c r="D144" s="22" t="s">
        <v>340</v>
      </c>
      <c r="E144" s="2" t="e">
        <f aca="false" t="array" ref="E144:E144">IFERROR(VLOOKUP(A144,'MEMORIAL DE CÁLCULO'!$A$1:$I$5085,6,0),”NÃO ENC.”))</f>
        <v>#N/A</v>
      </c>
      <c r="F144" s="2" t="str">
        <f aca="false">_xlfn.xlookup(A144,'MEMORIAL DE CÁLCULO'!$C$8:$C$5086,'MEMORIAL DE CÁLCULO'!$I$8:$I$5086)</f>
        <v>UN.</v>
      </c>
      <c r="G144" s="23" t="n">
        <v>0</v>
      </c>
      <c r="H144" s="2" t="e">
        <f aca="false">G144*E144</f>
        <v>#N/A</v>
      </c>
      <c r="I144" s="25" t="e">
        <f aca="false">(H144*$I$2)+H144</f>
        <v>#N/A</v>
      </c>
    </row>
    <row r="145" customFormat="false" ht="141.6" hidden="false" customHeight="true" outlineLevel="0" collapsed="false">
      <c r="A145" s="15" t="s">
        <v>363</v>
      </c>
      <c r="B145" s="2" t="e">
        <f aca="false">#VALUE!</f>
        <v>#VALUE!</v>
      </c>
      <c r="C145" s="2" t="s">
        <v>364</v>
      </c>
      <c r="D145" s="22" t="s">
        <v>365</v>
      </c>
      <c r="E145" s="2" t="e">
        <f aca="false" t="array" ref="E145:E145">IFERROR(VLOOKUP(A145,'MEMORIAL DE CÁLCULO'!$A$1:$I$5085,6,0),”NÃO ENC.”))</f>
        <v>#N/A</v>
      </c>
      <c r="F145" s="2" t="str">
        <f aca="false">_xlfn.xlookup(A145,'MEMORIAL DE CÁLCULO'!$C$8:$C$5086,'MEMORIAL DE CÁLCULO'!$I$8:$I$5086)</f>
        <v>UN.</v>
      </c>
      <c r="G145" s="23" t="n">
        <v>0</v>
      </c>
      <c r="H145" s="2" t="e">
        <f aca="false">G145*E145</f>
        <v>#N/A</v>
      </c>
      <c r="I145" s="25" t="e">
        <f aca="false">(H145*$I$2)+H145</f>
        <v>#N/A</v>
      </c>
    </row>
    <row r="146" customFormat="false" ht="141.6" hidden="false" customHeight="true" outlineLevel="0" collapsed="false">
      <c r="A146" s="15" t="s">
        <v>366</v>
      </c>
      <c r="B146" s="2" t="e">
        <f aca="false">#VALUE!</f>
        <v>#VALUE!</v>
      </c>
      <c r="C146" s="2" t="s">
        <v>367</v>
      </c>
      <c r="D146" s="22" t="s">
        <v>368</v>
      </c>
      <c r="E146" s="2" t="e">
        <f aca="false" t="array" ref="E146:E146">IFERROR(VLOOKUP(A146,'MEMORIAL DE CÁLCULO'!$A$1:$I$5085,6,0),”NÃO ENC.”))</f>
        <v>#N/A</v>
      </c>
      <c r="F146" s="2" t="str">
        <f aca="false">_xlfn.xlookup(A146,'MEMORIAL DE CÁLCULO'!$C$8:$C$5086,'MEMORIAL DE CÁLCULO'!$I$8:$I$5086)</f>
        <v>UN.</v>
      </c>
      <c r="G146" s="23" t="n">
        <v>0</v>
      </c>
      <c r="H146" s="2" t="e">
        <f aca="false">G146*E146</f>
        <v>#N/A</v>
      </c>
      <c r="I146" s="25" t="e">
        <f aca="false">(H146*$I$2)+H146</f>
        <v>#N/A</v>
      </c>
    </row>
    <row r="147" customFormat="false" ht="141.6" hidden="false" customHeight="true" outlineLevel="0" collapsed="false">
      <c r="A147" s="15" t="s">
        <v>369</v>
      </c>
      <c r="B147" s="2" t="e">
        <f aca="false">#VALUE!</f>
        <v>#VALUE!</v>
      </c>
      <c r="C147" s="2" t="s">
        <v>370</v>
      </c>
      <c r="D147" s="22" t="s">
        <v>371</v>
      </c>
      <c r="E147" s="2" t="e">
        <f aca="false" t="array" ref="E147:E147">IFERROR(VLOOKUP(A147,'MEMORIAL DE CÁLCULO'!$A$1:$I$5085,6,0),”NÃO ENC.”))</f>
        <v>#N/A</v>
      </c>
      <c r="F147" s="2" t="str">
        <f aca="false">_xlfn.xlookup(A147,'MEMORIAL DE CÁLCULO'!$C$8:$C$5086,'MEMORIAL DE CÁLCULO'!$I$8:$I$5086)</f>
        <v>UN.</v>
      </c>
      <c r="G147" s="23" t="n">
        <v>0</v>
      </c>
      <c r="H147" s="2" t="e">
        <f aca="false">G147*E147</f>
        <v>#N/A</v>
      </c>
      <c r="I147" s="25" t="e">
        <f aca="false">(H147*$I$2)+H147</f>
        <v>#N/A</v>
      </c>
    </row>
    <row r="148" customFormat="false" ht="141.6" hidden="false" customHeight="true" outlineLevel="0" collapsed="false">
      <c r="A148" s="15" t="s">
        <v>372</v>
      </c>
      <c r="B148" s="2" t="e">
        <f aca="false">#VALUE!</f>
        <v>#VALUE!</v>
      </c>
      <c r="C148" s="2" t="s">
        <v>373</v>
      </c>
      <c r="D148" s="22" t="s">
        <v>374</v>
      </c>
      <c r="E148" s="2" t="e">
        <f aca="false" t="array" ref="E148:E148">IFERROR(VLOOKUP(A148,'MEMORIAL DE CÁLCULO'!$A$1:$I$5085,6,0),”NÃO ENC.”))</f>
        <v>#N/A</v>
      </c>
      <c r="F148" s="2" t="str">
        <f aca="false">_xlfn.xlookup(A148,'MEMORIAL DE CÁLCULO'!$C$8:$C$5086,'MEMORIAL DE CÁLCULO'!$I$8:$I$5086)</f>
        <v>UN.</v>
      </c>
      <c r="G148" s="23" t="n">
        <v>0</v>
      </c>
      <c r="H148" s="2" t="e">
        <f aca="false">G148*E148</f>
        <v>#N/A</v>
      </c>
      <c r="I148" s="25" t="e">
        <f aca="false">(H148*$I$2)+H148</f>
        <v>#N/A</v>
      </c>
    </row>
    <row r="149" customFormat="false" ht="141.6" hidden="false" customHeight="true" outlineLevel="0" collapsed="false">
      <c r="A149" s="15" t="s">
        <v>375</v>
      </c>
      <c r="B149" s="2" t="e">
        <f aca="false">#VALUE!</f>
        <v>#VALUE!</v>
      </c>
      <c r="C149" s="2" t="s">
        <v>376</v>
      </c>
      <c r="D149" s="22" t="s">
        <v>377</v>
      </c>
      <c r="E149" s="2" t="e">
        <f aca="false" t="array" ref="E149:E149">IFERROR(VLOOKUP(A149,'MEMORIAL DE CÁLCULO'!$A$1:$I$5085,6,0),”NÃO ENC.”))</f>
        <v>#N/A</v>
      </c>
      <c r="F149" s="2" t="str">
        <f aca="false">_xlfn.xlookup(A149,'MEMORIAL DE CÁLCULO'!$C$8:$C$5086,'MEMORIAL DE CÁLCULO'!$I$8:$I$5086)</f>
        <v>UN.</v>
      </c>
      <c r="G149" s="23" t="n">
        <v>0</v>
      </c>
      <c r="H149" s="2" t="e">
        <f aca="false">G149*E149</f>
        <v>#N/A</v>
      </c>
      <c r="I149" s="25" t="e">
        <f aca="false">(H149*$I$2)+H149</f>
        <v>#N/A</v>
      </c>
    </row>
    <row r="150" customFormat="false" ht="141.6" hidden="false" customHeight="true" outlineLevel="0" collapsed="false">
      <c r="A150" s="15" t="s">
        <v>378</v>
      </c>
      <c r="B150" s="2" t="e">
        <f aca="false">#VALUE!</f>
        <v>#VALUE!</v>
      </c>
      <c r="C150" s="2" t="s">
        <v>379</v>
      </c>
      <c r="D150" s="22" t="s">
        <v>380</v>
      </c>
      <c r="E150" s="2" t="e">
        <f aca="false" t="array" ref="E150:E150">IFERROR(VLOOKUP(A150,'MEMORIAL DE CÁLCULO'!$A$1:$I$5085,6,0),”NÃO ENC.”))</f>
        <v>#N/A</v>
      </c>
      <c r="F150" s="2" t="str">
        <f aca="false">_xlfn.xlookup(A150,'MEMORIAL DE CÁLCULO'!$C$8:$C$5086,'MEMORIAL DE CÁLCULO'!$I$8:$I$5086)</f>
        <v>UN.</v>
      </c>
      <c r="G150" s="23" t="n">
        <v>0</v>
      </c>
      <c r="H150" s="2" t="e">
        <f aca="false">G150*E150</f>
        <v>#N/A</v>
      </c>
      <c r="I150" s="25" t="e">
        <f aca="false">(H150*$I$2)+H150</f>
        <v>#N/A</v>
      </c>
    </row>
    <row r="151" customFormat="false" ht="141.6" hidden="false" customHeight="true" outlineLevel="0" collapsed="false">
      <c r="A151" s="15" t="s">
        <v>381</v>
      </c>
      <c r="B151" s="2" t="e">
        <f aca="false">#VALUE!</f>
        <v>#VALUE!</v>
      </c>
      <c r="C151" s="2" t="s">
        <v>382</v>
      </c>
      <c r="D151" s="22" t="s">
        <v>383</v>
      </c>
      <c r="E151" s="2" t="e">
        <f aca="false" t="array" ref="E151:E151">IFERROR(VLOOKUP(A151,'MEMORIAL DE CÁLCULO'!$A$1:$I$5085,6,0),”NÃO ENC.”))</f>
        <v>#N/A</v>
      </c>
      <c r="F151" s="2" t="str">
        <f aca="false">_xlfn.xlookup(A151,'MEMORIAL DE CÁLCULO'!$C$8:$C$5086,'MEMORIAL DE CÁLCULO'!$I$8:$I$5086)</f>
        <v>M</v>
      </c>
      <c r="G151" s="23" t="n">
        <v>0</v>
      </c>
      <c r="H151" s="2" t="e">
        <f aca="false">G151*E151</f>
        <v>#N/A</v>
      </c>
      <c r="I151" s="25" t="e">
        <f aca="false">(H151*$I$2)+H151</f>
        <v>#N/A</v>
      </c>
    </row>
    <row r="152" customFormat="false" ht="141.6" hidden="false" customHeight="true" outlineLevel="0" collapsed="false">
      <c r="A152" s="15" t="s">
        <v>384</v>
      </c>
      <c r="B152" s="2" t="e">
        <f aca="false">#VALUE!</f>
        <v>#VALUE!</v>
      </c>
      <c r="C152" s="2" t="s">
        <v>385</v>
      </c>
      <c r="D152" s="22" t="s">
        <v>386</v>
      </c>
      <c r="E152" s="2" t="e">
        <f aca="false" t="array" ref="E152:E152">IFERROR(VLOOKUP(A152,'MEMORIAL DE CÁLCULO'!$A$1:$I$5085,6,0),”NÃO ENC.”))</f>
        <v>#N/A</v>
      </c>
      <c r="F152" s="2" t="str">
        <f aca="false">_xlfn.xlookup(A152,'MEMORIAL DE CÁLCULO'!$C$8:$C$5086,'MEMORIAL DE CÁLCULO'!$I$8:$I$5086)</f>
        <v>UN.</v>
      </c>
      <c r="G152" s="23" t="n">
        <v>0</v>
      </c>
      <c r="H152" s="2" t="e">
        <f aca="false">G152*E152</f>
        <v>#N/A</v>
      </c>
      <c r="I152" s="25" t="e">
        <f aca="false">(H152*$I$2)+H152</f>
        <v>#N/A</v>
      </c>
    </row>
    <row r="153" customFormat="false" ht="141.6" hidden="false" customHeight="true" outlineLevel="0" collapsed="false">
      <c r="A153" s="15" t="s">
        <v>387</v>
      </c>
      <c r="B153" s="2" t="e">
        <f aca="false">#VALUE!</f>
        <v>#VALUE!</v>
      </c>
      <c r="C153" s="2" t="s">
        <v>388</v>
      </c>
      <c r="D153" s="22" t="s">
        <v>389</v>
      </c>
      <c r="E153" s="2" t="e">
        <f aca="false" t="array" ref="E153:E153">IFERROR(VLOOKUP(A153,'MEMORIAL DE CÁLCULO'!$A$1:$I$5085,6,0),”NÃO ENC.”))</f>
        <v>#N/A</v>
      </c>
      <c r="F153" s="2" t="str">
        <f aca="false">_xlfn.xlookup(A153,'MEMORIAL DE CÁLCULO'!$C$8:$C$5086,'MEMORIAL DE CÁLCULO'!$I$8:$I$5086)</f>
        <v>UN.</v>
      </c>
      <c r="G153" s="23" t="n">
        <v>0</v>
      </c>
      <c r="H153" s="2" t="e">
        <f aca="false">G153*E153</f>
        <v>#N/A</v>
      </c>
      <c r="I153" s="25" t="e">
        <f aca="false">(H153*$I$2)+H153</f>
        <v>#N/A</v>
      </c>
    </row>
    <row r="154" customFormat="false" ht="141.6" hidden="false" customHeight="true" outlineLevel="0" collapsed="false">
      <c r="A154" s="15" t="s">
        <v>390</v>
      </c>
      <c r="B154" s="2" t="e">
        <f aca="false">#VALUE!</f>
        <v>#VALUE!</v>
      </c>
      <c r="C154" s="2" t="s">
        <v>391</v>
      </c>
      <c r="D154" s="22" t="s">
        <v>392</v>
      </c>
      <c r="E154" s="2" t="e">
        <f aca="false" t="array" ref="E154:E154">IFERROR(VLOOKUP(A154,'MEMORIAL DE CÁLCULO'!$A$1:$I$5085,6,0),”NÃO ENC.”))</f>
        <v>#N/A</v>
      </c>
      <c r="F154" s="2" t="str">
        <f aca="false">_xlfn.xlookup(A154,'MEMORIAL DE CÁLCULO'!$C$8:$C$5086,'MEMORIAL DE CÁLCULO'!$I$8:$I$5086)</f>
        <v>UN.</v>
      </c>
      <c r="G154" s="23" t="n">
        <v>0</v>
      </c>
      <c r="H154" s="2" t="e">
        <f aca="false">G154*E154</f>
        <v>#N/A</v>
      </c>
      <c r="I154" s="25" t="e">
        <f aca="false">(H154*$I$2)+H154</f>
        <v>#N/A</v>
      </c>
    </row>
    <row r="155" customFormat="false" ht="141.6" hidden="false" customHeight="true" outlineLevel="0" collapsed="false">
      <c r="A155" s="15" t="s">
        <v>393</v>
      </c>
      <c r="B155" s="2" t="e">
        <f aca="false">#VALUE!</f>
        <v>#VALUE!</v>
      </c>
      <c r="C155" s="2" t="s">
        <v>394</v>
      </c>
      <c r="D155" s="22" t="s">
        <v>395</v>
      </c>
      <c r="E155" s="2" t="e">
        <f aca="false" t="array" ref="E155:E155">IFERROR(VLOOKUP(A155,'MEMORIAL DE CÁLCULO'!$A$1:$I$5085,6,0),”NÃO ENC.”))</f>
        <v>#N/A</v>
      </c>
      <c r="F155" s="2" t="str">
        <f aca="false">_xlfn.xlookup(A155,'MEMORIAL DE CÁLCULO'!$C$8:$C$5086,'MEMORIAL DE CÁLCULO'!$I$8:$I$5086)</f>
        <v>UN.</v>
      </c>
      <c r="G155" s="23" t="n">
        <v>0</v>
      </c>
      <c r="H155" s="2" t="e">
        <f aca="false">G155*E155</f>
        <v>#N/A</v>
      </c>
      <c r="I155" s="25" t="e">
        <f aca="false">(H155*$I$2)+H155</f>
        <v>#N/A</v>
      </c>
    </row>
    <row r="156" customFormat="false" ht="141.6" hidden="false" customHeight="true" outlineLevel="0" collapsed="false">
      <c r="A156" s="15" t="s">
        <v>396</v>
      </c>
      <c r="B156" s="2" t="e">
        <f aca="false">#VALUE!</f>
        <v>#VALUE!</v>
      </c>
      <c r="C156" s="2" t="s">
        <v>394</v>
      </c>
      <c r="D156" s="22" t="s">
        <v>397</v>
      </c>
      <c r="E156" s="2" t="e">
        <f aca="false" t="array" ref="E156:E156">IFERROR(VLOOKUP(A156,'MEMORIAL DE CÁLCULO'!$A$1:$I$5085,6,0),”NÃO ENC.”))</f>
        <v>#N/A</v>
      </c>
      <c r="F156" s="2" t="str">
        <f aca="false">_xlfn.xlookup(A156,'MEMORIAL DE CÁLCULO'!$C$8:$C$5086,'MEMORIAL DE CÁLCULO'!$I$8:$I$5086)</f>
        <v>UN.</v>
      </c>
      <c r="G156" s="23" t="n">
        <v>0</v>
      </c>
      <c r="H156" s="2" t="e">
        <f aca="false">G156*E156</f>
        <v>#N/A</v>
      </c>
      <c r="I156" s="25" t="e">
        <f aca="false">(H156*$I$2)+H156</f>
        <v>#N/A</v>
      </c>
    </row>
    <row r="157" customFormat="false" ht="141.6" hidden="false" customHeight="true" outlineLevel="0" collapsed="false">
      <c r="A157" s="15" t="s">
        <v>398</v>
      </c>
      <c r="B157" s="2" t="e">
        <f aca="false">#VALUE!</f>
        <v>#VALUE!</v>
      </c>
      <c r="C157" s="2" t="s">
        <v>399</v>
      </c>
      <c r="D157" s="22" t="s">
        <v>400</v>
      </c>
      <c r="E157" s="2" t="e">
        <f aca="false" t="array" ref="E157:E157">IFERROR(VLOOKUP(A157,'MEMORIAL DE CÁLCULO'!$A$1:$I$5085,6,0),”NÃO ENC.”))</f>
        <v>#N/A</v>
      </c>
      <c r="F157" s="2" t="str">
        <f aca="false">_xlfn.xlookup(A157,'MEMORIAL DE CÁLCULO'!$C$8:$C$5086,'MEMORIAL DE CÁLCULO'!$I$8:$I$5086)</f>
        <v>UN.</v>
      </c>
      <c r="G157" s="23" t="n">
        <v>0</v>
      </c>
      <c r="H157" s="2" t="e">
        <f aca="false">G157*E157</f>
        <v>#N/A</v>
      </c>
      <c r="I157" s="25" t="e">
        <f aca="false">(H157*$I$2)+H157</f>
        <v>#N/A</v>
      </c>
    </row>
    <row r="158" customFormat="false" ht="141.6" hidden="false" customHeight="true" outlineLevel="0" collapsed="false">
      <c r="A158" s="15" t="s">
        <v>401</v>
      </c>
      <c r="B158" s="2" t="e">
        <f aca="false">#VALUE!</f>
        <v>#VALUE!</v>
      </c>
      <c r="C158" s="2" t="s">
        <v>402</v>
      </c>
      <c r="D158" s="40" t="s">
        <v>403</v>
      </c>
      <c r="E158" s="2" t="e">
        <f aca="false" t="array" ref="E158:E158">IFERROR(VLOOKUP(A158,'MEMORIAL DE CÁLCULO'!$A$1:$I$5085,6,0),”NÃO ENC.”))</f>
        <v>#N/A</v>
      </c>
      <c r="F158" s="2" t="str">
        <f aca="false">_xlfn.xlookup(A158,'MEMORIAL DE CÁLCULO'!$C$8:$C$5086,'MEMORIAL DE CÁLCULO'!$I$8:$I$5086)</f>
        <v>UN.</v>
      </c>
      <c r="G158" s="23" t="n">
        <v>0</v>
      </c>
      <c r="H158" s="2" t="e">
        <f aca="false">G158*E158</f>
        <v>#N/A</v>
      </c>
      <c r="I158" s="25" t="e">
        <f aca="false">(H158*$I$2)+H158</f>
        <v>#N/A</v>
      </c>
    </row>
    <row r="159" customFormat="false" ht="141.6" hidden="false" customHeight="true" outlineLevel="0" collapsed="false">
      <c r="A159" s="15" t="s">
        <v>404</v>
      </c>
      <c r="B159" s="2" t="e">
        <f aca="false">#VALUE!</f>
        <v>#VALUE!</v>
      </c>
      <c r="C159" s="2" t="s">
        <v>405</v>
      </c>
      <c r="D159" s="22" t="s">
        <v>406</v>
      </c>
      <c r="E159" s="2" t="e">
        <f aca="false" t="array" ref="E159:E159">IFERROR(VLOOKUP(A159,'MEMORIAL DE CÁLCULO'!$A$1:$I$5085,6,0),”NÃO ENC.”))</f>
        <v>#N/A</v>
      </c>
      <c r="F159" s="2" t="str">
        <f aca="false">_xlfn.xlookup(A159,'MEMORIAL DE CÁLCULO'!$C$8:$C$5086,'MEMORIAL DE CÁLCULO'!$I$8:$I$5086)</f>
        <v>UN.</v>
      </c>
      <c r="G159" s="23" t="n">
        <v>0</v>
      </c>
      <c r="H159" s="2" t="e">
        <f aca="false">G159*E159</f>
        <v>#N/A</v>
      </c>
      <c r="I159" s="25" t="e">
        <f aca="false">(H159*$I$2)+H159</f>
        <v>#N/A</v>
      </c>
    </row>
    <row r="160" customFormat="false" ht="141.6" hidden="false" customHeight="true" outlineLevel="0" collapsed="false">
      <c r="A160" s="15" t="s">
        <v>407</v>
      </c>
      <c r="B160" s="2" t="e">
        <f aca="false">#VALUE!</f>
        <v>#VALUE!</v>
      </c>
      <c r="C160" s="2" t="s">
        <v>408</v>
      </c>
      <c r="D160" s="22" t="s">
        <v>409</v>
      </c>
      <c r="E160" s="2" t="e">
        <f aca="false" t="array" ref="E160:E160">IFERROR(VLOOKUP(A160,'MEMORIAL DE CÁLCULO'!$A$1:$I$5085,6,0),”NÃO ENC.”))</f>
        <v>#N/A</v>
      </c>
      <c r="F160" s="2" t="str">
        <f aca="false">_xlfn.xlookup(A160,'MEMORIAL DE CÁLCULO'!$C$8:$C$5086,'MEMORIAL DE CÁLCULO'!$I$8:$I$5086)</f>
        <v>UN.</v>
      </c>
      <c r="G160" s="23" t="n">
        <v>0</v>
      </c>
      <c r="H160" s="2" t="e">
        <f aca="false">G160*E160</f>
        <v>#N/A</v>
      </c>
      <c r="I160" s="25" t="e">
        <f aca="false">(H160*$I$2)+H160</f>
        <v>#N/A</v>
      </c>
    </row>
    <row r="161" customFormat="false" ht="141.6" hidden="false" customHeight="true" outlineLevel="0" collapsed="false">
      <c r="A161" s="15" t="s">
        <v>410</v>
      </c>
      <c r="B161" s="2" t="e">
        <f aca="false">#VALUE!</f>
        <v>#VALUE!</v>
      </c>
      <c r="C161" s="2" t="s">
        <v>411</v>
      </c>
      <c r="D161" s="22" t="s">
        <v>412</v>
      </c>
      <c r="E161" s="2" t="e">
        <f aca="false" t="array" ref="E161:E161">IFERROR(VLOOKUP(A161,'MEMORIAL DE CÁLCULO'!$A$1:$I$5085,6,0),”NÃO ENC.”))</f>
        <v>#N/A</v>
      </c>
      <c r="F161" s="2" t="str">
        <f aca="false">_xlfn.xlookup(A161,'MEMORIAL DE CÁLCULO'!$C$8:$C$5086,'MEMORIAL DE CÁLCULO'!$I$8:$I$5086)</f>
        <v>UN.</v>
      </c>
      <c r="G161" s="23" t="n">
        <v>0</v>
      </c>
      <c r="H161" s="2" t="e">
        <f aca="false">G161*E161</f>
        <v>#N/A</v>
      </c>
      <c r="I161" s="25" t="e">
        <f aca="false">(H161*$I$2)+H161</f>
        <v>#N/A</v>
      </c>
    </row>
    <row r="162" customFormat="false" ht="141.6" hidden="false" customHeight="true" outlineLevel="0" collapsed="false">
      <c r="A162" s="15" t="s">
        <v>413</v>
      </c>
      <c r="B162" s="2" t="e">
        <f aca="false">#VALUE!</f>
        <v>#VALUE!</v>
      </c>
      <c r="C162" s="2" t="s">
        <v>414</v>
      </c>
      <c r="D162" s="22" t="s">
        <v>415</v>
      </c>
      <c r="E162" s="2" t="e">
        <f aca="false" t="array" ref="E162:E162">IFERROR(VLOOKUP(A162,'MEMORIAL DE CÁLCULO'!$A$1:$I$5085,6,0),”NÃO ENC.”))</f>
        <v>#N/A</v>
      </c>
      <c r="F162" s="2" t="str">
        <f aca="false">_xlfn.xlookup(A162,'MEMORIAL DE CÁLCULO'!$C$8:$C$5086,'MEMORIAL DE CÁLCULO'!$I$8:$I$5086)</f>
        <v>UN.</v>
      </c>
      <c r="G162" s="23" t="n">
        <v>0</v>
      </c>
      <c r="H162" s="2" t="e">
        <f aca="false">G162*E162</f>
        <v>#N/A</v>
      </c>
      <c r="I162" s="25" t="e">
        <f aca="false">(H162*$I$2)+H162</f>
        <v>#N/A</v>
      </c>
    </row>
    <row r="163" customFormat="false" ht="141.6" hidden="false" customHeight="true" outlineLevel="0" collapsed="false">
      <c r="A163" s="15" t="s">
        <v>416</v>
      </c>
      <c r="B163" s="2" t="e">
        <f aca="false">#VALUE!</f>
        <v>#VALUE!</v>
      </c>
      <c r="C163" s="2" t="s">
        <v>417</v>
      </c>
      <c r="D163" s="22" t="s">
        <v>418</v>
      </c>
      <c r="E163" s="2" t="e">
        <f aca="false" t="array" ref="E163:E163">IFERROR(VLOOKUP(A163,'MEMORIAL DE CÁLCULO'!$A$1:$I$5085,6,0),”NÃO ENC.”))</f>
        <v>#N/A</v>
      </c>
      <c r="F163" s="2" t="str">
        <f aca="false">_xlfn.xlookup(A163,'MEMORIAL DE CÁLCULO'!$C$8:$C$5086,'MEMORIAL DE CÁLCULO'!$I$8:$I$5086)</f>
        <v>M</v>
      </c>
      <c r="G163" s="23" t="n">
        <v>0</v>
      </c>
      <c r="H163" s="2" t="e">
        <f aca="false">G163*E163</f>
        <v>#N/A</v>
      </c>
      <c r="I163" s="25" t="e">
        <f aca="false">(H163*$I$2)+H163</f>
        <v>#N/A</v>
      </c>
    </row>
    <row r="164" customFormat="false" ht="141.6" hidden="false" customHeight="true" outlineLevel="0" collapsed="false">
      <c r="A164" s="15" t="s">
        <v>419</v>
      </c>
      <c r="B164" s="2" t="e">
        <f aca="false">#VALUE!</f>
        <v>#VALUE!</v>
      </c>
      <c r="C164" s="2" t="s">
        <v>420</v>
      </c>
      <c r="D164" s="22" t="s">
        <v>421</v>
      </c>
      <c r="E164" s="2" t="e">
        <f aca="false" t="array" ref="E164:E164">IFERROR(VLOOKUP(A164,'MEMORIAL DE CÁLCULO'!$A$1:$I$5085,6,0),”NÃO ENC.”))</f>
        <v>#N/A</v>
      </c>
      <c r="F164" s="2" t="str">
        <f aca="false">_xlfn.xlookup(A164,'MEMORIAL DE CÁLCULO'!$C$8:$C$5086,'MEMORIAL DE CÁLCULO'!$I$8:$I$5086)</f>
        <v>UN.</v>
      </c>
      <c r="G164" s="23" t="n">
        <v>0</v>
      </c>
      <c r="H164" s="2" t="e">
        <f aca="false">G164*E164</f>
        <v>#N/A</v>
      </c>
      <c r="I164" s="25" t="e">
        <f aca="false">(H164*$I$2)+H164</f>
        <v>#N/A</v>
      </c>
    </row>
    <row r="165" customFormat="false" ht="141.6" hidden="false" customHeight="true" outlineLevel="0" collapsed="false">
      <c r="A165" s="15" t="s">
        <v>422</v>
      </c>
      <c r="B165" s="2" t="e">
        <f aca="false">#VALUE!</f>
        <v>#VALUE!</v>
      </c>
      <c r="C165" s="2" t="s">
        <v>420</v>
      </c>
      <c r="D165" s="22" t="s">
        <v>423</v>
      </c>
      <c r="E165" s="2" t="e">
        <f aca="false" t="array" ref="E165:E165">IFERROR(VLOOKUP(A165,'MEMORIAL DE CÁLCULO'!$A$1:$I$5085,6,0),”NÃO ENC.”))</f>
        <v>#N/A</v>
      </c>
      <c r="F165" s="2" t="str">
        <f aca="false">_xlfn.xlookup(A165,'MEMORIAL DE CÁLCULO'!$C$8:$C$5086,'MEMORIAL DE CÁLCULO'!$I$8:$I$5086)</f>
        <v>UN.</v>
      </c>
      <c r="G165" s="23" t="n">
        <v>0</v>
      </c>
      <c r="H165" s="2" t="e">
        <f aca="false">G165*E165</f>
        <v>#N/A</v>
      </c>
      <c r="I165" s="25" t="e">
        <f aca="false">(H165*$I$2)+H165</f>
        <v>#N/A</v>
      </c>
    </row>
    <row r="166" customFormat="false" ht="141.6" hidden="false" customHeight="true" outlineLevel="0" collapsed="false">
      <c r="A166" s="15" t="s">
        <v>424</v>
      </c>
      <c r="B166" s="2" t="e">
        <f aca="false">#VALUE!</f>
        <v>#VALUE!</v>
      </c>
      <c r="C166" s="2" t="s">
        <v>425</v>
      </c>
      <c r="D166" s="22" t="s">
        <v>426</v>
      </c>
      <c r="E166" s="2" t="e">
        <f aca="false" t="array" ref="E166:E166">IFERROR(VLOOKUP(A166,'MEMORIAL DE CÁLCULO'!$A$1:$I$5085,6,0),”NÃO ENC.”))</f>
        <v>#N/A</v>
      </c>
      <c r="F166" s="2" t="str">
        <f aca="false">_xlfn.xlookup(A166,'MEMORIAL DE CÁLCULO'!$C$8:$C$5086,'MEMORIAL DE CÁLCULO'!$I$8:$I$5086)</f>
        <v>M</v>
      </c>
      <c r="G166" s="23" t="n">
        <v>0</v>
      </c>
      <c r="H166" s="2" t="e">
        <f aca="false">G166*E166</f>
        <v>#N/A</v>
      </c>
      <c r="I166" s="25" t="e">
        <f aca="false">(H166*$I$2)+H166</f>
        <v>#N/A</v>
      </c>
    </row>
    <row r="167" customFormat="false" ht="141.6" hidden="false" customHeight="true" outlineLevel="0" collapsed="false">
      <c r="A167" s="15" t="s">
        <v>427</v>
      </c>
      <c r="B167" s="2" t="e">
        <f aca="false">#VALUE!</f>
        <v>#VALUE!</v>
      </c>
      <c r="C167" s="2" t="s">
        <v>428</v>
      </c>
      <c r="D167" s="22" t="s">
        <v>429</v>
      </c>
      <c r="E167" s="2" t="e">
        <f aca="false" t="array" ref="E167:E167">IFERROR(VLOOKUP(A167,'MEMORIAL DE CÁLCULO'!$A$1:$I$5085,6,0),”NÃO ENC.”))</f>
        <v>#N/A</v>
      </c>
      <c r="F167" s="2" t="str">
        <f aca="false">_xlfn.xlookup(A167,'MEMORIAL DE CÁLCULO'!$C$8:$C$5086,'MEMORIAL DE CÁLCULO'!$I$8:$I$5086)</f>
        <v>UN.</v>
      </c>
      <c r="G167" s="23" t="n">
        <v>0</v>
      </c>
      <c r="H167" s="2" t="e">
        <f aca="false">G167*E167</f>
        <v>#N/A</v>
      </c>
      <c r="I167" s="25" t="e">
        <f aca="false">(H167*$I$2)+H167</f>
        <v>#N/A</v>
      </c>
    </row>
    <row r="168" customFormat="false" ht="141.6" hidden="false" customHeight="true" outlineLevel="0" collapsed="false">
      <c r="A168" s="15" t="s">
        <v>430</v>
      </c>
      <c r="B168" s="2" t="e">
        <f aca="false">#VALUE!</f>
        <v>#VALUE!</v>
      </c>
      <c r="C168" s="2" t="s">
        <v>431</v>
      </c>
      <c r="D168" s="22" t="s">
        <v>432</v>
      </c>
      <c r="E168" s="2" t="e">
        <f aca="false" t="array" ref="E168:E168">IFERROR(VLOOKUP(A168,'MEMORIAL DE CÁLCULO'!$A$1:$I$5085,6,0),”NÃO ENC.”))</f>
        <v>#N/A</v>
      </c>
      <c r="F168" s="2" t="str">
        <f aca="false">_xlfn.xlookup(A168,'MEMORIAL DE CÁLCULO'!$C$8:$C$5086,'MEMORIAL DE CÁLCULO'!$I$8:$I$5086)</f>
        <v>UN.</v>
      </c>
      <c r="G168" s="23" t="n">
        <v>0</v>
      </c>
      <c r="H168" s="2" t="e">
        <f aca="false">G168*E168</f>
        <v>#N/A</v>
      </c>
      <c r="I168" s="25" t="e">
        <f aca="false">(H168*$I$2)+H168</f>
        <v>#N/A</v>
      </c>
    </row>
    <row r="169" customFormat="false" ht="141.6" hidden="false" customHeight="true" outlineLevel="0" collapsed="false">
      <c r="A169" s="15" t="s">
        <v>433</v>
      </c>
      <c r="B169" s="2" t="e">
        <f aca="false">#VALUE!</f>
        <v>#VALUE!</v>
      </c>
      <c r="C169" s="2" t="s">
        <v>434</v>
      </c>
      <c r="D169" s="22" t="s">
        <v>435</v>
      </c>
      <c r="E169" s="2" t="e">
        <f aca="false" t="array" ref="E169:E169">IFERROR(VLOOKUP(A169,'MEMORIAL DE CÁLCULO'!$A$1:$I$5085,6,0),”NÃO ENC.”))</f>
        <v>#N/A</v>
      </c>
      <c r="F169" s="2" t="str">
        <f aca="false">_xlfn.xlookup(A169,'MEMORIAL DE CÁLCULO'!$C$8:$C$5086,'MEMORIAL DE CÁLCULO'!$I$8:$I$5086)</f>
        <v>UN.</v>
      </c>
      <c r="G169" s="23" t="n">
        <v>0</v>
      </c>
      <c r="H169" s="2" t="e">
        <f aca="false">G169*E169</f>
        <v>#N/A</v>
      </c>
      <c r="I169" s="25" t="e">
        <f aca="false">(H169*$I$2)+H169</f>
        <v>#N/A</v>
      </c>
    </row>
    <row r="170" customFormat="false" ht="141.6" hidden="false" customHeight="true" outlineLevel="0" collapsed="false">
      <c r="A170" s="15" t="s">
        <v>436</v>
      </c>
      <c r="B170" s="2" t="e">
        <f aca="false">#VALUE!</f>
        <v>#VALUE!</v>
      </c>
      <c r="C170" s="2" t="s">
        <v>437</v>
      </c>
      <c r="D170" s="22" t="s">
        <v>438</v>
      </c>
      <c r="E170" s="2" t="e">
        <f aca="false" t="array" ref="E170:E170">IFERROR(VLOOKUP(A170,'MEMORIAL DE CÁLCULO'!$A$1:$I$5085,6,0),”NÃO ENC.”))</f>
        <v>#N/A</v>
      </c>
      <c r="F170" s="2" t="str">
        <f aca="false">_xlfn.xlookup(A170,'MEMORIAL DE CÁLCULO'!$C$8:$C$5086,'MEMORIAL DE CÁLCULO'!$I$8:$I$5086)</f>
        <v>UN.</v>
      </c>
      <c r="G170" s="23" t="n">
        <v>0</v>
      </c>
      <c r="H170" s="2" t="e">
        <f aca="false">G170*E170</f>
        <v>#N/A</v>
      </c>
      <c r="I170" s="25" t="e">
        <f aca="false">(H170*$I$2)+H170</f>
        <v>#N/A</v>
      </c>
    </row>
    <row r="171" customFormat="false" ht="141.6" hidden="false" customHeight="true" outlineLevel="0" collapsed="false">
      <c r="A171" s="15" t="s">
        <v>439</v>
      </c>
      <c r="B171" s="2" t="e">
        <f aca="false">#VALUE!</f>
        <v>#VALUE!</v>
      </c>
      <c r="C171" s="2" t="s">
        <v>440</v>
      </c>
      <c r="D171" s="22" t="s">
        <v>441</v>
      </c>
      <c r="E171" s="2" t="e">
        <f aca="false" t="array" ref="E171:E171">IFERROR(VLOOKUP(A171,'MEMORIAL DE CÁLCULO'!$A$1:$I$5085,6,0),”NÃO ENC.”))</f>
        <v>#N/A</v>
      </c>
      <c r="F171" s="2" t="str">
        <f aca="false">_xlfn.xlookup(A171,'MEMORIAL DE CÁLCULO'!$C$8:$C$5086,'MEMORIAL DE CÁLCULO'!$I$8:$I$5086)</f>
        <v>UN.</v>
      </c>
      <c r="G171" s="23" t="n">
        <v>0</v>
      </c>
      <c r="H171" s="2" t="e">
        <f aca="false">G171*E171</f>
        <v>#N/A</v>
      </c>
      <c r="I171" s="25" t="e">
        <f aca="false">(H171*$I$2)+H171</f>
        <v>#N/A</v>
      </c>
    </row>
    <row r="172" customFormat="false" ht="141.6" hidden="false" customHeight="true" outlineLevel="0" collapsed="false">
      <c r="A172" s="15" t="s">
        <v>442</v>
      </c>
      <c r="B172" s="2" t="e">
        <f aca="false">#VALUE!</f>
        <v>#VALUE!</v>
      </c>
      <c r="C172" s="2" t="s">
        <v>443</v>
      </c>
      <c r="D172" s="22" t="s">
        <v>444</v>
      </c>
      <c r="E172" s="2" t="e">
        <f aca="false" t="array" ref="E172:E172">IFERROR(VLOOKUP(A172,'MEMORIAL DE CÁLCULO'!$A$1:$I$5085,6,0),”NÃO ENC.”))</f>
        <v>#N/A</v>
      </c>
      <c r="F172" s="2" t="str">
        <f aca="false">_xlfn.xlookup(A172,'MEMORIAL DE CÁLCULO'!$C$8:$C$5086,'MEMORIAL DE CÁLCULO'!$I$8:$I$5086)</f>
        <v>UN.</v>
      </c>
      <c r="G172" s="23" t="n">
        <v>0</v>
      </c>
      <c r="H172" s="2" t="e">
        <f aca="false">G172*E172</f>
        <v>#N/A</v>
      </c>
      <c r="I172" s="25" t="e">
        <f aca="false">(H172*$I$2)+H172</f>
        <v>#N/A</v>
      </c>
    </row>
    <row r="173" customFormat="false" ht="141.6" hidden="false" customHeight="true" outlineLevel="0" collapsed="false">
      <c r="A173" s="15" t="s">
        <v>445</v>
      </c>
      <c r="B173" s="2" t="e">
        <f aca="false">#VALUE!</f>
        <v>#VALUE!</v>
      </c>
      <c r="C173" s="2" t="s">
        <v>446</v>
      </c>
      <c r="D173" s="22" t="s">
        <v>447</v>
      </c>
      <c r="E173" s="2" t="e">
        <f aca="false" t="array" ref="E173:E173">IFERROR(VLOOKUP(A173,'MEMORIAL DE CÁLCULO'!$A$1:$I$5085,6,0),”NÃO ENC.”))</f>
        <v>#N/A</v>
      </c>
      <c r="F173" s="2" t="str">
        <f aca="false">_xlfn.xlookup(A173,'MEMORIAL DE CÁLCULO'!$C$8:$C$5086,'MEMORIAL DE CÁLCULO'!$I$8:$I$5086)</f>
        <v>UN.</v>
      </c>
      <c r="G173" s="23" t="n">
        <v>0</v>
      </c>
      <c r="H173" s="2" t="e">
        <f aca="false">G173*E173</f>
        <v>#N/A</v>
      </c>
      <c r="I173" s="25" t="e">
        <f aca="false">(H173*$I$2)+H173</f>
        <v>#N/A</v>
      </c>
    </row>
    <row r="174" customFormat="false" ht="141.6" hidden="false" customHeight="true" outlineLevel="0" collapsed="false">
      <c r="A174" s="15" t="s">
        <v>448</v>
      </c>
      <c r="B174" s="2" t="e">
        <f aca="false">#VALUE!</f>
        <v>#VALUE!</v>
      </c>
      <c r="C174" s="2" t="s">
        <v>449</v>
      </c>
      <c r="D174" s="22" t="s">
        <v>239</v>
      </c>
      <c r="E174" s="2" t="e">
        <f aca="false" t="array" ref="E174:E174">IFERROR(VLOOKUP(A174,'MEMORIAL DE CÁLCULO'!$A$1:$I$5085,6,0),”NÃO ENC.”))</f>
        <v>#N/A</v>
      </c>
      <c r="F174" s="2" t="str">
        <f aca="false">_xlfn.xlookup(A174,'MEMORIAL DE CÁLCULO'!$C$8:$C$5086,'MEMORIAL DE CÁLCULO'!$I$8:$I$5086)</f>
        <v>UN.</v>
      </c>
      <c r="G174" s="23" t="n">
        <v>0</v>
      </c>
      <c r="H174" s="24" t="e">
        <f aca="false">G174*E174</f>
        <v>#N/A</v>
      </c>
      <c r="I174" s="25" t="e">
        <f aca="false">(H174*$I$2)+H174</f>
        <v>#N/A</v>
      </c>
    </row>
    <row r="175" customFormat="false" ht="141.6" hidden="false" customHeight="true" outlineLevel="0" collapsed="false">
      <c r="A175" s="15" t="s">
        <v>450</v>
      </c>
      <c r="B175" s="2" t="e">
        <f aca="false">#VALUE!</f>
        <v>#VALUE!</v>
      </c>
      <c r="C175" s="2" t="s">
        <v>449</v>
      </c>
      <c r="D175" s="22" t="s">
        <v>241</v>
      </c>
      <c r="E175" s="2" t="e">
        <f aca="false" t="array" ref="E175:E175">IFERROR(VLOOKUP(A175,'MEMORIAL DE CÁLCULO'!$A$1:$I$5085,6,0),”NÃO ENC.”))</f>
        <v>#N/A</v>
      </c>
      <c r="F175" s="2" t="str">
        <f aca="false">_xlfn.xlookup(A175,'MEMORIAL DE CÁLCULO'!$C$8:$C$5086,'MEMORIAL DE CÁLCULO'!$I$8:$I$5086)</f>
        <v>UN.</v>
      </c>
      <c r="G175" s="23" t="n">
        <v>0</v>
      </c>
      <c r="H175" s="24" t="e">
        <f aca="false">G175*E175</f>
        <v>#N/A</v>
      </c>
      <c r="I175" s="25" t="e">
        <f aca="false">(H175*$I$2)+H175</f>
        <v>#N/A</v>
      </c>
    </row>
    <row r="176" customFormat="false" ht="141.6" hidden="false" customHeight="true" outlineLevel="0" collapsed="false">
      <c r="A176" s="15" t="s">
        <v>451</v>
      </c>
      <c r="B176" s="2" t="e">
        <f aca="false">#VALUE!</f>
        <v>#VALUE!</v>
      </c>
      <c r="C176" s="2" t="s">
        <v>449</v>
      </c>
      <c r="D176" s="22" t="s">
        <v>243</v>
      </c>
      <c r="E176" s="2" t="e">
        <f aca="false" t="array" ref="E176:E176">IFERROR(VLOOKUP(A176,'MEMORIAL DE CÁLCULO'!$A$1:$I$5085,6,0),”NÃO ENC.”))</f>
        <v>#N/A</v>
      </c>
      <c r="F176" s="2" t="str">
        <f aca="false">_xlfn.xlookup(A176,'MEMORIAL DE CÁLCULO'!$C$8:$C$5086,'MEMORIAL DE CÁLCULO'!$I$8:$I$5086)</f>
        <v>UN.</v>
      </c>
      <c r="G176" s="23" t="n">
        <v>0</v>
      </c>
      <c r="H176" s="24" t="e">
        <f aca="false">G176*E176</f>
        <v>#N/A</v>
      </c>
      <c r="I176" s="25" t="e">
        <f aca="false">(H176*$I$2)+H176</f>
        <v>#N/A</v>
      </c>
    </row>
    <row r="177" customFormat="false" ht="141.6" hidden="false" customHeight="true" outlineLevel="0" collapsed="false">
      <c r="A177" s="15" t="s">
        <v>452</v>
      </c>
      <c r="B177" s="2" t="e">
        <f aca="false">#VALUE!</f>
        <v>#VALUE!</v>
      </c>
      <c r="C177" s="2" t="s">
        <v>453</v>
      </c>
      <c r="D177" s="22" t="s">
        <v>454</v>
      </c>
      <c r="E177" s="2" t="e">
        <f aca="false" t="array" ref="E177:E177">IFERROR(VLOOKUP(A177,'MEMORIAL DE CÁLCULO'!$A$1:$I$5085,6,0),”NÃO ENC.”))</f>
        <v>#N/A</v>
      </c>
      <c r="F177" s="2" t="str">
        <f aca="false">_xlfn.xlookup(A177,'MEMORIAL DE CÁLCULO'!$C$8:$C$5086,'MEMORIAL DE CÁLCULO'!$I$8:$I$5086)</f>
        <v>UN.</v>
      </c>
      <c r="G177" s="23" t="n">
        <v>0</v>
      </c>
      <c r="H177" s="2" t="e">
        <f aca="false">G177*E177</f>
        <v>#N/A</v>
      </c>
      <c r="I177" s="25" t="e">
        <f aca="false">(H177*$I$2)+H177</f>
        <v>#N/A</v>
      </c>
    </row>
    <row r="178" customFormat="false" ht="18" hidden="false" customHeight="true" outlineLevel="0" collapsed="false">
      <c r="A178" s="27" t="s">
        <v>38</v>
      </c>
      <c r="B178" s="27"/>
      <c r="C178" s="27"/>
      <c r="D178" s="27"/>
      <c r="E178" s="27"/>
      <c r="F178" s="27"/>
      <c r="G178" s="32" t="n">
        <f aca="false">SUM(G172:G177)</f>
        <v>0</v>
      </c>
      <c r="H178" s="32" t="n">
        <f aca="false">SUM(H172:H177)</f>
        <v>0</v>
      </c>
      <c r="I178" s="33" t="n">
        <f aca="false">SUM(G178:H178)</f>
        <v>0</v>
      </c>
    </row>
    <row r="179" customFormat="false" ht="18" hidden="false" customHeight="true" outlineLevel="0" collapsed="false">
      <c r="A179" s="9"/>
      <c r="B179" s="36"/>
      <c r="C179" s="36"/>
      <c r="D179" s="36"/>
      <c r="E179" s="36"/>
      <c r="F179" s="36"/>
      <c r="G179" s="37"/>
      <c r="H179" s="37"/>
      <c r="I179" s="38"/>
    </row>
    <row r="180" s="21" customFormat="true" ht="19.8" hidden="false" customHeight="true" outlineLevel="0" collapsed="false">
      <c r="A180" s="31" t="s">
        <v>455</v>
      </c>
      <c r="B180" s="31"/>
      <c r="C180" s="31"/>
      <c r="D180" s="31"/>
      <c r="E180" s="31"/>
      <c r="F180" s="31"/>
      <c r="G180" s="31"/>
      <c r="H180" s="31"/>
      <c r="I180" s="31"/>
    </row>
    <row r="181" customFormat="false" ht="141.6" hidden="false" customHeight="true" outlineLevel="0" collapsed="false">
      <c r="A181" s="15" t="s">
        <v>456</v>
      </c>
      <c r="B181" s="2" t="e">
        <f aca="false">#VALUE!</f>
        <v>#VALUE!</v>
      </c>
      <c r="C181" s="2" t="s">
        <v>457</v>
      </c>
      <c r="D181" s="22" t="s">
        <v>458</v>
      </c>
      <c r="E181" s="2" t="e">
        <f aca="false" t="array" ref="E181:E181">IFERROR(VLOOKUP(A181,'MEMORIAL DE CÁLCULO'!$A$1:$I$5085,6,0),”NÃO ENC.”))</f>
        <v>#N/A</v>
      </c>
      <c r="F181" s="2" t="str">
        <f aca="false">_xlfn.xlookup(A181,'MEMORIAL DE CÁLCULO'!$C$8:$C$5086,'MEMORIAL DE CÁLCULO'!$I$8:$I$5086)</f>
        <v>UN.</v>
      </c>
      <c r="G181" s="23" t="n">
        <v>0</v>
      </c>
      <c r="H181" s="2" t="e">
        <f aca="false">G181*E181</f>
        <v>#N/A</v>
      </c>
      <c r="I181" s="25" t="e">
        <f aca="false">(H181*$I$2)+H181</f>
        <v>#N/A</v>
      </c>
    </row>
    <row r="182" customFormat="false" ht="141.6" hidden="false" customHeight="true" outlineLevel="0" collapsed="false">
      <c r="A182" s="15" t="s">
        <v>459</v>
      </c>
      <c r="B182" s="2" t="e">
        <f aca="false">#VALUE!</f>
        <v>#VALUE!</v>
      </c>
      <c r="C182" s="2" t="s">
        <v>460</v>
      </c>
      <c r="D182" s="22" t="s">
        <v>461</v>
      </c>
      <c r="E182" s="2" t="e">
        <f aca="false" t="array" ref="E182:E182">IFERROR(VLOOKUP(A182,'MEMORIAL DE CÁLCULO'!$A$1:$I$5085,6,0),”NÃO ENC.”))</f>
        <v>#N/A</v>
      </c>
      <c r="F182" s="2" t="str">
        <f aca="false">_xlfn.xlookup(A182,'MEMORIAL DE CÁLCULO'!$C$8:$C$5086,'MEMORIAL DE CÁLCULO'!$I$8:$I$5086)</f>
        <v>UN.</v>
      </c>
      <c r="G182" s="23" t="n">
        <v>0</v>
      </c>
      <c r="H182" s="2" t="e">
        <f aca="false">G182*E182</f>
        <v>#N/A</v>
      </c>
      <c r="I182" s="25" t="e">
        <f aca="false">(H182*$I$2)+H182</f>
        <v>#N/A</v>
      </c>
    </row>
    <row r="183" customFormat="false" ht="141.6" hidden="false" customHeight="true" outlineLevel="0" collapsed="false">
      <c r="A183" s="15" t="s">
        <v>462</v>
      </c>
      <c r="B183" s="2" t="e">
        <f aca="false">#VALUE!</f>
        <v>#VALUE!</v>
      </c>
      <c r="C183" s="2" t="s">
        <v>463</v>
      </c>
      <c r="D183" s="22" t="s">
        <v>464</v>
      </c>
      <c r="E183" s="2" t="e">
        <f aca="false" t="array" ref="E183:E183">IFERROR(VLOOKUP(A183,'MEMORIAL DE CÁLCULO'!$A$1:$I$5085,6,0),”NÃO ENC.”))</f>
        <v>#N/A</v>
      </c>
      <c r="F183" s="2" t="str">
        <f aca="false">_xlfn.xlookup(A183,'MEMORIAL DE CÁLCULO'!$C$8:$C$5086,'MEMORIAL DE CÁLCULO'!$I$8:$I$5086)</f>
        <v>UN.</v>
      </c>
      <c r="G183" s="23" t="n">
        <v>0</v>
      </c>
      <c r="H183" s="2" t="e">
        <f aca="false">G183*E183</f>
        <v>#N/A</v>
      </c>
      <c r="I183" s="25" t="e">
        <f aca="false">(H183*$I$2)+H183</f>
        <v>#N/A</v>
      </c>
    </row>
    <row r="184" customFormat="false" ht="141.6" hidden="false" customHeight="true" outlineLevel="0" collapsed="false">
      <c r="A184" s="15" t="s">
        <v>465</v>
      </c>
      <c r="B184" s="2" t="e">
        <f aca="false">#VALUE!</f>
        <v>#VALUE!</v>
      </c>
      <c r="C184" s="2" t="s">
        <v>466</v>
      </c>
      <c r="D184" s="22" t="s">
        <v>467</v>
      </c>
      <c r="E184" s="2" t="e">
        <f aca="false" t="array" ref="E184:E184">IFERROR(VLOOKUP(A184,'MEMORIAL DE CÁLCULO'!$A$1:$I$5085,6,0),”NÃO ENC.”))</f>
        <v>#N/A</v>
      </c>
      <c r="F184" s="2" t="str">
        <f aca="false">_xlfn.xlookup(A184,'MEMORIAL DE CÁLCULO'!$C$8:$C$5086,'MEMORIAL DE CÁLCULO'!$I$8:$I$5086)</f>
        <v>UN.</v>
      </c>
      <c r="G184" s="23" t="n">
        <v>0</v>
      </c>
      <c r="H184" s="2" t="e">
        <f aca="false">G184*E184</f>
        <v>#N/A</v>
      </c>
      <c r="I184" s="25" t="e">
        <f aca="false">(H184*$I$2)+H184</f>
        <v>#N/A</v>
      </c>
    </row>
    <row r="185" customFormat="false" ht="141.6" hidden="false" customHeight="true" outlineLevel="0" collapsed="false">
      <c r="A185" s="15" t="s">
        <v>468</v>
      </c>
      <c r="B185" s="2" t="e">
        <f aca="false">#VALUE!</f>
        <v>#VALUE!</v>
      </c>
      <c r="C185" s="2" t="s">
        <v>469</v>
      </c>
      <c r="D185" s="22" t="s">
        <v>470</v>
      </c>
      <c r="E185" s="2" t="e">
        <f aca="false" t="array" ref="E185:E185">IFERROR(VLOOKUP(A185,'MEMORIAL DE CÁLCULO'!$A$1:$I$5085,6,0),”NÃO ENC.”))</f>
        <v>#N/A</v>
      </c>
      <c r="F185" s="2" t="str">
        <f aca="false">_xlfn.xlookup(A185,'MEMORIAL DE CÁLCULO'!$C$8:$C$5086,'MEMORIAL DE CÁLCULO'!$I$8:$I$5086)</f>
        <v>UN.</v>
      </c>
      <c r="G185" s="23" t="n">
        <v>0</v>
      </c>
      <c r="H185" s="2" t="e">
        <f aca="false">G185*E185</f>
        <v>#N/A</v>
      </c>
      <c r="I185" s="25" t="e">
        <f aca="false">(H185*$I$2)+H185</f>
        <v>#N/A</v>
      </c>
    </row>
    <row r="186" customFormat="false" ht="141.6" hidden="false" customHeight="true" outlineLevel="0" collapsed="false">
      <c r="A186" s="15" t="s">
        <v>471</v>
      </c>
      <c r="B186" s="2" t="e">
        <f aca="false">#VALUE!</f>
        <v>#VALUE!</v>
      </c>
      <c r="C186" s="2" t="s">
        <v>469</v>
      </c>
      <c r="D186" s="22" t="s">
        <v>472</v>
      </c>
      <c r="E186" s="2" t="e">
        <f aca="false" t="array" ref="E186:E186">IFERROR(VLOOKUP(A186,'MEMORIAL DE CÁLCULO'!$A$1:$I$5085,6,0),”NÃO ENC.”))</f>
        <v>#N/A</v>
      </c>
      <c r="F186" s="2" t="str">
        <f aca="false">_xlfn.xlookup(A186,'MEMORIAL DE CÁLCULO'!$C$8:$C$5086,'MEMORIAL DE CÁLCULO'!$I$8:$I$5086)</f>
        <v>UN.</v>
      </c>
      <c r="G186" s="23" t="n">
        <v>0</v>
      </c>
      <c r="H186" s="2" t="e">
        <f aca="false">G186*E186</f>
        <v>#N/A</v>
      </c>
      <c r="I186" s="25" t="e">
        <f aca="false">(H186*$I$2)+H186</f>
        <v>#N/A</v>
      </c>
    </row>
    <row r="187" customFormat="false" ht="141.6" hidden="false" customHeight="true" outlineLevel="0" collapsed="false">
      <c r="A187" s="15" t="s">
        <v>473</v>
      </c>
      <c r="B187" s="2" t="e">
        <f aca="false">#VALUE!</f>
        <v>#VALUE!</v>
      </c>
      <c r="C187" s="2" t="s">
        <v>474</v>
      </c>
      <c r="D187" s="22" t="s">
        <v>475</v>
      </c>
      <c r="E187" s="2" t="e">
        <f aca="false" t="array" ref="E187:E187">IFERROR(VLOOKUP(A187,'MEMORIAL DE CÁLCULO'!$A$1:$I$5085,6,0),”NÃO ENC.”))</f>
        <v>#N/A</v>
      </c>
      <c r="F187" s="2" t="str">
        <f aca="false">_xlfn.xlookup(A187,'MEMORIAL DE CÁLCULO'!$C$8:$C$5086,'MEMORIAL DE CÁLCULO'!$I$8:$I$5086)</f>
        <v>UN.</v>
      </c>
      <c r="G187" s="23" t="n">
        <v>0</v>
      </c>
      <c r="H187" s="2" t="e">
        <f aca="false">G187*E187</f>
        <v>#N/A</v>
      </c>
      <c r="I187" s="25" t="e">
        <f aca="false">(H187*$I$2)+H187</f>
        <v>#N/A</v>
      </c>
    </row>
    <row r="188" customFormat="false" ht="141.6" hidden="false" customHeight="true" outlineLevel="0" collapsed="false">
      <c r="A188" s="15" t="s">
        <v>476</v>
      </c>
      <c r="B188" s="2" t="e">
        <f aca="false">#VALUE!</f>
        <v>#VALUE!</v>
      </c>
      <c r="C188" s="2" t="s">
        <v>477</v>
      </c>
      <c r="D188" s="22" t="s">
        <v>478</v>
      </c>
      <c r="E188" s="2" t="e">
        <f aca="false" t="array" ref="E188:E188">IFERROR(VLOOKUP(A188,'MEMORIAL DE CÁLCULO'!$A$1:$I$5085,6,0),”NÃO ENC.”))</f>
        <v>#N/A</v>
      </c>
      <c r="F188" s="2" t="str">
        <f aca="false">_xlfn.xlookup(A188,'MEMORIAL DE CÁLCULO'!$C$8:$C$5086,'MEMORIAL DE CÁLCULO'!$I$8:$I$5086)</f>
        <v>UN.</v>
      </c>
      <c r="G188" s="23" t="n">
        <v>0</v>
      </c>
      <c r="H188" s="2" t="e">
        <f aca="false">G188*E188</f>
        <v>#N/A</v>
      </c>
      <c r="I188" s="25" t="e">
        <f aca="false">(H188*$I$2)+H188</f>
        <v>#N/A</v>
      </c>
    </row>
    <row r="189" customFormat="false" ht="141.6" hidden="false" customHeight="true" outlineLevel="0" collapsed="false">
      <c r="A189" s="15" t="s">
        <v>479</v>
      </c>
      <c r="B189" s="2" t="e">
        <f aca="false">#VALUE!</f>
        <v>#VALUE!</v>
      </c>
      <c r="C189" s="2" t="s">
        <v>480</v>
      </c>
      <c r="D189" s="22" t="s">
        <v>481</v>
      </c>
      <c r="E189" s="2" t="e">
        <f aca="false" t="array" ref="E189:E189">IFERROR(VLOOKUP(A189,'MEMORIAL DE CÁLCULO'!$A$1:$I$5085,6,0),”NÃO ENC.”))</f>
        <v>#N/A</v>
      </c>
      <c r="F189" s="2" t="str">
        <f aca="false">_xlfn.xlookup(A189,'MEMORIAL DE CÁLCULO'!$C$8:$C$5086,'MEMORIAL DE CÁLCULO'!$I$8:$I$5086)</f>
        <v>UN.</v>
      </c>
      <c r="G189" s="23" t="n">
        <v>0</v>
      </c>
      <c r="H189" s="2" t="e">
        <f aca="false">G189*E189</f>
        <v>#N/A</v>
      </c>
      <c r="I189" s="25" t="e">
        <f aca="false">(H189*$I$2)+H189</f>
        <v>#N/A</v>
      </c>
    </row>
    <row r="190" customFormat="false" ht="141.6" hidden="false" customHeight="true" outlineLevel="0" collapsed="false">
      <c r="A190" s="15" t="s">
        <v>482</v>
      </c>
      <c r="B190" s="2" t="e">
        <f aca="false">#VALUE!</f>
        <v>#VALUE!</v>
      </c>
      <c r="C190" s="2" t="s">
        <v>483</v>
      </c>
      <c r="D190" s="22" t="s">
        <v>484</v>
      </c>
      <c r="E190" s="2" t="e">
        <f aca="false" t="array" ref="E190:E190">IFERROR(VLOOKUP(A190,'MEMORIAL DE CÁLCULO'!$A$1:$I$5085,6,0),”NÃO ENC.”))</f>
        <v>#N/A</v>
      </c>
      <c r="F190" s="2" t="str">
        <f aca="false">_xlfn.xlookup(A190,'MEMORIAL DE CÁLCULO'!$C$8:$C$5086,'MEMORIAL DE CÁLCULO'!$I$8:$I$5086)</f>
        <v>UN.</v>
      </c>
      <c r="G190" s="23" t="n">
        <v>0</v>
      </c>
      <c r="H190" s="2" t="e">
        <f aca="false">G190*E190</f>
        <v>#N/A</v>
      </c>
      <c r="I190" s="25" t="e">
        <f aca="false">(H190*$I$2)+H190</f>
        <v>#N/A</v>
      </c>
    </row>
    <row r="191" customFormat="false" ht="141.6" hidden="false" customHeight="true" outlineLevel="0" collapsed="false">
      <c r="A191" s="15" t="s">
        <v>485</v>
      </c>
      <c r="B191" s="2" t="e">
        <f aca="false">#VALUE!</f>
        <v>#VALUE!</v>
      </c>
      <c r="C191" s="2" t="s">
        <v>486</v>
      </c>
      <c r="D191" s="22" t="s">
        <v>383</v>
      </c>
      <c r="E191" s="2" t="e">
        <f aca="false" t="array" ref="E191:E191">IFERROR(VLOOKUP(A191,'MEMORIAL DE CÁLCULO'!$A$1:$I$5085,6,0),”NÃO ENC.”))</f>
        <v>#N/A</v>
      </c>
      <c r="F191" s="2" t="str">
        <f aca="false">_xlfn.xlookup(A191,'MEMORIAL DE CÁLCULO'!$C$8:$C$5086,'MEMORIAL DE CÁLCULO'!$I$8:$I$5086)</f>
        <v>M</v>
      </c>
      <c r="G191" s="23" t="n">
        <v>0</v>
      </c>
      <c r="H191" s="2" t="e">
        <f aca="false">G191*E191</f>
        <v>#N/A</v>
      </c>
      <c r="I191" s="25" t="e">
        <f aca="false">(H191*$I$2)+H191</f>
        <v>#N/A</v>
      </c>
    </row>
    <row r="192" customFormat="false" ht="141.6" hidden="false" customHeight="true" outlineLevel="0" collapsed="false">
      <c r="A192" s="15" t="s">
        <v>487</v>
      </c>
      <c r="B192" s="2" t="e">
        <f aca="false">#VALUE!</f>
        <v>#VALUE!</v>
      </c>
      <c r="C192" s="2" t="s">
        <v>488</v>
      </c>
      <c r="D192" s="22" t="s">
        <v>489</v>
      </c>
      <c r="E192" s="2" t="e">
        <f aca="false" t="array" ref="E192:E192">IFERROR(VLOOKUP(A192,'MEMORIAL DE CÁLCULO'!$A$1:$I$5085,6,0),”NÃO ENC.”))</f>
        <v>#N/A</v>
      </c>
      <c r="F192" s="2" t="str">
        <f aca="false">_xlfn.xlookup(A192,'MEMORIAL DE CÁLCULO'!$C$8:$C$5086,'MEMORIAL DE CÁLCULO'!$I$8:$I$5086)</f>
        <v>UN.</v>
      </c>
      <c r="G192" s="23" t="n">
        <v>0</v>
      </c>
      <c r="H192" s="2" t="e">
        <f aca="false">G192*E192</f>
        <v>#N/A</v>
      </c>
      <c r="I192" s="25" t="e">
        <f aca="false">(H192*$I$2)+H192</f>
        <v>#N/A</v>
      </c>
    </row>
    <row r="193" customFormat="false" ht="141.6" hidden="false" customHeight="true" outlineLevel="0" collapsed="false">
      <c r="A193" s="15" t="s">
        <v>490</v>
      </c>
      <c r="B193" s="2" t="e">
        <f aca="false">#VALUE!</f>
        <v>#VALUE!</v>
      </c>
      <c r="C193" s="2" t="s">
        <v>491</v>
      </c>
      <c r="D193" s="22" t="s">
        <v>492</v>
      </c>
      <c r="E193" s="2" t="e">
        <f aca="false" t="array" ref="E193:E193">IFERROR(VLOOKUP(A193,'MEMORIAL DE CÁLCULO'!$A$1:$I$5085,6,0),”NÃO ENC.”))</f>
        <v>#N/A</v>
      </c>
      <c r="F193" s="2" t="str">
        <f aca="false">_xlfn.xlookup(A193,'MEMORIAL DE CÁLCULO'!$C$8:$C$5086,'MEMORIAL DE CÁLCULO'!$I$8:$I$5086)</f>
        <v>UN.</v>
      </c>
      <c r="G193" s="23" t="n">
        <v>0</v>
      </c>
      <c r="H193" s="2" t="e">
        <f aca="false">G193*E193</f>
        <v>#N/A</v>
      </c>
      <c r="I193" s="25" t="e">
        <f aca="false">(H193*$I$2)+H193</f>
        <v>#N/A</v>
      </c>
    </row>
    <row r="194" customFormat="false" ht="141.6" hidden="false" customHeight="true" outlineLevel="0" collapsed="false">
      <c r="A194" s="15" t="s">
        <v>493</v>
      </c>
      <c r="B194" s="2" t="e">
        <f aca="false">#VALUE!</f>
        <v>#VALUE!</v>
      </c>
      <c r="C194" s="2" t="s">
        <v>494</v>
      </c>
      <c r="D194" s="22" t="s">
        <v>495</v>
      </c>
      <c r="E194" s="2" t="e">
        <f aca="false" t="array" ref="E194:E194">IFERROR(VLOOKUP(A194,'MEMORIAL DE CÁLCULO'!$A$1:$I$5085,6,0),”NÃO ENC.”))</f>
        <v>#N/A</v>
      </c>
      <c r="F194" s="2" t="str">
        <f aca="false">_xlfn.xlookup(A194,'MEMORIAL DE CÁLCULO'!$C$8:$C$5086,'MEMORIAL DE CÁLCULO'!$I$8:$I$5086)</f>
        <v>UN.</v>
      </c>
      <c r="G194" s="23" t="n">
        <v>0</v>
      </c>
      <c r="H194" s="2" t="e">
        <f aca="false">G194*E194</f>
        <v>#N/A</v>
      </c>
      <c r="I194" s="25" t="e">
        <f aca="false">(H194*$I$2)+H194</f>
        <v>#N/A</v>
      </c>
    </row>
    <row r="195" customFormat="false" ht="141.6" hidden="false" customHeight="true" outlineLevel="0" collapsed="false">
      <c r="A195" s="15" t="s">
        <v>496</v>
      </c>
      <c r="B195" s="2" t="e">
        <f aca="false">#VALUE!</f>
        <v>#VALUE!</v>
      </c>
      <c r="C195" s="2" t="s">
        <v>497</v>
      </c>
      <c r="D195" s="22" t="s">
        <v>498</v>
      </c>
      <c r="E195" s="2" t="e">
        <f aca="false" t="array" ref="E195:E195">IFERROR(VLOOKUP(A195,'MEMORIAL DE CÁLCULO'!$A$1:$I$5085,6,0),”NÃO ENC.”))</f>
        <v>#N/A</v>
      </c>
      <c r="F195" s="2" t="str">
        <f aca="false">_xlfn.xlookup(A195,'MEMORIAL DE CÁLCULO'!$C$8:$C$5086,'MEMORIAL DE CÁLCULO'!$I$8:$I$5086)</f>
        <v>UN.</v>
      </c>
      <c r="G195" s="23" t="n">
        <v>0</v>
      </c>
      <c r="H195" s="2" t="e">
        <f aca="false">G195*E195</f>
        <v>#N/A</v>
      </c>
      <c r="I195" s="25" t="e">
        <f aca="false">(H195*$I$2)+H195</f>
        <v>#N/A</v>
      </c>
    </row>
    <row r="196" customFormat="false" ht="141.6" hidden="false" customHeight="true" outlineLevel="0" collapsed="false">
      <c r="A196" s="15" t="s">
        <v>499</v>
      </c>
      <c r="B196" s="2" t="e">
        <f aca="false">#VALUE!</f>
        <v>#VALUE!</v>
      </c>
      <c r="C196" s="2" t="s">
        <v>500</v>
      </c>
      <c r="D196" s="22" t="s">
        <v>501</v>
      </c>
      <c r="E196" s="2" t="e">
        <f aca="false" t="array" ref="E196:E196">IFERROR(VLOOKUP(A196,'MEMORIAL DE CÁLCULO'!$A$1:$I$5085,6,0),”NÃO ENC.”))</f>
        <v>#N/A</v>
      </c>
      <c r="F196" s="2" t="str">
        <f aca="false">_xlfn.xlookup(A196,'MEMORIAL DE CÁLCULO'!$C$8:$C$5086,'MEMORIAL DE CÁLCULO'!$I$8:$I$5086)</f>
        <v>UN.</v>
      </c>
      <c r="G196" s="23" t="n">
        <v>0</v>
      </c>
      <c r="H196" s="2" t="e">
        <f aca="false">G196*E196</f>
        <v>#N/A</v>
      </c>
      <c r="I196" s="25" t="e">
        <f aca="false">(H196*$I$2)+H196</f>
        <v>#N/A</v>
      </c>
    </row>
    <row r="197" customFormat="false" ht="141.6" hidden="false" customHeight="true" outlineLevel="0" collapsed="false">
      <c r="A197" s="15" t="s">
        <v>502</v>
      </c>
      <c r="B197" s="2" t="e">
        <f aca="false">#VALUE!</f>
        <v>#VALUE!</v>
      </c>
      <c r="C197" s="2" t="s">
        <v>503</v>
      </c>
      <c r="D197" s="22" t="s">
        <v>504</v>
      </c>
      <c r="E197" s="2" t="e">
        <f aca="false" t="array" ref="E197:E197">IFERROR(VLOOKUP(A197,'MEMORIAL DE CÁLCULO'!$A$1:$I$5085,6,0),”NÃO ENC.”))</f>
        <v>#N/A</v>
      </c>
      <c r="F197" s="2" t="str">
        <f aca="false">_xlfn.xlookup(A197,'MEMORIAL DE CÁLCULO'!$C$8:$C$5086,'MEMORIAL DE CÁLCULO'!$I$8:$I$5086)</f>
        <v>UN.</v>
      </c>
      <c r="G197" s="23" t="n">
        <v>0</v>
      </c>
      <c r="H197" s="2" t="e">
        <f aca="false">G197*E197</f>
        <v>#N/A</v>
      </c>
      <c r="I197" s="25" t="e">
        <f aca="false">(H197*$I$2)+H197</f>
        <v>#N/A</v>
      </c>
    </row>
    <row r="198" customFormat="false" ht="141.6" hidden="false" customHeight="true" outlineLevel="0" collapsed="false">
      <c r="A198" s="15" t="s">
        <v>505</v>
      </c>
      <c r="B198" s="2" t="e">
        <f aca="false">#VALUE!</f>
        <v>#VALUE!</v>
      </c>
      <c r="C198" s="2" t="s">
        <v>506</v>
      </c>
      <c r="D198" s="22" t="s">
        <v>507</v>
      </c>
      <c r="E198" s="2" t="e">
        <f aca="false" t="array" ref="E198:E198">IFERROR(VLOOKUP(A198,'MEMORIAL DE CÁLCULO'!$A$1:$I$5085,6,0),”NÃO ENC.”))</f>
        <v>#N/A</v>
      </c>
      <c r="F198" s="2" t="str">
        <f aca="false">_xlfn.xlookup(A198,'MEMORIAL DE CÁLCULO'!$C$8:$C$5086,'MEMORIAL DE CÁLCULO'!$I$8:$I$5086)</f>
        <v>UN.</v>
      </c>
      <c r="G198" s="23" t="n">
        <v>0</v>
      </c>
      <c r="H198" s="2" t="e">
        <f aca="false">G198*E198</f>
        <v>#N/A</v>
      </c>
      <c r="I198" s="25" t="e">
        <f aca="false">(H198*$I$2)+H198</f>
        <v>#N/A</v>
      </c>
    </row>
    <row r="199" customFormat="false" ht="141.6" hidden="false" customHeight="true" outlineLevel="0" collapsed="false">
      <c r="A199" s="15" t="s">
        <v>508</v>
      </c>
      <c r="B199" s="2" t="e">
        <f aca="false">#VALUE!</f>
        <v>#VALUE!</v>
      </c>
      <c r="C199" s="2" t="s">
        <v>506</v>
      </c>
      <c r="D199" s="22" t="s">
        <v>509</v>
      </c>
      <c r="E199" s="2" t="e">
        <f aca="false" t="array" ref="E199:E199">IFERROR(VLOOKUP(A199,'MEMORIAL DE CÁLCULO'!$A$1:$I$5085,6,0),”NÃO ENC.”))</f>
        <v>#N/A</v>
      </c>
      <c r="F199" s="2" t="str">
        <f aca="false">_xlfn.xlookup(A199,'MEMORIAL DE CÁLCULO'!$C$8:$C$5086,'MEMORIAL DE CÁLCULO'!$I$8:$I$5086)</f>
        <v>UN.</v>
      </c>
      <c r="G199" s="23" t="n">
        <v>0</v>
      </c>
      <c r="H199" s="2" t="e">
        <f aca="false">G199*E199</f>
        <v>#N/A</v>
      </c>
      <c r="I199" s="25" t="e">
        <f aca="false">(H199*$I$2)+H199</f>
        <v>#N/A</v>
      </c>
    </row>
    <row r="200" customFormat="false" ht="141.6" hidden="false" customHeight="true" outlineLevel="0" collapsed="false">
      <c r="A200" s="15" t="s">
        <v>510</v>
      </c>
      <c r="B200" s="2" t="e">
        <f aca="false">#VALUE!</f>
        <v>#VALUE!</v>
      </c>
      <c r="C200" s="2" t="s">
        <v>511</v>
      </c>
      <c r="D200" s="22" t="s">
        <v>512</v>
      </c>
      <c r="E200" s="2" t="e">
        <f aca="false" t="array" ref="E200:E200">IFERROR(VLOOKUP(A200,'MEMORIAL DE CÁLCULO'!$A$1:$I$5085,6,0),”NÃO ENC.”))</f>
        <v>#N/A</v>
      </c>
      <c r="F200" s="2" t="str">
        <f aca="false">_xlfn.xlookup(A200,'MEMORIAL DE CÁLCULO'!$C$8:$C$5086,'MEMORIAL DE CÁLCULO'!$I$8:$I$5086)</f>
        <v>UN.</v>
      </c>
      <c r="G200" s="23" t="n">
        <v>0</v>
      </c>
      <c r="H200" s="2" t="e">
        <f aca="false">G200*E200</f>
        <v>#N/A</v>
      </c>
      <c r="I200" s="25" t="e">
        <f aca="false">(H200*$I$2)+H200</f>
        <v>#N/A</v>
      </c>
    </row>
    <row r="201" customFormat="false" ht="141.6" hidden="false" customHeight="true" outlineLevel="0" collapsed="false">
      <c r="A201" s="15" t="s">
        <v>513</v>
      </c>
      <c r="B201" s="2" t="e">
        <f aca="false">#VALUE!</f>
        <v>#VALUE!</v>
      </c>
      <c r="C201" s="2" t="s">
        <v>514</v>
      </c>
      <c r="D201" s="22" t="s">
        <v>515</v>
      </c>
      <c r="E201" s="2" t="e">
        <f aca="false" t="array" ref="E201:E201">IFERROR(VLOOKUP(A201,'MEMORIAL DE CÁLCULO'!$A$1:$I$5085,6,0),”NÃO ENC.”))</f>
        <v>#N/A</v>
      </c>
      <c r="F201" s="2" t="str">
        <f aca="false">_xlfn.xlookup(A201,'MEMORIAL DE CÁLCULO'!$C$8:$C$5086,'MEMORIAL DE CÁLCULO'!$I$8:$I$5086)</f>
        <v>UN.</v>
      </c>
      <c r="G201" s="23" t="n">
        <v>0</v>
      </c>
      <c r="H201" s="2" t="e">
        <f aca="false">G201*E201</f>
        <v>#N/A</v>
      </c>
      <c r="I201" s="25" t="e">
        <f aca="false">(H201*$I$2)+H201</f>
        <v>#N/A</v>
      </c>
    </row>
    <row r="202" customFormat="false" ht="141.6" hidden="false" customHeight="true" outlineLevel="0" collapsed="false">
      <c r="A202" s="15" t="s">
        <v>516</v>
      </c>
      <c r="B202" s="2" t="e">
        <f aca="false">#VALUE!</f>
        <v>#VALUE!</v>
      </c>
      <c r="C202" s="2" t="s">
        <v>517</v>
      </c>
      <c r="D202" s="22" t="s">
        <v>518</v>
      </c>
      <c r="E202" s="2" t="e">
        <f aca="false" t="array" ref="E202:E202">IFERROR(VLOOKUP(A202,'MEMORIAL DE CÁLCULO'!$A$1:$I$5085,6,0),”NÃO ENC.”))</f>
        <v>#N/A</v>
      </c>
      <c r="F202" s="2" t="str">
        <f aca="false">_xlfn.xlookup(A202,'MEMORIAL DE CÁLCULO'!$C$8:$C$5086,'MEMORIAL DE CÁLCULO'!$I$8:$I$5086)</f>
        <v>UN.</v>
      </c>
      <c r="G202" s="23" t="n">
        <v>0</v>
      </c>
      <c r="H202" s="2" t="e">
        <f aca="false">G202*E202</f>
        <v>#N/A</v>
      </c>
      <c r="I202" s="25" t="e">
        <f aca="false">(H202*$I$2)+H202</f>
        <v>#N/A</v>
      </c>
    </row>
    <row r="203" customFormat="false" ht="141.6" hidden="false" customHeight="true" outlineLevel="0" collapsed="false">
      <c r="A203" s="15" t="s">
        <v>519</v>
      </c>
      <c r="B203" s="2" t="e">
        <f aca="false">#VALUE!</f>
        <v>#VALUE!</v>
      </c>
      <c r="C203" s="2" t="s">
        <v>520</v>
      </c>
      <c r="D203" s="22" t="s">
        <v>521</v>
      </c>
      <c r="E203" s="2" t="e">
        <f aca="false" t="array" ref="E203:E203">IFERROR(VLOOKUP(A203,'MEMORIAL DE CÁLCULO'!$A$1:$I$5085,6,0),”NÃO ENC.”))</f>
        <v>#N/A</v>
      </c>
      <c r="F203" s="2" t="str">
        <f aca="false">_xlfn.xlookup(A203,'MEMORIAL DE CÁLCULO'!$C$8:$C$5086,'MEMORIAL DE CÁLCULO'!$I$8:$I$5086)</f>
        <v>UN.</v>
      </c>
      <c r="G203" s="23" t="n">
        <v>0</v>
      </c>
      <c r="H203" s="2" t="e">
        <f aca="false">G203*E203</f>
        <v>#N/A</v>
      </c>
      <c r="I203" s="25" t="e">
        <f aca="false">(H203*$I$2)+H203</f>
        <v>#N/A</v>
      </c>
    </row>
    <row r="204" customFormat="false" ht="18" hidden="false" customHeight="true" outlineLevel="0" collapsed="false">
      <c r="A204" s="27" t="s">
        <v>38</v>
      </c>
      <c r="B204" s="27"/>
      <c r="C204" s="27"/>
      <c r="D204" s="27"/>
      <c r="E204" s="27"/>
      <c r="F204" s="27"/>
      <c r="G204" s="32" t="n">
        <f aca="false">SUM(G193:G199)</f>
        <v>0</v>
      </c>
      <c r="H204" s="32" t="n">
        <f aca="false">SUM(H193:H199)</f>
        <v>0</v>
      </c>
      <c r="I204" s="33" t="n">
        <f aca="false">SUM(G204:H204)</f>
        <v>0</v>
      </c>
    </row>
    <row r="205" s="21" customFormat="true" ht="19.8" hidden="false" customHeight="true" outlineLevel="0" collapsed="false">
      <c r="A205" s="30"/>
      <c r="B205" s="30"/>
      <c r="C205" s="30"/>
      <c r="D205" s="30"/>
      <c r="E205" s="30"/>
      <c r="F205" s="30"/>
      <c r="G205" s="30"/>
      <c r="H205" s="30"/>
      <c r="I205" s="30"/>
    </row>
    <row r="206" s="21" customFormat="true" ht="19.8" hidden="false" customHeight="true" outlineLevel="0" collapsed="false">
      <c r="A206" s="31" t="s">
        <v>522</v>
      </c>
      <c r="B206" s="31"/>
      <c r="C206" s="31"/>
      <c r="D206" s="31"/>
      <c r="E206" s="31"/>
      <c r="F206" s="31"/>
      <c r="G206" s="31"/>
      <c r="H206" s="31"/>
      <c r="I206" s="31"/>
    </row>
    <row r="207" customFormat="false" ht="141.6" hidden="false" customHeight="true" outlineLevel="0" collapsed="false">
      <c r="A207" s="15" t="s">
        <v>523</v>
      </c>
      <c r="B207" s="2" t="e">
        <f aca="false">#VALUE!</f>
        <v>#VALUE!</v>
      </c>
      <c r="C207" s="2" t="s">
        <v>524</v>
      </c>
      <c r="D207" s="22" t="s">
        <v>525</v>
      </c>
      <c r="E207" s="2" t="e">
        <f aca="false" t="array" ref="E207:E207">IFERROR(VLOOKUP(A207,'MEMORIAL DE CÁLCULO'!$A$1:$I$5085,6,0),”NÃO ENC.”))</f>
        <v>#N/A</v>
      </c>
      <c r="F207" s="2" t="str">
        <f aca="false">_xlfn.xlookup(A207,'MEMORIAL DE CÁLCULO'!$C$8:$C$5086,'MEMORIAL DE CÁLCULO'!$I$8:$I$5086)</f>
        <v>UN.</v>
      </c>
      <c r="G207" s="23" t="n">
        <v>0</v>
      </c>
      <c r="H207" s="2" t="e">
        <f aca="false">G207*E207</f>
        <v>#N/A</v>
      </c>
      <c r="I207" s="25" t="e">
        <f aca="false">(H207*$I$2)+H207</f>
        <v>#N/A</v>
      </c>
    </row>
    <row r="208" customFormat="false" ht="141.6" hidden="false" customHeight="true" outlineLevel="0" collapsed="false">
      <c r="A208" s="15" t="s">
        <v>526</v>
      </c>
      <c r="B208" s="2" t="e">
        <f aca="false">#VALUE!</f>
        <v>#VALUE!</v>
      </c>
      <c r="C208" s="2" t="s">
        <v>527</v>
      </c>
      <c r="D208" s="22" t="s">
        <v>528</v>
      </c>
      <c r="E208" s="2" t="e">
        <f aca="false" t="array" ref="E208:E208">IFERROR(VLOOKUP(A208,'MEMORIAL DE CÁLCULO'!$A$1:$I$5085,6,0),”NÃO ENC.”))</f>
        <v>#N/A</v>
      </c>
      <c r="F208" s="2" t="str">
        <f aca="false">_xlfn.xlookup(A208,'MEMORIAL DE CÁLCULO'!$C$8:$C$5086,'MEMORIAL DE CÁLCULO'!$I$8:$I$5086)</f>
        <v>UN.</v>
      </c>
      <c r="G208" s="23" t="n">
        <v>0</v>
      </c>
      <c r="H208" s="2" t="e">
        <f aca="false">G208*E208</f>
        <v>#N/A</v>
      </c>
      <c r="I208" s="25" t="e">
        <f aca="false">(H208*$I$2)+H208</f>
        <v>#N/A</v>
      </c>
    </row>
    <row r="209" customFormat="false" ht="141.6" hidden="false" customHeight="true" outlineLevel="0" collapsed="false">
      <c r="A209" s="15" t="s">
        <v>529</v>
      </c>
      <c r="B209" s="2" t="e">
        <f aca="false">#VALUE!</f>
        <v>#VALUE!</v>
      </c>
      <c r="C209" s="2" t="s">
        <v>530</v>
      </c>
      <c r="D209" s="22" t="s">
        <v>531</v>
      </c>
      <c r="E209" s="2" t="e">
        <f aca="false" t="array" ref="E209:E209">IFERROR(VLOOKUP(A209,'MEMORIAL DE CÁLCULO'!$A$1:$I$5085,6,0),”NÃO ENC.”))</f>
        <v>#N/A</v>
      </c>
      <c r="F209" s="2" t="str">
        <f aca="false">_xlfn.xlookup(A209,'MEMORIAL DE CÁLCULO'!$C$8:$C$5086,'MEMORIAL DE CÁLCULO'!$I$8:$I$5086)</f>
        <v>UN.</v>
      </c>
      <c r="G209" s="23" t="n">
        <v>0</v>
      </c>
      <c r="H209" s="2" t="e">
        <f aca="false">G209*E209</f>
        <v>#N/A</v>
      </c>
      <c r="I209" s="25" t="e">
        <f aca="false">(H209*$I$2)+H209</f>
        <v>#N/A</v>
      </c>
    </row>
    <row r="210" customFormat="false" ht="141.6" hidden="false" customHeight="true" outlineLevel="0" collapsed="false">
      <c r="A210" s="15" t="s">
        <v>532</v>
      </c>
      <c r="B210" s="2" t="e">
        <f aca="false">#VALUE!</f>
        <v>#VALUE!</v>
      </c>
      <c r="C210" s="2" t="s">
        <v>533</v>
      </c>
      <c r="D210" s="22" t="s">
        <v>534</v>
      </c>
      <c r="E210" s="2" t="e">
        <f aca="false" t="array" ref="E210:E210">IFERROR(VLOOKUP(A210,'MEMORIAL DE CÁLCULO'!$A$1:$I$5085,6,0),”NÃO ENC.”))</f>
        <v>#N/A</v>
      </c>
      <c r="F210" s="2" t="str">
        <f aca="false">_xlfn.xlookup(A210,'MEMORIAL DE CÁLCULO'!$C$8:$C$5086,'MEMORIAL DE CÁLCULO'!$I$8:$I$5086)</f>
        <v>UN.</v>
      </c>
      <c r="G210" s="23" t="n">
        <v>0</v>
      </c>
      <c r="H210" s="2" t="e">
        <f aca="false">G210*E210</f>
        <v>#N/A</v>
      </c>
      <c r="I210" s="25" t="e">
        <f aca="false">(H210*$I$2)+H210</f>
        <v>#N/A</v>
      </c>
    </row>
    <row r="211" customFormat="false" ht="18" hidden="false" customHeight="true" outlineLevel="0" collapsed="false">
      <c r="A211" s="27" t="s">
        <v>38</v>
      </c>
      <c r="B211" s="27"/>
      <c r="C211" s="27"/>
      <c r="D211" s="27"/>
      <c r="E211" s="27"/>
      <c r="F211" s="27"/>
      <c r="G211" s="32" t="n">
        <f aca="false">SUM(G200:G206)</f>
        <v>0</v>
      </c>
      <c r="H211" s="32" t="n">
        <f aca="false">SUM(H200:H206)</f>
        <v>0</v>
      </c>
      <c r="I211" s="33" t="n">
        <f aca="false">SUM(G211:H211)</f>
        <v>0</v>
      </c>
    </row>
    <row r="212" s="21" customFormat="true" ht="19.8" hidden="false" customHeight="true" outlineLevel="0" collapsed="false">
      <c r="A212" s="30"/>
      <c r="B212" s="30"/>
      <c r="C212" s="30"/>
      <c r="D212" s="30"/>
      <c r="E212" s="30"/>
      <c r="F212" s="30"/>
      <c r="G212" s="30"/>
      <c r="H212" s="30"/>
      <c r="I212" s="30"/>
    </row>
    <row r="213" s="21" customFormat="true" ht="19.8" hidden="false" customHeight="true" outlineLevel="0" collapsed="false">
      <c r="A213" s="31" t="s">
        <v>535</v>
      </c>
      <c r="B213" s="31"/>
      <c r="C213" s="31"/>
      <c r="D213" s="31"/>
      <c r="E213" s="31"/>
      <c r="F213" s="31"/>
      <c r="G213" s="31"/>
      <c r="H213" s="31"/>
      <c r="I213" s="31"/>
    </row>
    <row r="214" customFormat="false" ht="141.6" hidden="false" customHeight="true" outlineLevel="0" collapsed="false">
      <c r="A214" s="15" t="s">
        <v>536</v>
      </c>
      <c r="B214" s="2" t="e">
        <f aca="false">#VALUE!</f>
        <v>#VALUE!</v>
      </c>
      <c r="C214" s="2" t="s">
        <v>537</v>
      </c>
      <c r="D214" s="22" t="s">
        <v>538</v>
      </c>
      <c r="E214" s="2" t="e">
        <f aca="false" t="array" ref="E214:E214">IFERROR(VLOOKUP(A214,'MEMORIAL DE CÁLCULO'!$A$1:$I$5085,6,0),”NÃO ENC.”))</f>
        <v>#N/A</v>
      </c>
      <c r="F214" s="2" t="str">
        <f aca="false">_xlfn.xlookup(A214,'MEMORIAL DE CÁLCULO'!$C$8:$C$5086,'MEMORIAL DE CÁLCULO'!$I$8:$I$5086)</f>
        <v>UN.</v>
      </c>
      <c r="G214" s="23" t="n">
        <v>0</v>
      </c>
      <c r="H214" s="2" t="e">
        <f aca="false">G214*E214</f>
        <v>#N/A</v>
      </c>
      <c r="I214" s="25" t="e">
        <f aca="false">(H214*$I$2)+H214</f>
        <v>#N/A</v>
      </c>
    </row>
    <row r="215" customFormat="false" ht="141.6" hidden="false" customHeight="true" outlineLevel="0" collapsed="false">
      <c r="A215" s="15" t="s">
        <v>539</v>
      </c>
      <c r="B215" s="2" t="e">
        <f aca="false">#VALUE!</f>
        <v>#VALUE!</v>
      </c>
      <c r="C215" s="2" t="s">
        <v>540</v>
      </c>
      <c r="D215" s="22" t="s">
        <v>541</v>
      </c>
      <c r="E215" s="2" t="e">
        <f aca="false" t="array" ref="E215:E215">IFERROR(VLOOKUP(A215,'MEMORIAL DE CÁLCULO'!$A$1:$I$5085,6,0),”NÃO ENC.”))</f>
        <v>#N/A</v>
      </c>
      <c r="F215" s="2" t="str">
        <f aca="false">_xlfn.xlookup(A215,'MEMORIAL DE CÁLCULO'!$C$8:$C$5086,'MEMORIAL DE CÁLCULO'!$I$8:$I$5086)</f>
        <v>M</v>
      </c>
      <c r="G215" s="23" t="n">
        <v>0</v>
      </c>
      <c r="H215" s="2" t="e">
        <f aca="false">G215*E215</f>
        <v>#N/A</v>
      </c>
      <c r="I215" s="25" t="e">
        <f aca="false">(H215*$I$2)+H215</f>
        <v>#N/A</v>
      </c>
    </row>
    <row r="216" customFormat="false" ht="141.6" hidden="false" customHeight="true" outlineLevel="0" collapsed="false">
      <c r="A216" s="15" t="s">
        <v>542</v>
      </c>
      <c r="B216" s="2" t="e">
        <f aca="false">#VALUE!</f>
        <v>#VALUE!</v>
      </c>
      <c r="C216" s="2" t="s">
        <v>543</v>
      </c>
      <c r="D216" s="22" t="s">
        <v>504</v>
      </c>
      <c r="E216" s="2" t="e">
        <f aca="false" t="array" ref="E216:E216">IFERROR(VLOOKUP(A216,'MEMORIAL DE CÁLCULO'!$A$1:$I$5085,6,0),”NÃO ENC.”))</f>
        <v>#N/A</v>
      </c>
      <c r="F216" s="2" t="str">
        <f aca="false">_xlfn.xlookup(A216,'MEMORIAL DE CÁLCULO'!$C$8:$C$5086,'MEMORIAL DE CÁLCULO'!$I$8:$I$5086)</f>
        <v>UN.</v>
      </c>
      <c r="G216" s="23" t="n">
        <v>0</v>
      </c>
      <c r="H216" s="2" t="e">
        <f aca="false">G216*E216</f>
        <v>#N/A</v>
      </c>
      <c r="I216" s="25" t="e">
        <f aca="false">(H216*$I$2)+H216</f>
        <v>#N/A</v>
      </c>
    </row>
    <row r="217" customFormat="false" ht="141.6" hidden="false" customHeight="true" outlineLevel="0" collapsed="false">
      <c r="A217" s="15" t="s">
        <v>544</v>
      </c>
      <c r="B217" s="2" t="e">
        <f aca="false">#VALUE!</f>
        <v>#VALUE!</v>
      </c>
      <c r="C217" s="2" t="s">
        <v>545</v>
      </c>
      <c r="D217" s="22" t="s">
        <v>546</v>
      </c>
      <c r="E217" s="2" t="e">
        <f aca="false" t="array" ref="E217:E217">IFERROR(VLOOKUP(A217,'MEMORIAL DE CÁLCULO'!$A$1:$I$5085,6,0),”NÃO ENC.”))</f>
        <v>#N/A</v>
      </c>
      <c r="F217" s="2" t="str">
        <f aca="false">_xlfn.xlookup(A217,'MEMORIAL DE CÁLCULO'!$C$8:$C$5086,'MEMORIAL DE CÁLCULO'!$I$8:$I$5086)</f>
        <v>UN.</v>
      </c>
      <c r="G217" s="23" t="n">
        <v>0</v>
      </c>
      <c r="H217" s="24" t="e">
        <f aca="false">G217*E217</f>
        <v>#N/A</v>
      </c>
      <c r="I217" s="25" t="e">
        <f aca="false">(H217*$I$2)+H217</f>
        <v>#N/A</v>
      </c>
    </row>
    <row r="218" customFormat="false" ht="141.6" hidden="false" customHeight="true" outlineLevel="0" collapsed="false">
      <c r="A218" s="15" t="s">
        <v>547</v>
      </c>
      <c r="B218" s="2" t="e">
        <f aca="false">#VALUE!</f>
        <v>#VALUE!</v>
      </c>
      <c r="C218" s="2" t="s">
        <v>545</v>
      </c>
      <c r="D218" s="22" t="s">
        <v>548</v>
      </c>
      <c r="E218" s="2" t="e">
        <f aca="false" t="array" ref="E218:E218">IFERROR(VLOOKUP(A218,'MEMORIAL DE CÁLCULO'!$A$1:$I$5085,6,0),”NÃO ENC.”))</f>
        <v>#N/A</v>
      </c>
      <c r="F218" s="2" t="str">
        <f aca="false">_xlfn.xlookup(A218,'MEMORIAL DE CÁLCULO'!$C$8:$C$5086,'MEMORIAL DE CÁLCULO'!$I$8:$I$5086)</f>
        <v>UN.</v>
      </c>
      <c r="G218" s="23" t="n">
        <v>0</v>
      </c>
      <c r="H218" s="24" t="e">
        <f aca="false">G218*E218</f>
        <v>#N/A</v>
      </c>
      <c r="I218" s="25" t="e">
        <f aca="false">(H218*$I$2)+H218</f>
        <v>#N/A</v>
      </c>
    </row>
    <row r="219" customFormat="false" ht="141.6" hidden="false" customHeight="true" outlineLevel="0" collapsed="false">
      <c r="A219" s="15" t="s">
        <v>549</v>
      </c>
      <c r="B219" s="2" t="e">
        <f aca="false">#VALUE!</f>
        <v>#VALUE!</v>
      </c>
      <c r="C219" s="2" t="s">
        <v>545</v>
      </c>
      <c r="D219" s="22" t="s">
        <v>550</v>
      </c>
      <c r="E219" s="2" t="e">
        <f aca="false" t="array" ref="E219:E219">IFERROR(VLOOKUP(A219,'MEMORIAL DE CÁLCULO'!$A$1:$I$5085,6,0),”NÃO ENC.”))</f>
        <v>#N/A</v>
      </c>
      <c r="F219" s="2" t="str">
        <f aca="false">_xlfn.xlookup(A219,'MEMORIAL DE CÁLCULO'!$C$8:$C$5086,'MEMORIAL DE CÁLCULO'!$I$8:$I$5086)</f>
        <v>UN.</v>
      </c>
      <c r="G219" s="23" t="n">
        <v>0</v>
      </c>
      <c r="H219" s="24" t="e">
        <f aca="false">G219*E219</f>
        <v>#N/A</v>
      </c>
      <c r="I219" s="25" t="e">
        <f aca="false">(H219*$I$2)+H219</f>
        <v>#N/A</v>
      </c>
    </row>
    <row r="220" customFormat="false" ht="141.6" hidden="false" customHeight="true" outlineLevel="0" collapsed="false">
      <c r="A220" s="15" t="s">
        <v>551</v>
      </c>
      <c r="B220" s="2" t="e">
        <f aca="false">#VALUE!</f>
        <v>#VALUE!</v>
      </c>
      <c r="C220" s="2" t="s">
        <v>552</v>
      </c>
      <c r="D220" s="22" t="s">
        <v>454</v>
      </c>
      <c r="E220" s="2" t="e">
        <f aca="false" t="array" ref="E220:E220">IFERROR(VLOOKUP(A220,'MEMORIAL DE CÁLCULO'!$A$1:$I$5085,6,0),”NÃO ENC.”))</f>
        <v>#N/A</v>
      </c>
      <c r="F220" s="2" t="str">
        <f aca="false">_xlfn.xlookup(A220,'MEMORIAL DE CÁLCULO'!$C$8:$C$5086,'MEMORIAL DE CÁLCULO'!$I$8:$I$5086)</f>
        <v>UN.</v>
      </c>
      <c r="G220" s="23" t="n">
        <v>0</v>
      </c>
      <c r="H220" s="2" t="e">
        <f aca="false">G220*E220</f>
        <v>#N/A</v>
      </c>
      <c r="I220" s="25" t="e">
        <f aca="false">(H220*$I$2)+H220</f>
        <v>#N/A</v>
      </c>
    </row>
    <row r="221" customFormat="false" ht="141.6" hidden="false" customHeight="true" outlineLevel="0" collapsed="false">
      <c r="A221" s="15" t="s">
        <v>553</v>
      </c>
      <c r="B221" s="2" t="e">
        <f aca="false">#VALUE!</f>
        <v>#VALUE!</v>
      </c>
      <c r="C221" s="2" t="s">
        <v>517</v>
      </c>
      <c r="D221" s="22" t="s">
        <v>554</v>
      </c>
      <c r="E221" s="2" t="e">
        <f aca="false" t="array" ref="E221:E221">IFERROR(VLOOKUP(A221,'MEMORIAL DE CÁLCULO'!$A$1:$I$5085,6,0),”NÃO ENC.”))</f>
        <v>#N/A</v>
      </c>
      <c r="F221" s="2" t="str">
        <f aca="false">_xlfn.xlookup(A221,'MEMORIAL DE CÁLCULO'!$C$8:$C$5086,'MEMORIAL DE CÁLCULO'!$I$8:$I$5086)</f>
        <v>UN.</v>
      </c>
      <c r="G221" s="23" t="n">
        <v>0</v>
      </c>
      <c r="H221" s="2" t="e">
        <f aca="false">G221*E221</f>
        <v>#N/A</v>
      </c>
      <c r="I221" s="25" t="e">
        <f aca="false">(H221*$I$2)+H221</f>
        <v>#N/A</v>
      </c>
    </row>
    <row r="222" customFormat="false" ht="141.6" hidden="false" customHeight="true" outlineLevel="0" collapsed="false">
      <c r="A222" s="15" t="s">
        <v>555</v>
      </c>
      <c r="B222" s="2" t="e">
        <f aca="false">#VALUE!</f>
        <v>#VALUE!</v>
      </c>
      <c r="C222" s="2" t="s">
        <v>556</v>
      </c>
      <c r="D222" s="22" t="s">
        <v>305</v>
      </c>
      <c r="E222" s="2" t="e">
        <f aca="false" t="array" ref="E222:E222">IFERROR(VLOOKUP(A222,'MEMORIAL DE CÁLCULO'!$A$1:$I$5085,6,0),”NÃO ENC.”))</f>
        <v>#N/A</v>
      </c>
      <c r="F222" s="2" t="str">
        <f aca="false">_xlfn.xlookup(A222,'MEMORIAL DE CÁLCULO'!$C$8:$C$5086,'MEMORIAL DE CÁLCULO'!$I$8:$I$5086)</f>
        <v>M</v>
      </c>
      <c r="G222" s="23" t="n">
        <v>0</v>
      </c>
      <c r="H222" s="2" t="e">
        <f aca="false">G222*E222</f>
        <v>#N/A</v>
      </c>
      <c r="I222" s="25" t="e">
        <f aca="false">(H222*$I$2)+H222</f>
        <v>#N/A</v>
      </c>
    </row>
    <row r="223" customFormat="false" ht="141.6" hidden="false" customHeight="true" outlineLevel="0" collapsed="false">
      <c r="A223" s="15" t="s">
        <v>557</v>
      </c>
      <c r="B223" s="2" t="e">
        <f aca="false">#VALUE!</f>
        <v>#VALUE!</v>
      </c>
      <c r="C223" s="2" t="s">
        <v>558</v>
      </c>
      <c r="D223" s="22" t="s">
        <v>559</v>
      </c>
      <c r="E223" s="2" t="e">
        <f aca="false" t="array" ref="E223:E223">IFERROR(VLOOKUP(A223,'MEMORIAL DE CÁLCULO'!$A$1:$I$5085,6,0),”NÃO ENC.”))</f>
        <v>#N/A</v>
      </c>
      <c r="F223" s="2" t="str">
        <f aca="false">_xlfn.xlookup(A223,'MEMORIAL DE CÁLCULO'!$C$8:$C$5086,'MEMORIAL DE CÁLCULO'!$I$8:$I$5086)</f>
        <v>UN.</v>
      </c>
      <c r="G223" s="23" t="n">
        <v>0</v>
      </c>
      <c r="H223" s="2" t="e">
        <f aca="false">G223*E223</f>
        <v>#N/A</v>
      </c>
      <c r="I223" s="25" t="e">
        <f aca="false">(H223*$I$2)+H223</f>
        <v>#N/A</v>
      </c>
    </row>
    <row r="224" customFormat="false" ht="141.6" hidden="false" customHeight="true" outlineLevel="0" collapsed="false">
      <c r="A224" s="15" t="s">
        <v>560</v>
      </c>
      <c r="B224" s="2" t="e">
        <f aca="false">#VALUE!</f>
        <v>#VALUE!</v>
      </c>
      <c r="C224" s="2" t="s">
        <v>561</v>
      </c>
      <c r="D224" s="22" t="s">
        <v>562</v>
      </c>
      <c r="E224" s="2" t="e">
        <f aca="false" t="array" ref="E224:E224">IFERROR(VLOOKUP(A224,'MEMORIAL DE CÁLCULO'!$A$1:$I$5085,6,0),”NÃO ENC.”))</f>
        <v>#N/A</v>
      </c>
      <c r="F224" s="2" t="str">
        <f aca="false">_xlfn.xlookup(A224,'MEMORIAL DE CÁLCULO'!$C$8:$C$5086,'MEMORIAL DE CÁLCULO'!$I$8:$I$5086)</f>
        <v>UN.</v>
      </c>
      <c r="G224" s="23" t="n">
        <v>0</v>
      </c>
      <c r="H224" s="2" t="e">
        <f aca="false">G224*E224</f>
        <v>#N/A</v>
      </c>
      <c r="I224" s="25" t="e">
        <f aca="false">(H224*$I$2)+H224</f>
        <v>#N/A</v>
      </c>
    </row>
    <row r="225" customFormat="false" ht="141.6" hidden="false" customHeight="true" outlineLevel="0" collapsed="false">
      <c r="A225" s="15" t="s">
        <v>563</v>
      </c>
      <c r="B225" s="2" t="e">
        <f aca="false">#VALUE!</f>
        <v>#VALUE!</v>
      </c>
      <c r="C225" s="2" t="s">
        <v>564</v>
      </c>
      <c r="D225" s="22" t="s">
        <v>565</v>
      </c>
      <c r="E225" s="2" t="e">
        <f aca="false" t="array" ref="E225:E225">IFERROR(VLOOKUP(A225,'MEMORIAL DE CÁLCULO'!$A$1:$I$5085,6,0),”NÃO ENC.”))</f>
        <v>#N/A</v>
      </c>
      <c r="F225" s="2" t="str">
        <f aca="false">_xlfn.xlookup(A225,'MEMORIAL DE CÁLCULO'!$C$8:$C$5086,'MEMORIAL DE CÁLCULO'!$I$8:$I$5086)</f>
        <v>UN.</v>
      </c>
      <c r="G225" s="23" t="n">
        <v>0</v>
      </c>
      <c r="H225" s="2" t="e">
        <f aca="false">G225*E225</f>
        <v>#N/A</v>
      </c>
      <c r="I225" s="25" t="e">
        <f aca="false">(H225*$I$2)+H225</f>
        <v>#N/A</v>
      </c>
    </row>
    <row r="226" customFormat="false" ht="141.6" hidden="false" customHeight="true" outlineLevel="0" collapsed="false">
      <c r="A226" s="15" t="s">
        <v>566</v>
      </c>
      <c r="B226" s="2" t="e">
        <f aca="false">#VALUE!</f>
        <v>#VALUE!</v>
      </c>
      <c r="C226" s="2" t="s">
        <v>567</v>
      </c>
      <c r="D226" s="22" t="s">
        <v>568</v>
      </c>
      <c r="E226" s="2" t="e">
        <f aca="false" t="array" ref="E226:E226">IFERROR(VLOOKUP(A226,'MEMORIAL DE CÁLCULO'!$A$1:$I$5085,6,0),”NÃO ENC.”))</f>
        <v>#N/A</v>
      </c>
      <c r="F226" s="2" t="str">
        <f aca="false">_xlfn.xlookup(A226,'MEMORIAL DE CÁLCULO'!$C$8:$C$5086,'MEMORIAL DE CÁLCULO'!$I$8:$I$5086)</f>
        <v>UN.</v>
      </c>
      <c r="G226" s="23" t="n">
        <v>0</v>
      </c>
      <c r="H226" s="2" t="e">
        <f aca="false">G226*E226</f>
        <v>#N/A</v>
      </c>
      <c r="I226" s="25" t="e">
        <f aca="false">(H226*$I$2)+H226</f>
        <v>#N/A</v>
      </c>
    </row>
    <row r="227" customFormat="false" ht="141.6" hidden="false" customHeight="true" outlineLevel="0" collapsed="false">
      <c r="A227" s="15" t="s">
        <v>569</v>
      </c>
      <c r="B227" s="2" t="e">
        <f aca="false">#VALUE!</f>
        <v>#VALUE!</v>
      </c>
      <c r="C227" s="2" t="s">
        <v>514</v>
      </c>
      <c r="D227" s="22" t="s">
        <v>570</v>
      </c>
      <c r="E227" s="2" t="e">
        <f aca="false" t="array" ref="E227:E227">IFERROR(VLOOKUP(A227,'MEMORIAL DE CÁLCULO'!$A$1:$I$5085,6,0),”NÃO ENC.”))</f>
        <v>#N/A</v>
      </c>
      <c r="F227" s="2" t="str">
        <f aca="false">_xlfn.xlookup(A227,'MEMORIAL DE CÁLCULO'!$C$8:$C$5086,'MEMORIAL DE CÁLCULO'!$I$8:$I$5086)</f>
        <v>UN.</v>
      </c>
      <c r="G227" s="23" t="n">
        <v>0</v>
      </c>
      <c r="H227" s="2" t="e">
        <f aca="false">G227*E227</f>
        <v>#N/A</v>
      </c>
      <c r="I227" s="25" t="e">
        <f aca="false">(H227*$I$2)+H227</f>
        <v>#N/A</v>
      </c>
    </row>
    <row r="228" customFormat="false" ht="141.6" hidden="false" customHeight="true" outlineLevel="0" collapsed="false">
      <c r="A228" s="15" t="s">
        <v>571</v>
      </c>
      <c r="B228" s="2" t="e">
        <f aca="false">#VALUE!</f>
        <v>#VALUE!</v>
      </c>
      <c r="C228" s="2" t="s">
        <v>572</v>
      </c>
      <c r="D228" s="22" t="s">
        <v>573</v>
      </c>
      <c r="E228" s="2" t="e">
        <f aca="false" t="array" ref="E228:E228">IFERROR(VLOOKUP(A228,'MEMORIAL DE CÁLCULO'!$A$1:$I$5085,6,0),”NÃO ENC.”))</f>
        <v>#N/A</v>
      </c>
      <c r="F228" s="2" t="str">
        <f aca="false">_xlfn.xlookup(A228,'MEMORIAL DE CÁLCULO'!$C$8:$C$5086,'MEMORIAL DE CÁLCULO'!$I$8:$I$5086)</f>
        <v>UN.</v>
      </c>
      <c r="G228" s="23" t="n">
        <v>0</v>
      </c>
      <c r="H228" s="2" t="e">
        <f aca="false">G228*E228</f>
        <v>#N/A</v>
      </c>
      <c r="I228" s="25" t="e">
        <f aca="false">(H228*$I$2)+H228</f>
        <v>#N/A</v>
      </c>
    </row>
    <row r="229" customFormat="false" ht="141.6" hidden="false" customHeight="true" outlineLevel="0" collapsed="false">
      <c r="A229" s="15" t="s">
        <v>574</v>
      </c>
      <c r="B229" s="2" t="e">
        <f aca="false">#VALUE!</f>
        <v>#VALUE!</v>
      </c>
      <c r="C229" s="2" t="s">
        <v>506</v>
      </c>
      <c r="D229" s="22" t="s">
        <v>507</v>
      </c>
      <c r="E229" s="2" t="e">
        <f aca="false" t="array" ref="E229:E229">IFERROR(VLOOKUP(A229,'MEMORIAL DE CÁLCULO'!$A$1:$I$5085,6,0),”NÃO ENC.”))</f>
        <v>#N/A</v>
      </c>
      <c r="F229" s="2" t="str">
        <f aca="false">_xlfn.xlookup(A229,'MEMORIAL DE CÁLCULO'!$C$8:$C$5086,'MEMORIAL DE CÁLCULO'!$I$8:$I$5086)</f>
        <v>UN.</v>
      </c>
      <c r="G229" s="23" t="n">
        <v>0</v>
      </c>
      <c r="H229" s="2" t="e">
        <f aca="false">G229*E229</f>
        <v>#N/A</v>
      </c>
      <c r="I229" s="25" t="e">
        <f aca="false">(H229*$I$2)+H229</f>
        <v>#N/A</v>
      </c>
    </row>
    <row r="230" customFormat="false" ht="18" hidden="false" customHeight="true" outlineLevel="0" collapsed="false">
      <c r="A230" s="27" t="s">
        <v>38</v>
      </c>
      <c r="B230" s="27"/>
      <c r="C230" s="27"/>
      <c r="D230" s="27"/>
      <c r="E230" s="27"/>
      <c r="F230" s="27"/>
      <c r="G230" s="32" t="n">
        <f aca="false">SUM(G219:G225)</f>
        <v>0</v>
      </c>
      <c r="H230" s="32" t="n">
        <f aca="false">SUM(H219:H225)</f>
        <v>0</v>
      </c>
      <c r="I230" s="33" t="n">
        <f aca="false">SUM(G230:H230)</f>
        <v>0</v>
      </c>
    </row>
    <row r="231" s="21" customFormat="true" ht="19.8" hidden="false" customHeight="true" outlineLevel="0" collapsed="false">
      <c r="A231" s="30"/>
      <c r="B231" s="30"/>
      <c r="C231" s="30"/>
      <c r="D231" s="30"/>
      <c r="E231" s="30"/>
      <c r="F231" s="30"/>
      <c r="G231" s="30"/>
      <c r="H231" s="30"/>
      <c r="I231" s="30"/>
    </row>
    <row r="232" s="21" customFormat="true" ht="19.8" hidden="false" customHeight="true" outlineLevel="0" collapsed="false">
      <c r="A232" s="31" t="s">
        <v>575</v>
      </c>
      <c r="B232" s="31"/>
      <c r="C232" s="31"/>
      <c r="D232" s="31"/>
      <c r="E232" s="31"/>
      <c r="F232" s="31"/>
      <c r="G232" s="31"/>
      <c r="H232" s="31"/>
      <c r="I232" s="31"/>
    </row>
    <row r="233" customFormat="false" ht="141.6" hidden="false" customHeight="true" outlineLevel="0" collapsed="false">
      <c r="A233" s="15" t="s">
        <v>576</v>
      </c>
      <c r="B233" s="2" t="e">
        <f aca="false">#VALUE!</f>
        <v>#VALUE!</v>
      </c>
      <c r="C233" s="2" t="s">
        <v>577</v>
      </c>
      <c r="D233" s="22" t="s">
        <v>578</v>
      </c>
      <c r="E233" s="2" t="e">
        <f aca="false" t="array" ref="E233:E233">IFERROR(VLOOKUP(A233,'MEMORIAL DE CÁLCULO'!$A$1:$I$5085,6,0),”NÃO ENC.”))</f>
        <v>#N/A</v>
      </c>
      <c r="F233" s="2" t="str">
        <f aca="false">_xlfn.xlookup(A233,'MEMORIAL DE CÁLCULO'!$C$8:$C$5086,'MEMORIAL DE CÁLCULO'!$I$8:$I$5086)</f>
        <v>UN.</v>
      </c>
      <c r="G233" s="23" t="n">
        <v>0</v>
      </c>
      <c r="H233" s="2" t="e">
        <f aca="false">G233*E233</f>
        <v>#N/A</v>
      </c>
      <c r="I233" s="25" t="e">
        <f aca="false">(H233*$I$2)+H233</f>
        <v>#N/A</v>
      </c>
    </row>
    <row r="234" customFormat="false" ht="141.6" hidden="false" customHeight="true" outlineLevel="0" collapsed="false">
      <c r="A234" s="15" t="s">
        <v>579</v>
      </c>
      <c r="B234" s="2" t="e">
        <f aca="false">#VALUE!</f>
        <v>#VALUE!</v>
      </c>
      <c r="C234" s="2" t="s">
        <v>209</v>
      </c>
      <c r="D234" s="22" t="s">
        <v>580</v>
      </c>
      <c r="E234" s="2" t="e">
        <f aca="false" t="array" ref="E234:E234">IFERROR(VLOOKUP(A234,'MEMORIAL DE CÁLCULO'!$A$1:$I$5085,6,0),”NÃO ENC.”))</f>
        <v>#N/A</v>
      </c>
      <c r="F234" s="2" t="str">
        <f aca="false">_xlfn.xlookup(A234,'MEMORIAL DE CÁLCULO'!$C$8:$C$5086,'MEMORIAL DE CÁLCULO'!$I$8:$I$5086)</f>
        <v>UN.</v>
      </c>
      <c r="G234" s="23" t="n">
        <v>0</v>
      </c>
      <c r="H234" s="24" t="e">
        <f aca="false">G234*E234</f>
        <v>#N/A</v>
      </c>
      <c r="I234" s="25" t="e">
        <f aca="false">(H234*$I$2)+H234</f>
        <v>#N/A</v>
      </c>
    </row>
    <row r="235" customFormat="false" ht="141.6" hidden="false" customHeight="true" outlineLevel="0" collapsed="false">
      <c r="A235" s="15" t="s">
        <v>581</v>
      </c>
      <c r="B235" s="2" t="e">
        <f aca="false">#VALUE!</f>
        <v>#VALUE!</v>
      </c>
      <c r="C235" s="2" t="s">
        <v>212</v>
      </c>
      <c r="D235" s="22" t="s">
        <v>213</v>
      </c>
      <c r="E235" s="2" t="e">
        <f aca="false" t="array" ref="E235:E235">IFERROR(VLOOKUP(A235,'MEMORIAL DE CÁLCULO'!$A$1:$I$5085,6,0),”NÃO ENC.”))</f>
        <v>#N/A</v>
      </c>
      <c r="F235" s="2" t="str">
        <f aca="false">_xlfn.xlookup(A235,'MEMORIAL DE CÁLCULO'!$C$8:$C$5086,'MEMORIAL DE CÁLCULO'!$I$8:$I$5086)</f>
        <v>M</v>
      </c>
      <c r="G235" s="23" t="n">
        <v>0</v>
      </c>
      <c r="H235" s="24" t="e">
        <f aca="false">G235*E235</f>
        <v>#N/A</v>
      </c>
      <c r="I235" s="25" t="e">
        <f aca="false">(H235*$I$2)+H235</f>
        <v>#N/A</v>
      </c>
    </row>
    <row r="236" customFormat="false" ht="141.6" hidden="false" customHeight="true" outlineLevel="0" collapsed="false">
      <c r="A236" s="15" t="s">
        <v>582</v>
      </c>
      <c r="B236" s="2" t="e">
        <f aca="false">#VALUE!</f>
        <v>#VALUE!</v>
      </c>
      <c r="C236" s="2" t="s">
        <v>215</v>
      </c>
      <c r="D236" s="22" t="s">
        <v>216</v>
      </c>
      <c r="E236" s="2" t="e">
        <f aca="false" t="array" ref="E236:E236">IFERROR(VLOOKUP(A236,'MEMORIAL DE CÁLCULO'!$A$1:$I$5085,6,0),”NÃO ENC.”))</f>
        <v>#N/A</v>
      </c>
      <c r="F236" s="2" t="str">
        <f aca="false">_xlfn.xlookup(A236,'MEMORIAL DE CÁLCULO'!$C$8:$C$5086,'MEMORIAL DE CÁLCULO'!$I$8:$I$5086)</f>
        <v>M²</v>
      </c>
      <c r="G236" s="23" t="n">
        <v>0</v>
      </c>
      <c r="H236" s="24" t="e">
        <f aca="false">G236*E236</f>
        <v>#N/A</v>
      </c>
      <c r="I236" s="25" t="e">
        <f aca="false">(H236*$I$2)+H236</f>
        <v>#N/A</v>
      </c>
    </row>
    <row r="237" customFormat="false" ht="141.6" hidden="false" customHeight="true" outlineLevel="0" collapsed="false">
      <c r="A237" s="15" t="s">
        <v>583</v>
      </c>
      <c r="B237" s="2" t="e">
        <f aca="false">#VALUE!</f>
        <v>#VALUE!</v>
      </c>
      <c r="C237" s="2" t="s">
        <v>218</v>
      </c>
      <c r="D237" s="22" t="s">
        <v>219</v>
      </c>
      <c r="E237" s="2" t="e">
        <f aca="false" t="array" ref="E237:E237">IFERROR(VLOOKUP(A237,'MEMORIAL DE CÁLCULO'!$A$1:$I$5085,6,0),”NÃO ENC.”))</f>
        <v>#N/A</v>
      </c>
      <c r="F237" s="2" t="str">
        <f aca="false">_xlfn.xlookup(A237,'MEMORIAL DE CÁLCULO'!$C$8:$C$5086,'MEMORIAL DE CÁLCULO'!$I$8:$I$5086)</f>
        <v>UN.</v>
      </c>
      <c r="G237" s="23" t="n">
        <v>0</v>
      </c>
      <c r="H237" s="24" t="e">
        <f aca="false">G237*E237</f>
        <v>#N/A</v>
      </c>
      <c r="I237" s="25" t="e">
        <f aca="false">(H237*$I$2)+H237</f>
        <v>#N/A</v>
      </c>
    </row>
    <row r="238" customFormat="false" ht="141.6" hidden="false" customHeight="true" outlineLevel="0" collapsed="false">
      <c r="A238" s="15" t="s">
        <v>584</v>
      </c>
      <c r="B238" s="2" t="e">
        <f aca="false">#VALUE!</f>
        <v>#VALUE!</v>
      </c>
      <c r="C238" s="2" t="s">
        <v>221</v>
      </c>
      <c r="D238" s="22" t="s">
        <v>173</v>
      </c>
      <c r="E238" s="2" t="e">
        <f aca="false" t="array" ref="E238:E238">IFERROR(VLOOKUP(A238,'MEMORIAL DE CÁLCULO'!$A$1:$I$5085,6,0),”NÃO ENC.”))</f>
        <v>#N/A</v>
      </c>
      <c r="F238" s="2" t="str">
        <f aca="false">_xlfn.xlookup(A238,'MEMORIAL DE CÁLCULO'!$C$8:$C$5086,'MEMORIAL DE CÁLCULO'!$I$8:$I$5086)</f>
        <v>UN.</v>
      </c>
      <c r="G238" s="23" t="n">
        <v>0</v>
      </c>
      <c r="H238" s="24" t="e">
        <f aca="false">G238*E238</f>
        <v>#N/A</v>
      </c>
      <c r="I238" s="25" t="e">
        <f aca="false">(H238*$I$2)+H238</f>
        <v>#N/A</v>
      </c>
    </row>
    <row r="239" customFormat="false" ht="141.6" hidden="false" customHeight="true" outlineLevel="0" collapsed="false">
      <c r="A239" s="15" t="s">
        <v>585</v>
      </c>
      <c r="B239" s="2" t="e">
        <f aca="false">#VALUE!</f>
        <v>#VALUE!</v>
      </c>
      <c r="C239" s="2" t="s">
        <v>567</v>
      </c>
      <c r="D239" s="22" t="s">
        <v>568</v>
      </c>
      <c r="E239" s="2" t="e">
        <f aca="false" t="array" ref="E239:E239">IFERROR(VLOOKUP(A239,'MEMORIAL DE CÁLCULO'!$A$1:$I$5085,6,0),”NÃO ENC.”))</f>
        <v>#N/A</v>
      </c>
      <c r="F239" s="2" t="str">
        <f aca="false">_xlfn.xlookup(A239,'MEMORIAL DE CÁLCULO'!$C$8:$C$5086,'MEMORIAL DE CÁLCULO'!$I$8:$I$5086)</f>
        <v>UN.</v>
      </c>
      <c r="G239" s="23" t="n">
        <v>0</v>
      </c>
      <c r="H239" s="2" t="e">
        <f aca="false">G239*E239</f>
        <v>#N/A</v>
      </c>
      <c r="I239" s="25" t="e">
        <f aca="false">(H239*$I$2)+H239</f>
        <v>#N/A</v>
      </c>
    </row>
    <row r="240" customFormat="false" ht="141.6" hidden="false" customHeight="true" outlineLevel="0" collapsed="false">
      <c r="A240" s="15" t="s">
        <v>586</v>
      </c>
      <c r="B240" s="2" t="e">
        <f aca="false">#VALUE!</f>
        <v>#VALUE!</v>
      </c>
      <c r="C240" s="2" t="s">
        <v>556</v>
      </c>
      <c r="D240" s="22" t="s">
        <v>305</v>
      </c>
      <c r="E240" s="2" t="e">
        <f aca="false" t="array" ref="E240:E240">IFERROR(VLOOKUP(A240,'MEMORIAL DE CÁLCULO'!$A$1:$I$5085,6,0),”NÃO ENC.”))</f>
        <v>#N/A</v>
      </c>
      <c r="F240" s="2" t="str">
        <f aca="false">_xlfn.xlookup(A240,'MEMORIAL DE CÁLCULO'!$C$8:$C$5086,'MEMORIAL DE CÁLCULO'!$I$8:$I$5086)</f>
        <v>UN.</v>
      </c>
      <c r="G240" s="23" t="n">
        <v>0</v>
      </c>
      <c r="H240" s="2" t="e">
        <f aca="false">G240*E240</f>
        <v>#N/A</v>
      </c>
      <c r="I240" s="25" t="e">
        <f aca="false">(H240*$I$2)+H240</f>
        <v>#N/A</v>
      </c>
    </row>
    <row r="241" customFormat="false" ht="141.6" hidden="false" customHeight="true" outlineLevel="0" collapsed="false">
      <c r="A241" s="15" t="s">
        <v>587</v>
      </c>
      <c r="B241" s="2" t="e">
        <f aca="false">#VALUE!</f>
        <v>#VALUE!</v>
      </c>
      <c r="C241" s="2" t="s">
        <v>517</v>
      </c>
      <c r="D241" s="22" t="s">
        <v>588</v>
      </c>
      <c r="E241" s="2" t="e">
        <f aca="false" t="array" ref="E241:E241">IFERROR(VLOOKUP(A241,'MEMORIAL DE CÁLCULO'!$A$1:$I$5085,6,0),”NÃO ENC.”))</f>
        <v>#N/A</v>
      </c>
      <c r="F241" s="2" t="str">
        <f aca="false">_xlfn.xlookup(A241,'MEMORIAL DE CÁLCULO'!$C$8:$C$5086,'MEMORIAL DE CÁLCULO'!$I$8:$I$5086)</f>
        <v>UN.</v>
      </c>
      <c r="G241" s="23" t="n">
        <v>0</v>
      </c>
      <c r="H241" s="2" t="e">
        <f aca="false">G241*E241</f>
        <v>#N/A</v>
      </c>
      <c r="I241" s="25" t="e">
        <f aca="false">(H241*$I$2)+H241</f>
        <v>#N/A</v>
      </c>
    </row>
    <row r="242" customFormat="false" ht="141.6" hidden="false" customHeight="true" outlineLevel="0" collapsed="false">
      <c r="A242" s="15" t="s">
        <v>589</v>
      </c>
      <c r="B242" s="2" t="e">
        <f aca="false">#VALUE!</f>
        <v>#VALUE!</v>
      </c>
      <c r="C242" s="2" t="s">
        <v>590</v>
      </c>
      <c r="D242" s="22" t="s">
        <v>591</v>
      </c>
      <c r="E242" s="2" t="e">
        <f aca="false" t="array" ref="E242:E242">IFERROR(VLOOKUP(A242,'MEMORIAL DE CÁLCULO'!$A$1:$I$5085,6,0),”NÃO ENC.”))</f>
        <v>#N/A</v>
      </c>
      <c r="F242" s="2" t="str">
        <f aca="false">_xlfn.xlookup(A242,'MEMORIAL DE CÁLCULO'!$C$8:$C$5086,'MEMORIAL DE CÁLCULO'!$I$8:$I$5086)</f>
        <v>UN.</v>
      </c>
      <c r="G242" s="23" t="n">
        <v>0</v>
      </c>
      <c r="H242" s="2" t="e">
        <f aca="false">G242*E242</f>
        <v>#N/A</v>
      </c>
      <c r="I242" s="25" t="e">
        <f aca="false">(H242*$I$2)+H242</f>
        <v>#N/A</v>
      </c>
    </row>
    <row r="243" customFormat="false" ht="141.6" hidden="false" customHeight="true" outlineLevel="0" collapsed="false">
      <c r="A243" s="15" t="s">
        <v>592</v>
      </c>
      <c r="B243" s="2" t="e">
        <f aca="false">#VALUE!</f>
        <v>#VALUE!</v>
      </c>
      <c r="C243" s="2" t="s">
        <v>590</v>
      </c>
      <c r="D243" s="22" t="s">
        <v>593</v>
      </c>
      <c r="E243" s="2" t="e">
        <f aca="false" t="array" ref="E243:E243">IFERROR(VLOOKUP(A243,'MEMORIAL DE CÁLCULO'!$A$1:$I$5085,6,0),”NÃO ENC.”))</f>
        <v>#N/A</v>
      </c>
      <c r="F243" s="2" t="str">
        <f aca="false">_xlfn.xlookup(A243,'MEMORIAL DE CÁLCULO'!$C$8:$C$5086,'MEMORIAL DE CÁLCULO'!$I$8:$I$5086)</f>
        <v>UN.</v>
      </c>
      <c r="G243" s="23" t="n">
        <v>0</v>
      </c>
      <c r="H243" s="2" t="e">
        <f aca="false">G243*E243</f>
        <v>#N/A</v>
      </c>
      <c r="I243" s="25" t="e">
        <f aca="false">(H243*$I$2)+H243</f>
        <v>#N/A</v>
      </c>
    </row>
    <row r="244" customFormat="false" ht="141.6" hidden="false" customHeight="true" outlineLevel="0" collapsed="false">
      <c r="A244" s="15" t="s">
        <v>594</v>
      </c>
      <c r="B244" s="2" t="e">
        <f aca="false">#VALUE!</f>
        <v>#VALUE!</v>
      </c>
      <c r="C244" s="2" t="s">
        <v>590</v>
      </c>
      <c r="D244" s="22" t="s">
        <v>593</v>
      </c>
      <c r="E244" s="2" t="e">
        <f aca="false" t="array" ref="E244:E244">IFERROR(VLOOKUP(A244,'MEMORIAL DE CÁLCULO'!$A$1:$I$5085,6,0),”NÃO ENC.”))</f>
        <v>#N/A</v>
      </c>
      <c r="F244" s="2" t="str">
        <f aca="false">_xlfn.xlookup(A244,'MEMORIAL DE CÁLCULO'!$C$8:$C$5086,'MEMORIAL DE CÁLCULO'!$I$8:$I$5086)</f>
        <v>UN.</v>
      </c>
      <c r="G244" s="23" t="n">
        <v>0</v>
      </c>
      <c r="H244" s="2" t="e">
        <f aca="false">G244*E244</f>
        <v>#N/A</v>
      </c>
      <c r="I244" s="25" t="e">
        <f aca="false">(H244*$I$2)+H244</f>
        <v>#N/A</v>
      </c>
    </row>
    <row r="245" customFormat="false" ht="141.6" hidden="false" customHeight="true" outlineLevel="0" collapsed="false">
      <c r="A245" s="15" t="s">
        <v>595</v>
      </c>
      <c r="B245" s="2" t="e">
        <f aca="false">#VALUE!</f>
        <v>#VALUE!</v>
      </c>
      <c r="C245" s="2" t="s">
        <v>596</v>
      </c>
      <c r="D245" s="22" t="s">
        <v>597</v>
      </c>
      <c r="E245" s="2" t="e">
        <f aca="false" t="array" ref="E245:E245">IFERROR(VLOOKUP(A245,'MEMORIAL DE CÁLCULO'!$A$1:$I$5085,6,0),”NÃO ENC.”))</f>
        <v>#N/A</v>
      </c>
      <c r="F245" s="2" t="str">
        <f aca="false">_xlfn.xlookup(A245,'MEMORIAL DE CÁLCULO'!$C$8:$C$5086,'MEMORIAL DE CÁLCULO'!$I$8:$I$5086)</f>
        <v>UN.</v>
      </c>
      <c r="G245" s="23" t="n">
        <v>0</v>
      </c>
      <c r="H245" s="24" t="e">
        <f aca="false">G245*E245</f>
        <v>#N/A</v>
      </c>
      <c r="I245" s="25" t="e">
        <f aca="false">(H245*$I$2)+H245</f>
        <v>#N/A</v>
      </c>
    </row>
    <row r="246" customFormat="false" ht="141.6" hidden="false" customHeight="true" outlineLevel="0" collapsed="false">
      <c r="A246" s="15" t="s">
        <v>598</v>
      </c>
      <c r="B246" s="2" t="e">
        <f aca="false">#VALUE!</f>
        <v>#VALUE!</v>
      </c>
      <c r="C246" s="2" t="s">
        <v>514</v>
      </c>
      <c r="D246" s="22" t="s">
        <v>599</v>
      </c>
      <c r="E246" s="2" t="e">
        <f aca="false" t="array" ref="E246:E246">IFERROR(VLOOKUP(A246,'MEMORIAL DE CÁLCULO'!$A$1:$I$5085,6,0),”NÃO ENC.”))</f>
        <v>#N/A</v>
      </c>
      <c r="F246" s="2" t="str">
        <f aca="false">_xlfn.xlookup(A246,'MEMORIAL DE CÁLCULO'!$C$8:$C$5086,'MEMORIAL DE CÁLCULO'!$I$8:$I$5086)</f>
        <v>UN.</v>
      </c>
      <c r="G246" s="23" t="n">
        <v>0</v>
      </c>
      <c r="H246" s="2" t="e">
        <f aca="false">G246*E246</f>
        <v>#N/A</v>
      </c>
      <c r="I246" s="25" t="e">
        <f aca="false">(H246*$I$2)+H246</f>
        <v>#N/A</v>
      </c>
    </row>
    <row r="247" customFormat="false" ht="141.6" hidden="false" customHeight="true" outlineLevel="0" collapsed="false">
      <c r="A247" s="15" t="s">
        <v>600</v>
      </c>
      <c r="B247" s="2" t="e">
        <f aca="false">#VALUE!</f>
        <v>#VALUE!</v>
      </c>
      <c r="C247" s="2" t="s">
        <v>520</v>
      </c>
      <c r="D247" s="22" t="s">
        <v>601</v>
      </c>
      <c r="E247" s="2" t="e">
        <f aca="false" t="array" ref="E247:E247">IFERROR(VLOOKUP(A247,'MEMORIAL DE CÁLCULO'!$A$1:$I$5085,6,0),”NÃO ENC.”))</f>
        <v>#N/A</v>
      </c>
      <c r="F247" s="2" t="str">
        <f aca="false">_xlfn.xlookup(A247,'MEMORIAL DE CÁLCULO'!$C$8:$C$5086,'MEMORIAL DE CÁLCULO'!$I$8:$I$5086)</f>
        <v>UN.</v>
      </c>
      <c r="G247" s="23" t="n">
        <v>0</v>
      </c>
      <c r="H247" s="2" t="e">
        <f aca="false">G247*E247</f>
        <v>#N/A</v>
      </c>
      <c r="I247" s="25" t="e">
        <f aca="false">(H247*$I$2)+H247</f>
        <v>#N/A</v>
      </c>
    </row>
    <row r="248" customFormat="false" ht="18" hidden="false" customHeight="true" outlineLevel="0" collapsed="false">
      <c r="A248" s="27" t="s">
        <v>38</v>
      </c>
      <c r="B248" s="27"/>
      <c r="C248" s="27"/>
      <c r="D248" s="27"/>
      <c r="E248" s="27"/>
      <c r="F248" s="27"/>
      <c r="G248" s="32" t="n">
        <f aca="false">SUM(G237:G243)</f>
        <v>0</v>
      </c>
      <c r="H248" s="32" t="n">
        <f aca="false">SUM(H237:H243)</f>
        <v>0</v>
      </c>
      <c r="I248" s="33" t="n">
        <f aca="false">SUM(G248:H248)</f>
        <v>0</v>
      </c>
    </row>
    <row r="249" s="21" customFormat="true" ht="19.8" hidden="false" customHeight="true" outlineLevel="0" collapsed="false">
      <c r="A249" s="30"/>
      <c r="B249" s="30"/>
      <c r="C249" s="30"/>
      <c r="D249" s="30"/>
      <c r="E249" s="30"/>
      <c r="F249" s="30"/>
      <c r="G249" s="30"/>
      <c r="H249" s="30"/>
      <c r="I249" s="30"/>
    </row>
    <row r="250" s="21" customFormat="true" ht="19.8" hidden="false" customHeight="true" outlineLevel="0" collapsed="false">
      <c r="A250" s="31" t="s">
        <v>602</v>
      </c>
      <c r="B250" s="31"/>
      <c r="C250" s="31"/>
      <c r="D250" s="31"/>
      <c r="E250" s="31"/>
      <c r="F250" s="31"/>
      <c r="G250" s="31"/>
      <c r="H250" s="31"/>
      <c r="I250" s="31"/>
    </row>
    <row r="251" customFormat="false" ht="14.4" hidden="false" customHeight="false" outlineLevel="0" collapsed="false">
      <c r="A251" s="15"/>
      <c r="I251" s="14"/>
    </row>
    <row r="252" customFormat="false" ht="141.6" hidden="false" customHeight="true" outlineLevel="0" collapsed="false">
      <c r="A252" s="15" t="s">
        <v>603</v>
      </c>
      <c r="B252" s="2" t="e">
        <f aca="false">#VALUE!</f>
        <v>#VALUE!</v>
      </c>
      <c r="C252" s="2" t="s">
        <v>545</v>
      </c>
      <c r="D252" s="22" t="s">
        <v>604</v>
      </c>
      <c r="E252" s="2" t="e">
        <f aca="false" t="array" ref="E252:E252">IFERROR(VLOOKUP(A252,'MEMORIAL DE CÁLCULO'!$A$1:$I$5085,6,0),”NÃO ENC.”))</f>
        <v>#N/A</v>
      </c>
      <c r="F252" s="2" t="str">
        <f aca="false">_xlfn.xlookup(A252,'MEMORIAL DE CÁLCULO'!$C$8:$C$5086,'MEMORIAL DE CÁLCULO'!$I$8:$I$5086)</f>
        <v>UN.</v>
      </c>
      <c r="G252" s="23" t="n">
        <v>0</v>
      </c>
      <c r="H252" s="24" t="e">
        <f aca="false">G252*E252</f>
        <v>#N/A</v>
      </c>
      <c r="I252" s="25" t="e">
        <f aca="false">(H252*$I$2)+H252</f>
        <v>#N/A</v>
      </c>
    </row>
    <row r="253" customFormat="false" ht="141.6" hidden="false" customHeight="true" outlineLevel="0" collapsed="false">
      <c r="A253" s="15" t="s">
        <v>605</v>
      </c>
      <c r="B253" s="2" t="e">
        <f aca="false">#VALUE!</f>
        <v>#VALUE!</v>
      </c>
      <c r="C253" s="2" t="s">
        <v>545</v>
      </c>
      <c r="D253" s="22" t="s">
        <v>606</v>
      </c>
      <c r="E253" s="2" t="e">
        <f aca="false" t="array" ref="E253:E253">IFERROR(VLOOKUP(A253,'MEMORIAL DE CÁLCULO'!$A$1:$I$5085,6,0),”NÃO ENC.”))</f>
        <v>#N/A</v>
      </c>
      <c r="F253" s="2" t="str">
        <f aca="false">_xlfn.xlookup(A253,'MEMORIAL DE CÁLCULO'!$C$8:$C$5086,'MEMORIAL DE CÁLCULO'!$I$8:$I$5086)</f>
        <v>UN.</v>
      </c>
      <c r="G253" s="23" t="n">
        <v>0</v>
      </c>
      <c r="H253" s="24" t="e">
        <f aca="false">G253*E253</f>
        <v>#N/A</v>
      </c>
      <c r="I253" s="25" t="e">
        <f aca="false">(H253*$I$2)+H253</f>
        <v>#N/A</v>
      </c>
    </row>
    <row r="254" customFormat="false" ht="141.6" hidden="false" customHeight="true" outlineLevel="0" collapsed="false">
      <c r="A254" s="15" t="s">
        <v>607</v>
      </c>
      <c r="B254" s="2" t="e">
        <f aca="false">#VALUE!</f>
        <v>#VALUE!</v>
      </c>
      <c r="C254" s="2" t="s">
        <v>545</v>
      </c>
      <c r="D254" s="22" t="s">
        <v>243</v>
      </c>
      <c r="E254" s="2" t="e">
        <f aca="false" t="array" ref="E254:E254">IFERROR(VLOOKUP(A254,'MEMORIAL DE CÁLCULO'!$A$1:$I$5085,6,0),”NÃO ENC.”))</f>
        <v>#N/A</v>
      </c>
      <c r="F254" s="2" t="str">
        <f aca="false">_xlfn.xlookup(A254,'MEMORIAL DE CÁLCULO'!$C$8:$C$5086,'MEMORIAL DE CÁLCULO'!$I$8:$I$5086)</f>
        <v>UN.</v>
      </c>
      <c r="G254" s="23" t="n">
        <v>0</v>
      </c>
      <c r="H254" s="24" t="e">
        <f aca="false">G254*E254</f>
        <v>#N/A</v>
      </c>
      <c r="I254" s="25" t="e">
        <f aca="false">(H254*$I$2)+H254</f>
        <v>#N/A</v>
      </c>
    </row>
    <row r="255" customFormat="false" ht="141.6" hidden="false" customHeight="true" outlineLevel="0" collapsed="false">
      <c r="A255" s="15" t="s">
        <v>608</v>
      </c>
      <c r="B255" s="2" t="e">
        <f aca="false">#VALUE!</f>
        <v>#VALUE!</v>
      </c>
      <c r="C255" s="2" t="s">
        <v>209</v>
      </c>
      <c r="D255" s="22" t="s">
        <v>580</v>
      </c>
      <c r="E255" s="2" t="e">
        <f aca="false" t="array" ref="E255:E255">IFERROR(VLOOKUP(A255,'MEMORIAL DE CÁLCULO'!$A$1:$I$5085,6,0),”NÃO ENC.”))</f>
        <v>#N/A</v>
      </c>
      <c r="F255" s="2" t="str">
        <f aca="false">_xlfn.xlookup(A255,'MEMORIAL DE CÁLCULO'!$C$8:$C$5086,'MEMORIAL DE CÁLCULO'!$I$8:$I$5086)</f>
        <v>UN.</v>
      </c>
      <c r="G255" s="23" t="n">
        <v>0</v>
      </c>
      <c r="H255" s="24" t="e">
        <f aca="false">G255*E255</f>
        <v>#N/A</v>
      </c>
      <c r="I255" s="25" t="e">
        <f aca="false">(H255*$I$2)+H255</f>
        <v>#N/A</v>
      </c>
    </row>
    <row r="256" customFormat="false" ht="86.4" hidden="false" customHeight="false" outlineLevel="0" collapsed="false">
      <c r="A256" s="15" t="s">
        <v>609</v>
      </c>
      <c r="B256" s="2" t="e">
        <f aca="false">#VALUE!</f>
        <v>#VALUE!</v>
      </c>
      <c r="C256" s="2" t="s">
        <v>572</v>
      </c>
      <c r="D256" s="22" t="s">
        <v>610</v>
      </c>
      <c r="E256" s="2" t="e">
        <f aca="false" t="array" ref="E256:E256">IFERROR(VLOOKUP(A256,'MEMORIAL DE CÁLCULO'!$A$1:$I$5085,6,0),”NÃO ENC.”))</f>
        <v>#N/A</v>
      </c>
      <c r="F256" s="2" t="str">
        <f aca="false">_xlfn.xlookup(A256,'MEMORIAL DE CÁLCULO'!$C$8:$C$5086,'MEMORIAL DE CÁLCULO'!$I$8:$I$5086)</f>
        <v>UN.</v>
      </c>
      <c r="G256" s="23" t="n">
        <v>0</v>
      </c>
      <c r="H256" s="2" t="n">
        <f aca="false">G256*E256</f>
        <v>0</v>
      </c>
      <c r="I256" s="25" t="n">
        <f aca="false">(H256*$I$2)+H256</f>
        <v>0</v>
      </c>
    </row>
    <row r="257" customFormat="false" ht="141.6" hidden="false" customHeight="true" outlineLevel="0" collapsed="false">
      <c r="A257" s="15" t="s">
        <v>611</v>
      </c>
      <c r="B257" s="2" t="e">
        <f aca="false">#VALUE!</f>
        <v>#VALUE!</v>
      </c>
      <c r="C257" s="2" t="s">
        <v>428</v>
      </c>
      <c r="D257" s="22" t="s">
        <v>429</v>
      </c>
      <c r="E257" s="2" t="e">
        <f aca="false" t="array" ref="E257:E257">IFERROR(VLOOKUP(A257,'MEMORIAL DE CÁLCULO'!$A$1:$I$5085,6,0),”NÃO ENC.”))</f>
        <v>#N/A</v>
      </c>
      <c r="F257" s="2" t="str">
        <f aca="false">_xlfn.xlookup(A257,'MEMORIAL DE CÁLCULO'!$C$8:$C$5086,'MEMORIAL DE CÁLCULO'!$I$8:$I$5086)</f>
        <v>UN.</v>
      </c>
      <c r="G257" s="23" t="n">
        <v>0</v>
      </c>
      <c r="H257" s="2" t="e">
        <f aca="false">G257*E257</f>
        <v>#N/A</v>
      </c>
      <c r="I257" s="25" t="e">
        <f aca="false">(H257*$I$2)+H257</f>
        <v>#N/A</v>
      </c>
    </row>
    <row r="258" customFormat="false" ht="141.6" hidden="false" customHeight="true" outlineLevel="0" collapsed="false">
      <c r="A258" s="15" t="s">
        <v>612</v>
      </c>
      <c r="B258" s="2" t="e">
        <f aca="false">#VALUE!</f>
        <v>#VALUE!</v>
      </c>
      <c r="C258" s="2" t="s">
        <v>506</v>
      </c>
      <c r="D258" s="22" t="s">
        <v>509</v>
      </c>
      <c r="E258" s="2" t="e">
        <f aca="false" t="array" ref="E258:E258">IFERROR(VLOOKUP(A258,'MEMORIAL DE CÁLCULO'!$A$1:$I$5085,6,0),”NÃO ENC.”))</f>
        <v>#N/A</v>
      </c>
      <c r="F258" s="2" t="str">
        <f aca="false">_xlfn.xlookup(A258,'MEMORIAL DE CÁLCULO'!$C$8:$C$5086,'MEMORIAL DE CÁLCULO'!$I$8:$I$5086)</f>
        <v>UN.</v>
      </c>
      <c r="G258" s="23" t="n">
        <v>0</v>
      </c>
      <c r="H258" s="2" t="e">
        <f aca="false">G258*E258</f>
        <v>#N/A</v>
      </c>
      <c r="I258" s="25" t="e">
        <f aca="false">(H258*$I$2)+H258</f>
        <v>#N/A</v>
      </c>
    </row>
    <row r="259" customFormat="false" ht="141.6" hidden="false" customHeight="true" outlineLevel="0" collapsed="false">
      <c r="A259" s="15" t="s">
        <v>613</v>
      </c>
      <c r="B259" s="2" t="e">
        <f aca="false">#VALUE!</f>
        <v>#VALUE!</v>
      </c>
      <c r="C259" s="2" t="s">
        <v>520</v>
      </c>
      <c r="D259" s="22" t="s">
        <v>614</v>
      </c>
      <c r="E259" s="2" t="e">
        <f aca="false" t="array" ref="E259:E259">IFERROR(VLOOKUP(A259,'MEMORIAL DE CÁLCULO'!$A$1:$I$5085,6,0),”NÃO ENC.”))</f>
        <v>#N/A</v>
      </c>
      <c r="F259" s="2" t="str">
        <f aca="false">_xlfn.xlookup(A259,'MEMORIAL DE CÁLCULO'!$C$8:$C$5086,'MEMORIAL DE CÁLCULO'!$I$8:$I$5086)</f>
        <v>UN.</v>
      </c>
      <c r="G259" s="23" t="n">
        <v>0</v>
      </c>
      <c r="H259" s="2" t="e">
        <f aca="false">G259*E259</f>
        <v>#N/A</v>
      </c>
      <c r="I259" s="25" t="e">
        <f aca="false">(H259*$I$2)+H259</f>
        <v>#N/A</v>
      </c>
    </row>
    <row r="260" customFormat="false" ht="141.6" hidden="false" customHeight="true" outlineLevel="0" collapsed="false">
      <c r="A260" s="15" t="s">
        <v>615</v>
      </c>
      <c r="B260" s="2" t="e">
        <f aca="false">#VALUE!</f>
        <v>#VALUE!</v>
      </c>
      <c r="C260" s="2" t="s">
        <v>616</v>
      </c>
      <c r="D260" s="22" t="s">
        <v>617</v>
      </c>
      <c r="E260" s="2" t="e">
        <f aca="false" t="array" ref="E260:E260">IFERROR(VLOOKUP(A260,'MEMORIAL DE CÁLCULO'!$A$1:$I$5085,6,0),”NÃO ENC.”))</f>
        <v>#N/A</v>
      </c>
      <c r="F260" s="2" t="str">
        <f aca="false">_xlfn.xlookup(A260,'MEMORIAL DE CÁLCULO'!$C$8:$C$5086,'MEMORIAL DE CÁLCULO'!$I$8:$I$5086)</f>
        <v>UN.</v>
      </c>
      <c r="G260" s="23" t="n">
        <v>0</v>
      </c>
      <c r="H260" s="2" t="e">
        <f aca="false">G260*E260</f>
        <v>#N/A</v>
      </c>
      <c r="I260" s="25" t="e">
        <f aca="false">(H260*$I$2)+H260</f>
        <v>#N/A</v>
      </c>
    </row>
    <row r="261" customFormat="false" ht="141.6" hidden="false" customHeight="true" outlineLevel="0" collapsed="false">
      <c r="A261" s="15" t="s">
        <v>618</v>
      </c>
      <c r="B261" s="2" t="e">
        <f aca="false">#VALUE!</f>
        <v>#VALUE!</v>
      </c>
      <c r="C261" s="2" t="s">
        <v>221</v>
      </c>
      <c r="D261" s="22" t="s">
        <v>173</v>
      </c>
      <c r="E261" s="2" t="e">
        <f aca="false" t="array" ref="E261:E261">IFERROR(VLOOKUP(A261,'MEMORIAL DE CÁLCULO'!$A$1:$I$5085,6,0),”NÃO ENC.”))</f>
        <v>#N/A</v>
      </c>
      <c r="F261" s="2" t="str">
        <f aca="false">_xlfn.xlookup(A261,'MEMORIAL DE CÁLCULO'!$C$8:$C$5086,'MEMORIAL DE CÁLCULO'!$I$8:$I$5086)</f>
        <v>UN.</v>
      </c>
      <c r="G261" s="23" t="n">
        <v>0</v>
      </c>
      <c r="H261" s="24" t="e">
        <f aca="false">G261*E261</f>
        <v>#N/A</v>
      </c>
      <c r="I261" s="25" t="e">
        <f aca="false">(H261*$I$2)+H261</f>
        <v>#N/A</v>
      </c>
    </row>
    <row r="262" customFormat="false" ht="18" hidden="false" customHeight="true" outlineLevel="0" collapsed="false">
      <c r="A262" s="27" t="s">
        <v>38</v>
      </c>
      <c r="B262" s="27"/>
      <c r="C262" s="27"/>
      <c r="D262" s="27"/>
      <c r="E262" s="27"/>
      <c r="F262" s="27"/>
      <c r="G262" s="32" t="n">
        <f aca="false">SUM(G251:G257)</f>
        <v>0</v>
      </c>
      <c r="H262" s="32" t="n">
        <f aca="false">SUM(H251:H257)</f>
        <v>0</v>
      </c>
      <c r="I262" s="33" t="n">
        <f aca="false">SUM(G262:H262)</f>
        <v>0</v>
      </c>
    </row>
    <row r="263" s="21" customFormat="true" ht="19.8" hidden="false" customHeight="true" outlineLevel="0" collapsed="false">
      <c r="A263" s="30"/>
      <c r="B263" s="30"/>
      <c r="C263" s="30"/>
      <c r="D263" s="30"/>
      <c r="E263" s="30"/>
      <c r="F263" s="30"/>
      <c r="G263" s="30"/>
      <c r="H263" s="30"/>
      <c r="I263" s="30"/>
    </row>
    <row r="264" s="21" customFormat="true" ht="19.8" hidden="false" customHeight="true" outlineLevel="0" collapsed="false">
      <c r="A264" s="31" t="s">
        <v>619</v>
      </c>
      <c r="B264" s="31"/>
      <c r="C264" s="31"/>
      <c r="D264" s="31"/>
      <c r="E264" s="31"/>
      <c r="F264" s="31"/>
      <c r="G264" s="31"/>
      <c r="H264" s="31"/>
      <c r="I264" s="31"/>
    </row>
    <row r="265" customFormat="false" ht="141.6" hidden="false" customHeight="true" outlineLevel="0" collapsed="false">
      <c r="A265" s="15" t="s">
        <v>620</v>
      </c>
      <c r="B265" s="2" t="e">
        <f aca="false">#VALUE!</f>
        <v>#VALUE!</v>
      </c>
      <c r="C265" s="2" t="s">
        <v>152</v>
      </c>
      <c r="D265" s="22" t="s">
        <v>153</v>
      </c>
      <c r="E265" s="2" t="e">
        <f aca="false" t="array" ref="E265:E265">IFERROR(VLOOKUP(A265,'MEMORIAL DE CÁLCULO'!$A$1:$I$5085,6,0),”NÃO ENC.”))</f>
        <v>#N/A</v>
      </c>
      <c r="F265" s="2" t="str">
        <f aca="false">_xlfn.xlookup(A265,'MEMORIAL DE CÁLCULO'!$C$8:$C$5086,'MEMORIAL DE CÁLCULO'!$I$8:$I$5086)</f>
        <v>UN.</v>
      </c>
      <c r="G265" s="23" t="n">
        <v>0</v>
      </c>
      <c r="H265" s="24" t="e">
        <f aca="false">G265*E265</f>
        <v>#N/A</v>
      </c>
      <c r="I265" s="25" t="e">
        <f aca="false">(H265*$I$2)+H265</f>
        <v>#N/A</v>
      </c>
    </row>
    <row r="266" customFormat="false" ht="141.6" hidden="false" customHeight="true" outlineLevel="0" collapsed="false">
      <c r="A266" s="15" t="s">
        <v>621</v>
      </c>
      <c r="B266" s="2" t="e">
        <f aca="false">#VALUE!</f>
        <v>#VALUE!</v>
      </c>
      <c r="C266" s="2" t="s">
        <v>166</v>
      </c>
      <c r="D266" s="22" t="s">
        <v>167</v>
      </c>
      <c r="E266" s="2" t="e">
        <f aca="false" t="array" ref="E266:E266">IFERROR(VLOOKUP(A266,'MEMORIAL DE CÁLCULO'!$A$1:$I$5085,6,0),”NÃO ENC.”))</f>
        <v>#N/A</v>
      </c>
      <c r="F266" s="2" t="str">
        <f aca="false">_xlfn.xlookup(A266,'MEMORIAL DE CÁLCULO'!$C$8:$C$5086,'MEMORIAL DE CÁLCULO'!$I$8:$I$5086)</f>
        <v>UN.</v>
      </c>
      <c r="G266" s="23" t="n">
        <v>0</v>
      </c>
      <c r="H266" s="24" t="e">
        <f aca="false">G266*E266</f>
        <v>#N/A</v>
      </c>
      <c r="I266" s="25" t="e">
        <f aca="false">(H266*$I$2)+H266</f>
        <v>#N/A</v>
      </c>
    </row>
    <row r="267" customFormat="false" ht="141.6" hidden="false" customHeight="true" outlineLevel="0" collapsed="false">
      <c r="A267" s="15" t="s">
        <v>622</v>
      </c>
      <c r="B267" s="2" t="e">
        <f aca="false">#VALUE!</f>
        <v>#VALUE!</v>
      </c>
      <c r="C267" s="2" t="s">
        <v>169</v>
      </c>
      <c r="D267" s="22" t="s">
        <v>170</v>
      </c>
      <c r="E267" s="2" t="e">
        <f aca="false" t="array" ref="E267:E267">IFERROR(VLOOKUP(A267,'MEMORIAL DE CÁLCULO'!$A$1:$I$5085,6,0),”NÃO ENC.”))</f>
        <v>#N/A</v>
      </c>
      <c r="F267" s="2" t="str">
        <f aca="false">_xlfn.xlookup(A267,'MEMORIAL DE CÁLCULO'!$C$8:$C$5086,'MEMORIAL DE CÁLCULO'!$I$8:$I$5086)</f>
        <v>UN.</v>
      </c>
      <c r="G267" s="23" t="n">
        <v>0</v>
      </c>
      <c r="H267" s="24" t="e">
        <f aca="false">G267*E267</f>
        <v>#N/A</v>
      </c>
      <c r="I267" s="25" t="e">
        <f aca="false">(H267*$I$2)+H267</f>
        <v>#N/A</v>
      </c>
    </row>
    <row r="268" customFormat="false" ht="141.6" hidden="false" customHeight="true" outlineLevel="0" collapsed="false">
      <c r="A268" s="15" t="s">
        <v>623</v>
      </c>
      <c r="B268" s="2" t="e">
        <f aca="false">#VALUE!</f>
        <v>#VALUE!</v>
      </c>
      <c r="C268" s="2" t="s">
        <v>172</v>
      </c>
      <c r="D268" s="22" t="s">
        <v>173</v>
      </c>
      <c r="E268" s="2" t="e">
        <f aca="false" t="array" ref="E268:E268">IFERROR(VLOOKUP(A268,'MEMORIAL DE CÁLCULO'!$A$1:$I$5085,6,0),”NÃO ENC.”))</f>
        <v>#N/A</v>
      </c>
      <c r="F268" s="2" t="str">
        <f aca="false">_xlfn.xlookup(A268,'MEMORIAL DE CÁLCULO'!$C$8:$C$5086,'MEMORIAL DE CÁLCULO'!$I$8:$I$5086)</f>
        <v>UN.</v>
      </c>
      <c r="G268" s="23" t="n">
        <v>0</v>
      </c>
      <c r="H268" s="24" t="e">
        <f aca="false">G268*E268</f>
        <v>#N/A</v>
      </c>
      <c r="I268" s="25" t="e">
        <f aca="false">(H268*$I$2)+H268</f>
        <v>#N/A</v>
      </c>
    </row>
    <row r="269" customFormat="false" ht="141.6" hidden="false" customHeight="true" outlineLevel="0" collapsed="false">
      <c r="A269" s="15" t="s">
        <v>624</v>
      </c>
      <c r="B269" s="2" t="e">
        <f aca="false">#VALUE!</f>
        <v>#VALUE!</v>
      </c>
      <c r="C269" s="2" t="s">
        <v>175</v>
      </c>
      <c r="D269" s="22" t="s">
        <v>176</v>
      </c>
      <c r="E269" s="2" t="e">
        <f aca="false" t="array" ref="E269:E269">IFERROR(VLOOKUP(A269,'MEMORIAL DE CÁLCULO'!$A$1:$I$5085,6,0),”NÃO ENC.”))</f>
        <v>#N/A</v>
      </c>
      <c r="F269" s="2" t="str">
        <f aca="false">_xlfn.xlookup(A269,'MEMORIAL DE CÁLCULO'!$C$8:$C$5086,'MEMORIAL DE CÁLCULO'!$I$8:$I$5086)</f>
        <v>UN.</v>
      </c>
      <c r="G269" s="23" t="n">
        <v>0</v>
      </c>
      <c r="H269" s="24" t="e">
        <f aca="false">G269*E269</f>
        <v>#N/A</v>
      </c>
      <c r="I269" s="25" t="e">
        <f aca="false">(H269*$I$2)+H269</f>
        <v>#N/A</v>
      </c>
    </row>
    <row r="270" customFormat="false" ht="18" hidden="false" customHeight="true" outlineLevel="0" collapsed="false">
      <c r="A270" s="27" t="s">
        <v>38</v>
      </c>
      <c r="B270" s="27"/>
      <c r="C270" s="27"/>
      <c r="D270" s="27"/>
      <c r="E270" s="27"/>
      <c r="F270" s="27"/>
      <c r="G270" s="32" t="n">
        <f aca="false">SUM(G259:G265)</f>
        <v>0</v>
      </c>
      <c r="H270" s="32" t="n">
        <f aca="false">SUM(H259:H265)</f>
        <v>0</v>
      </c>
      <c r="I270" s="33" t="n">
        <f aca="false">SUM(G270:H270)</f>
        <v>0</v>
      </c>
    </row>
    <row r="271" s="21" customFormat="true" ht="19.8" hidden="false" customHeight="true" outlineLevel="0" collapsed="false">
      <c r="A271" s="30"/>
      <c r="B271" s="30"/>
      <c r="C271" s="30"/>
      <c r="D271" s="30"/>
      <c r="E271" s="30"/>
      <c r="F271" s="30"/>
      <c r="G271" s="30"/>
      <c r="H271" s="30"/>
      <c r="I271" s="30"/>
    </row>
    <row r="272" s="21" customFormat="true" ht="19.8" hidden="false" customHeight="true" outlineLevel="0" collapsed="false">
      <c r="A272" s="31" t="s">
        <v>625</v>
      </c>
      <c r="B272" s="31"/>
      <c r="C272" s="31"/>
      <c r="D272" s="31"/>
      <c r="E272" s="31"/>
      <c r="F272" s="31"/>
      <c r="G272" s="31"/>
      <c r="H272" s="31"/>
      <c r="I272" s="31"/>
    </row>
    <row r="273" customFormat="false" ht="141.6" hidden="false" customHeight="true" outlineLevel="0" collapsed="false">
      <c r="A273" s="15" t="s">
        <v>626</v>
      </c>
      <c r="B273" s="2" t="e">
        <f aca="false">#VALUE!</f>
        <v>#VALUE!</v>
      </c>
      <c r="C273" s="2" t="s">
        <v>169</v>
      </c>
      <c r="D273" s="22" t="s">
        <v>170</v>
      </c>
      <c r="E273" s="2" t="e">
        <f aca="false" t="array" ref="E273:E273">IFERROR(VLOOKUP(A273,'MEMORIAL DE CÁLCULO'!$A$1:$I$5085,6,0),”NÃO ENC.”))</f>
        <v>#N/A</v>
      </c>
      <c r="F273" s="2" t="str">
        <f aca="false">_xlfn.xlookup(A273,'MEMORIAL DE CÁLCULO'!$C$8:$C$5086,'MEMORIAL DE CÁLCULO'!$I$8:$I$5086)</f>
        <v>UN.</v>
      </c>
      <c r="G273" s="23" t="n">
        <v>0</v>
      </c>
      <c r="H273" s="24" t="e">
        <f aca="false">G273*E273</f>
        <v>#N/A</v>
      </c>
      <c r="I273" s="25" t="e">
        <f aca="false">(H273*$I$2)+H273</f>
        <v>#N/A</v>
      </c>
    </row>
    <row r="274" customFormat="false" ht="141.6" hidden="false" customHeight="true" outlineLevel="0" collapsed="false">
      <c r="A274" s="15" t="s">
        <v>627</v>
      </c>
      <c r="B274" s="2" t="e">
        <f aca="false">#VALUE!</f>
        <v>#VALUE!</v>
      </c>
      <c r="C274" s="2" t="s">
        <v>175</v>
      </c>
      <c r="D274" s="22" t="s">
        <v>176</v>
      </c>
      <c r="E274" s="2" t="e">
        <f aca="false" t="array" ref="E274:E274">IFERROR(VLOOKUP(A274,'MEMORIAL DE CÁLCULO'!$A$1:$I$5085,6,0),”NÃO ENC.”))</f>
        <v>#N/A</v>
      </c>
      <c r="F274" s="2" t="str">
        <f aca="false">_xlfn.xlookup(A274,'MEMORIAL DE CÁLCULO'!$C$8:$C$5086,'MEMORIAL DE CÁLCULO'!$I$8:$I$5086)</f>
        <v>UN.</v>
      </c>
      <c r="G274" s="23" t="n">
        <v>0</v>
      </c>
      <c r="H274" s="24" t="e">
        <f aca="false">G274*E274</f>
        <v>#N/A</v>
      </c>
      <c r="I274" s="25" t="e">
        <f aca="false">(H274*$I$2)+H274</f>
        <v>#N/A</v>
      </c>
    </row>
    <row r="275" customFormat="false" ht="141.6" hidden="false" customHeight="true" outlineLevel="0" collapsed="false">
      <c r="A275" s="15" t="s">
        <v>628</v>
      </c>
      <c r="B275" s="2" t="e">
        <f aca="false">#VALUE!</f>
        <v>#VALUE!</v>
      </c>
      <c r="C275" s="2" t="s">
        <v>517</v>
      </c>
      <c r="D275" s="22" t="s">
        <v>629</v>
      </c>
      <c r="E275" s="2" t="e">
        <f aca="false" t="array" ref="E275:E275">IFERROR(VLOOKUP(A275,'MEMORIAL DE CÁLCULO'!$A$1:$I$5085,6,0),”NÃO ENC.”))</f>
        <v>#N/A</v>
      </c>
      <c r="F275" s="2" t="str">
        <f aca="false">_xlfn.xlookup(A275,'MEMORIAL DE CÁLCULO'!$C$8:$C$5086,'MEMORIAL DE CÁLCULO'!$I$8:$I$5086)</f>
        <v>UN.</v>
      </c>
      <c r="G275" s="23" t="n">
        <v>0</v>
      </c>
      <c r="H275" s="2" t="e">
        <f aca="false">G275*E275</f>
        <v>#N/A</v>
      </c>
      <c r="I275" s="25" t="e">
        <f aca="false">(H275*$I$2)+H275</f>
        <v>#N/A</v>
      </c>
    </row>
    <row r="276" customFormat="false" ht="141.6" hidden="false" customHeight="true" outlineLevel="0" collapsed="false">
      <c r="A276" s="15" t="s">
        <v>630</v>
      </c>
      <c r="B276" s="2" t="e">
        <f aca="false">#VALUE!</f>
        <v>#VALUE!</v>
      </c>
      <c r="C276" s="2" t="s">
        <v>556</v>
      </c>
      <c r="D276" s="22" t="s">
        <v>305</v>
      </c>
      <c r="E276" s="2" t="e">
        <f aca="false" t="array" ref="E276:E276">IFERROR(VLOOKUP(A276,'MEMORIAL DE CÁLCULO'!$A$1:$I$5085,6,0),”NÃO ENC.”))</f>
        <v>#N/A</v>
      </c>
      <c r="F276" s="2" t="str">
        <f aca="false">_xlfn.xlookup(A276,'MEMORIAL DE CÁLCULO'!$C$8:$C$5086,'MEMORIAL DE CÁLCULO'!$I$8:$I$5086)</f>
        <v>M</v>
      </c>
      <c r="G276" s="23" t="n">
        <v>0</v>
      </c>
      <c r="H276" s="2" t="e">
        <f aca="false">G276*E276</f>
        <v>#N/A</v>
      </c>
      <c r="I276" s="25" t="e">
        <f aca="false">(H276*$I$2)+H276</f>
        <v>#N/A</v>
      </c>
    </row>
    <row r="277" customFormat="false" ht="141.6" hidden="false" customHeight="true" outlineLevel="0" collapsed="false">
      <c r="A277" s="15" t="s">
        <v>631</v>
      </c>
      <c r="B277" s="2" t="e">
        <f aca="false">#VALUE!</f>
        <v>#VALUE!</v>
      </c>
      <c r="C277" s="2" t="s">
        <v>596</v>
      </c>
      <c r="D277" s="22" t="s">
        <v>597</v>
      </c>
      <c r="E277" s="2" t="e">
        <f aca="false" t="array" ref="E277:E277">IFERROR(VLOOKUP(A277,'MEMORIAL DE CÁLCULO'!$A$1:$I$5085,6,0),”NÃO ENC.”))</f>
        <v>#N/A</v>
      </c>
      <c r="F277" s="2" t="str">
        <f aca="false">_xlfn.xlookup(A277,'MEMORIAL DE CÁLCULO'!$C$8:$C$5086,'MEMORIAL DE CÁLCULO'!$I$8:$I$5086)</f>
        <v>UN.</v>
      </c>
      <c r="G277" s="23" t="n">
        <v>0</v>
      </c>
      <c r="H277" s="24" t="e">
        <f aca="false">G277*E277</f>
        <v>#N/A</v>
      </c>
      <c r="I277" s="25" t="e">
        <f aca="false">(H277*$I$2)+H277</f>
        <v>#N/A</v>
      </c>
    </row>
    <row r="278" customFormat="false" ht="141.6" hidden="false" customHeight="true" outlineLevel="0" collapsed="false">
      <c r="A278" s="15" t="s">
        <v>632</v>
      </c>
      <c r="B278" s="2" t="e">
        <f aca="false">#VALUE!</f>
        <v>#VALUE!</v>
      </c>
      <c r="C278" s="2" t="s">
        <v>514</v>
      </c>
      <c r="D278" s="22" t="s">
        <v>599</v>
      </c>
      <c r="E278" s="2" t="e">
        <f aca="false" t="array" ref="E278:E278">IFERROR(VLOOKUP(A278,'MEMORIAL DE CÁLCULO'!$A$1:$I$5085,6,0),”NÃO ENC.”))</f>
        <v>#N/A</v>
      </c>
      <c r="F278" s="2" t="str">
        <f aca="false">_xlfn.xlookup(A278,'MEMORIAL DE CÁLCULO'!$C$8:$C$5086,'MEMORIAL DE CÁLCULO'!$I$8:$I$5086)</f>
        <v>UN.</v>
      </c>
      <c r="G278" s="23" t="n">
        <v>0</v>
      </c>
      <c r="H278" s="2" t="e">
        <f aca="false">G278*E278</f>
        <v>#N/A</v>
      </c>
      <c r="I278" s="25" t="e">
        <f aca="false">(H278*$I$2)+H278</f>
        <v>#N/A</v>
      </c>
    </row>
    <row r="279" customFormat="false" ht="141.6" hidden="false" customHeight="true" outlineLevel="0" collapsed="false">
      <c r="A279" s="15" t="s">
        <v>633</v>
      </c>
      <c r="B279" s="2" t="e">
        <f aca="false">#VALUE!</f>
        <v>#VALUE!</v>
      </c>
      <c r="C279" s="2" t="s">
        <v>172</v>
      </c>
      <c r="D279" s="22" t="s">
        <v>173</v>
      </c>
      <c r="E279" s="2" t="e">
        <f aca="false" t="array" ref="E279:E279">IFERROR(VLOOKUP(A279,'MEMORIAL DE CÁLCULO'!$A$1:$I$5085,6,0),”NÃO ENC.”))</f>
        <v>#N/A</v>
      </c>
      <c r="F279" s="2" t="str">
        <f aca="false">_xlfn.xlookup(A279,'MEMORIAL DE CÁLCULO'!$C$8:$C$5086,'MEMORIAL DE CÁLCULO'!$I$8:$I$5086)</f>
        <v>UN.</v>
      </c>
      <c r="G279" s="23" t="n">
        <v>0</v>
      </c>
      <c r="H279" s="24" t="e">
        <f aca="false">G279*E279</f>
        <v>#N/A</v>
      </c>
      <c r="I279" s="25" t="e">
        <f aca="false">(H279*$I$2)+H279</f>
        <v>#N/A</v>
      </c>
    </row>
    <row r="280" customFormat="false" ht="141.6" hidden="false" customHeight="true" outlineLevel="0" collapsed="false">
      <c r="A280" s="15" t="s">
        <v>634</v>
      </c>
      <c r="B280" s="2" t="e">
        <f aca="false">#VALUE!</f>
        <v>#VALUE!</v>
      </c>
      <c r="C280" s="2" t="s">
        <v>616</v>
      </c>
      <c r="D280" s="22" t="s">
        <v>635</v>
      </c>
      <c r="E280" s="2" t="e">
        <f aca="false" t="array" ref="E280:E280">IFERROR(VLOOKUP(A280,'MEMORIAL DE CÁLCULO'!$A$1:$I$5085,6,0),”NÃO ENC.”))</f>
        <v>#N/A</v>
      </c>
      <c r="F280" s="2" t="str">
        <f aca="false">_xlfn.xlookup(A280,'MEMORIAL DE CÁLCULO'!$C$8:$C$5086,'MEMORIAL DE CÁLCULO'!$I$8:$I$5086)</f>
        <v>UN.</v>
      </c>
      <c r="G280" s="23" t="n">
        <v>0</v>
      </c>
      <c r="H280" s="24" t="e">
        <f aca="false">G280*E280</f>
        <v>#N/A</v>
      </c>
      <c r="I280" s="25" t="e">
        <f aca="false">(H280*$I$2)+H280</f>
        <v>#N/A</v>
      </c>
    </row>
    <row r="281" customFormat="false" ht="141.6" hidden="false" customHeight="true" outlineLevel="0" collapsed="false">
      <c r="A281" s="41" t="s">
        <v>636</v>
      </c>
      <c r="B281" s="42" t="e">
        <f aca="false">#VALUE!</f>
        <v>#VALUE!</v>
      </c>
      <c r="C281" s="42" t="s">
        <v>540</v>
      </c>
      <c r="D281" s="43" t="s">
        <v>541</v>
      </c>
      <c r="E281" s="43" t="e">
        <f aca="false" t="array" ref="E281:E281">IFERROR(VLOOKUP(A281,'MEMORIAL DE CÁLCULO'!$A$1:$I$5085,6,0),”NÃO ENC.”))</f>
        <v>#N/A</v>
      </c>
      <c r="F281" s="43" t="str">
        <f aca="false">_xlfn.xlookup(A281,'MEMORIAL DE CÁLCULO'!$C$8:$C$5086,'MEMORIAL DE CÁLCULO'!$I$8:$I$5086)</f>
        <v>M</v>
      </c>
      <c r="G281" s="44" t="n">
        <v>0</v>
      </c>
      <c r="H281" s="43" t="e">
        <f aca="false">G281*E281</f>
        <v>#N/A</v>
      </c>
      <c r="I281" s="45" t="e">
        <f aca="false">(H281*$I$2)+H281</f>
        <v>#N/A</v>
      </c>
    </row>
    <row r="282" customFormat="false" ht="18" hidden="false" customHeight="true" outlineLevel="0" collapsed="false">
      <c r="A282" s="27" t="s">
        <v>38</v>
      </c>
      <c r="B282" s="27"/>
      <c r="C282" s="27"/>
      <c r="D282" s="27"/>
      <c r="E282" s="27"/>
      <c r="F282" s="27"/>
      <c r="G282" s="32" t="n">
        <f aca="false">SUM(G271:G277)</f>
        <v>0</v>
      </c>
      <c r="H282" s="32" t="n">
        <f aca="false">SUM(H271:H277)</f>
        <v>0</v>
      </c>
      <c r="I282" s="33" t="n">
        <f aca="false">SUM(G282:H282)</f>
        <v>0</v>
      </c>
    </row>
    <row r="283" s="21" customFormat="true" ht="19.8" hidden="false" customHeight="true" outlineLevel="0" collapsed="false">
      <c r="A283" s="30"/>
      <c r="B283" s="30"/>
      <c r="C283" s="30"/>
      <c r="D283" s="30"/>
      <c r="E283" s="30"/>
      <c r="F283" s="30"/>
      <c r="G283" s="30"/>
      <c r="H283" s="30"/>
      <c r="I283" s="30"/>
    </row>
    <row r="284" s="21" customFormat="true" ht="19.8" hidden="false" customHeight="true" outlineLevel="0" collapsed="false">
      <c r="A284" s="31" t="s">
        <v>637</v>
      </c>
      <c r="B284" s="31"/>
      <c r="C284" s="31"/>
      <c r="D284" s="31"/>
      <c r="E284" s="31"/>
      <c r="F284" s="31"/>
      <c r="G284" s="31"/>
      <c r="H284" s="31"/>
      <c r="I284" s="31"/>
    </row>
    <row r="285" customFormat="false" ht="141.6" hidden="false" customHeight="true" outlineLevel="0" collapsed="false">
      <c r="A285" s="41" t="s">
        <v>638</v>
      </c>
      <c r="B285" s="43" t="e">
        <f aca="false">#VALUE!</f>
        <v>#VALUE!</v>
      </c>
      <c r="C285" s="42" t="s">
        <v>639</v>
      </c>
      <c r="D285" s="43" t="s">
        <v>640</v>
      </c>
      <c r="E285" s="43" t="e">
        <f aca="false" t="array" ref="E285:E285">IFERROR(VLOOKUP(A285,'MEMORIAL DE CÁLCULO'!$A$1:$I$5085,6,0),”NÃO ENC.”))</f>
        <v>#N/A</v>
      </c>
      <c r="F285" s="43" t="str">
        <f aca="false">_xlfn.xlookup(A285,'MEMORIAL DE CÁLCULO'!$C$8:$C$5086,'MEMORIAL DE CÁLCULO'!$I$8:$I$5086)</f>
        <v>UN.</v>
      </c>
      <c r="G285" s="44" t="n">
        <v>0</v>
      </c>
      <c r="H285" s="43" t="e">
        <f aca="false">G285*E285</f>
        <v>#N/A</v>
      </c>
      <c r="I285" s="45" t="e">
        <f aca="false">(H285*$I$2)+H285</f>
        <v>#N/A</v>
      </c>
    </row>
    <row r="286" customFormat="false" ht="141.6" hidden="false" customHeight="true" outlineLevel="0" collapsed="false">
      <c r="A286" s="41" t="s">
        <v>641</v>
      </c>
      <c r="B286" s="43" t="e">
        <f aca="false">#VALUE!</f>
        <v>#VALUE!</v>
      </c>
      <c r="C286" s="42" t="s">
        <v>639</v>
      </c>
      <c r="D286" s="43" t="s">
        <v>642</v>
      </c>
      <c r="E286" s="43" t="e">
        <f aca="false" t="array" ref="E286:E286">IFERROR(VLOOKUP(A286,'MEMORIAL DE CÁLCULO'!$A$1:$I$5085,6,0),”NÃO ENC.”))</f>
        <v>#N/A</v>
      </c>
      <c r="F286" s="43" t="str">
        <f aca="false">_xlfn.xlookup(A286,'MEMORIAL DE CÁLCULO'!$C$8:$C$5086,'MEMORIAL DE CÁLCULO'!$I$8:$I$5086)</f>
        <v>UN.</v>
      </c>
      <c r="G286" s="44" t="n">
        <v>0</v>
      </c>
      <c r="H286" s="43" t="e">
        <f aca="false">G286*E286</f>
        <v>#N/A</v>
      </c>
      <c r="I286" s="45" t="e">
        <f aca="false">(H286*$I$2)+H286</f>
        <v>#N/A</v>
      </c>
    </row>
    <row r="287" customFormat="false" ht="141.6" hidden="false" customHeight="true" outlineLevel="0" collapsed="false">
      <c r="A287" s="41" t="s">
        <v>643</v>
      </c>
      <c r="B287" s="43" t="e">
        <f aca="false">#VALUE!</f>
        <v>#VALUE!</v>
      </c>
      <c r="C287" s="42" t="s">
        <v>644</v>
      </c>
      <c r="D287" s="43" t="s">
        <v>645</v>
      </c>
      <c r="E287" s="43" t="e">
        <f aca="false" t="array" ref="E287:E287">IFERROR(VLOOKUP(A287,'MEMORIAL DE CÁLCULO'!$A$1:$I$5085,6,0),”NÃO ENC.”))</f>
        <v>#N/A</v>
      </c>
      <c r="F287" s="43" t="str">
        <f aca="false">_xlfn.xlookup(A287,'MEMORIAL DE CÁLCULO'!$C$8:$C$5086,'MEMORIAL DE CÁLCULO'!$I$8:$I$5086)</f>
        <v>UN.</v>
      </c>
      <c r="G287" s="44" t="n">
        <v>0</v>
      </c>
      <c r="H287" s="43" t="e">
        <f aca="false">G287*E287</f>
        <v>#N/A</v>
      </c>
      <c r="I287" s="45" t="e">
        <f aca="false">(H287*$I$2)+H287</f>
        <v>#N/A</v>
      </c>
    </row>
    <row r="288" customFormat="false" ht="141.6" hidden="false" customHeight="true" outlineLevel="0" collapsed="false">
      <c r="A288" s="41" t="s">
        <v>646</v>
      </c>
      <c r="B288" s="43" t="e">
        <f aca="false">#VALUE!</f>
        <v>#VALUE!</v>
      </c>
      <c r="C288" s="42" t="s">
        <v>647</v>
      </c>
      <c r="D288" s="43" t="s">
        <v>648</v>
      </c>
      <c r="E288" s="43" t="e">
        <f aca="false" t="array" ref="E288:E288">IFERROR(VLOOKUP(A288,'MEMORIAL DE CÁLCULO'!$A$1:$I$5085,6,0),”NÃO ENC.”))</f>
        <v>#N/A</v>
      </c>
      <c r="F288" s="43" t="str">
        <f aca="false">_xlfn.xlookup(A288,'MEMORIAL DE CÁLCULO'!$C$8:$C$5086,'MEMORIAL DE CÁLCULO'!$I$8:$I$5086)</f>
        <v>UN.</v>
      </c>
      <c r="G288" s="44" t="n">
        <v>0</v>
      </c>
      <c r="H288" s="43" t="e">
        <f aca="false">G288*E288</f>
        <v>#N/A</v>
      </c>
      <c r="I288" s="45" t="e">
        <f aca="false">(H288*$I$2)+H288</f>
        <v>#N/A</v>
      </c>
    </row>
    <row r="289" s="1" customFormat="true" ht="14.4" hidden="false" customHeight="false" outlineLevel="0" collapsed="false"/>
    <row r="290" s="1" customFormat="true" ht="14.4" hidden="false" customHeight="false" outlineLevel="0" collapsed="false"/>
    <row r="291" s="1" customFormat="true" ht="14.4" hidden="false" customHeight="false" outlineLevel="0" collapsed="false"/>
    <row r="292" s="1" customFormat="true" ht="14.4" hidden="false" customHeight="false" outlineLevel="0" collapsed="false"/>
    <row r="293" s="1" customFormat="true" ht="14.4" hidden="false" customHeight="false" outlineLevel="0" collapsed="false"/>
    <row r="294" s="1" customFormat="true" ht="14.4" hidden="false" customHeight="false" outlineLevel="0" collapsed="false"/>
    <row r="295" s="1" customFormat="true" ht="14.4" hidden="false" customHeight="false" outlineLevel="0" collapsed="false"/>
    <row r="296" s="1" customFormat="true" ht="14.4" hidden="false" customHeight="false" outlineLevel="0" collapsed="false"/>
    <row r="297" s="1" customFormat="true" ht="14.4" hidden="false" customHeight="false" outlineLevel="0" collapsed="false"/>
    <row r="298" s="1" customFormat="true" ht="14.4" hidden="false" customHeight="false" outlineLevel="0" collapsed="false"/>
    <row r="299" s="1" customFormat="true" ht="14.4" hidden="false" customHeight="false" outlineLevel="0" collapsed="false"/>
    <row r="300" s="1" customFormat="true" ht="14.4" hidden="false" customHeight="false" outlineLevel="0" collapsed="false"/>
    <row r="301" s="1" customFormat="true" ht="14.4" hidden="false" customHeight="false" outlineLevel="0" collapsed="false"/>
    <row r="302" s="1" customFormat="true" ht="14.4" hidden="false" customHeight="false" outlineLevel="0" collapsed="false"/>
    <row r="303" s="1" customFormat="true" ht="14.4" hidden="false" customHeight="false" outlineLevel="0" collapsed="false"/>
    <row r="304" s="1" customFormat="true" ht="14.4" hidden="false" customHeight="false" outlineLevel="0" collapsed="false"/>
    <row r="305" s="1" customFormat="true" ht="14.4" hidden="false" customHeight="false" outlineLevel="0" collapsed="false"/>
    <row r="306" s="1" customFormat="true" ht="14.4" hidden="false" customHeight="false" outlineLevel="0" collapsed="false"/>
    <row r="307" s="1" customFormat="true" ht="14.4" hidden="false" customHeight="false" outlineLevel="0" collapsed="false"/>
    <row r="308" s="1" customFormat="true" ht="14.4" hidden="false" customHeight="false" outlineLevel="0" collapsed="false"/>
    <row r="309" s="1" customFormat="true" ht="14.4" hidden="false" customHeight="false" outlineLevel="0" collapsed="false"/>
    <row r="310" s="1" customFormat="true" ht="14.4" hidden="false" customHeight="false" outlineLevel="0" collapsed="false"/>
    <row r="311" s="1" customFormat="true" ht="14.4" hidden="false" customHeight="false" outlineLevel="0" collapsed="false"/>
    <row r="312" s="1" customFormat="true" ht="14.4" hidden="false" customHeight="false" outlineLevel="0" collapsed="false"/>
    <row r="313" s="1" customFormat="true" ht="14.4" hidden="false" customHeight="false" outlineLevel="0" collapsed="false"/>
    <row r="314" s="1" customFormat="true" ht="14.4" hidden="false" customHeight="false" outlineLevel="0" collapsed="false"/>
    <row r="315" s="1" customFormat="true" ht="14.4" hidden="false" customHeight="false" outlineLevel="0" collapsed="false"/>
    <row r="316" s="1" customFormat="true" ht="14.4" hidden="false" customHeight="false" outlineLevel="0" collapsed="false"/>
    <row r="317" s="1" customFormat="true" ht="14.4" hidden="false" customHeight="false" outlineLevel="0" collapsed="false"/>
    <row r="318" s="1" customFormat="true" ht="14.4" hidden="false" customHeight="false" outlineLevel="0" collapsed="false"/>
    <row r="319" s="1" customFormat="true" ht="14.4" hidden="false" customHeight="false" outlineLevel="0" collapsed="false"/>
    <row r="320" s="1" customFormat="true" ht="14.4" hidden="false" customHeight="false" outlineLevel="0" collapsed="false"/>
    <row r="321" s="1" customFormat="true" ht="14.4" hidden="false" customHeight="false" outlineLevel="0" collapsed="false"/>
    <row r="322" s="1" customFormat="true" ht="14.4" hidden="false" customHeight="false" outlineLevel="0" collapsed="false"/>
    <row r="323" s="1" customFormat="true" ht="14.4" hidden="false" customHeight="false" outlineLevel="0" collapsed="false"/>
    <row r="324" s="1" customFormat="true" ht="14.4" hidden="false" customHeight="false" outlineLevel="0" collapsed="false"/>
    <row r="325" s="1" customFormat="true" ht="14.4" hidden="false" customHeight="false" outlineLevel="0" collapsed="false"/>
    <row r="326" s="1" customFormat="true" ht="14.4" hidden="false" customHeight="false" outlineLevel="0" collapsed="false"/>
    <row r="327" s="1" customFormat="true" ht="14.4" hidden="false" customHeight="false" outlineLevel="0" collapsed="false"/>
    <row r="328" s="1" customFormat="true" ht="14.4" hidden="false" customHeight="false" outlineLevel="0" collapsed="false"/>
    <row r="329" s="1" customFormat="true" ht="14.4" hidden="false" customHeight="false" outlineLevel="0" collapsed="false"/>
    <row r="330" s="1" customFormat="true" ht="14.4" hidden="false" customHeight="false" outlineLevel="0" collapsed="false"/>
    <row r="331" s="1" customFormat="true" ht="14.4" hidden="false" customHeight="false" outlineLevel="0" collapsed="false"/>
    <row r="332" s="1" customFormat="true" ht="14.4" hidden="false" customHeight="false" outlineLevel="0" collapsed="false"/>
    <row r="333" s="1" customFormat="true" ht="14.4" hidden="false" customHeight="false" outlineLevel="0" collapsed="false"/>
    <row r="334" s="1" customFormat="true" ht="14.4" hidden="false" customHeight="false" outlineLevel="0" collapsed="false"/>
    <row r="335" s="1" customFormat="true" ht="14.4" hidden="false" customHeight="false" outlineLevel="0" collapsed="false"/>
    <row r="336" s="1" customFormat="true" ht="14.4" hidden="false" customHeight="false" outlineLevel="0" collapsed="false"/>
    <row r="337" s="1" customFormat="true" ht="14.4" hidden="false" customHeight="false" outlineLevel="0" collapsed="false"/>
    <row r="338" s="1" customFormat="true" ht="14.4" hidden="false" customHeight="false" outlineLevel="0" collapsed="false"/>
    <row r="339" s="1" customFormat="true" ht="14.4" hidden="false" customHeight="false" outlineLevel="0" collapsed="false"/>
    <row r="340" s="1" customFormat="true" ht="14.4" hidden="false" customHeight="false" outlineLevel="0" collapsed="false"/>
    <row r="341" s="1" customFormat="true" ht="14.4" hidden="false" customHeight="false" outlineLevel="0" collapsed="false"/>
    <row r="342" s="1" customFormat="true" ht="14.4" hidden="false" customHeight="false" outlineLevel="0" collapsed="false"/>
    <row r="343" s="1" customFormat="true" ht="14.4" hidden="false" customHeight="false" outlineLevel="0" collapsed="false"/>
    <row r="344" s="1" customFormat="true" ht="14.4" hidden="false" customHeight="false" outlineLevel="0" collapsed="false"/>
    <row r="345" s="1" customFormat="true" ht="14.4" hidden="false" customHeight="false" outlineLevel="0" collapsed="false"/>
    <row r="346" s="1" customFormat="true" ht="14.4" hidden="false" customHeight="false" outlineLevel="0" collapsed="false"/>
    <row r="347" s="1" customFormat="true" ht="14.4" hidden="false" customHeight="false" outlineLevel="0" collapsed="false"/>
    <row r="348" s="1" customFormat="true" ht="14.4" hidden="false" customHeight="false" outlineLevel="0" collapsed="false"/>
    <row r="349" s="1" customFormat="true" ht="14.4" hidden="false" customHeight="false" outlineLevel="0" collapsed="false"/>
    <row r="350" s="1" customFormat="true" ht="14.4" hidden="false" customHeight="false" outlineLevel="0" collapsed="false"/>
    <row r="351" s="1" customFormat="true" ht="14.4" hidden="false" customHeight="false" outlineLevel="0" collapsed="false"/>
    <row r="352" s="1" customFormat="true" ht="14.4" hidden="false" customHeight="false" outlineLevel="0" collapsed="false"/>
    <row r="353" s="1" customFormat="true" ht="14.4" hidden="false" customHeight="false" outlineLevel="0" collapsed="false"/>
    <row r="354" s="1" customFormat="true" ht="14.4" hidden="false" customHeight="false" outlineLevel="0" collapsed="false"/>
    <row r="355" s="1" customFormat="true" ht="14.4" hidden="false" customHeight="false" outlineLevel="0" collapsed="false"/>
    <row r="356" s="1" customFormat="true" ht="14.4" hidden="false" customHeight="false" outlineLevel="0" collapsed="false"/>
    <row r="357" s="1" customFormat="true" ht="14.4" hidden="false" customHeight="false" outlineLevel="0" collapsed="false"/>
    <row r="358" s="1" customFormat="true" ht="14.4" hidden="false" customHeight="false" outlineLevel="0" collapsed="false"/>
    <row r="359" s="1" customFormat="true" ht="14.4" hidden="false" customHeight="false" outlineLevel="0" collapsed="false"/>
    <row r="360" s="1" customFormat="true" ht="14.4" hidden="false" customHeight="false" outlineLevel="0" collapsed="false"/>
    <row r="361" s="1" customFormat="true" ht="14.4" hidden="false" customHeight="false" outlineLevel="0" collapsed="false"/>
    <row r="362" s="1" customFormat="true" ht="14.4" hidden="false" customHeight="false" outlineLevel="0" collapsed="false"/>
    <row r="363" s="1" customFormat="true" ht="14.4" hidden="false" customHeight="false" outlineLevel="0" collapsed="false"/>
    <row r="364" s="1" customFormat="true" ht="14.4" hidden="false" customHeight="false" outlineLevel="0" collapsed="false"/>
    <row r="365" s="1" customFormat="true" ht="14.4" hidden="false" customHeight="false" outlineLevel="0" collapsed="false"/>
    <row r="366" s="1" customFormat="true" ht="14.4" hidden="false" customHeight="false" outlineLevel="0" collapsed="false"/>
    <row r="367" s="1" customFormat="true" ht="14.4" hidden="false" customHeight="false" outlineLevel="0" collapsed="false"/>
    <row r="368" s="1" customFormat="true" ht="14.4" hidden="false" customHeight="false" outlineLevel="0" collapsed="false"/>
    <row r="369" s="1" customFormat="true" ht="14.4" hidden="false" customHeight="false" outlineLevel="0" collapsed="false"/>
    <row r="370" s="1" customFormat="true" ht="14.4" hidden="false" customHeight="false" outlineLevel="0" collapsed="false"/>
    <row r="371" s="1" customFormat="true" ht="14.4" hidden="false" customHeight="false" outlineLevel="0" collapsed="false"/>
    <row r="372" s="1" customFormat="true" ht="14.4" hidden="false" customHeight="false" outlineLevel="0" collapsed="false"/>
    <row r="373" s="1" customFormat="true" ht="14.4" hidden="false" customHeight="false" outlineLevel="0" collapsed="false"/>
    <row r="374" s="1" customFormat="true" ht="14.4" hidden="false" customHeight="false" outlineLevel="0" collapsed="false"/>
    <row r="375" s="1" customFormat="true" ht="14.4" hidden="false" customHeight="false" outlineLevel="0" collapsed="false"/>
    <row r="376" s="1" customFormat="true" ht="14.4" hidden="false" customHeight="false" outlineLevel="0" collapsed="false"/>
    <row r="377" s="1" customFormat="true" ht="14.4" hidden="false" customHeight="false" outlineLevel="0" collapsed="false"/>
    <row r="378" s="1" customFormat="true" ht="14.4" hidden="false" customHeight="false" outlineLevel="0" collapsed="false"/>
    <row r="379" s="1" customFormat="true" ht="14.4" hidden="false" customHeight="false" outlineLevel="0" collapsed="false"/>
    <row r="380" s="1" customFormat="true" ht="14.4" hidden="false" customHeight="false" outlineLevel="0" collapsed="false"/>
    <row r="381" s="1" customFormat="true" ht="14.4" hidden="false" customHeight="false" outlineLevel="0" collapsed="false"/>
    <row r="382" s="1" customFormat="true" ht="14.4" hidden="false" customHeight="false" outlineLevel="0" collapsed="false"/>
    <row r="383" s="1" customFormat="true" ht="14.4" hidden="false" customHeight="false" outlineLevel="0" collapsed="false"/>
    <row r="384" s="1" customFormat="true" ht="14.4" hidden="false" customHeight="false" outlineLevel="0" collapsed="false"/>
    <row r="385" s="1" customFormat="true" ht="14.4" hidden="false" customHeight="false" outlineLevel="0" collapsed="false"/>
    <row r="386" s="1" customFormat="true" ht="14.4" hidden="false" customHeight="false" outlineLevel="0" collapsed="false"/>
    <row r="387" s="1" customFormat="true" ht="14.4" hidden="false" customHeight="false" outlineLevel="0" collapsed="false"/>
    <row r="388" s="1" customFormat="true" ht="14.4" hidden="false" customHeight="false" outlineLevel="0" collapsed="false"/>
    <row r="389" s="1" customFormat="true" ht="14.4" hidden="false" customHeight="false" outlineLevel="0" collapsed="false"/>
    <row r="390" s="1" customFormat="true" ht="14.4" hidden="false" customHeight="false" outlineLevel="0" collapsed="false"/>
    <row r="391" s="1" customFormat="true" ht="14.4" hidden="false" customHeight="false" outlineLevel="0" collapsed="false"/>
    <row r="392" s="1" customFormat="true" ht="14.4" hidden="false" customHeight="false" outlineLevel="0" collapsed="false"/>
    <row r="393" s="1" customFormat="true" ht="14.4" hidden="false" customHeight="false" outlineLevel="0" collapsed="false"/>
    <row r="394" s="1" customFormat="true" ht="14.4" hidden="false" customHeight="false" outlineLevel="0" collapsed="false"/>
    <row r="395" s="1" customFormat="true" ht="14.4" hidden="false" customHeight="false" outlineLevel="0" collapsed="false"/>
    <row r="396" s="1" customFormat="true" ht="14.4" hidden="false" customHeight="false" outlineLevel="0" collapsed="false"/>
    <row r="397" s="1" customFormat="true" ht="14.4" hidden="false" customHeight="false" outlineLevel="0" collapsed="false"/>
    <row r="398" s="1" customFormat="true" ht="14.4" hidden="false" customHeight="false" outlineLevel="0" collapsed="false"/>
    <row r="399" s="1" customFormat="true" ht="14.4" hidden="false" customHeight="false" outlineLevel="0" collapsed="false"/>
    <row r="400" s="1" customFormat="true" ht="14.4" hidden="false" customHeight="false" outlineLevel="0" collapsed="false"/>
    <row r="401" s="1" customFormat="true" ht="14.4" hidden="false" customHeight="false" outlineLevel="0" collapsed="false"/>
    <row r="402" s="1" customFormat="true" ht="14.4" hidden="false" customHeight="false" outlineLevel="0" collapsed="false"/>
    <row r="403" s="1" customFormat="true" ht="14.4" hidden="false" customHeight="false" outlineLevel="0" collapsed="false"/>
    <row r="404" s="1" customFormat="true" ht="14.4" hidden="false" customHeight="false" outlineLevel="0" collapsed="false"/>
    <row r="405" s="1" customFormat="true" ht="14.4" hidden="false" customHeight="false" outlineLevel="0" collapsed="false"/>
    <row r="406" s="1" customFormat="true" ht="14.4" hidden="false" customHeight="false" outlineLevel="0" collapsed="false"/>
    <row r="407" s="1" customFormat="true" ht="14.4" hidden="false" customHeight="false" outlineLevel="0" collapsed="false"/>
    <row r="408" s="1" customFormat="true" ht="14.4" hidden="false" customHeight="false" outlineLevel="0" collapsed="false"/>
    <row r="409" s="1" customFormat="true" ht="14.4" hidden="false" customHeight="false" outlineLevel="0" collapsed="false"/>
    <row r="410" s="1" customFormat="true" ht="14.4" hidden="false" customHeight="false" outlineLevel="0" collapsed="false"/>
    <row r="411" s="1" customFormat="true" ht="14.4" hidden="false" customHeight="false" outlineLevel="0" collapsed="false"/>
    <row r="412" s="1" customFormat="true" ht="14.4" hidden="false" customHeight="false" outlineLevel="0" collapsed="false"/>
    <row r="413" s="1" customFormat="true" ht="14.4" hidden="false" customHeight="false" outlineLevel="0" collapsed="false"/>
  </sheetData>
  <mergeCells count="45">
    <mergeCell ref="A1:B1"/>
    <mergeCell ref="C1:E1"/>
    <mergeCell ref="H1:I1"/>
    <mergeCell ref="A2:B2"/>
    <mergeCell ref="C2:G2"/>
    <mergeCell ref="A3:B3"/>
    <mergeCell ref="C3:G3"/>
    <mergeCell ref="A7:D7"/>
    <mergeCell ref="A15:F15"/>
    <mergeCell ref="A16:I16"/>
    <mergeCell ref="A17:I17"/>
    <mergeCell ref="A48:F48"/>
    <mergeCell ref="A49:I49"/>
    <mergeCell ref="A50:I50"/>
    <mergeCell ref="A86:F86"/>
    <mergeCell ref="A88:I88"/>
    <mergeCell ref="A107:F107"/>
    <mergeCell ref="A109:I109"/>
    <mergeCell ref="A115:F115"/>
    <mergeCell ref="A117:I117"/>
    <mergeCell ref="A135:F135"/>
    <mergeCell ref="A137:I137"/>
    <mergeCell ref="A178:F178"/>
    <mergeCell ref="A180:I180"/>
    <mergeCell ref="A204:F204"/>
    <mergeCell ref="A205:I205"/>
    <mergeCell ref="A206:I206"/>
    <mergeCell ref="A211:F211"/>
    <mergeCell ref="A212:I212"/>
    <mergeCell ref="A213:I213"/>
    <mergeCell ref="A230:F230"/>
    <mergeCell ref="A231:I231"/>
    <mergeCell ref="A232:I232"/>
    <mergeCell ref="A248:F248"/>
    <mergeCell ref="A249:I249"/>
    <mergeCell ref="A250:I250"/>
    <mergeCell ref="A262:F262"/>
    <mergeCell ref="A263:I263"/>
    <mergeCell ref="A264:I264"/>
    <mergeCell ref="A270:F270"/>
    <mergeCell ref="A271:I271"/>
    <mergeCell ref="A272:I272"/>
    <mergeCell ref="A282:F282"/>
    <mergeCell ref="A283:I283"/>
    <mergeCell ref="A284:I284"/>
  </mergeCells>
  <conditionalFormatting sqref="G8:G14 G118:G134 G265:G269">
    <cfRule type="cellIs" priority="2" operator="greaterThan" aboveAverage="0" equalAverage="0" bottom="0" percent="0" rank="0" text="" dxfId="0">
      <formula>0</formula>
    </cfRule>
    <cfRule type="cellIs" priority="3" operator="greaterThan" aboveAverage="0" equalAverage="0" bottom="0" percent="0" rank="0" text="" dxfId="1">
      <formula>0</formula>
    </cfRule>
    <cfRule type="cellIs" priority="4" operator="greaterThan" aboveAverage="0" equalAverage="0" bottom="0" percent="0" rank="0" text="" dxfId="2">
      <formula>0</formula>
    </cfRule>
    <cfRule type="cellIs" priority="5" operator="greaterThan" aboveAverage="0" equalAverage="0" bottom="0" percent="0" rank="0" text="" dxfId="3">
      <formula>$G$8</formula>
    </cfRule>
  </conditionalFormatting>
  <conditionalFormatting sqref="G18:G47">
    <cfRule type="cellIs" priority="6" operator="greaterThan" aboveAverage="0" equalAverage="0" bottom="0" percent="0" rank="0" text="" dxfId="4">
      <formula>0</formula>
    </cfRule>
    <cfRule type="cellIs" priority="7" operator="greaterThan" aboveAverage="0" equalAverage="0" bottom="0" percent="0" rank="0" text="" dxfId="5">
      <formula>0</formula>
    </cfRule>
    <cfRule type="cellIs" priority="8" operator="greaterThan" aboveAverage="0" equalAverage="0" bottom="0" percent="0" rank="0" text="" dxfId="6">
      <formula>0</formula>
    </cfRule>
    <cfRule type="cellIs" priority="9" operator="greaterThan" aboveAverage="0" equalAverage="0" bottom="0" percent="0" rank="0" text="" dxfId="7">
      <formula>$G$8</formula>
    </cfRule>
  </conditionalFormatting>
  <conditionalFormatting sqref="G51:G85">
    <cfRule type="cellIs" priority="10" operator="greaterThan" aboveAverage="0" equalAverage="0" bottom="0" percent="0" rank="0" text="" dxfId="8">
      <formula>0</formula>
    </cfRule>
    <cfRule type="cellIs" priority="11" operator="greaterThan" aboveAverage="0" equalAverage="0" bottom="0" percent="0" rank="0" text="" dxfId="9">
      <formula>0</formula>
    </cfRule>
    <cfRule type="cellIs" priority="12" operator="greaterThan" aboveAverage="0" equalAverage="0" bottom="0" percent="0" rank="0" text="" dxfId="10">
      <formula>0</formula>
    </cfRule>
    <cfRule type="cellIs" priority="13" operator="greaterThan" aboveAverage="0" equalAverage="0" bottom="0" percent="0" rank="0" text="" dxfId="11">
      <formula>$G$8</formula>
    </cfRule>
  </conditionalFormatting>
  <conditionalFormatting sqref="G89:G106">
    <cfRule type="cellIs" priority="14" operator="greaterThan" aboveAverage="0" equalAverage="0" bottom="0" percent="0" rank="0" text="" dxfId="12">
      <formula>0</formula>
    </cfRule>
    <cfRule type="cellIs" priority="15" operator="greaterThan" aboveAverage="0" equalAverage="0" bottom="0" percent="0" rank="0" text="" dxfId="13">
      <formula>0</formula>
    </cfRule>
    <cfRule type="cellIs" priority="16" operator="greaterThan" aboveAverage="0" equalAverage="0" bottom="0" percent="0" rank="0" text="" dxfId="14">
      <formula>0</formula>
    </cfRule>
    <cfRule type="cellIs" priority="17" operator="greaterThan" aboveAverage="0" equalAverage="0" bottom="0" percent="0" rank="0" text="" dxfId="15">
      <formula>$G$8</formula>
    </cfRule>
  </conditionalFormatting>
  <conditionalFormatting sqref="G110:G114">
    <cfRule type="cellIs" priority="18" operator="greaterThan" aboveAverage="0" equalAverage="0" bottom="0" percent="0" rank="0" text="" dxfId="16">
      <formula>0</formula>
    </cfRule>
    <cfRule type="cellIs" priority="19" operator="greaterThan" aboveAverage="0" equalAverage="0" bottom="0" percent="0" rank="0" text="" dxfId="17">
      <formula>0</formula>
    </cfRule>
    <cfRule type="cellIs" priority="20" operator="greaterThan" aboveAverage="0" equalAverage="0" bottom="0" percent="0" rank="0" text="" dxfId="18">
      <formula>0</formula>
    </cfRule>
    <cfRule type="cellIs" priority="21" operator="greaterThan" aboveAverage="0" equalAverage="0" bottom="0" percent="0" rank="0" text="" dxfId="19">
      <formula>$G$8</formula>
    </cfRule>
  </conditionalFormatting>
  <conditionalFormatting sqref="G138:G177">
    <cfRule type="cellIs" priority="22" operator="greaterThan" aboveAverage="0" equalAverage="0" bottom="0" percent="0" rank="0" text="" dxfId="20">
      <formula>0</formula>
    </cfRule>
    <cfRule type="cellIs" priority="23" operator="greaterThan" aboveAverage="0" equalAverage="0" bottom="0" percent="0" rank="0" text="" dxfId="21">
      <formula>0</formula>
    </cfRule>
    <cfRule type="cellIs" priority="24" operator="greaterThan" aboveAverage="0" equalAverage="0" bottom="0" percent="0" rank="0" text="" dxfId="22">
      <formula>0</formula>
    </cfRule>
    <cfRule type="cellIs" priority="25" operator="greaterThan" aboveAverage="0" equalAverage="0" bottom="0" percent="0" rank="0" text="" dxfId="23">
      <formula>$G$8</formula>
    </cfRule>
  </conditionalFormatting>
  <conditionalFormatting sqref="G181:G203">
    <cfRule type="cellIs" priority="26" operator="greaterThan" aboveAverage="0" equalAverage="0" bottom="0" percent="0" rank="0" text="" dxfId="24">
      <formula>0</formula>
    </cfRule>
    <cfRule type="cellIs" priority="27" operator="greaterThan" aboveAverage="0" equalAverage="0" bottom="0" percent="0" rank="0" text="" dxfId="25">
      <formula>0</formula>
    </cfRule>
    <cfRule type="cellIs" priority="28" operator="greaterThan" aboveAverage="0" equalAverage="0" bottom="0" percent="0" rank="0" text="" dxfId="26">
      <formula>0</formula>
    </cfRule>
    <cfRule type="cellIs" priority="29" operator="greaterThan" aboveAverage="0" equalAverage="0" bottom="0" percent="0" rank="0" text="" dxfId="27">
      <formula>$G$8</formula>
    </cfRule>
  </conditionalFormatting>
  <conditionalFormatting sqref="G207:G210">
    <cfRule type="cellIs" priority="30" operator="greaterThan" aboveAverage="0" equalAverage="0" bottom="0" percent="0" rank="0" text="" dxfId="28">
      <formula>0</formula>
    </cfRule>
    <cfRule type="cellIs" priority="31" operator="greaterThan" aboveAverage="0" equalAverage="0" bottom="0" percent="0" rank="0" text="" dxfId="29">
      <formula>0</formula>
    </cfRule>
    <cfRule type="cellIs" priority="32" operator="greaterThan" aboveAverage="0" equalAverage="0" bottom="0" percent="0" rank="0" text="" dxfId="30">
      <formula>0</formula>
    </cfRule>
    <cfRule type="cellIs" priority="33" operator="greaterThan" aboveAverage="0" equalAverage="0" bottom="0" percent="0" rank="0" text="" dxfId="31">
      <formula>$G$8</formula>
    </cfRule>
  </conditionalFormatting>
  <conditionalFormatting sqref="G214:G229">
    <cfRule type="cellIs" priority="34" operator="greaterThan" aboveAverage="0" equalAverage="0" bottom="0" percent="0" rank="0" text="" dxfId="32">
      <formula>0</formula>
    </cfRule>
    <cfRule type="cellIs" priority="35" operator="greaterThan" aboveAverage="0" equalAverage="0" bottom="0" percent="0" rank="0" text="" dxfId="33">
      <formula>0</formula>
    </cfRule>
    <cfRule type="cellIs" priority="36" operator="greaterThan" aboveAverage="0" equalAverage="0" bottom="0" percent="0" rank="0" text="" dxfId="34">
      <formula>0</formula>
    </cfRule>
    <cfRule type="cellIs" priority="37" operator="greaterThan" aboveAverage="0" equalAverage="0" bottom="0" percent="0" rank="0" text="" dxfId="35">
      <formula>$G$8</formula>
    </cfRule>
  </conditionalFormatting>
  <conditionalFormatting sqref="G233:G247">
    <cfRule type="cellIs" priority="38" operator="greaterThan" aboveAverage="0" equalAverage="0" bottom="0" percent="0" rank="0" text="" dxfId="36">
      <formula>0</formula>
    </cfRule>
    <cfRule type="cellIs" priority="39" operator="greaterThan" aboveAverage="0" equalAverage="0" bottom="0" percent="0" rank="0" text="" dxfId="37">
      <formula>0</formula>
    </cfRule>
    <cfRule type="cellIs" priority="40" operator="greaterThan" aboveAverage="0" equalAverage="0" bottom="0" percent="0" rank="0" text="" dxfId="38">
      <formula>0</formula>
    </cfRule>
    <cfRule type="cellIs" priority="41" operator="greaterThan" aboveAverage="0" equalAverage="0" bottom="0" percent="0" rank="0" text="" dxfId="39">
      <formula>$G$8</formula>
    </cfRule>
  </conditionalFormatting>
  <conditionalFormatting sqref="G252:G261">
    <cfRule type="cellIs" priority="42" operator="greaterThan" aboveAverage="0" equalAverage="0" bottom="0" percent="0" rank="0" text="" dxfId="40">
      <formula>0</formula>
    </cfRule>
    <cfRule type="cellIs" priority="43" operator="greaterThan" aboveAverage="0" equalAverage="0" bottom="0" percent="0" rank="0" text="" dxfId="41">
      <formula>0</formula>
    </cfRule>
    <cfRule type="cellIs" priority="44" operator="greaterThan" aboveAverage="0" equalAverage="0" bottom="0" percent="0" rank="0" text="" dxfId="42">
      <formula>0</formula>
    </cfRule>
    <cfRule type="cellIs" priority="45" operator="greaterThan" aboveAverage="0" equalAverage="0" bottom="0" percent="0" rank="0" text="" dxfId="43">
      <formula>$G$8</formula>
    </cfRule>
  </conditionalFormatting>
  <conditionalFormatting sqref="G273:G281">
    <cfRule type="cellIs" priority="46" operator="greaterThan" aboveAverage="0" equalAverage="0" bottom="0" percent="0" rank="0" text="" dxfId="44">
      <formula>0</formula>
    </cfRule>
    <cfRule type="cellIs" priority="47" operator="greaterThan" aboveAverage="0" equalAverage="0" bottom="0" percent="0" rank="0" text="" dxfId="45">
      <formula>0</formula>
    </cfRule>
    <cfRule type="cellIs" priority="48" operator="greaterThan" aboveAverage="0" equalAverage="0" bottom="0" percent="0" rank="0" text="" dxfId="46">
      <formula>0</formula>
    </cfRule>
    <cfRule type="cellIs" priority="49" operator="greaterThan" aboveAverage="0" equalAverage="0" bottom="0" percent="0" rank="0" text="" dxfId="47">
      <formula>$G$8</formula>
    </cfRule>
  </conditionalFormatting>
  <conditionalFormatting sqref="G285:G288">
    <cfRule type="cellIs" priority="50" operator="greaterThan" aboveAverage="0" equalAverage="0" bottom="0" percent="0" rank="0" text="" dxfId="48">
      <formula>0</formula>
    </cfRule>
    <cfRule type="cellIs" priority="51" operator="greaterThan" aboveAverage="0" equalAverage="0" bottom="0" percent="0" rank="0" text="" dxfId="49">
      <formula>0</formula>
    </cfRule>
    <cfRule type="cellIs" priority="52" operator="greaterThan" aboveAverage="0" equalAverage="0" bottom="0" percent="0" rank="0" text="" dxfId="50">
      <formula>0</formula>
    </cfRule>
    <cfRule type="cellIs" priority="53" operator="greaterThan" aboveAverage="0" equalAverage="0" bottom="0" percent="0" rank="0" text="" dxfId="51">
      <formula>$G$8</formula>
    </cfRule>
  </conditionalFormatting>
  <printOptions headings="false" gridLines="false" gridLinesSet="true" horizontalCentered="false" verticalCentered="false"/>
  <pageMargins left="0.708333333333333" right="0.708333333333333" top="0.747916666666667" bottom="0.747916666666667" header="0.196527777777778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>&amp;L &amp;R&amp;"Calibri,Regular"Prefeitura Municipal de Canela
Secretaria de Turismo e Cultura
Setor de Planejamento e Arquitetura</oddHead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000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I2000" activeCellId="0" sqref="I2000"/>
    </sheetView>
  </sheetViews>
  <sheetFormatPr defaultRowHeight="14.4" zeroHeight="false" outlineLevelRow="0" outlineLevelCol="0"/>
  <cols>
    <col collapsed="false" customWidth="true" hidden="false" outlineLevel="0" max="1" min="1" style="0" width="6.66"/>
    <col collapsed="false" customWidth="true" hidden="false" outlineLevel="0" max="2" min="2" style="0" width="28.66"/>
    <col collapsed="false" customWidth="true" hidden="false" outlineLevel="0" max="3" min="3" style="0" width="12.11"/>
    <col collapsed="false" customWidth="true" hidden="false" outlineLevel="0" max="4" min="4" style="0" width="14.66"/>
    <col collapsed="false" customWidth="true" hidden="false" outlineLevel="0" max="5" min="5" style="0" width="15.56"/>
    <col collapsed="false" customWidth="true" hidden="false" outlineLevel="0" max="6" min="6" style="0" width="12.67"/>
    <col collapsed="false" customWidth="true" hidden="false" outlineLevel="0" max="8" min="7" style="0" width="8.75"/>
    <col collapsed="false" customWidth="true" hidden="false" outlineLevel="0" max="9" min="9" style="0" width="21.33"/>
    <col collapsed="false" customWidth="true" hidden="false" outlineLevel="0" max="10" min="10" style="0" width="14.78"/>
    <col collapsed="false" customWidth="true" hidden="false" outlineLevel="0" max="1025" min="11" style="0" width="8.75"/>
  </cols>
  <sheetData>
    <row r="1" s="46" customFormat="true" ht="12.75" hidden="false" customHeight="true" outlineLevel="0" collapsed="false">
      <c r="B1" s="47" t="s">
        <v>649</v>
      </c>
      <c r="C1" s="47"/>
      <c r="D1" s="47"/>
      <c r="E1" s="47"/>
      <c r="F1" s="47"/>
      <c r="G1" s="47"/>
      <c r="H1" s="47"/>
      <c r="I1" s="47"/>
      <c r="L1" s="48"/>
    </row>
    <row r="2" s="46" customFormat="true" ht="9.75" hidden="false" customHeight="true" outlineLevel="0" collapsed="false">
      <c r="B2" s="49"/>
      <c r="C2" s="50"/>
      <c r="D2" s="50"/>
      <c r="E2" s="50"/>
      <c r="F2" s="50"/>
      <c r="G2" s="50"/>
      <c r="H2" s="50"/>
      <c r="I2" s="51"/>
      <c r="L2" s="48"/>
    </row>
    <row r="3" s="46" customFormat="true" ht="12.75" hidden="false" customHeight="true" outlineLevel="0" collapsed="false">
      <c r="B3" s="52" t="s">
        <v>0</v>
      </c>
      <c r="C3" s="53" t="str">
        <f aca="false">Orçamento!C1</f>
        <v>PROJETO DE DECORAÇÃO URBANA PÁSCOA 2024</v>
      </c>
      <c r="D3" s="53"/>
      <c r="E3" s="53"/>
      <c r="F3" s="53"/>
      <c r="G3" s="53"/>
      <c r="H3" s="54"/>
      <c r="I3" s="55"/>
      <c r="L3" s="48"/>
    </row>
    <row r="4" s="46" customFormat="true" ht="12.75" hidden="false" customHeight="true" outlineLevel="0" collapsed="false">
      <c r="B4" s="52" t="s">
        <v>650</v>
      </c>
      <c r="C4" s="53" t="str">
        <f aca="false">Orçamento!H1</f>
        <v>ÁREA URBANA DA CIDADE DE CANELA</v>
      </c>
      <c r="D4" s="53"/>
      <c r="E4" s="53"/>
      <c r="F4" s="53"/>
      <c r="G4" s="53"/>
      <c r="H4" s="56"/>
      <c r="I4" s="55"/>
      <c r="L4" s="48"/>
    </row>
    <row r="5" s="46" customFormat="true" ht="10.5" hidden="false" customHeight="true" outlineLevel="0" collapsed="false">
      <c r="B5" s="57"/>
      <c r="C5" s="58"/>
      <c r="D5" s="59"/>
      <c r="E5" s="59"/>
      <c r="F5" s="60"/>
      <c r="G5" s="60"/>
      <c r="H5" s="60"/>
      <c r="I5" s="60"/>
      <c r="L5" s="48"/>
    </row>
    <row r="6" s="46" customFormat="true" ht="10.5" hidden="false" customHeight="true" outlineLevel="0" collapsed="false">
      <c r="B6" s="61"/>
      <c r="C6" s="62"/>
      <c r="D6" s="53"/>
      <c r="E6" s="53"/>
      <c r="F6" s="63"/>
      <c r="G6" s="64"/>
      <c r="H6" s="64"/>
      <c r="I6" s="64"/>
      <c r="L6" s="48"/>
    </row>
    <row r="7" customFormat="false" ht="15" hidden="false" customHeight="false" outlineLevel="0" collapsed="false">
      <c r="A7" s="65" t="s">
        <v>651</v>
      </c>
      <c r="B7" s="66" t="s">
        <v>652</v>
      </c>
      <c r="C7" s="66"/>
      <c r="D7" s="66"/>
      <c r="E7" s="66"/>
      <c r="F7" s="66"/>
      <c r="G7" s="66"/>
      <c r="H7" s="66"/>
      <c r="I7" s="66"/>
    </row>
    <row r="8" s="46" customFormat="true" ht="12.75" hidden="false" customHeight="true" outlineLevel="0" collapsed="false">
      <c r="A8" s="67"/>
      <c r="B8" s="68" t="s">
        <v>653</v>
      </c>
      <c r="C8" s="64" t="str">
        <f aca="false">Orçamento!A8</f>
        <v>1.1</v>
      </c>
      <c r="D8" s="64"/>
      <c r="E8" s="53"/>
      <c r="F8" s="53"/>
      <c r="G8" s="64"/>
      <c r="H8" s="61" t="s">
        <v>654</v>
      </c>
      <c r="I8" s="69" t="s">
        <v>655</v>
      </c>
      <c r="L8" s="48"/>
    </row>
    <row r="9" s="46" customFormat="true" ht="12.75" hidden="false" customHeight="true" outlineLevel="0" collapsed="false">
      <c r="B9" s="70" t="e">
        <f aca="false" t="array" ref="B9:B9">IFERROR(VLOOKUP(C8,Orçamento!$A$1:$I$327,4,0),”NÃO ENC.”))</f>
        <v>#N/A</v>
      </c>
      <c r="C9" s="70"/>
      <c r="D9" s="70"/>
      <c r="E9" s="70"/>
      <c r="F9" s="70"/>
      <c r="G9" s="70"/>
      <c r="H9" s="70"/>
      <c r="I9" s="70"/>
      <c r="L9" s="48"/>
    </row>
    <row r="10" s="46" customFormat="true" ht="12.75" hidden="false" customHeight="true" outlineLevel="0" collapsed="false">
      <c r="B10" s="70"/>
      <c r="C10" s="70"/>
      <c r="D10" s="70"/>
      <c r="E10" s="70"/>
      <c r="F10" s="70"/>
      <c r="G10" s="70"/>
      <c r="H10" s="70"/>
      <c r="I10" s="70"/>
      <c r="L10" s="48"/>
    </row>
    <row r="11" s="46" customFormat="true" ht="12.75" hidden="false" customHeight="true" outlineLevel="0" collapsed="false">
      <c r="B11" s="71" t="s">
        <v>656</v>
      </c>
      <c r="C11" s="72"/>
      <c r="D11" s="73" t="s">
        <v>657</v>
      </c>
      <c r="E11" s="71" t="s">
        <v>658</v>
      </c>
      <c r="F11" s="72" t="s">
        <v>659</v>
      </c>
      <c r="G11" s="71" t="s">
        <v>660</v>
      </c>
      <c r="H11" s="71"/>
      <c r="I11" s="71"/>
      <c r="L11" s="48"/>
    </row>
    <row r="12" s="46" customFormat="true" ht="12.75" hidden="false" customHeight="true" outlineLevel="0" collapsed="false">
      <c r="B12" s="71"/>
      <c r="C12" s="74"/>
      <c r="D12" s="73"/>
      <c r="E12" s="71"/>
      <c r="F12" s="74" t="s">
        <v>661</v>
      </c>
      <c r="G12" s="71"/>
      <c r="H12" s="71"/>
      <c r="I12" s="71"/>
      <c r="L12" s="48"/>
    </row>
    <row r="13" s="46" customFormat="true" ht="12.75" hidden="false" customHeight="true" outlineLevel="0" collapsed="false">
      <c r="B13" s="75" t="s">
        <v>662</v>
      </c>
      <c r="C13" s="76"/>
      <c r="D13" s="76" t="n">
        <v>1</v>
      </c>
      <c r="E13" s="77" t="n">
        <v>1</v>
      </c>
      <c r="F13" s="77" t="n">
        <f aca="false">E13*D13</f>
        <v>1</v>
      </c>
      <c r="G13" s="78" t="s">
        <v>663</v>
      </c>
      <c r="H13" s="78"/>
      <c r="I13" s="78"/>
      <c r="L13" s="48"/>
    </row>
    <row r="14" s="46" customFormat="true" ht="12.75" hidden="false" customHeight="true" outlineLevel="0" collapsed="false">
      <c r="A14" s="46" t="str">
        <f aca="false">C8</f>
        <v>1.1</v>
      </c>
      <c r="B14" s="79" t="s">
        <v>664</v>
      </c>
      <c r="C14" s="80"/>
      <c r="D14" s="81"/>
      <c r="E14" s="82"/>
      <c r="F14" s="83" t="n">
        <f aca="false">SUM(F13:F13)</f>
        <v>1</v>
      </c>
      <c r="G14" s="84"/>
      <c r="H14" s="85"/>
      <c r="I14" s="86"/>
      <c r="J14" s="87" t="n">
        <f aca="false">SUM(C14:I14)</f>
        <v>1</v>
      </c>
      <c r="L14" s="48"/>
    </row>
    <row r="16" s="46" customFormat="true" ht="12.75" hidden="false" customHeight="true" outlineLevel="0" collapsed="false">
      <c r="A16" s="67"/>
      <c r="B16" s="88" t="s">
        <v>653</v>
      </c>
      <c r="C16" s="89" t="str">
        <f aca="false">Orçamento!A9</f>
        <v>1.2</v>
      </c>
      <c r="D16" s="89"/>
      <c r="E16" s="90"/>
      <c r="F16" s="90"/>
      <c r="G16" s="89"/>
      <c r="H16" s="50" t="s">
        <v>654</v>
      </c>
      <c r="I16" s="91" t="s">
        <v>665</v>
      </c>
      <c r="L16" s="48"/>
    </row>
    <row r="17" s="46" customFormat="true" ht="12.75" hidden="false" customHeight="true" outlineLevel="0" collapsed="false">
      <c r="B17" s="70" t="e">
        <f aca="false" t="array" ref="B17:B17">IFERROR(VLOOKUP(C16,Orçamento!$A$1:$I$327,4,0),”NÃO ENC.”))</f>
        <v>#N/A</v>
      </c>
      <c r="C17" s="70"/>
      <c r="D17" s="70"/>
      <c r="E17" s="70"/>
      <c r="F17" s="70"/>
      <c r="G17" s="70"/>
      <c r="H17" s="70"/>
      <c r="I17" s="70"/>
      <c r="L17" s="48"/>
    </row>
    <row r="18" s="46" customFormat="true" ht="12.75" hidden="false" customHeight="true" outlineLevel="0" collapsed="false">
      <c r="B18" s="70"/>
      <c r="C18" s="70"/>
      <c r="D18" s="70"/>
      <c r="E18" s="70"/>
      <c r="F18" s="70"/>
      <c r="G18" s="70"/>
      <c r="H18" s="70"/>
      <c r="I18" s="70"/>
      <c r="L18" s="48"/>
    </row>
    <row r="19" s="46" customFormat="true" ht="12.75" hidden="false" customHeight="true" outlineLevel="0" collapsed="false">
      <c r="B19" s="71" t="s">
        <v>656</v>
      </c>
      <c r="C19" s="72" t="s">
        <v>666</v>
      </c>
      <c r="D19" s="72" t="s">
        <v>667</v>
      </c>
      <c r="E19" s="71" t="s">
        <v>658</v>
      </c>
      <c r="F19" s="72" t="s">
        <v>668</v>
      </c>
      <c r="G19" s="71" t="s">
        <v>660</v>
      </c>
      <c r="H19" s="71"/>
      <c r="I19" s="71"/>
      <c r="L19" s="48"/>
    </row>
    <row r="20" s="46" customFormat="true" ht="12.75" hidden="false" customHeight="true" outlineLevel="0" collapsed="false">
      <c r="B20" s="71"/>
      <c r="C20" s="74" t="s">
        <v>669</v>
      </c>
      <c r="D20" s="74" t="s">
        <v>669</v>
      </c>
      <c r="E20" s="71"/>
      <c r="F20" s="74" t="s">
        <v>670</v>
      </c>
      <c r="G20" s="71"/>
      <c r="H20" s="71"/>
      <c r="I20" s="71"/>
      <c r="L20" s="48"/>
    </row>
    <row r="21" s="46" customFormat="true" ht="12.75" hidden="false" customHeight="true" outlineLevel="0" collapsed="false">
      <c r="B21" s="75" t="s">
        <v>662</v>
      </c>
      <c r="C21" s="76" t="n">
        <v>3</v>
      </c>
      <c r="D21" s="76" t="n">
        <v>1</v>
      </c>
      <c r="E21" s="77" t="n">
        <v>1</v>
      </c>
      <c r="F21" s="77" t="n">
        <f aca="false">C21*D21*E21</f>
        <v>3</v>
      </c>
      <c r="G21" s="78" t="s">
        <v>663</v>
      </c>
      <c r="H21" s="78"/>
      <c r="I21" s="78"/>
      <c r="L21" s="48"/>
    </row>
    <row r="22" s="46" customFormat="true" ht="12.75" hidden="false" customHeight="true" outlineLevel="0" collapsed="false">
      <c r="A22" s="46" t="str">
        <f aca="false">C16</f>
        <v>1.2</v>
      </c>
      <c r="B22" s="79" t="s">
        <v>664</v>
      </c>
      <c r="C22" s="80"/>
      <c r="D22" s="81"/>
      <c r="E22" s="82"/>
      <c r="F22" s="83" t="n">
        <f aca="false">SUM(F21:F21)</f>
        <v>3</v>
      </c>
      <c r="G22" s="84"/>
      <c r="H22" s="85"/>
      <c r="I22" s="86"/>
      <c r="J22" s="87" t="n">
        <f aca="false">SUM(C22:I22)</f>
        <v>3</v>
      </c>
      <c r="L22" s="48"/>
    </row>
    <row r="24" s="46" customFormat="true" ht="12.75" hidden="false" customHeight="true" outlineLevel="0" collapsed="false">
      <c r="A24" s="67"/>
      <c r="B24" s="88" t="s">
        <v>653</v>
      </c>
      <c r="C24" s="89" t="str">
        <f aca="false">Orçamento!A10</f>
        <v>1.3</v>
      </c>
      <c r="D24" s="89"/>
      <c r="E24" s="90"/>
      <c r="F24" s="90"/>
      <c r="G24" s="89"/>
      <c r="H24" s="50" t="s">
        <v>654</v>
      </c>
      <c r="I24" s="91" t="s">
        <v>655</v>
      </c>
      <c r="L24" s="48"/>
    </row>
    <row r="25" s="46" customFormat="true" ht="12.75" hidden="false" customHeight="true" outlineLevel="0" collapsed="false">
      <c r="B25" s="70" t="e">
        <f aca="false" t="array" ref="B25:B25">IFERROR(VLOOKUP(C24,Orçamento!$A$1:$I$327,4,0),”NÃO ENC.”))</f>
        <v>#N/A</v>
      </c>
      <c r="C25" s="70"/>
      <c r="D25" s="70"/>
      <c r="E25" s="70"/>
      <c r="F25" s="70"/>
      <c r="G25" s="70"/>
      <c r="H25" s="70"/>
      <c r="I25" s="70"/>
      <c r="L25" s="48"/>
    </row>
    <row r="26" s="46" customFormat="true" ht="12.75" hidden="false" customHeight="true" outlineLevel="0" collapsed="false">
      <c r="B26" s="70"/>
      <c r="C26" s="70"/>
      <c r="D26" s="70"/>
      <c r="E26" s="70"/>
      <c r="F26" s="70"/>
      <c r="G26" s="70"/>
      <c r="H26" s="70"/>
      <c r="I26" s="70"/>
      <c r="L26" s="48"/>
    </row>
    <row r="27" s="46" customFormat="true" ht="12.75" hidden="false" customHeight="true" outlineLevel="0" collapsed="false">
      <c r="B27" s="71" t="s">
        <v>656</v>
      </c>
      <c r="C27" s="72"/>
      <c r="D27" s="73" t="s">
        <v>657</v>
      </c>
      <c r="E27" s="71" t="s">
        <v>658</v>
      </c>
      <c r="F27" s="72" t="s">
        <v>659</v>
      </c>
      <c r="G27" s="71" t="s">
        <v>660</v>
      </c>
      <c r="H27" s="71"/>
      <c r="I27" s="71"/>
      <c r="L27" s="48"/>
    </row>
    <row r="28" s="46" customFormat="true" ht="12.75" hidden="false" customHeight="true" outlineLevel="0" collapsed="false">
      <c r="B28" s="71"/>
      <c r="C28" s="74"/>
      <c r="D28" s="73"/>
      <c r="E28" s="71"/>
      <c r="F28" s="74" t="s">
        <v>661</v>
      </c>
      <c r="G28" s="71"/>
      <c r="H28" s="71"/>
      <c r="I28" s="71"/>
      <c r="L28" s="48"/>
    </row>
    <row r="29" s="46" customFormat="true" ht="12.75" hidden="false" customHeight="true" outlineLevel="0" collapsed="false">
      <c r="B29" s="75" t="s">
        <v>662</v>
      </c>
      <c r="C29" s="76"/>
      <c r="D29" s="76" t="n">
        <v>1</v>
      </c>
      <c r="E29" s="77" t="n">
        <v>6</v>
      </c>
      <c r="F29" s="77" t="n">
        <f aca="false">E29*D29</f>
        <v>6</v>
      </c>
      <c r="G29" s="78" t="s">
        <v>663</v>
      </c>
      <c r="H29" s="78"/>
      <c r="I29" s="78"/>
      <c r="L29" s="48"/>
    </row>
    <row r="30" s="46" customFormat="true" ht="12.75" hidden="false" customHeight="true" outlineLevel="0" collapsed="false">
      <c r="A30" s="46" t="str">
        <f aca="false">C24</f>
        <v>1.3</v>
      </c>
      <c r="B30" s="79" t="s">
        <v>664</v>
      </c>
      <c r="C30" s="80"/>
      <c r="D30" s="81"/>
      <c r="E30" s="82"/>
      <c r="F30" s="83" t="n">
        <f aca="false">SUM(F29:F29)</f>
        <v>6</v>
      </c>
      <c r="G30" s="84"/>
      <c r="H30" s="85"/>
      <c r="I30" s="86"/>
      <c r="J30" s="87" t="n">
        <f aca="false">SUM(C30:I30)</f>
        <v>6</v>
      </c>
      <c r="L30" s="48"/>
    </row>
    <row r="32" s="46" customFormat="true" ht="12.75" hidden="false" customHeight="true" outlineLevel="0" collapsed="false">
      <c r="A32" s="67"/>
      <c r="B32" s="88" t="s">
        <v>653</v>
      </c>
      <c r="C32" s="89" t="str">
        <f aca="false">Orçamento!A11</f>
        <v>1.4</v>
      </c>
      <c r="D32" s="89"/>
      <c r="E32" s="90"/>
      <c r="F32" s="90"/>
      <c r="G32" s="89"/>
      <c r="H32" s="50" t="s">
        <v>654</v>
      </c>
      <c r="I32" s="91" t="s">
        <v>671</v>
      </c>
      <c r="L32" s="48"/>
    </row>
    <row r="33" s="46" customFormat="true" ht="12.75" hidden="false" customHeight="true" outlineLevel="0" collapsed="false">
      <c r="B33" s="70" t="e">
        <f aca="false" t="array" ref="B33:B33">IFERROR(VLOOKUP(C32,Orçamento!$A$1:$I$327,4,0),”NÃO ENC.”))</f>
        <v>#N/A</v>
      </c>
      <c r="C33" s="70"/>
      <c r="D33" s="70"/>
      <c r="E33" s="70"/>
      <c r="F33" s="70"/>
      <c r="G33" s="70"/>
      <c r="H33" s="70"/>
      <c r="I33" s="70"/>
      <c r="L33" s="48"/>
    </row>
    <row r="34" s="46" customFormat="true" ht="12.75" hidden="false" customHeight="true" outlineLevel="0" collapsed="false">
      <c r="B34" s="70"/>
      <c r="C34" s="70"/>
      <c r="D34" s="70"/>
      <c r="E34" s="70"/>
      <c r="F34" s="70"/>
      <c r="G34" s="70"/>
      <c r="H34" s="70"/>
      <c r="I34" s="70"/>
      <c r="L34" s="48"/>
    </row>
    <row r="35" s="46" customFormat="true" ht="12.75" hidden="false" customHeight="true" outlineLevel="0" collapsed="false">
      <c r="B35" s="71" t="s">
        <v>656</v>
      </c>
      <c r="C35" s="72"/>
      <c r="D35" s="73" t="s">
        <v>672</v>
      </c>
      <c r="E35" s="73" t="s">
        <v>673</v>
      </c>
      <c r="F35" s="71" t="s">
        <v>674</v>
      </c>
      <c r="G35" s="71" t="s">
        <v>660</v>
      </c>
      <c r="H35" s="71"/>
      <c r="I35" s="71"/>
      <c r="L35" s="48"/>
    </row>
    <row r="36" s="46" customFormat="true" ht="12.75" hidden="false" customHeight="true" outlineLevel="0" collapsed="false">
      <c r="B36" s="71"/>
      <c r="C36" s="74"/>
      <c r="D36" s="73"/>
      <c r="E36" s="73"/>
      <c r="F36" s="71"/>
      <c r="G36" s="71"/>
      <c r="H36" s="71"/>
      <c r="I36" s="71"/>
      <c r="L36" s="48"/>
    </row>
    <row r="37" s="46" customFormat="true" ht="12.75" hidden="false" customHeight="true" outlineLevel="0" collapsed="false">
      <c r="B37" s="75" t="s">
        <v>675</v>
      </c>
      <c r="C37" s="76"/>
      <c r="D37" s="76" t="n">
        <v>25</v>
      </c>
      <c r="E37" s="77" t="n">
        <v>1</v>
      </c>
      <c r="F37" s="77" t="n">
        <f aca="false">E37*D37</f>
        <v>25</v>
      </c>
      <c r="G37" s="78" t="s">
        <v>663</v>
      </c>
      <c r="H37" s="78"/>
      <c r="I37" s="78"/>
      <c r="L37" s="48"/>
    </row>
    <row r="38" s="46" customFormat="true" ht="12.75" hidden="false" customHeight="true" outlineLevel="0" collapsed="false">
      <c r="A38" s="46" t="str">
        <f aca="false">C32</f>
        <v>1.4</v>
      </c>
      <c r="B38" s="79" t="s">
        <v>664</v>
      </c>
      <c r="C38" s="80"/>
      <c r="D38" s="81"/>
      <c r="E38" s="82"/>
      <c r="F38" s="83" t="n">
        <f aca="false">SUM(F37:F37)</f>
        <v>25</v>
      </c>
      <c r="G38" s="84"/>
      <c r="H38" s="85"/>
      <c r="I38" s="86"/>
      <c r="J38" s="87" t="n">
        <f aca="false">SUM(C38:I38)</f>
        <v>25</v>
      </c>
      <c r="L38" s="48"/>
    </row>
    <row r="40" s="46" customFormat="true" ht="12.75" hidden="false" customHeight="true" outlineLevel="0" collapsed="false">
      <c r="A40" s="67"/>
      <c r="B40" s="88" t="s">
        <v>653</v>
      </c>
      <c r="C40" s="89" t="str">
        <f aca="false">Orçamento!A12</f>
        <v>1.5</v>
      </c>
      <c r="D40" s="89"/>
      <c r="E40" s="90"/>
      <c r="F40" s="90"/>
      <c r="G40" s="89"/>
      <c r="H40" s="50" t="s">
        <v>654</v>
      </c>
      <c r="I40" s="91" t="s">
        <v>655</v>
      </c>
      <c r="L40" s="48"/>
    </row>
    <row r="41" s="46" customFormat="true" ht="12.75" hidden="false" customHeight="true" outlineLevel="0" collapsed="false">
      <c r="B41" s="70" t="e">
        <f aca="false" t="array" ref="B41:B41">IFERROR(VLOOKUP(C40,Orçamento!$A$1:$I$327,4,0),”NÃO ENC.”))</f>
        <v>#N/A</v>
      </c>
      <c r="C41" s="70"/>
      <c r="D41" s="70"/>
      <c r="E41" s="70"/>
      <c r="F41" s="70"/>
      <c r="G41" s="70"/>
      <c r="H41" s="70"/>
      <c r="I41" s="70"/>
      <c r="L41" s="48"/>
    </row>
    <row r="42" s="46" customFormat="true" ht="12.75" hidden="false" customHeight="true" outlineLevel="0" collapsed="false">
      <c r="B42" s="70"/>
      <c r="C42" s="70"/>
      <c r="D42" s="70"/>
      <c r="E42" s="70"/>
      <c r="F42" s="70"/>
      <c r="G42" s="70"/>
      <c r="H42" s="70"/>
      <c r="I42" s="70"/>
      <c r="L42" s="48"/>
    </row>
    <row r="43" s="46" customFormat="true" ht="12.75" hidden="false" customHeight="true" outlineLevel="0" collapsed="false">
      <c r="B43" s="71" t="s">
        <v>656</v>
      </c>
      <c r="C43" s="72"/>
      <c r="D43" s="73" t="s">
        <v>657</v>
      </c>
      <c r="E43" s="71" t="s">
        <v>658</v>
      </c>
      <c r="F43" s="72" t="s">
        <v>659</v>
      </c>
      <c r="G43" s="71" t="s">
        <v>660</v>
      </c>
      <c r="H43" s="71"/>
      <c r="I43" s="71"/>
      <c r="L43" s="48"/>
    </row>
    <row r="44" s="46" customFormat="true" ht="12.75" hidden="false" customHeight="true" outlineLevel="0" collapsed="false">
      <c r="B44" s="71"/>
      <c r="C44" s="74"/>
      <c r="D44" s="73"/>
      <c r="E44" s="71"/>
      <c r="F44" s="74" t="s">
        <v>661</v>
      </c>
      <c r="G44" s="71"/>
      <c r="H44" s="71"/>
      <c r="I44" s="71"/>
      <c r="L44" s="48"/>
    </row>
    <row r="45" s="46" customFormat="true" ht="12.75" hidden="false" customHeight="true" outlineLevel="0" collapsed="false">
      <c r="B45" s="75" t="s">
        <v>662</v>
      </c>
      <c r="C45" s="76"/>
      <c r="D45" s="76" t="n">
        <v>1</v>
      </c>
      <c r="E45" s="77" t="n">
        <v>6</v>
      </c>
      <c r="F45" s="77" t="n">
        <f aca="false">E45*D45</f>
        <v>6</v>
      </c>
      <c r="G45" s="78" t="s">
        <v>663</v>
      </c>
      <c r="H45" s="78"/>
      <c r="I45" s="78"/>
      <c r="L45" s="48"/>
    </row>
    <row r="46" s="46" customFormat="true" ht="12.75" hidden="false" customHeight="true" outlineLevel="0" collapsed="false">
      <c r="A46" s="46" t="str">
        <f aca="false">C40</f>
        <v>1.5</v>
      </c>
      <c r="B46" s="79" t="s">
        <v>664</v>
      </c>
      <c r="C46" s="80"/>
      <c r="D46" s="81"/>
      <c r="E46" s="82"/>
      <c r="F46" s="83" t="n">
        <f aca="false">SUM(F45:F45)</f>
        <v>6</v>
      </c>
      <c r="G46" s="84"/>
      <c r="H46" s="85"/>
      <c r="I46" s="86"/>
      <c r="J46" s="87" t="n">
        <f aca="false">SUM(C46:I46)</f>
        <v>6</v>
      </c>
      <c r="L46" s="48"/>
    </row>
    <row r="48" s="46" customFormat="true" ht="12.75" hidden="false" customHeight="true" outlineLevel="0" collapsed="false">
      <c r="A48" s="67"/>
      <c r="B48" s="88" t="s">
        <v>653</v>
      </c>
      <c r="C48" s="89" t="str">
        <f aca="false">Orçamento!A13</f>
        <v>1.6</v>
      </c>
      <c r="D48" s="89"/>
      <c r="E48" s="90"/>
      <c r="F48" s="90"/>
      <c r="G48" s="89"/>
      <c r="H48" s="50" t="s">
        <v>654</v>
      </c>
      <c r="I48" s="91" t="s">
        <v>671</v>
      </c>
      <c r="L48" s="48"/>
    </row>
    <row r="49" s="46" customFormat="true" ht="12.75" hidden="false" customHeight="true" outlineLevel="0" collapsed="false">
      <c r="B49" s="70" t="e">
        <f aca="false" t="array" ref="B49:B49">IFERROR(VLOOKUP(C48,Orçamento!$A$1:$I$327,4,0),”NÃO ENC.”))</f>
        <v>#N/A</v>
      </c>
      <c r="C49" s="70"/>
      <c r="D49" s="70"/>
      <c r="E49" s="70"/>
      <c r="F49" s="70"/>
      <c r="G49" s="70"/>
      <c r="H49" s="70"/>
      <c r="I49" s="70"/>
      <c r="L49" s="48"/>
    </row>
    <row r="50" s="46" customFormat="true" ht="12.75" hidden="false" customHeight="true" outlineLevel="0" collapsed="false">
      <c r="B50" s="70"/>
      <c r="C50" s="70"/>
      <c r="D50" s="70"/>
      <c r="E50" s="70"/>
      <c r="F50" s="70"/>
      <c r="G50" s="70"/>
      <c r="H50" s="70"/>
      <c r="I50" s="70"/>
      <c r="L50" s="48"/>
    </row>
    <row r="51" s="46" customFormat="true" ht="12.75" hidden="false" customHeight="true" outlineLevel="0" collapsed="false">
      <c r="B51" s="71" t="s">
        <v>656</v>
      </c>
      <c r="C51" s="72"/>
      <c r="D51" s="73" t="s">
        <v>672</v>
      </c>
      <c r="E51" s="73" t="s">
        <v>673</v>
      </c>
      <c r="F51" s="71" t="s">
        <v>674</v>
      </c>
      <c r="G51" s="71" t="s">
        <v>660</v>
      </c>
      <c r="H51" s="71"/>
      <c r="I51" s="71"/>
      <c r="L51" s="48"/>
    </row>
    <row r="52" s="46" customFormat="true" ht="12.75" hidden="false" customHeight="true" outlineLevel="0" collapsed="false">
      <c r="B52" s="71"/>
      <c r="C52" s="74"/>
      <c r="D52" s="73"/>
      <c r="E52" s="73"/>
      <c r="F52" s="71"/>
      <c r="G52" s="71"/>
      <c r="H52" s="71"/>
      <c r="I52" s="71"/>
      <c r="L52" s="48"/>
    </row>
    <row r="53" s="46" customFormat="true" ht="12.75" hidden="false" customHeight="true" outlineLevel="0" collapsed="false">
      <c r="B53" s="75" t="s">
        <v>676</v>
      </c>
      <c r="C53" s="76"/>
      <c r="D53" s="76" t="n">
        <v>19</v>
      </c>
      <c r="E53" s="77" t="n">
        <v>6</v>
      </c>
      <c r="F53" s="77" t="n">
        <f aca="false">E53*D53</f>
        <v>114</v>
      </c>
      <c r="G53" s="78" t="s">
        <v>663</v>
      </c>
      <c r="H53" s="78"/>
      <c r="I53" s="78"/>
      <c r="L53" s="48"/>
    </row>
    <row r="54" s="46" customFormat="true" ht="12.75" hidden="false" customHeight="true" outlineLevel="0" collapsed="false">
      <c r="A54" s="46" t="str">
        <f aca="false">C48</f>
        <v>1.6</v>
      </c>
      <c r="B54" s="79" t="s">
        <v>664</v>
      </c>
      <c r="C54" s="80"/>
      <c r="D54" s="81"/>
      <c r="E54" s="82"/>
      <c r="F54" s="83" t="n">
        <f aca="false">SUM(F53:F53)</f>
        <v>114</v>
      </c>
      <c r="G54" s="84"/>
      <c r="H54" s="85"/>
      <c r="I54" s="86"/>
      <c r="J54" s="87" t="n">
        <f aca="false">SUM(C54:I54)</f>
        <v>114</v>
      </c>
      <c r="L54" s="48"/>
    </row>
    <row r="56" s="46" customFormat="true" ht="12.75" hidden="false" customHeight="true" outlineLevel="0" collapsed="false">
      <c r="A56" s="67"/>
      <c r="B56" s="88" t="s">
        <v>653</v>
      </c>
      <c r="C56" s="89" t="str">
        <f aca="false">Orçamento!A14</f>
        <v>1.7</v>
      </c>
      <c r="D56" s="89"/>
      <c r="E56" s="90"/>
      <c r="F56" s="90"/>
      <c r="G56" s="89"/>
      <c r="H56" s="50" t="s">
        <v>654</v>
      </c>
      <c r="I56" s="91" t="s">
        <v>655</v>
      </c>
      <c r="L56" s="48"/>
    </row>
    <row r="57" s="46" customFormat="true" ht="12.75" hidden="false" customHeight="true" outlineLevel="0" collapsed="false">
      <c r="B57" s="70" t="e">
        <f aca="false" t="array" ref="B57:B57">IFERROR(VLOOKUP(C56,Orçamento!$A$1:$I$327,4,0),”NÃO ENC.”))</f>
        <v>#N/A</v>
      </c>
      <c r="C57" s="70"/>
      <c r="D57" s="70"/>
      <c r="E57" s="70"/>
      <c r="F57" s="70"/>
      <c r="G57" s="70"/>
      <c r="H57" s="70"/>
      <c r="I57" s="70"/>
      <c r="L57" s="48"/>
    </row>
    <row r="58" s="46" customFormat="true" ht="24.6" hidden="false" customHeight="true" outlineLevel="0" collapsed="false">
      <c r="B58" s="70"/>
      <c r="C58" s="70"/>
      <c r="D58" s="70"/>
      <c r="E58" s="70"/>
      <c r="F58" s="70"/>
      <c r="G58" s="70"/>
      <c r="H58" s="70"/>
      <c r="I58" s="70"/>
      <c r="L58" s="48"/>
    </row>
    <row r="59" s="46" customFormat="true" ht="12.75" hidden="false" customHeight="true" outlineLevel="0" collapsed="false">
      <c r="B59" s="71" t="s">
        <v>656</v>
      </c>
      <c r="C59" s="72"/>
      <c r="D59" s="73" t="s">
        <v>657</v>
      </c>
      <c r="E59" s="73" t="s">
        <v>677</v>
      </c>
      <c r="F59" s="72" t="s">
        <v>659</v>
      </c>
      <c r="G59" s="71" t="s">
        <v>660</v>
      </c>
      <c r="H59" s="71"/>
      <c r="I59" s="71"/>
      <c r="L59" s="48"/>
    </row>
    <row r="60" s="46" customFormat="true" ht="12.75" hidden="false" customHeight="true" outlineLevel="0" collapsed="false">
      <c r="B60" s="71"/>
      <c r="C60" s="74"/>
      <c r="D60" s="73"/>
      <c r="E60" s="73"/>
      <c r="F60" s="74" t="s">
        <v>661</v>
      </c>
      <c r="G60" s="71"/>
      <c r="H60" s="71"/>
      <c r="I60" s="71"/>
      <c r="L60" s="48"/>
    </row>
    <row r="61" s="46" customFormat="true" ht="12.75" hidden="false" customHeight="true" outlineLevel="0" collapsed="false">
      <c r="B61" s="75" t="s">
        <v>678</v>
      </c>
      <c r="C61" s="76"/>
      <c r="D61" s="76" t="n">
        <v>6</v>
      </c>
      <c r="E61" s="77" t="n">
        <v>2</v>
      </c>
      <c r="F61" s="77" t="n">
        <f aca="false">E61*D61</f>
        <v>12</v>
      </c>
      <c r="G61" s="78" t="s">
        <v>679</v>
      </c>
      <c r="H61" s="78"/>
      <c r="I61" s="78"/>
      <c r="L61" s="48"/>
    </row>
    <row r="62" s="46" customFormat="true" ht="12.75" hidden="false" customHeight="true" outlineLevel="0" collapsed="false">
      <c r="A62" s="46" t="str">
        <f aca="false">C56</f>
        <v>1.7</v>
      </c>
      <c r="B62" s="79" t="s">
        <v>664</v>
      </c>
      <c r="C62" s="80"/>
      <c r="D62" s="81"/>
      <c r="E62" s="82"/>
      <c r="F62" s="83" t="n">
        <f aca="false">SUM(F61:F61)</f>
        <v>12</v>
      </c>
      <c r="G62" s="84"/>
      <c r="H62" s="85"/>
      <c r="I62" s="86"/>
      <c r="J62" s="87" t="n">
        <f aca="false">SUM(C62:I62)</f>
        <v>12</v>
      </c>
      <c r="L62" s="48"/>
    </row>
    <row r="63" s="46" customFormat="true" ht="13.2" hidden="false" customHeight="true" outlineLevel="0" collapsed="false">
      <c r="B63" s="92"/>
      <c r="C63" s="93"/>
      <c r="D63" s="94"/>
      <c r="E63" s="95"/>
      <c r="F63" s="96"/>
      <c r="G63" s="97"/>
      <c r="H63" s="53"/>
      <c r="I63" s="53"/>
      <c r="J63" s="87"/>
      <c r="L63" s="48"/>
    </row>
    <row r="64" s="46" customFormat="true" ht="12.75" hidden="false" customHeight="true" outlineLevel="0" collapsed="false">
      <c r="B64" s="92"/>
      <c r="C64" s="93"/>
      <c r="D64" s="94"/>
      <c r="E64" s="95"/>
      <c r="F64" s="96"/>
      <c r="G64" s="97"/>
      <c r="H64" s="53"/>
      <c r="I64" s="53"/>
      <c r="J64" s="87"/>
      <c r="L64" s="48"/>
    </row>
    <row r="65" customFormat="false" ht="15" hidden="false" customHeight="false" outlineLevel="0" collapsed="false">
      <c r="A65" s="65" t="s">
        <v>680</v>
      </c>
      <c r="B65" s="66" t="s">
        <v>681</v>
      </c>
      <c r="C65" s="66"/>
      <c r="D65" s="66"/>
      <c r="E65" s="66"/>
      <c r="F65" s="66"/>
      <c r="G65" s="66"/>
      <c r="H65" s="66"/>
      <c r="I65" s="66"/>
    </row>
    <row r="66" s="46" customFormat="true" ht="12.75" hidden="false" customHeight="true" outlineLevel="0" collapsed="false">
      <c r="A66" s="67"/>
      <c r="B66" s="88" t="s">
        <v>653</v>
      </c>
      <c r="C66" s="89" t="str">
        <f aca="false">Orçamento!A18</f>
        <v>2.1</v>
      </c>
      <c r="D66" s="89"/>
      <c r="E66" s="90"/>
      <c r="F66" s="90"/>
      <c r="G66" s="89"/>
      <c r="H66" s="50" t="s">
        <v>654</v>
      </c>
      <c r="I66" s="91" t="s">
        <v>655</v>
      </c>
      <c r="L66" s="48"/>
    </row>
    <row r="67" s="46" customFormat="true" ht="12.75" hidden="false" customHeight="true" outlineLevel="0" collapsed="false">
      <c r="B67" s="70" t="e">
        <f aca="false" t="array" ref="B67:B67">IFERROR(VLOOKUP(C66,Orçamento!$A$1:$I$327,4,0),”NÃO ENC.”))</f>
        <v>#N/A</v>
      </c>
      <c r="C67" s="70"/>
      <c r="D67" s="70"/>
      <c r="E67" s="70"/>
      <c r="F67" s="70"/>
      <c r="G67" s="70"/>
      <c r="H67" s="70"/>
      <c r="I67" s="70"/>
      <c r="L67" s="48"/>
    </row>
    <row r="68" s="46" customFormat="true" ht="24.6" hidden="false" customHeight="true" outlineLevel="0" collapsed="false">
      <c r="B68" s="70"/>
      <c r="C68" s="70"/>
      <c r="D68" s="70"/>
      <c r="E68" s="70"/>
      <c r="F68" s="70"/>
      <c r="G68" s="70"/>
      <c r="H68" s="70"/>
      <c r="I68" s="70"/>
      <c r="L68" s="48"/>
    </row>
    <row r="69" s="46" customFormat="true" ht="12.75" hidden="false" customHeight="true" outlineLevel="0" collapsed="false">
      <c r="B69" s="71" t="s">
        <v>656</v>
      </c>
      <c r="C69" s="72"/>
      <c r="D69" s="73" t="s">
        <v>657</v>
      </c>
      <c r="E69" s="71" t="s">
        <v>658</v>
      </c>
      <c r="F69" s="72" t="s">
        <v>659</v>
      </c>
      <c r="G69" s="71" t="s">
        <v>660</v>
      </c>
      <c r="H69" s="71"/>
      <c r="I69" s="71"/>
      <c r="L69" s="48"/>
    </row>
    <row r="70" s="46" customFormat="true" ht="12.75" hidden="false" customHeight="true" outlineLevel="0" collapsed="false">
      <c r="B70" s="71"/>
      <c r="C70" s="74"/>
      <c r="D70" s="73"/>
      <c r="E70" s="71"/>
      <c r="F70" s="74" t="s">
        <v>661</v>
      </c>
      <c r="G70" s="71"/>
      <c r="H70" s="71"/>
      <c r="I70" s="71"/>
      <c r="L70" s="48"/>
    </row>
    <row r="71" s="46" customFormat="true" ht="12.75" hidden="false" customHeight="true" outlineLevel="0" collapsed="false">
      <c r="B71" s="75" t="s">
        <v>682</v>
      </c>
      <c r="C71" s="76"/>
      <c r="D71" s="76" t="n">
        <v>1</v>
      </c>
      <c r="E71" s="77" t="n">
        <v>12</v>
      </c>
      <c r="F71" s="77" t="n">
        <f aca="false">E71*D71</f>
        <v>12</v>
      </c>
      <c r="G71" s="78" t="s">
        <v>663</v>
      </c>
      <c r="H71" s="78"/>
      <c r="I71" s="78"/>
      <c r="L71" s="48"/>
    </row>
    <row r="72" s="46" customFormat="true" ht="12.75" hidden="false" customHeight="true" outlineLevel="0" collapsed="false">
      <c r="A72" s="46" t="str">
        <f aca="false">C66</f>
        <v>2.1</v>
      </c>
      <c r="B72" s="79" t="s">
        <v>664</v>
      </c>
      <c r="C72" s="80"/>
      <c r="D72" s="81"/>
      <c r="E72" s="82"/>
      <c r="F72" s="83" t="n">
        <f aca="false">SUM(F71:F71)</f>
        <v>12</v>
      </c>
      <c r="G72" s="84"/>
      <c r="H72" s="85"/>
      <c r="I72" s="86"/>
      <c r="J72" s="87" t="n">
        <f aca="false">SUM(C72:I72)</f>
        <v>12</v>
      </c>
      <c r="L72" s="48"/>
    </row>
    <row r="74" s="46" customFormat="true" ht="12.6" hidden="false" customHeight="true" outlineLevel="0" collapsed="false">
      <c r="A74" s="67"/>
      <c r="B74" s="88" t="s">
        <v>653</v>
      </c>
      <c r="C74" s="89" t="str">
        <f aca="false">Orçamento!A19</f>
        <v>2.2</v>
      </c>
      <c r="D74" s="89"/>
      <c r="E74" s="90"/>
      <c r="F74" s="90"/>
      <c r="G74" s="89"/>
      <c r="H74" s="50" t="s">
        <v>654</v>
      </c>
      <c r="I74" s="91" t="s">
        <v>665</v>
      </c>
      <c r="L74" s="48"/>
    </row>
    <row r="75" s="46" customFormat="true" ht="12.75" hidden="false" customHeight="true" outlineLevel="0" collapsed="false">
      <c r="B75" s="70" t="e">
        <f aca="false" t="array" ref="B75:B75">IFERROR(VLOOKUP(C74,Orçamento!$A$1:$I$327,4,0),”NÃO ENC.”))</f>
        <v>#N/A</v>
      </c>
      <c r="C75" s="70"/>
      <c r="D75" s="70"/>
      <c r="E75" s="70"/>
      <c r="F75" s="70"/>
      <c r="G75" s="70"/>
      <c r="H75" s="70"/>
      <c r="I75" s="70"/>
      <c r="L75" s="48"/>
    </row>
    <row r="76" s="46" customFormat="true" ht="12.75" hidden="false" customHeight="true" outlineLevel="0" collapsed="false">
      <c r="B76" s="70"/>
      <c r="C76" s="70"/>
      <c r="D76" s="70"/>
      <c r="E76" s="70"/>
      <c r="F76" s="70"/>
      <c r="G76" s="70"/>
      <c r="H76" s="70"/>
      <c r="I76" s="70"/>
      <c r="L76" s="48"/>
    </row>
    <row r="77" s="46" customFormat="true" ht="12.75" hidden="false" customHeight="true" outlineLevel="0" collapsed="false">
      <c r="B77" s="71" t="s">
        <v>656</v>
      </c>
      <c r="C77" s="72" t="s">
        <v>666</v>
      </c>
      <c r="D77" s="72" t="s">
        <v>667</v>
      </c>
      <c r="E77" s="71" t="s">
        <v>658</v>
      </c>
      <c r="F77" s="72" t="s">
        <v>668</v>
      </c>
      <c r="G77" s="71" t="s">
        <v>660</v>
      </c>
      <c r="H77" s="71"/>
      <c r="I77" s="71"/>
      <c r="L77" s="48"/>
    </row>
    <row r="78" s="46" customFormat="true" ht="12.75" hidden="false" customHeight="true" outlineLevel="0" collapsed="false">
      <c r="B78" s="71"/>
      <c r="C78" s="74" t="s">
        <v>669</v>
      </c>
      <c r="D78" s="74" t="s">
        <v>669</v>
      </c>
      <c r="E78" s="71"/>
      <c r="F78" s="74" t="s">
        <v>670</v>
      </c>
      <c r="G78" s="71"/>
      <c r="H78" s="71"/>
      <c r="I78" s="71"/>
      <c r="L78" s="48"/>
    </row>
    <row r="79" s="46" customFormat="true" ht="29.4" hidden="false" customHeight="true" outlineLevel="0" collapsed="false">
      <c r="B79" s="75" t="s">
        <v>41</v>
      </c>
      <c r="C79" s="76" t="n">
        <v>4</v>
      </c>
      <c r="D79" s="76" t="n">
        <v>4</v>
      </c>
      <c r="E79" s="77" t="n">
        <v>1</v>
      </c>
      <c r="F79" s="77" t="n">
        <f aca="false">D79*C79</f>
        <v>16</v>
      </c>
      <c r="G79" s="78" t="s">
        <v>663</v>
      </c>
      <c r="H79" s="78"/>
      <c r="I79" s="78"/>
      <c r="L79" s="48"/>
    </row>
    <row r="80" s="46" customFormat="true" ht="12.75" hidden="false" customHeight="true" outlineLevel="0" collapsed="false">
      <c r="A80" s="46" t="str">
        <f aca="false">C74</f>
        <v>2.2</v>
      </c>
      <c r="B80" s="79" t="s">
        <v>664</v>
      </c>
      <c r="C80" s="80"/>
      <c r="D80" s="81"/>
      <c r="E80" s="82"/>
      <c r="F80" s="83" t="n">
        <f aca="false">SUM(F79:F79)</f>
        <v>16</v>
      </c>
      <c r="G80" s="84"/>
      <c r="H80" s="85"/>
      <c r="I80" s="86"/>
      <c r="J80" s="87" t="n">
        <f aca="false">SUM(C80:I80)</f>
        <v>16</v>
      </c>
      <c r="L80" s="48"/>
    </row>
    <row r="82" s="46" customFormat="true" ht="12.75" hidden="false" customHeight="true" outlineLevel="0" collapsed="false">
      <c r="A82" s="67"/>
      <c r="B82" s="88" t="s">
        <v>653</v>
      </c>
      <c r="C82" s="89" t="str">
        <f aca="false">Orçamento!A20</f>
        <v>2.3</v>
      </c>
      <c r="D82" s="89"/>
      <c r="E82" s="90"/>
      <c r="F82" s="90"/>
      <c r="G82" s="89"/>
      <c r="H82" s="50" t="s">
        <v>654</v>
      </c>
      <c r="I82" s="91" t="s">
        <v>671</v>
      </c>
      <c r="L82" s="48"/>
    </row>
    <row r="83" s="46" customFormat="true" ht="12.75" hidden="false" customHeight="true" outlineLevel="0" collapsed="false">
      <c r="B83" s="70" t="e">
        <f aca="false" t="array" ref="B83:B83">IFERROR(VLOOKUP(C82,Orçamento!$A$1:$I$327,4,0),”NÃO ENC.”))</f>
        <v>#N/A</v>
      </c>
      <c r="C83" s="70"/>
      <c r="D83" s="70"/>
      <c r="E83" s="70"/>
      <c r="F83" s="70"/>
      <c r="G83" s="70"/>
      <c r="H83" s="70"/>
      <c r="I83" s="70"/>
      <c r="L83" s="48"/>
    </row>
    <row r="84" s="46" customFormat="true" ht="12.75" hidden="false" customHeight="true" outlineLevel="0" collapsed="false">
      <c r="B84" s="70"/>
      <c r="C84" s="70"/>
      <c r="D84" s="70"/>
      <c r="E84" s="70"/>
      <c r="F84" s="70"/>
      <c r="G84" s="70"/>
      <c r="H84" s="70"/>
      <c r="I84" s="70"/>
      <c r="L84" s="48"/>
    </row>
    <row r="85" s="46" customFormat="true" ht="12.75" hidden="false" customHeight="true" outlineLevel="0" collapsed="false">
      <c r="B85" s="71" t="s">
        <v>656</v>
      </c>
      <c r="C85" s="72"/>
      <c r="D85" s="73" t="s">
        <v>672</v>
      </c>
      <c r="E85" s="73" t="s">
        <v>673</v>
      </c>
      <c r="F85" s="71" t="s">
        <v>674</v>
      </c>
      <c r="G85" s="71" t="s">
        <v>660</v>
      </c>
      <c r="H85" s="71"/>
      <c r="I85" s="71"/>
      <c r="L85" s="48"/>
    </row>
    <row r="86" s="46" customFormat="true" ht="12.75" hidden="false" customHeight="true" outlineLevel="0" collapsed="false">
      <c r="B86" s="71"/>
      <c r="C86" s="74"/>
      <c r="D86" s="73"/>
      <c r="E86" s="73"/>
      <c r="F86" s="71"/>
      <c r="G86" s="71"/>
      <c r="H86" s="71"/>
      <c r="I86" s="71"/>
      <c r="L86" s="48"/>
    </row>
    <row r="87" s="46" customFormat="true" ht="12.75" hidden="false" customHeight="true" outlineLevel="0" collapsed="false">
      <c r="B87" s="75" t="s">
        <v>683</v>
      </c>
      <c r="C87" s="76"/>
      <c r="D87" s="76" t="n">
        <v>12</v>
      </c>
      <c r="E87" s="77" t="n">
        <v>1</v>
      </c>
      <c r="F87" s="77" t="n">
        <f aca="false">E87*D87</f>
        <v>12</v>
      </c>
      <c r="G87" s="78" t="s">
        <v>663</v>
      </c>
      <c r="H87" s="78"/>
      <c r="I87" s="78"/>
      <c r="L87" s="48"/>
    </row>
    <row r="88" s="46" customFormat="true" ht="12.75" hidden="false" customHeight="true" outlineLevel="0" collapsed="false">
      <c r="B88" s="75" t="s">
        <v>684</v>
      </c>
      <c r="C88" s="76"/>
      <c r="D88" s="76" t="n">
        <v>32</v>
      </c>
      <c r="E88" s="77" t="n">
        <v>2</v>
      </c>
      <c r="F88" s="77" t="n">
        <f aca="false">E88*D88</f>
        <v>64</v>
      </c>
      <c r="G88" s="78" t="s">
        <v>663</v>
      </c>
      <c r="H88" s="78"/>
      <c r="I88" s="78"/>
      <c r="L88" s="48"/>
    </row>
    <row r="89" s="46" customFormat="true" ht="12.75" hidden="false" customHeight="true" outlineLevel="0" collapsed="false">
      <c r="B89" s="75" t="s">
        <v>685</v>
      </c>
      <c r="C89" s="76"/>
      <c r="D89" s="76" t="n">
        <v>10</v>
      </c>
      <c r="E89" s="77" t="n">
        <v>3</v>
      </c>
      <c r="F89" s="77" t="n">
        <f aca="false">E89*D89</f>
        <v>30</v>
      </c>
      <c r="G89" s="78" t="s">
        <v>663</v>
      </c>
      <c r="H89" s="78"/>
      <c r="I89" s="78"/>
      <c r="L89" s="48"/>
    </row>
    <row r="90" s="46" customFormat="true" ht="12.75" hidden="false" customHeight="true" outlineLevel="0" collapsed="false">
      <c r="A90" s="46" t="str">
        <f aca="false">C82</f>
        <v>2.3</v>
      </c>
      <c r="B90" s="79" t="s">
        <v>664</v>
      </c>
      <c r="C90" s="80"/>
      <c r="D90" s="81"/>
      <c r="E90" s="82"/>
      <c r="F90" s="83" t="n">
        <f aca="false">SUM(F87:F89)</f>
        <v>106</v>
      </c>
      <c r="G90" s="84"/>
      <c r="H90" s="85"/>
      <c r="I90" s="86"/>
      <c r="J90" s="87" t="n">
        <f aca="false">SUM(C90:I90)</f>
        <v>106</v>
      </c>
      <c r="L90" s="48"/>
    </row>
    <row r="92" s="46" customFormat="true" ht="12.75" hidden="false" customHeight="true" outlineLevel="0" collapsed="false">
      <c r="A92" s="67"/>
      <c r="B92" s="88" t="s">
        <v>653</v>
      </c>
      <c r="C92" s="89" t="str">
        <f aca="false">Orçamento!A21</f>
        <v>2.4</v>
      </c>
      <c r="D92" s="89"/>
      <c r="E92" s="90"/>
      <c r="F92" s="90"/>
      <c r="G92" s="89"/>
      <c r="H92" s="50" t="s">
        <v>654</v>
      </c>
      <c r="I92" s="91" t="s">
        <v>655</v>
      </c>
      <c r="L92" s="48"/>
    </row>
    <row r="93" s="46" customFormat="true" ht="12.75" hidden="false" customHeight="true" outlineLevel="0" collapsed="false">
      <c r="B93" s="70" t="e">
        <f aca="false" t="array" ref="B93:B93">IFERROR(VLOOKUP(C92,Orçamento!$A$1:$I$327,4,0),”NÃO ENC.”))</f>
        <v>#N/A</v>
      </c>
      <c r="C93" s="70"/>
      <c r="D93" s="70"/>
      <c r="E93" s="70"/>
      <c r="F93" s="70"/>
      <c r="G93" s="70"/>
      <c r="H93" s="70"/>
      <c r="I93" s="70"/>
      <c r="L93" s="48"/>
    </row>
    <row r="94" s="46" customFormat="true" ht="24.6" hidden="false" customHeight="true" outlineLevel="0" collapsed="false">
      <c r="B94" s="70"/>
      <c r="C94" s="70"/>
      <c r="D94" s="70"/>
      <c r="E94" s="70"/>
      <c r="F94" s="70"/>
      <c r="G94" s="70"/>
      <c r="H94" s="70"/>
      <c r="I94" s="70"/>
      <c r="L94" s="48"/>
    </row>
    <row r="95" s="46" customFormat="true" ht="12.75" hidden="false" customHeight="true" outlineLevel="0" collapsed="false">
      <c r="B95" s="71" t="s">
        <v>656</v>
      </c>
      <c r="C95" s="72"/>
      <c r="D95" s="73" t="s">
        <v>657</v>
      </c>
      <c r="E95" s="71" t="s">
        <v>658</v>
      </c>
      <c r="F95" s="72" t="s">
        <v>659</v>
      </c>
      <c r="G95" s="71" t="s">
        <v>660</v>
      </c>
      <c r="H95" s="71"/>
      <c r="I95" s="71"/>
      <c r="L95" s="48"/>
    </row>
    <row r="96" s="46" customFormat="true" ht="12.75" hidden="false" customHeight="true" outlineLevel="0" collapsed="false">
      <c r="B96" s="71"/>
      <c r="C96" s="74"/>
      <c r="D96" s="73"/>
      <c r="E96" s="71"/>
      <c r="F96" s="74" t="s">
        <v>661</v>
      </c>
      <c r="G96" s="71"/>
      <c r="H96" s="71"/>
      <c r="I96" s="71"/>
      <c r="L96" s="48"/>
    </row>
    <row r="97" s="46" customFormat="true" ht="12.75" hidden="false" customHeight="true" outlineLevel="0" collapsed="false">
      <c r="B97" s="75" t="s">
        <v>682</v>
      </c>
      <c r="C97" s="76"/>
      <c r="D97" s="76" t="n">
        <v>1</v>
      </c>
      <c r="E97" s="77" t="n">
        <v>8</v>
      </c>
      <c r="F97" s="77" t="n">
        <f aca="false">E97*D97</f>
        <v>8</v>
      </c>
      <c r="G97" s="78" t="s">
        <v>686</v>
      </c>
      <c r="H97" s="78"/>
      <c r="I97" s="78"/>
      <c r="L97" s="48"/>
    </row>
    <row r="98" s="46" customFormat="true" ht="12.75" hidden="false" customHeight="true" outlineLevel="0" collapsed="false">
      <c r="A98" s="46" t="str">
        <f aca="false">C92</f>
        <v>2.4</v>
      </c>
      <c r="B98" s="79" t="s">
        <v>664</v>
      </c>
      <c r="C98" s="80"/>
      <c r="D98" s="81"/>
      <c r="E98" s="82"/>
      <c r="F98" s="83" t="n">
        <f aca="false">SUM(F97:F97)</f>
        <v>8</v>
      </c>
      <c r="G98" s="84"/>
      <c r="H98" s="85"/>
      <c r="I98" s="86"/>
      <c r="J98" s="87" t="n">
        <f aca="false">SUM(C98:I98)</f>
        <v>8</v>
      </c>
      <c r="L98" s="48"/>
    </row>
    <row r="100" s="46" customFormat="true" ht="12.75" hidden="false" customHeight="true" outlineLevel="0" collapsed="false">
      <c r="A100" s="67"/>
      <c r="B100" s="88" t="s">
        <v>653</v>
      </c>
      <c r="C100" s="89" t="str">
        <f aca="false">Orçamento!A22</f>
        <v>2.5</v>
      </c>
      <c r="D100" s="89"/>
      <c r="E100" s="90"/>
      <c r="F100" s="90"/>
      <c r="G100" s="89"/>
      <c r="H100" s="50" t="s">
        <v>654</v>
      </c>
      <c r="I100" s="91" t="s">
        <v>655</v>
      </c>
      <c r="L100" s="48"/>
    </row>
    <row r="101" s="46" customFormat="true" ht="12.75" hidden="false" customHeight="true" outlineLevel="0" collapsed="false">
      <c r="B101" s="70" t="e">
        <f aca="false" t="array" ref="B101:B101">IFERROR(VLOOKUP(C100,Orçamento!$A$1:$I$327,4,0),”NÃO ENC.”))</f>
        <v>#N/A</v>
      </c>
      <c r="C101" s="70"/>
      <c r="D101" s="70"/>
      <c r="E101" s="70"/>
      <c r="F101" s="70"/>
      <c r="G101" s="70"/>
      <c r="H101" s="70"/>
      <c r="I101" s="70"/>
      <c r="L101" s="48"/>
    </row>
    <row r="102" s="46" customFormat="true" ht="24.6" hidden="false" customHeight="true" outlineLevel="0" collapsed="false">
      <c r="B102" s="70"/>
      <c r="C102" s="70"/>
      <c r="D102" s="70"/>
      <c r="E102" s="70"/>
      <c r="F102" s="70"/>
      <c r="G102" s="70"/>
      <c r="H102" s="70"/>
      <c r="I102" s="70"/>
      <c r="L102" s="48"/>
    </row>
    <row r="103" s="46" customFormat="true" ht="12.75" hidden="false" customHeight="true" outlineLevel="0" collapsed="false">
      <c r="B103" s="71" t="s">
        <v>656</v>
      </c>
      <c r="C103" s="72"/>
      <c r="D103" s="73" t="s">
        <v>657</v>
      </c>
      <c r="E103" s="71" t="s">
        <v>658</v>
      </c>
      <c r="F103" s="72" t="s">
        <v>659</v>
      </c>
      <c r="G103" s="71" t="s">
        <v>660</v>
      </c>
      <c r="H103" s="71"/>
      <c r="I103" s="71"/>
      <c r="L103" s="48"/>
    </row>
    <row r="104" s="46" customFormat="true" ht="12.75" hidden="false" customHeight="true" outlineLevel="0" collapsed="false">
      <c r="B104" s="71"/>
      <c r="C104" s="74"/>
      <c r="D104" s="73"/>
      <c r="E104" s="71"/>
      <c r="F104" s="74" t="s">
        <v>661</v>
      </c>
      <c r="G104" s="71"/>
      <c r="H104" s="71"/>
      <c r="I104" s="71"/>
      <c r="L104" s="48"/>
    </row>
    <row r="105" s="46" customFormat="true" ht="12.75" hidden="false" customHeight="true" outlineLevel="0" collapsed="false">
      <c r="B105" s="75" t="s">
        <v>682</v>
      </c>
      <c r="C105" s="76"/>
      <c r="D105" s="76" t="n">
        <v>1</v>
      </c>
      <c r="E105" s="77" t="n">
        <v>4</v>
      </c>
      <c r="F105" s="77" t="n">
        <f aca="false">E105*D105</f>
        <v>4</v>
      </c>
      <c r="G105" s="78" t="s">
        <v>686</v>
      </c>
      <c r="H105" s="78"/>
      <c r="I105" s="78"/>
      <c r="L105" s="48"/>
    </row>
    <row r="106" s="46" customFormat="true" ht="12.75" hidden="false" customHeight="true" outlineLevel="0" collapsed="false">
      <c r="A106" s="46" t="str">
        <f aca="false">C100</f>
        <v>2.5</v>
      </c>
      <c r="B106" s="79" t="s">
        <v>664</v>
      </c>
      <c r="C106" s="80"/>
      <c r="D106" s="81"/>
      <c r="E106" s="82"/>
      <c r="F106" s="83" t="n">
        <f aca="false">SUM(F105:F105)</f>
        <v>4</v>
      </c>
      <c r="G106" s="84"/>
      <c r="H106" s="85"/>
      <c r="I106" s="86"/>
      <c r="J106" s="87" t="n">
        <f aca="false">SUM(C106:I106)</f>
        <v>4</v>
      </c>
      <c r="L106" s="48"/>
    </row>
    <row r="108" s="46" customFormat="true" ht="12.75" hidden="false" customHeight="true" outlineLevel="0" collapsed="false">
      <c r="A108" s="67"/>
      <c r="B108" s="88" t="s">
        <v>653</v>
      </c>
      <c r="C108" s="89" t="str">
        <f aca="false">Orçamento!A23</f>
        <v>2.6</v>
      </c>
      <c r="D108" s="89"/>
      <c r="E108" s="90"/>
      <c r="F108" s="90"/>
      <c r="G108" s="89"/>
      <c r="H108" s="50" t="s">
        <v>654</v>
      </c>
      <c r="I108" s="91" t="s">
        <v>655</v>
      </c>
      <c r="L108" s="48"/>
    </row>
    <row r="109" s="46" customFormat="true" ht="12.75" hidden="false" customHeight="true" outlineLevel="0" collapsed="false">
      <c r="B109" s="70" t="e">
        <f aca="false" t="array" ref="B109:B109">IFERROR(VLOOKUP(C108,Orçamento!$A$1:$I$327,4,0),”NÃO ENC.”))</f>
        <v>#N/A</v>
      </c>
      <c r="C109" s="70"/>
      <c r="D109" s="70"/>
      <c r="E109" s="70"/>
      <c r="F109" s="70"/>
      <c r="G109" s="70"/>
      <c r="H109" s="70"/>
      <c r="I109" s="70"/>
      <c r="L109" s="48"/>
    </row>
    <row r="110" s="46" customFormat="true" ht="24.6" hidden="false" customHeight="true" outlineLevel="0" collapsed="false">
      <c r="B110" s="70"/>
      <c r="C110" s="70"/>
      <c r="D110" s="70"/>
      <c r="E110" s="70"/>
      <c r="F110" s="70"/>
      <c r="G110" s="70"/>
      <c r="H110" s="70"/>
      <c r="I110" s="70"/>
      <c r="L110" s="48"/>
    </row>
    <row r="111" s="46" customFormat="true" ht="12.75" hidden="false" customHeight="true" outlineLevel="0" collapsed="false">
      <c r="B111" s="71" t="s">
        <v>656</v>
      </c>
      <c r="C111" s="72"/>
      <c r="D111" s="73" t="s">
        <v>657</v>
      </c>
      <c r="E111" s="71" t="s">
        <v>658</v>
      </c>
      <c r="F111" s="72" t="s">
        <v>659</v>
      </c>
      <c r="G111" s="71" t="s">
        <v>660</v>
      </c>
      <c r="H111" s="71"/>
      <c r="I111" s="71"/>
      <c r="L111" s="48"/>
    </row>
    <row r="112" s="46" customFormat="true" ht="12.75" hidden="false" customHeight="true" outlineLevel="0" collapsed="false">
      <c r="B112" s="71"/>
      <c r="C112" s="74"/>
      <c r="D112" s="73"/>
      <c r="E112" s="71"/>
      <c r="F112" s="74" t="s">
        <v>661</v>
      </c>
      <c r="G112" s="71"/>
      <c r="H112" s="71"/>
      <c r="I112" s="71"/>
      <c r="L112" s="48"/>
    </row>
    <row r="113" s="46" customFormat="true" ht="12.75" hidden="false" customHeight="true" outlineLevel="0" collapsed="false">
      <c r="B113" s="75" t="s">
        <v>682</v>
      </c>
      <c r="C113" s="76"/>
      <c r="D113" s="76" t="n">
        <v>1</v>
      </c>
      <c r="E113" s="77" t="n">
        <v>1</v>
      </c>
      <c r="F113" s="77" t="n">
        <f aca="false">E113*D113</f>
        <v>1</v>
      </c>
      <c r="G113" s="78" t="s">
        <v>686</v>
      </c>
      <c r="H113" s="78"/>
      <c r="I113" s="78"/>
      <c r="L113" s="48"/>
    </row>
    <row r="114" s="46" customFormat="true" ht="12.75" hidden="false" customHeight="true" outlineLevel="0" collapsed="false">
      <c r="A114" s="46" t="str">
        <f aca="false">C108</f>
        <v>2.6</v>
      </c>
      <c r="B114" s="79" t="s">
        <v>664</v>
      </c>
      <c r="C114" s="80"/>
      <c r="D114" s="81"/>
      <c r="E114" s="82"/>
      <c r="F114" s="83" t="n">
        <f aca="false">SUM(F113:F113)</f>
        <v>1</v>
      </c>
      <c r="G114" s="84"/>
      <c r="H114" s="85"/>
      <c r="I114" s="86"/>
      <c r="J114" s="87" t="n">
        <f aca="false">SUM(C114:I114)</f>
        <v>1</v>
      </c>
      <c r="L114" s="48"/>
    </row>
    <row r="116" s="46" customFormat="true" ht="12.75" hidden="false" customHeight="true" outlineLevel="0" collapsed="false">
      <c r="A116" s="67"/>
      <c r="B116" s="88" t="s">
        <v>653</v>
      </c>
      <c r="C116" s="89" t="str">
        <f aca="false">Orçamento!A24</f>
        <v>2.7</v>
      </c>
      <c r="D116" s="89"/>
      <c r="E116" s="90"/>
      <c r="F116" s="90"/>
      <c r="G116" s="89"/>
      <c r="H116" s="50" t="s">
        <v>654</v>
      </c>
      <c r="I116" s="91" t="s">
        <v>671</v>
      </c>
      <c r="L116" s="48"/>
    </row>
    <row r="117" s="46" customFormat="true" ht="12.75" hidden="false" customHeight="true" outlineLevel="0" collapsed="false">
      <c r="B117" s="70" t="e">
        <f aca="false" t="array" ref="B117:B117">IFERROR(VLOOKUP(C116,Orçamento!$A$1:$I$327,4,0),”NÃO ENC.”))</f>
        <v>#N/A</v>
      </c>
      <c r="C117" s="70"/>
      <c r="D117" s="70"/>
      <c r="E117" s="70"/>
      <c r="F117" s="70"/>
      <c r="G117" s="70"/>
      <c r="H117" s="70"/>
      <c r="I117" s="70"/>
      <c r="L117" s="48"/>
    </row>
    <row r="118" s="46" customFormat="true" ht="12.75" hidden="false" customHeight="true" outlineLevel="0" collapsed="false">
      <c r="B118" s="70"/>
      <c r="C118" s="70"/>
      <c r="D118" s="70"/>
      <c r="E118" s="70"/>
      <c r="F118" s="70"/>
      <c r="G118" s="70"/>
      <c r="H118" s="70"/>
      <c r="I118" s="70"/>
      <c r="L118" s="48"/>
    </row>
    <row r="119" s="46" customFormat="true" ht="12.75" hidden="false" customHeight="true" outlineLevel="0" collapsed="false">
      <c r="B119" s="71" t="s">
        <v>656</v>
      </c>
      <c r="C119" s="72"/>
      <c r="D119" s="73" t="s">
        <v>672</v>
      </c>
      <c r="E119" s="73" t="s">
        <v>673</v>
      </c>
      <c r="F119" s="71" t="s">
        <v>674</v>
      </c>
      <c r="G119" s="71" t="s">
        <v>660</v>
      </c>
      <c r="H119" s="71"/>
      <c r="I119" s="71"/>
      <c r="L119" s="48"/>
    </row>
    <row r="120" s="46" customFormat="true" ht="12.75" hidden="false" customHeight="true" outlineLevel="0" collapsed="false">
      <c r="B120" s="71"/>
      <c r="C120" s="74"/>
      <c r="D120" s="73"/>
      <c r="E120" s="73"/>
      <c r="F120" s="71"/>
      <c r="G120" s="71"/>
      <c r="H120" s="71"/>
      <c r="I120" s="71"/>
      <c r="L120" s="48"/>
    </row>
    <row r="121" s="46" customFormat="true" ht="23.4" hidden="false" customHeight="true" outlineLevel="0" collapsed="false">
      <c r="B121" s="75" t="s">
        <v>687</v>
      </c>
      <c r="C121" s="76"/>
      <c r="D121" s="76" t="n">
        <v>8</v>
      </c>
      <c r="E121" s="77" t="n">
        <v>3</v>
      </c>
      <c r="F121" s="77" t="n">
        <f aca="false">E121*D121</f>
        <v>24</v>
      </c>
      <c r="G121" s="98" t="s">
        <v>688</v>
      </c>
      <c r="H121" s="98"/>
      <c r="I121" s="98"/>
      <c r="L121" s="48"/>
    </row>
    <row r="122" s="46" customFormat="true" ht="12.75" hidden="false" customHeight="true" outlineLevel="0" collapsed="false">
      <c r="A122" s="46" t="str">
        <f aca="false">C116</f>
        <v>2.7</v>
      </c>
      <c r="B122" s="79" t="s">
        <v>664</v>
      </c>
      <c r="C122" s="80"/>
      <c r="D122" s="81"/>
      <c r="E122" s="82"/>
      <c r="F122" s="83" t="n">
        <f aca="false">SUM(F121)</f>
        <v>24</v>
      </c>
      <c r="G122" s="84"/>
      <c r="H122" s="85"/>
      <c r="I122" s="86"/>
      <c r="J122" s="87" t="n">
        <f aca="false">SUM(C122:I122)</f>
        <v>24</v>
      </c>
      <c r="L122" s="48"/>
    </row>
    <row r="124" s="46" customFormat="true" ht="12.75" hidden="false" customHeight="true" outlineLevel="0" collapsed="false">
      <c r="A124" s="67"/>
      <c r="B124" s="88" t="s">
        <v>653</v>
      </c>
      <c r="C124" s="89" t="str">
        <f aca="false">Orçamento!A25</f>
        <v>2.8</v>
      </c>
      <c r="D124" s="89"/>
      <c r="E124" s="90"/>
      <c r="F124" s="90"/>
      <c r="G124" s="89"/>
      <c r="H124" s="50" t="s">
        <v>654</v>
      </c>
      <c r="I124" s="91" t="s">
        <v>655</v>
      </c>
      <c r="L124" s="48"/>
    </row>
    <row r="125" s="46" customFormat="true" ht="12.75" hidden="false" customHeight="true" outlineLevel="0" collapsed="false">
      <c r="B125" s="70" t="e">
        <f aca="false" t="array" ref="B125:B125">IFERROR(VLOOKUP(C124,Orçamento!$A$1:$I$327,4,0),”NÃO ENC.”))</f>
        <v>#N/A</v>
      </c>
      <c r="C125" s="70"/>
      <c r="D125" s="70"/>
      <c r="E125" s="70"/>
      <c r="F125" s="70"/>
      <c r="G125" s="70"/>
      <c r="H125" s="70"/>
      <c r="I125" s="70"/>
      <c r="L125" s="48"/>
    </row>
    <row r="126" s="46" customFormat="true" ht="24.6" hidden="false" customHeight="true" outlineLevel="0" collapsed="false">
      <c r="B126" s="70"/>
      <c r="C126" s="70"/>
      <c r="D126" s="70"/>
      <c r="E126" s="70"/>
      <c r="F126" s="70"/>
      <c r="G126" s="70"/>
      <c r="H126" s="70"/>
      <c r="I126" s="70"/>
      <c r="L126" s="48"/>
    </row>
    <row r="127" s="46" customFormat="true" ht="12.75" hidden="false" customHeight="true" outlineLevel="0" collapsed="false">
      <c r="B127" s="71" t="s">
        <v>656</v>
      </c>
      <c r="C127" s="72"/>
      <c r="D127" s="73" t="s">
        <v>657</v>
      </c>
      <c r="E127" s="71" t="s">
        <v>658</v>
      </c>
      <c r="F127" s="72" t="s">
        <v>659</v>
      </c>
      <c r="G127" s="71" t="s">
        <v>660</v>
      </c>
      <c r="H127" s="71"/>
      <c r="I127" s="71"/>
      <c r="L127" s="48"/>
    </row>
    <row r="128" s="46" customFormat="true" ht="12.75" hidden="false" customHeight="true" outlineLevel="0" collapsed="false">
      <c r="B128" s="71"/>
      <c r="C128" s="74"/>
      <c r="D128" s="73"/>
      <c r="E128" s="71"/>
      <c r="F128" s="74" t="s">
        <v>661</v>
      </c>
      <c r="G128" s="71"/>
      <c r="H128" s="71"/>
      <c r="I128" s="71"/>
      <c r="L128" s="48"/>
    </row>
    <row r="129" s="46" customFormat="true" ht="12.75" hidden="false" customHeight="true" outlineLevel="0" collapsed="false">
      <c r="B129" s="75" t="s">
        <v>689</v>
      </c>
      <c r="C129" s="76"/>
      <c r="D129" s="76" t="n">
        <v>1</v>
      </c>
      <c r="E129" s="77" t="n">
        <v>2</v>
      </c>
      <c r="F129" s="77" t="n">
        <f aca="false">E129</f>
        <v>2</v>
      </c>
      <c r="G129" s="78" t="s">
        <v>663</v>
      </c>
      <c r="H129" s="78"/>
      <c r="I129" s="78"/>
      <c r="L129" s="48"/>
    </row>
    <row r="130" s="46" customFormat="true" ht="12.75" hidden="false" customHeight="true" outlineLevel="0" collapsed="false">
      <c r="A130" s="46" t="str">
        <f aca="false">C124</f>
        <v>2.8</v>
      </c>
      <c r="B130" s="79" t="s">
        <v>664</v>
      </c>
      <c r="C130" s="80"/>
      <c r="D130" s="81"/>
      <c r="E130" s="82"/>
      <c r="F130" s="83" t="n">
        <f aca="false">SUM(F129:F129)</f>
        <v>2</v>
      </c>
      <c r="G130" s="84"/>
      <c r="H130" s="85"/>
      <c r="I130" s="86"/>
      <c r="J130" s="87" t="n">
        <f aca="false">SUM(C130:I130)</f>
        <v>2</v>
      </c>
      <c r="L130" s="48"/>
    </row>
    <row r="132" s="46" customFormat="true" ht="12.75" hidden="false" customHeight="true" outlineLevel="0" collapsed="false">
      <c r="A132" s="67"/>
      <c r="B132" s="88" t="s">
        <v>653</v>
      </c>
      <c r="C132" s="89" t="str">
        <f aca="false">Orçamento!A26</f>
        <v>2.9</v>
      </c>
      <c r="D132" s="89"/>
      <c r="E132" s="90"/>
      <c r="F132" s="90"/>
      <c r="G132" s="89"/>
      <c r="H132" s="50" t="s">
        <v>654</v>
      </c>
      <c r="I132" s="91" t="s">
        <v>655</v>
      </c>
      <c r="L132" s="48"/>
    </row>
    <row r="133" s="46" customFormat="true" ht="12.75" hidden="false" customHeight="true" outlineLevel="0" collapsed="false">
      <c r="B133" s="70" t="e">
        <f aca="false" t="array" ref="B133:B133">IFERROR(VLOOKUP(C132,Orçamento!$A$1:$I$327,4,0),”NÃO ENC.”))</f>
        <v>#N/A</v>
      </c>
      <c r="C133" s="70"/>
      <c r="D133" s="70"/>
      <c r="E133" s="70"/>
      <c r="F133" s="70"/>
      <c r="G133" s="70"/>
      <c r="H133" s="70"/>
      <c r="I133" s="70"/>
      <c r="L133" s="48"/>
    </row>
    <row r="134" s="46" customFormat="true" ht="24.6" hidden="false" customHeight="true" outlineLevel="0" collapsed="false">
      <c r="B134" s="70"/>
      <c r="C134" s="70"/>
      <c r="D134" s="70"/>
      <c r="E134" s="70"/>
      <c r="F134" s="70"/>
      <c r="G134" s="70"/>
      <c r="H134" s="70"/>
      <c r="I134" s="70"/>
      <c r="L134" s="48"/>
    </row>
    <row r="135" s="46" customFormat="true" ht="12.75" hidden="false" customHeight="true" outlineLevel="0" collapsed="false">
      <c r="B135" s="71" t="s">
        <v>656</v>
      </c>
      <c r="C135" s="72"/>
      <c r="D135" s="73" t="s">
        <v>657</v>
      </c>
      <c r="E135" s="71" t="s">
        <v>658</v>
      </c>
      <c r="F135" s="72" t="s">
        <v>659</v>
      </c>
      <c r="G135" s="71" t="s">
        <v>660</v>
      </c>
      <c r="H135" s="71"/>
      <c r="I135" s="71"/>
      <c r="L135" s="48"/>
    </row>
    <row r="136" s="46" customFormat="true" ht="12.75" hidden="false" customHeight="true" outlineLevel="0" collapsed="false">
      <c r="B136" s="71"/>
      <c r="C136" s="74"/>
      <c r="D136" s="73"/>
      <c r="E136" s="71"/>
      <c r="F136" s="74" t="s">
        <v>661</v>
      </c>
      <c r="G136" s="71"/>
      <c r="H136" s="71"/>
      <c r="I136" s="71"/>
      <c r="L136" s="48"/>
    </row>
    <row r="137" s="46" customFormat="true" ht="12.75" hidden="false" customHeight="true" outlineLevel="0" collapsed="false">
      <c r="B137" s="75" t="s">
        <v>689</v>
      </c>
      <c r="C137" s="76"/>
      <c r="D137" s="76" t="n">
        <v>1</v>
      </c>
      <c r="E137" s="77" t="n">
        <v>2</v>
      </c>
      <c r="F137" s="77" t="n">
        <f aca="false">E137</f>
        <v>2</v>
      </c>
      <c r="G137" s="78" t="s">
        <v>663</v>
      </c>
      <c r="H137" s="78"/>
      <c r="I137" s="78"/>
      <c r="L137" s="48"/>
    </row>
    <row r="138" s="46" customFormat="true" ht="12.75" hidden="false" customHeight="true" outlineLevel="0" collapsed="false">
      <c r="A138" s="46" t="str">
        <f aca="false">C132</f>
        <v>2.9</v>
      </c>
      <c r="B138" s="79" t="s">
        <v>664</v>
      </c>
      <c r="C138" s="80"/>
      <c r="D138" s="81"/>
      <c r="E138" s="82"/>
      <c r="F138" s="83" t="n">
        <f aca="false">SUM(F137:F137)</f>
        <v>2</v>
      </c>
      <c r="G138" s="84"/>
      <c r="H138" s="85"/>
      <c r="I138" s="86"/>
      <c r="J138" s="87" t="n">
        <f aca="false">SUM(C138:I138)</f>
        <v>2</v>
      </c>
      <c r="L138" s="48"/>
    </row>
    <row r="140" s="46" customFormat="true" ht="12.75" hidden="false" customHeight="true" outlineLevel="0" collapsed="false">
      <c r="A140" s="67"/>
      <c r="B140" s="88" t="s">
        <v>653</v>
      </c>
      <c r="C140" s="89" t="str">
        <f aca="false">Orçamento!A27</f>
        <v>2.10</v>
      </c>
      <c r="D140" s="89"/>
      <c r="E140" s="90"/>
      <c r="F140" s="90"/>
      <c r="G140" s="89"/>
      <c r="H140" s="50" t="s">
        <v>654</v>
      </c>
      <c r="I140" s="91" t="s">
        <v>655</v>
      </c>
      <c r="L140" s="48"/>
    </row>
    <row r="141" s="46" customFormat="true" ht="12.75" hidden="false" customHeight="true" outlineLevel="0" collapsed="false">
      <c r="B141" s="70" t="e">
        <f aca="false" t="array" ref="B141:B141">IFERROR(VLOOKUP(C140,Orçamento!$A$1:$I$327,4,0),”NÃO ENC.”))</f>
        <v>#N/A</v>
      </c>
      <c r="C141" s="70"/>
      <c r="D141" s="70"/>
      <c r="E141" s="70"/>
      <c r="F141" s="70"/>
      <c r="G141" s="70"/>
      <c r="H141" s="70"/>
      <c r="I141" s="70"/>
      <c r="L141" s="48"/>
    </row>
    <row r="142" s="46" customFormat="true" ht="24.6" hidden="false" customHeight="true" outlineLevel="0" collapsed="false">
      <c r="B142" s="70"/>
      <c r="C142" s="70"/>
      <c r="D142" s="70"/>
      <c r="E142" s="70"/>
      <c r="F142" s="70"/>
      <c r="G142" s="70"/>
      <c r="H142" s="70"/>
      <c r="I142" s="70"/>
      <c r="L142" s="48"/>
    </row>
    <row r="143" s="46" customFormat="true" ht="12.75" hidden="false" customHeight="true" outlineLevel="0" collapsed="false">
      <c r="B143" s="71" t="s">
        <v>656</v>
      </c>
      <c r="C143" s="72"/>
      <c r="D143" s="73" t="s">
        <v>657</v>
      </c>
      <c r="E143" s="71" t="s">
        <v>658</v>
      </c>
      <c r="F143" s="72" t="s">
        <v>659</v>
      </c>
      <c r="G143" s="71" t="s">
        <v>660</v>
      </c>
      <c r="H143" s="71"/>
      <c r="I143" s="71"/>
      <c r="L143" s="48"/>
    </row>
    <row r="144" s="46" customFormat="true" ht="12.75" hidden="false" customHeight="true" outlineLevel="0" collapsed="false">
      <c r="B144" s="71"/>
      <c r="C144" s="74"/>
      <c r="D144" s="73"/>
      <c r="E144" s="71"/>
      <c r="F144" s="74" t="s">
        <v>661</v>
      </c>
      <c r="G144" s="71"/>
      <c r="H144" s="71"/>
      <c r="I144" s="71"/>
      <c r="L144" s="48"/>
    </row>
    <row r="145" s="46" customFormat="true" ht="12.75" hidden="false" customHeight="true" outlineLevel="0" collapsed="false">
      <c r="B145" s="75" t="s">
        <v>689</v>
      </c>
      <c r="C145" s="76"/>
      <c r="D145" s="76" t="n">
        <v>1</v>
      </c>
      <c r="E145" s="77" t="n">
        <v>2</v>
      </c>
      <c r="F145" s="77" t="n">
        <f aca="false">E145</f>
        <v>2</v>
      </c>
      <c r="G145" s="78" t="s">
        <v>663</v>
      </c>
      <c r="H145" s="78"/>
      <c r="I145" s="78"/>
      <c r="L145" s="48"/>
    </row>
    <row r="146" s="46" customFormat="true" ht="12.75" hidden="false" customHeight="true" outlineLevel="0" collapsed="false">
      <c r="A146" s="46" t="str">
        <f aca="false">C140</f>
        <v>2.10</v>
      </c>
      <c r="B146" s="79" t="s">
        <v>664</v>
      </c>
      <c r="C146" s="80"/>
      <c r="D146" s="81"/>
      <c r="E146" s="82"/>
      <c r="F146" s="83" t="n">
        <f aca="false">SUM(F145:F145)</f>
        <v>2</v>
      </c>
      <c r="G146" s="84"/>
      <c r="H146" s="85"/>
      <c r="I146" s="86"/>
      <c r="J146" s="87" t="n">
        <f aca="false">SUM(C146:I146)</f>
        <v>2</v>
      </c>
      <c r="L146" s="48"/>
    </row>
    <row r="148" s="46" customFormat="true" ht="12.75" hidden="false" customHeight="true" outlineLevel="0" collapsed="false">
      <c r="A148" s="67"/>
      <c r="B148" s="88" t="s">
        <v>653</v>
      </c>
      <c r="C148" s="89" t="str">
        <f aca="false">Orçamento!A28</f>
        <v>2.11</v>
      </c>
      <c r="D148" s="89"/>
      <c r="E148" s="90"/>
      <c r="F148" s="90"/>
      <c r="G148" s="89"/>
      <c r="H148" s="50" t="s">
        <v>654</v>
      </c>
      <c r="I148" s="91" t="s">
        <v>655</v>
      </c>
      <c r="L148" s="48"/>
    </row>
    <row r="149" s="46" customFormat="true" ht="12.75" hidden="false" customHeight="true" outlineLevel="0" collapsed="false">
      <c r="B149" s="70" t="e">
        <f aca="false" t="array" ref="B149:B149">IFERROR(VLOOKUP(C148,Orçamento!$A$1:$I$327,4,0),”NÃO ENC.”))</f>
        <v>#N/A</v>
      </c>
      <c r="C149" s="70"/>
      <c r="D149" s="70"/>
      <c r="E149" s="70"/>
      <c r="F149" s="70"/>
      <c r="G149" s="70"/>
      <c r="H149" s="70"/>
      <c r="I149" s="70"/>
      <c r="L149" s="48"/>
    </row>
    <row r="150" s="46" customFormat="true" ht="24.6" hidden="false" customHeight="true" outlineLevel="0" collapsed="false">
      <c r="B150" s="70"/>
      <c r="C150" s="70"/>
      <c r="D150" s="70"/>
      <c r="E150" s="70"/>
      <c r="F150" s="70"/>
      <c r="G150" s="70"/>
      <c r="H150" s="70"/>
      <c r="I150" s="70"/>
      <c r="L150" s="48"/>
    </row>
    <row r="151" s="46" customFormat="true" ht="12.75" hidden="false" customHeight="true" outlineLevel="0" collapsed="false">
      <c r="B151" s="71" t="s">
        <v>656</v>
      </c>
      <c r="C151" s="72"/>
      <c r="D151" s="73" t="s">
        <v>657</v>
      </c>
      <c r="E151" s="71" t="s">
        <v>658</v>
      </c>
      <c r="F151" s="72" t="s">
        <v>659</v>
      </c>
      <c r="G151" s="71" t="s">
        <v>660</v>
      </c>
      <c r="H151" s="71"/>
      <c r="I151" s="71"/>
      <c r="L151" s="48"/>
    </row>
    <row r="152" s="46" customFormat="true" ht="12.75" hidden="false" customHeight="true" outlineLevel="0" collapsed="false">
      <c r="B152" s="71"/>
      <c r="C152" s="74"/>
      <c r="D152" s="73"/>
      <c r="E152" s="71"/>
      <c r="F152" s="74" t="s">
        <v>661</v>
      </c>
      <c r="G152" s="71"/>
      <c r="H152" s="71"/>
      <c r="I152" s="71"/>
      <c r="L152" s="48"/>
    </row>
    <row r="153" s="46" customFormat="true" ht="12.75" hidden="false" customHeight="true" outlineLevel="0" collapsed="false">
      <c r="B153" s="75" t="s">
        <v>689</v>
      </c>
      <c r="C153" s="76"/>
      <c r="D153" s="76" t="n">
        <v>1</v>
      </c>
      <c r="E153" s="77" t="n">
        <v>2</v>
      </c>
      <c r="F153" s="77" t="n">
        <f aca="false">E153</f>
        <v>2</v>
      </c>
      <c r="G153" s="78" t="s">
        <v>663</v>
      </c>
      <c r="H153" s="78"/>
      <c r="I153" s="78"/>
      <c r="L153" s="48"/>
    </row>
    <row r="154" s="46" customFormat="true" ht="12.75" hidden="false" customHeight="true" outlineLevel="0" collapsed="false">
      <c r="A154" s="46" t="str">
        <f aca="false">C148</f>
        <v>2.11</v>
      </c>
      <c r="B154" s="79" t="s">
        <v>664</v>
      </c>
      <c r="C154" s="80"/>
      <c r="D154" s="81"/>
      <c r="E154" s="82"/>
      <c r="F154" s="83" t="n">
        <f aca="false">SUM(F153:F153)</f>
        <v>2</v>
      </c>
      <c r="G154" s="84"/>
      <c r="H154" s="85"/>
      <c r="I154" s="86"/>
      <c r="J154" s="87" t="n">
        <f aca="false">SUM(C154:I154)</f>
        <v>2</v>
      </c>
      <c r="L154" s="48"/>
    </row>
    <row r="156" s="46" customFormat="true" ht="12.75" hidden="false" customHeight="true" outlineLevel="0" collapsed="false">
      <c r="A156" s="67"/>
      <c r="B156" s="88" t="s">
        <v>653</v>
      </c>
      <c r="C156" s="89" t="str">
        <f aca="false">Orçamento!A29</f>
        <v>2.12</v>
      </c>
      <c r="D156" s="89"/>
      <c r="E156" s="90"/>
      <c r="F156" s="90"/>
      <c r="G156" s="89"/>
      <c r="H156" s="50" t="s">
        <v>654</v>
      </c>
      <c r="I156" s="91" t="s">
        <v>655</v>
      </c>
      <c r="L156" s="48"/>
    </row>
    <row r="157" s="46" customFormat="true" ht="12.75" hidden="false" customHeight="true" outlineLevel="0" collapsed="false">
      <c r="B157" s="70" t="e">
        <f aca="false" t="array" ref="B157:B157">IFERROR(VLOOKUP(C156,Orçamento!$A$1:$I$327,4,0),”NÃO ENC.”))</f>
        <v>#N/A</v>
      </c>
      <c r="C157" s="70"/>
      <c r="D157" s="70"/>
      <c r="E157" s="70"/>
      <c r="F157" s="70"/>
      <c r="G157" s="70"/>
      <c r="H157" s="70"/>
      <c r="I157" s="70"/>
      <c r="L157" s="48"/>
    </row>
    <row r="158" s="46" customFormat="true" ht="24.6" hidden="false" customHeight="true" outlineLevel="0" collapsed="false">
      <c r="B158" s="70"/>
      <c r="C158" s="70"/>
      <c r="D158" s="70"/>
      <c r="E158" s="70"/>
      <c r="F158" s="70"/>
      <c r="G158" s="70"/>
      <c r="H158" s="70"/>
      <c r="I158" s="70"/>
      <c r="L158" s="48"/>
    </row>
    <row r="159" s="46" customFormat="true" ht="12.75" hidden="false" customHeight="true" outlineLevel="0" collapsed="false">
      <c r="B159" s="71" t="s">
        <v>656</v>
      </c>
      <c r="C159" s="72"/>
      <c r="D159" s="73" t="s">
        <v>657</v>
      </c>
      <c r="E159" s="71" t="s">
        <v>658</v>
      </c>
      <c r="F159" s="72" t="s">
        <v>659</v>
      </c>
      <c r="G159" s="71" t="s">
        <v>660</v>
      </c>
      <c r="H159" s="71"/>
      <c r="I159" s="71"/>
      <c r="L159" s="48"/>
    </row>
    <row r="160" s="46" customFormat="true" ht="12.75" hidden="false" customHeight="true" outlineLevel="0" collapsed="false">
      <c r="B160" s="71"/>
      <c r="C160" s="74"/>
      <c r="D160" s="73"/>
      <c r="E160" s="71"/>
      <c r="F160" s="74" t="s">
        <v>661</v>
      </c>
      <c r="G160" s="71"/>
      <c r="H160" s="71"/>
      <c r="I160" s="71"/>
      <c r="L160" s="48"/>
    </row>
    <row r="161" s="46" customFormat="true" ht="12.75" hidden="false" customHeight="true" outlineLevel="0" collapsed="false">
      <c r="B161" s="75" t="s">
        <v>689</v>
      </c>
      <c r="C161" s="76"/>
      <c r="D161" s="76" t="n">
        <v>1</v>
      </c>
      <c r="E161" s="77" t="n">
        <v>2</v>
      </c>
      <c r="F161" s="77" t="n">
        <f aca="false">E161</f>
        <v>2</v>
      </c>
      <c r="G161" s="78" t="s">
        <v>663</v>
      </c>
      <c r="H161" s="78"/>
      <c r="I161" s="78"/>
      <c r="L161" s="48"/>
    </row>
    <row r="162" s="46" customFormat="true" ht="12.75" hidden="false" customHeight="true" outlineLevel="0" collapsed="false">
      <c r="A162" s="46" t="str">
        <f aca="false">C156</f>
        <v>2.12</v>
      </c>
      <c r="B162" s="79" t="s">
        <v>664</v>
      </c>
      <c r="C162" s="80"/>
      <c r="D162" s="81"/>
      <c r="E162" s="82"/>
      <c r="F162" s="83" t="n">
        <f aca="false">SUM(F161:F161)</f>
        <v>2</v>
      </c>
      <c r="G162" s="84"/>
      <c r="H162" s="85"/>
      <c r="I162" s="86"/>
      <c r="J162" s="87" t="n">
        <f aca="false">SUM(C162:I162)</f>
        <v>2</v>
      </c>
      <c r="L162" s="48"/>
    </row>
    <row r="164" s="46" customFormat="true" ht="12.75" hidden="false" customHeight="true" outlineLevel="0" collapsed="false">
      <c r="A164" s="67"/>
      <c r="B164" s="88" t="s">
        <v>653</v>
      </c>
      <c r="C164" s="89" t="str">
        <f aca="false">Orçamento!A30</f>
        <v>2.13</v>
      </c>
      <c r="D164" s="89"/>
      <c r="E164" s="90"/>
      <c r="F164" s="90"/>
      <c r="G164" s="89"/>
      <c r="H164" s="50" t="s">
        <v>654</v>
      </c>
      <c r="I164" s="91" t="s">
        <v>655</v>
      </c>
      <c r="L164" s="48"/>
    </row>
    <row r="165" s="46" customFormat="true" ht="12.75" hidden="false" customHeight="true" outlineLevel="0" collapsed="false">
      <c r="B165" s="70" t="e">
        <f aca="false" t="array" ref="B165:B165">IFERROR(VLOOKUP(C164,Orçamento!$A$1:$I$327,4,0),”NÃO ENC.”))</f>
        <v>#N/A</v>
      </c>
      <c r="C165" s="70"/>
      <c r="D165" s="70"/>
      <c r="E165" s="70"/>
      <c r="F165" s="70"/>
      <c r="G165" s="70"/>
      <c r="H165" s="70"/>
      <c r="I165" s="70"/>
      <c r="L165" s="48"/>
    </row>
    <row r="166" s="46" customFormat="true" ht="24.6" hidden="false" customHeight="true" outlineLevel="0" collapsed="false">
      <c r="B166" s="70"/>
      <c r="C166" s="70"/>
      <c r="D166" s="70"/>
      <c r="E166" s="70"/>
      <c r="F166" s="70"/>
      <c r="G166" s="70"/>
      <c r="H166" s="70"/>
      <c r="I166" s="70"/>
      <c r="L166" s="48"/>
    </row>
    <row r="167" s="46" customFormat="true" ht="12.75" hidden="false" customHeight="true" outlineLevel="0" collapsed="false">
      <c r="B167" s="71" t="s">
        <v>656</v>
      </c>
      <c r="C167" s="72"/>
      <c r="D167" s="73" t="s">
        <v>657</v>
      </c>
      <c r="E167" s="71" t="s">
        <v>658</v>
      </c>
      <c r="F167" s="72" t="s">
        <v>659</v>
      </c>
      <c r="G167" s="71" t="s">
        <v>660</v>
      </c>
      <c r="H167" s="71"/>
      <c r="I167" s="71"/>
      <c r="L167" s="48"/>
    </row>
    <row r="168" s="46" customFormat="true" ht="12.75" hidden="false" customHeight="true" outlineLevel="0" collapsed="false">
      <c r="B168" s="71"/>
      <c r="C168" s="74"/>
      <c r="D168" s="73"/>
      <c r="E168" s="71"/>
      <c r="F168" s="74" t="s">
        <v>661</v>
      </c>
      <c r="G168" s="71"/>
      <c r="H168" s="71"/>
      <c r="I168" s="71"/>
      <c r="L168" s="48"/>
    </row>
    <row r="169" s="46" customFormat="true" ht="12.75" hidden="false" customHeight="true" outlineLevel="0" collapsed="false">
      <c r="B169" s="75" t="s">
        <v>689</v>
      </c>
      <c r="C169" s="76"/>
      <c r="D169" s="76" t="n">
        <v>1</v>
      </c>
      <c r="E169" s="77" t="n">
        <v>2</v>
      </c>
      <c r="F169" s="77" t="n">
        <f aca="false">E169</f>
        <v>2</v>
      </c>
      <c r="G169" s="78" t="s">
        <v>663</v>
      </c>
      <c r="H169" s="78"/>
      <c r="I169" s="78"/>
      <c r="L169" s="48"/>
    </row>
    <row r="170" s="46" customFormat="true" ht="12.75" hidden="false" customHeight="true" outlineLevel="0" collapsed="false">
      <c r="A170" s="46" t="str">
        <f aca="false">C164</f>
        <v>2.13</v>
      </c>
      <c r="B170" s="79" t="s">
        <v>664</v>
      </c>
      <c r="C170" s="80"/>
      <c r="D170" s="81"/>
      <c r="E170" s="82"/>
      <c r="F170" s="83" t="n">
        <f aca="false">SUM(F169:F169)</f>
        <v>2</v>
      </c>
      <c r="G170" s="84"/>
      <c r="H170" s="85"/>
      <c r="I170" s="86"/>
      <c r="J170" s="87" t="n">
        <f aca="false">SUM(C170:I170)</f>
        <v>2</v>
      </c>
      <c r="L170" s="48"/>
    </row>
    <row r="172" s="46" customFormat="true" ht="12.75" hidden="false" customHeight="true" outlineLevel="0" collapsed="false">
      <c r="A172" s="67"/>
      <c r="B172" s="88" t="s">
        <v>653</v>
      </c>
      <c r="C172" s="89" t="str">
        <f aca="false">Orçamento!A31</f>
        <v>2.14</v>
      </c>
      <c r="D172" s="89"/>
      <c r="E172" s="90"/>
      <c r="F172" s="90"/>
      <c r="G172" s="89"/>
      <c r="H172" s="50" t="s">
        <v>654</v>
      </c>
      <c r="I172" s="91" t="s">
        <v>655</v>
      </c>
      <c r="L172" s="48"/>
    </row>
    <row r="173" s="46" customFormat="true" ht="12.75" hidden="false" customHeight="true" outlineLevel="0" collapsed="false">
      <c r="B173" s="70" t="e">
        <f aca="false" t="array" ref="B173:B173">IFERROR(VLOOKUP(C172,Orçamento!$A$1:$I$327,4,0),”NÃO ENC.”))</f>
        <v>#N/A</v>
      </c>
      <c r="C173" s="70"/>
      <c r="D173" s="70"/>
      <c r="E173" s="70"/>
      <c r="F173" s="70"/>
      <c r="G173" s="70"/>
      <c r="H173" s="70"/>
      <c r="I173" s="70"/>
      <c r="L173" s="48"/>
    </row>
    <row r="174" s="46" customFormat="true" ht="24.6" hidden="false" customHeight="true" outlineLevel="0" collapsed="false">
      <c r="B174" s="70"/>
      <c r="C174" s="70"/>
      <c r="D174" s="70"/>
      <c r="E174" s="70"/>
      <c r="F174" s="70"/>
      <c r="G174" s="70"/>
      <c r="H174" s="70"/>
      <c r="I174" s="70"/>
      <c r="L174" s="48"/>
    </row>
    <row r="175" s="46" customFormat="true" ht="12.75" hidden="false" customHeight="true" outlineLevel="0" collapsed="false">
      <c r="B175" s="71" t="s">
        <v>656</v>
      </c>
      <c r="C175" s="72"/>
      <c r="D175" s="73" t="s">
        <v>657</v>
      </c>
      <c r="E175" s="71" t="s">
        <v>658</v>
      </c>
      <c r="F175" s="72" t="s">
        <v>659</v>
      </c>
      <c r="G175" s="71" t="s">
        <v>660</v>
      </c>
      <c r="H175" s="71"/>
      <c r="I175" s="71"/>
      <c r="L175" s="48"/>
    </row>
    <row r="176" s="46" customFormat="true" ht="12.75" hidden="false" customHeight="true" outlineLevel="0" collapsed="false">
      <c r="B176" s="71"/>
      <c r="C176" s="74"/>
      <c r="D176" s="73"/>
      <c r="E176" s="71"/>
      <c r="F176" s="74" t="s">
        <v>661</v>
      </c>
      <c r="G176" s="71"/>
      <c r="H176" s="71"/>
      <c r="I176" s="71"/>
      <c r="L176" s="48"/>
    </row>
    <row r="177" s="46" customFormat="true" ht="12.75" hidden="false" customHeight="true" outlineLevel="0" collapsed="false">
      <c r="B177" s="75" t="s">
        <v>689</v>
      </c>
      <c r="C177" s="76"/>
      <c r="D177" s="76" t="n">
        <v>1</v>
      </c>
      <c r="E177" s="77" t="n">
        <v>2</v>
      </c>
      <c r="F177" s="77" t="n">
        <f aca="false">E177</f>
        <v>2</v>
      </c>
      <c r="G177" s="78" t="s">
        <v>663</v>
      </c>
      <c r="H177" s="78"/>
      <c r="I177" s="78"/>
      <c r="L177" s="48"/>
    </row>
    <row r="178" s="46" customFormat="true" ht="12.75" hidden="false" customHeight="true" outlineLevel="0" collapsed="false">
      <c r="A178" s="46" t="str">
        <f aca="false">C172</f>
        <v>2.14</v>
      </c>
      <c r="B178" s="79" t="s">
        <v>664</v>
      </c>
      <c r="C178" s="80"/>
      <c r="D178" s="81"/>
      <c r="E178" s="82"/>
      <c r="F178" s="83" t="n">
        <f aca="false">SUM(F177:F177)</f>
        <v>2</v>
      </c>
      <c r="G178" s="84"/>
      <c r="H178" s="85"/>
      <c r="I178" s="86"/>
      <c r="J178" s="87" t="n">
        <f aca="false">SUM(C178:I178)</f>
        <v>2</v>
      </c>
      <c r="L178" s="48"/>
    </row>
    <row r="180" s="46" customFormat="true" ht="12.75" hidden="false" customHeight="true" outlineLevel="0" collapsed="false">
      <c r="A180" s="67"/>
      <c r="B180" s="88" t="s">
        <v>653</v>
      </c>
      <c r="C180" s="89" t="str">
        <f aca="false">Orçamento!A32</f>
        <v>2.15</v>
      </c>
      <c r="D180" s="89"/>
      <c r="E180" s="90"/>
      <c r="F180" s="90"/>
      <c r="G180" s="89"/>
      <c r="H180" s="50" t="s">
        <v>654</v>
      </c>
      <c r="I180" s="91" t="s">
        <v>655</v>
      </c>
      <c r="L180" s="48"/>
    </row>
    <row r="181" s="46" customFormat="true" ht="12.75" hidden="false" customHeight="true" outlineLevel="0" collapsed="false">
      <c r="B181" s="70" t="e">
        <f aca="false" t="array" ref="B181:B181">IFERROR(VLOOKUP(C180,Orçamento!$A$1:$I$327,4,0),”NÃO ENC.”))</f>
        <v>#N/A</v>
      </c>
      <c r="C181" s="70"/>
      <c r="D181" s="70"/>
      <c r="E181" s="70"/>
      <c r="F181" s="70"/>
      <c r="G181" s="70"/>
      <c r="H181" s="70"/>
      <c r="I181" s="70"/>
      <c r="L181" s="48"/>
    </row>
    <row r="182" s="46" customFormat="true" ht="24.6" hidden="false" customHeight="true" outlineLevel="0" collapsed="false">
      <c r="B182" s="70"/>
      <c r="C182" s="70"/>
      <c r="D182" s="70"/>
      <c r="E182" s="70"/>
      <c r="F182" s="70"/>
      <c r="G182" s="70"/>
      <c r="H182" s="70"/>
      <c r="I182" s="70"/>
      <c r="L182" s="48"/>
    </row>
    <row r="183" s="46" customFormat="true" ht="12.75" hidden="false" customHeight="true" outlineLevel="0" collapsed="false">
      <c r="B183" s="71" t="s">
        <v>656</v>
      </c>
      <c r="C183" s="72"/>
      <c r="D183" s="73" t="s">
        <v>657</v>
      </c>
      <c r="E183" s="71" t="s">
        <v>658</v>
      </c>
      <c r="F183" s="72" t="s">
        <v>659</v>
      </c>
      <c r="G183" s="71" t="s">
        <v>660</v>
      </c>
      <c r="H183" s="71"/>
      <c r="I183" s="71"/>
      <c r="L183" s="48"/>
    </row>
    <row r="184" s="46" customFormat="true" ht="12.75" hidden="false" customHeight="true" outlineLevel="0" collapsed="false">
      <c r="B184" s="71"/>
      <c r="C184" s="74"/>
      <c r="D184" s="73"/>
      <c r="E184" s="71"/>
      <c r="F184" s="74" t="s">
        <v>661</v>
      </c>
      <c r="G184" s="71"/>
      <c r="H184" s="71"/>
      <c r="I184" s="71"/>
      <c r="L184" s="48"/>
    </row>
    <row r="185" s="46" customFormat="true" ht="12.75" hidden="false" customHeight="true" outlineLevel="0" collapsed="false">
      <c r="B185" s="75" t="s">
        <v>689</v>
      </c>
      <c r="C185" s="76"/>
      <c r="D185" s="76" t="n">
        <v>1</v>
      </c>
      <c r="E185" s="77" t="n">
        <v>2</v>
      </c>
      <c r="F185" s="77" t="n">
        <f aca="false">E185</f>
        <v>2</v>
      </c>
      <c r="G185" s="78" t="s">
        <v>663</v>
      </c>
      <c r="H185" s="78"/>
      <c r="I185" s="78"/>
      <c r="L185" s="48"/>
    </row>
    <row r="186" s="46" customFormat="true" ht="12.75" hidden="false" customHeight="true" outlineLevel="0" collapsed="false">
      <c r="A186" s="46" t="str">
        <f aca="false">C180</f>
        <v>2.15</v>
      </c>
      <c r="B186" s="79" t="s">
        <v>664</v>
      </c>
      <c r="C186" s="80"/>
      <c r="D186" s="81"/>
      <c r="E186" s="82"/>
      <c r="F186" s="83" t="n">
        <f aca="false">SUM(F185:F185)</f>
        <v>2</v>
      </c>
      <c r="G186" s="84"/>
      <c r="H186" s="85"/>
      <c r="I186" s="86"/>
      <c r="J186" s="87" t="n">
        <f aca="false">SUM(C186:I186)</f>
        <v>2</v>
      </c>
      <c r="L186" s="48"/>
    </row>
    <row r="188" s="46" customFormat="true" ht="12.75" hidden="false" customHeight="true" outlineLevel="0" collapsed="false">
      <c r="A188" s="67"/>
      <c r="B188" s="88" t="s">
        <v>653</v>
      </c>
      <c r="C188" s="89" t="str">
        <f aca="false">Orçamento!A33</f>
        <v>2.16</v>
      </c>
      <c r="D188" s="89"/>
      <c r="E188" s="90"/>
      <c r="F188" s="90"/>
      <c r="G188" s="89"/>
      <c r="H188" s="50" t="s">
        <v>654</v>
      </c>
      <c r="I188" s="91" t="s">
        <v>655</v>
      </c>
      <c r="L188" s="48"/>
    </row>
    <row r="189" s="46" customFormat="true" ht="12.75" hidden="false" customHeight="true" outlineLevel="0" collapsed="false">
      <c r="B189" s="70" t="e">
        <f aca="false" t="array" ref="B189:B189">IFERROR(VLOOKUP(C188,Orçamento!$A$1:$I$327,4,0),”NÃO ENC.”))</f>
        <v>#N/A</v>
      </c>
      <c r="C189" s="70"/>
      <c r="D189" s="70"/>
      <c r="E189" s="70"/>
      <c r="F189" s="70"/>
      <c r="G189" s="70"/>
      <c r="H189" s="70"/>
      <c r="I189" s="70"/>
      <c r="L189" s="48"/>
    </row>
    <row r="190" s="46" customFormat="true" ht="24.6" hidden="false" customHeight="true" outlineLevel="0" collapsed="false">
      <c r="B190" s="70"/>
      <c r="C190" s="70"/>
      <c r="D190" s="70"/>
      <c r="E190" s="70"/>
      <c r="F190" s="70"/>
      <c r="G190" s="70"/>
      <c r="H190" s="70"/>
      <c r="I190" s="70"/>
      <c r="L190" s="48"/>
    </row>
    <row r="191" s="46" customFormat="true" ht="12.75" hidden="false" customHeight="true" outlineLevel="0" collapsed="false">
      <c r="B191" s="71" t="s">
        <v>656</v>
      </c>
      <c r="C191" s="72"/>
      <c r="D191" s="73" t="s">
        <v>657</v>
      </c>
      <c r="E191" s="71" t="s">
        <v>658</v>
      </c>
      <c r="F191" s="72" t="s">
        <v>659</v>
      </c>
      <c r="G191" s="71" t="s">
        <v>660</v>
      </c>
      <c r="H191" s="71"/>
      <c r="I191" s="71"/>
      <c r="L191" s="48"/>
    </row>
    <row r="192" s="46" customFormat="true" ht="12.75" hidden="false" customHeight="true" outlineLevel="0" collapsed="false">
      <c r="B192" s="71"/>
      <c r="C192" s="74"/>
      <c r="D192" s="73"/>
      <c r="E192" s="71"/>
      <c r="F192" s="74" t="s">
        <v>661</v>
      </c>
      <c r="G192" s="71"/>
      <c r="H192" s="71"/>
      <c r="I192" s="71"/>
      <c r="L192" s="48"/>
    </row>
    <row r="193" s="46" customFormat="true" ht="12.75" hidden="false" customHeight="true" outlineLevel="0" collapsed="false">
      <c r="B193" s="75" t="s">
        <v>689</v>
      </c>
      <c r="C193" s="76"/>
      <c r="D193" s="76" t="n">
        <v>1</v>
      </c>
      <c r="E193" s="77" t="n">
        <v>2</v>
      </c>
      <c r="F193" s="77" t="n">
        <f aca="false">E193</f>
        <v>2</v>
      </c>
      <c r="G193" s="78" t="s">
        <v>663</v>
      </c>
      <c r="H193" s="78"/>
      <c r="I193" s="78"/>
      <c r="L193" s="48"/>
    </row>
    <row r="194" s="46" customFormat="true" ht="12.75" hidden="false" customHeight="true" outlineLevel="0" collapsed="false">
      <c r="A194" s="46" t="str">
        <f aca="false">C188</f>
        <v>2.16</v>
      </c>
      <c r="B194" s="79" t="s">
        <v>664</v>
      </c>
      <c r="C194" s="80"/>
      <c r="D194" s="81"/>
      <c r="E194" s="82"/>
      <c r="F194" s="83" t="n">
        <f aca="false">SUM(F193:F193)</f>
        <v>2</v>
      </c>
      <c r="G194" s="84"/>
      <c r="H194" s="85"/>
      <c r="I194" s="86"/>
      <c r="J194" s="87" t="n">
        <f aca="false">SUM(C194:I194)</f>
        <v>2</v>
      </c>
      <c r="L194" s="48"/>
    </row>
    <row r="195" customFormat="false" ht="14.4" hidden="false" customHeight="false" outlineLevel="0" collapsed="false">
      <c r="F195" s="77" t="n">
        <f aca="false">E195</f>
        <v>0</v>
      </c>
    </row>
    <row r="196" s="46" customFormat="true" ht="12.75" hidden="false" customHeight="true" outlineLevel="0" collapsed="false">
      <c r="A196" s="67"/>
      <c r="B196" s="88" t="s">
        <v>653</v>
      </c>
      <c r="C196" s="89" t="str">
        <f aca="false">Orçamento!A34</f>
        <v>2.17</v>
      </c>
      <c r="D196" s="89"/>
      <c r="E196" s="90"/>
      <c r="F196" s="90"/>
      <c r="G196" s="89"/>
      <c r="H196" s="50" t="s">
        <v>654</v>
      </c>
      <c r="I196" s="91" t="s">
        <v>655</v>
      </c>
      <c r="L196" s="48"/>
    </row>
    <row r="197" s="46" customFormat="true" ht="12.75" hidden="false" customHeight="true" outlineLevel="0" collapsed="false">
      <c r="B197" s="70" t="e">
        <f aca="false" t="array" ref="B197:B197">IFERROR(VLOOKUP(C196,Orçamento!$A$1:$I$327,4,0),”NÃO ENC.”))</f>
        <v>#N/A</v>
      </c>
      <c r="C197" s="70"/>
      <c r="D197" s="70"/>
      <c r="E197" s="70"/>
      <c r="F197" s="70"/>
      <c r="G197" s="70"/>
      <c r="H197" s="70"/>
      <c r="I197" s="70"/>
      <c r="L197" s="48"/>
    </row>
    <row r="198" s="46" customFormat="true" ht="24.6" hidden="false" customHeight="true" outlineLevel="0" collapsed="false">
      <c r="B198" s="70"/>
      <c r="C198" s="70"/>
      <c r="D198" s="70"/>
      <c r="E198" s="70"/>
      <c r="F198" s="70"/>
      <c r="G198" s="70"/>
      <c r="H198" s="70"/>
      <c r="I198" s="70"/>
      <c r="L198" s="48"/>
    </row>
    <row r="199" s="46" customFormat="true" ht="12.75" hidden="false" customHeight="true" outlineLevel="0" collapsed="false">
      <c r="B199" s="71" t="s">
        <v>656</v>
      </c>
      <c r="C199" s="72"/>
      <c r="D199" s="73" t="s">
        <v>657</v>
      </c>
      <c r="E199" s="71" t="s">
        <v>658</v>
      </c>
      <c r="F199" s="72" t="s">
        <v>659</v>
      </c>
      <c r="G199" s="71" t="s">
        <v>660</v>
      </c>
      <c r="H199" s="71"/>
      <c r="I199" s="71"/>
      <c r="L199" s="48"/>
    </row>
    <row r="200" s="46" customFormat="true" ht="12.75" hidden="false" customHeight="true" outlineLevel="0" collapsed="false">
      <c r="B200" s="71"/>
      <c r="C200" s="74"/>
      <c r="D200" s="73"/>
      <c r="E200" s="71"/>
      <c r="F200" s="74" t="s">
        <v>661</v>
      </c>
      <c r="G200" s="71"/>
      <c r="H200" s="71"/>
      <c r="I200" s="71"/>
      <c r="L200" s="48"/>
    </row>
    <row r="201" s="46" customFormat="true" ht="12.75" hidden="false" customHeight="true" outlineLevel="0" collapsed="false">
      <c r="B201" s="75" t="s">
        <v>689</v>
      </c>
      <c r="C201" s="76"/>
      <c r="D201" s="76" t="n">
        <v>1</v>
      </c>
      <c r="E201" s="77" t="n">
        <v>2</v>
      </c>
      <c r="F201" s="77" t="n">
        <f aca="false">E201</f>
        <v>2</v>
      </c>
      <c r="G201" s="78" t="s">
        <v>663</v>
      </c>
      <c r="H201" s="78"/>
      <c r="I201" s="78"/>
      <c r="L201" s="48"/>
    </row>
    <row r="202" s="46" customFormat="true" ht="12.75" hidden="false" customHeight="true" outlineLevel="0" collapsed="false">
      <c r="A202" s="46" t="str">
        <f aca="false">C196</f>
        <v>2.17</v>
      </c>
      <c r="B202" s="79" t="s">
        <v>664</v>
      </c>
      <c r="C202" s="80"/>
      <c r="D202" s="81"/>
      <c r="E202" s="82"/>
      <c r="F202" s="83" t="n">
        <f aca="false">SUM(F201:F201)</f>
        <v>2</v>
      </c>
      <c r="G202" s="84"/>
      <c r="H202" s="85"/>
      <c r="I202" s="86"/>
      <c r="J202" s="87" t="n">
        <f aca="false">SUM(C202:I202)</f>
        <v>2</v>
      </c>
      <c r="L202" s="48"/>
    </row>
    <row r="204" s="46" customFormat="true" ht="12.75" hidden="false" customHeight="true" outlineLevel="0" collapsed="false">
      <c r="A204" s="67"/>
      <c r="B204" s="88" t="s">
        <v>653</v>
      </c>
      <c r="C204" s="89" t="str">
        <f aca="false">Orçamento!A35</f>
        <v>2.18</v>
      </c>
      <c r="D204" s="89"/>
      <c r="E204" s="90"/>
      <c r="F204" s="90"/>
      <c r="G204" s="89"/>
      <c r="H204" s="50" t="s">
        <v>654</v>
      </c>
      <c r="I204" s="91" t="s">
        <v>655</v>
      </c>
      <c r="L204" s="48"/>
    </row>
    <row r="205" s="46" customFormat="true" ht="12.75" hidden="false" customHeight="true" outlineLevel="0" collapsed="false">
      <c r="B205" s="70" t="e">
        <f aca="false" t="array" ref="B205:B205">IFERROR(VLOOKUP(C204,Orçamento!$A$1:$I$327,4,0),”NÃO ENC.”))</f>
        <v>#N/A</v>
      </c>
      <c r="C205" s="70"/>
      <c r="D205" s="70"/>
      <c r="E205" s="70"/>
      <c r="F205" s="70"/>
      <c r="G205" s="70"/>
      <c r="H205" s="70"/>
      <c r="I205" s="70"/>
      <c r="L205" s="48"/>
    </row>
    <row r="206" s="46" customFormat="true" ht="24.6" hidden="false" customHeight="true" outlineLevel="0" collapsed="false">
      <c r="B206" s="70"/>
      <c r="C206" s="70"/>
      <c r="D206" s="70"/>
      <c r="E206" s="70"/>
      <c r="F206" s="70"/>
      <c r="G206" s="70"/>
      <c r="H206" s="70"/>
      <c r="I206" s="70"/>
      <c r="L206" s="48"/>
    </row>
    <row r="207" s="46" customFormat="true" ht="12.75" hidden="false" customHeight="true" outlineLevel="0" collapsed="false">
      <c r="B207" s="71" t="s">
        <v>656</v>
      </c>
      <c r="C207" s="72"/>
      <c r="D207" s="73" t="s">
        <v>657</v>
      </c>
      <c r="E207" s="71" t="s">
        <v>658</v>
      </c>
      <c r="F207" s="72" t="s">
        <v>659</v>
      </c>
      <c r="G207" s="71" t="s">
        <v>660</v>
      </c>
      <c r="H207" s="71"/>
      <c r="I207" s="71"/>
      <c r="L207" s="48"/>
    </row>
    <row r="208" s="46" customFormat="true" ht="12.75" hidden="false" customHeight="true" outlineLevel="0" collapsed="false">
      <c r="B208" s="71"/>
      <c r="C208" s="74"/>
      <c r="D208" s="73"/>
      <c r="E208" s="71"/>
      <c r="F208" s="74" t="s">
        <v>661</v>
      </c>
      <c r="G208" s="71"/>
      <c r="H208" s="71"/>
      <c r="I208" s="71"/>
      <c r="L208" s="48"/>
    </row>
    <row r="209" s="46" customFormat="true" ht="12.75" hidden="false" customHeight="true" outlineLevel="0" collapsed="false">
      <c r="B209" s="75" t="s">
        <v>689</v>
      </c>
      <c r="C209" s="76"/>
      <c r="D209" s="76" t="n">
        <v>1</v>
      </c>
      <c r="E209" s="77" t="n">
        <v>2</v>
      </c>
      <c r="F209" s="77" t="n">
        <f aca="false">E209</f>
        <v>2</v>
      </c>
      <c r="G209" s="78" t="s">
        <v>663</v>
      </c>
      <c r="H209" s="78"/>
      <c r="I209" s="78"/>
      <c r="L209" s="48"/>
    </row>
    <row r="210" s="46" customFormat="true" ht="12.75" hidden="false" customHeight="true" outlineLevel="0" collapsed="false">
      <c r="A210" s="46" t="str">
        <f aca="false">C204</f>
        <v>2.18</v>
      </c>
      <c r="B210" s="79" t="s">
        <v>664</v>
      </c>
      <c r="C210" s="80"/>
      <c r="D210" s="81"/>
      <c r="E210" s="82"/>
      <c r="F210" s="83" t="n">
        <f aca="false">SUM(F209:F209)</f>
        <v>2</v>
      </c>
      <c r="G210" s="84"/>
      <c r="H210" s="85"/>
      <c r="I210" s="86"/>
      <c r="J210" s="87" t="n">
        <f aca="false">SUM(C210:I210)</f>
        <v>2</v>
      </c>
      <c r="L210" s="48"/>
    </row>
    <row r="212" s="46" customFormat="true" ht="12.75" hidden="false" customHeight="true" outlineLevel="0" collapsed="false">
      <c r="A212" s="67"/>
      <c r="B212" s="88" t="s">
        <v>653</v>
      </c>
      <c r="C212" s="89" t="str">
        <f aca="false">Orçamento!A36</f>
        <v>2.19</v>
      </c>
      <c r="D212" s="89"/>
      <c r="E212" s="90"/>
      <c r="F212" s="90"/>
      <c r="G212" s="89"/>
      <c r="H212" s="50" t="s">
        <v>654</v>
      </c>
      <c r="I212" s="91" t="s">
        <v>655</v>
      </c>
      <c r="L212" s="48"/>
    </row>
    <row r="213" s="46" customFormat="true" ht="12.75" hidden="false" customHeight="true" outlineLevel="0" collapsed="false">
      <c r="B213" s="70" t="e">
        <f aca="false" t="array" ref="B213:B213">IFERROR(VLOOKUP(C212,Orçamento!$A$1:$I$327,4,0),”NÃO ENC.”))</f>
        <v>#N/A</v>
      </c>
      <c r="C213" s="70"/>
      <c r="D213" s="70"/>
      <c r="E213" s="70"/>
      <c r="F213" s="70"/>
      <c r="G213" s="70"/>
      <c r="H213" s="70"/>
      <c r="I213" s="70"/>
      <c r="L213" s="48"/>
    </row>
    <row r="214" s="46" customFormat="true" ht="24.6" hidden="false" customHeight="true" outlineLevel="0" collapsed="false">
      <c r="B214" s="70"/>
      <c r="C214" s="70"/>
      <c r="D214" s="70"/>
      <c r="E214" s="70"/>
      <c r="F214" s="70"/>
      <c r="G214" s="70"/>
      <c r="H214" s="70"/>
      <c r="I214" s="70"/>
      <c r="L214" s="48"/>
    </row>
    <row r="215" s="46" customFormat="true" ht="12.75" hidden="false" customHeight="true" outlineLevel="0" collapsed="false">
      <c r="B215" s="71" t="s">
        <v>656</v>
      </c>
      <c r="C215" s="72"/>
      <c r="D215" s="73" t="s">
        <v>657</v>
      </c>
      <c r="E215" s="71" t="s">
        <v>658</v>
      </c>
      <c r="F215" s="72" t="s">
        <v>659</v>
      </c>
      <c r="G215" s="71" t="s">
        <v>660</v>
      </c>
      <c r="H215" s="71"/>
      <c r="I215" s="71"/>
      <c r="L215" s="48"/>
    </row>
    <row r="216" s="46" customFormat="true" ht="12.75" hidden="false" customHeight="true" outlineLevel="0" collapsed="false">
      <c r="B216" s="71"/>
      <c r="C216" s="74"/>
      <c r="D216" s="73"/>
      <c r="E216" s="71"/>
      <c r="F216" s="74" t="s">
        <v>661</v>
      </c>
      <c r="G216" s="71"/>
      <c r="H216" s="71"/>
      <c r="I216" s="71"/>
      <c r="L216" s="48"/>
    </row>
    <row r="217" s="46" customFormat="true" ht="12.75" hidden="false" customHeight="true" outlineLevel="0" collapsed="false">
      <c r="B217" s="75" t="s">
        <v>689</v>
      </c>
      <c r="C217" s="76"/>
      <c r="D217" s="76" t="n">
        <v>1</v>
      </c>
      <c r="E217" s="77" t="n">
        <v>2</v>
      </c>
      <c r="F217" s="77" t="n">
        <f aca="false">E217</f>
        <v>2</v>
      </c>
      <c r="G217" s="78" t="s">
        <v>663</v>
      </c>
      <c r="H217" s="78"/>
      <c r="I217" s="78"/>
      <c r="L217" s="48"/>
    </row>
    <row r="218" s="46" customFormat="true" ht="12.75" hidden="false" customHeight="true" outlineLevel="0" collapsed="false">
      <c r="A218" s="46" t="str">
        <f aca="false">C212</f>
        <v>2.19</v>
      </c>
      <c r="B218" s="79" t="s">
        <v>664</v>
      </c>
      <c r="C218" s="80"/>
      <c r="D218" s="81"/>
      <c r="E218" s="82"/>
      <c r="F218" s="83" t="n">
        <f aca="false">SUM(F217:F217)</f>
        <v>2</v>
      </c>
      <c r="G218" s="84"/>
      <c r="H218" s="85"/>
      <c r="I218" s="86"/>
      <c r="J218" s="87" t="n">
        <f aca="false">SUM(C218:I218)</f>
        <v>2</v>
      </c>
      <c r="L218" s="48"/>
    </row>
    <row r="220" s="46" customFormat="true" ht="12.75" hidden="false" customHeight="true" outlineLevel="0" collapsed="false">
      <c r="A220" s="67"/>
      <c r="B220" s="88" t="s">
        <v>653</v>
      </c>
      <c r="C220" s="89" t="str">
        <f aca="false">Orçamento!A37</f>
        <v>2.20</v>
      </c>
      <c r="D220" s="89"/>
      <c r="E220" s="90"/>
      <c r="F220" s="90"/>
      <c r="G220" s="89"/>
      <c r="H220" s="50" t="s">
        <v>654</v>
      </c>
      <c r="I220" s="91" t="s">
        <v>655</v>
      </c>
      <c r="L220" s="48"/>
    </row>
    <row r="221" s="46" customFormat="true" ht="12.75" hidden="false" customHeight="true" outlineLevel="0" collapsed="false">
      <c r="B221" s="70" t="e">
        <f aca="false" t="array" ref="B221:B221">IFERROR(VLOOKUP(C220,Orçamento!$A$1:$I$327,4,0),”NÃO ENC.”))</f>
        <v>#N/A</v>
      </c>
      <c r="C221" s="70"/>
      <c r="D221" s="70"/>
      <c r="E221" s="70"/>
      <c r="F221" s="70"/>
      <c r="G221" s="70"/>
      <c r="H221" s="70"/>
      <c r="I221" s="70"/>
      <c r="L221" s="48"/>
    </row>
    <row r="222" s="46" customFormat="true" ht="24.6" hidden="false" customHeight="true" outlineLevel="0" collapsed="false">
      <c r="B222" s="70"/>
      <c r="C222" s="70"/>
      <c r="D222" s="70"/>
      <c r="E222" s="70"/>
      <c r="F222" s="70"/>
      <c r="G222" s="70"/>
      <c r="H222" s="70"/>
      <c r="I222" s="70"/>
      <c r="L222" s="48"/>
    </row>
    <row r="223" s="46" customFormat="true" ht="12.75" hidden="false" customHeight="true" outlineLevel="0" collapsed="false">
      <c r="B223" s="71" t="s">
        <v>656</v>
      </c>
      <c r="C223" s="72"/>
      <c r="D223" s="73" t="s">
        <v>657</v>
      </c>
      <c r="E223" s="71" t="s">
        <v>658</v>
      </c>
      <c r="F223" s="72" t="s">
        <v>659</v>
      </c>
      <c r="G223" s="71" t="s">
        <v>660</v>
      </c>
      <c r="H223" s="71"/>
      <c r="I223" s="71"/>
      <c r="L223" s="48"/>
    </row>
    <row r="224" s="46" customFormat="true" ht="12.75" hidden="false" customHeight="true" outlineLevel="0" collapsed="false">
      <c r="B224" s="71"/>
      <c r="C224" s="74"/>
      <c r="D224" s="73"/>
      <c r="E224" s="71"/>
      <c r="F224" s="74" t="s">
        <v>661</v>
      </c>
      <c r="G224" s="71"/>
      <c r="H224" s="71"/>
      <c r="I224" s="71"/>
      <c r="L224" s="48"/>
    </row>
    <row r="225" s="46" customFormat="true" ht="12.75" hidden="false" customHeight="true" outlineLevel="0" collapsed="false">
      <c r="B225" s="75" t="s">
        <v>689</v>
      </c>
      <c r="C225" s="76"/>
      <c r="D225" s="76" t="n">
        <v>1</v>
      </c>
      <c r="E225" s="77" t="n">
        <v>2</v>
      </c>
      <c r="F225" s="77" t="n">
        <f aca="false">E225*D225</f>
        <v>2</v>
      </c>
      <c r="G225" s="78" t="s">
        <v>663</v>
      </c>
      <c r="H225" s="78"/>
      <c r="I225" s="78"/>
      <c r="L225" s="48"/>
    </row>
    <row r="226" s="46" customFormat="true" ht="12.75" hidden="false" customHeight="true" outlineLevel="0" collapsed="false">
      <c r="A226" s="46" t="str">
        <f aca="false">C220</f>
        <v>2.20</v>
      </c>
      <c r="B226" s="79" t="s">
        <v>664</v>
      </c>
      <c r="C226" s="80"/>
      <c r="D226" s="81"/>
      <c r="E226" s="82"/>
      <c r="F226" s="83" t="n">
        <f aca="false">SUM(F225:F225)</f>
        <v>2</v>
      </c>
      <c r="G226" s="84"/>
      <c r="H226" s="85"/>
      <c r="I226" s="86"/>
      <c r="J226" s="87" t="n">
        <f aca="false">SUM(C226:I226)</f>
        <v>2</v>
      </c>
      <c r="L226" s="48"/>
    </row>
    <row r="228" s="46" customFormat="true" ht="12.75" hidden="false" customHeight="true" outlineLevel="0" collapsed="false">
      <c r="A228" s="67"/>
      <c r="B228" s="88" t="s">
        <v>653</v>
      </c>
      <c r="C228" s="89" t="str">
        <f aca="false">Orçamento!A38</f>
        <v>2.21</v>
      </c>
      <c r="D228" s="89"/>
      <c r="E228" s="90"/>
      <c r="F228" s="90"/>
      <c r="G228" s="89"/>
      <c r="H228" s="50" t="s">
        <v>654</v>
      </c>
      <c r="I228" s="91" t="s">
        <v>655</v>
      </c>
      <c r="L228" s="48"/>
    </row>
    <row r="229" s="46" customFormat="true" ht="12.75" hidden="false" customHeight="true" outlineLevel="0" collapsed="false">
      <c r="B229" s="70" t="e">
        <f aca="false" t="array" ref="B229:B229">IFERROR(VLOOKUP(C228,Orçamento!$A$1:$I$327,4,0),”NÃO ENC.”))</f>
        <v>#N/A</v>
      </c>
      <c r="C229" s="70"/>
      <c r="D229" s="70"/>
      <c r="E229" s="70"/>
      <c r="F229" s="70"/>
      <c r="G229" s="70"/>
      <c r="H229" s="70"/>
      <c r="I229" s="70"/>
      <c r="L229" s="48"/>
    </row>
    <row r="230" s="46" customFormat="true" ht="24.6" hidden="false" customHeight="true" outlineLevel="0" collapsed="false">
      <c r="B230" s="70"/>
      <c r="C230" s="70"/>
      <c r="D230" s="70"/>
      <c r="E230" s="70"/>
      <c r="F230" s="70"/>
      <c r="G230" s="70"/>
      <c r="H230" s="70"/>
      <c r="I230" s="70"/>
      <c r="L230" s="48"/>
    </row>
    <row r="231" s="46" customFormat="true" ht="12.75" hidden="false" customHeight="true" outlineLevel="0" collapsed="false">
      <c r="B231" s="71" t="s">
        <v>656</v>
      </c>
      <c r="C231" s="72"/>
      <c r="D231" s="73" t="s">
        <v>657</v>
      </c>
      <c r="E231" s="71" t="s">
        <v>658</v>
      </c>
      <c r="F231" s="72" t="s">
        <v>659</v>
      </c>
      <c r="G231" s="71" t="s">
        <v>660</v>
      </c>
      <c r="H231" s="71"/>
      <c r="I231" s="71"/>
      <c r="L231" s="48"/>
    </row>
    <row r="232" s="46" customFormat="true" ht="12.75" hidden="false" customHeight="true" outlineLevel="0" collapsed="false">
      <c r="B232" s="71"/>
      <c r="C232" s="74"/>
      <c r="D232" s="73"/>
      <c r="E232" s="71"/>
      <c r="F232" s="74" t="s">
        <v>661</v>
      </c>
      <c r="G232" s="71"/>
      <c r="H232" s="71"/>
      <c r="I232" s="71"/>
      <c r="L232" s="48"/>
    </row>
    <row r="233" s="46" customFormat="true" ht="12.75" hidden="false" customHeight="true" outlineLevel="0" collapsed="false">
      <c r="B233" s="75" t="s">
        <v>689</v>
      </c>
      <c r="C233" s="76"/>
      <c r="D233" s="76" t="n">
        <v>1</v>
      </c>
      <c r="E233" s="77" t="n">
        <v>2</v>
      </c>
      <c r="F233" s="77" t="n">
        <f aca="false">E233*D233</f>
        <v>2</v>
      </c>
      <c r="G233" s="78" t="s">
        <v>663</v>
      </c>
      <c r="H233" s="78"/>
      <c r="I233" s="78"/>
      <c r="L233" s="48"/>
    </row>
    <row r="234" s="46" customFormat="true" ht="12.75" hidden="false" customHeight="true" outlineLevel="0" collapsed="false">
      <c r="A234" s="46" t="str">
        <f aca="false">C228</f>
        <v>2.21</v>
      </c>
      <c r="B234" s="79" t="s">
        <v>664</v>
      </c>
      <c r="C234" s="80"/>
      <c r="D234" s="81"/>
      <c r="E234" s="82"/>
      <c r="F234" s="83" t="n">
        <f aca="false">SUM(F233:F233)</f>
        <v>2</v>
      </c>
      <c r="G234" s="84"/>
      <c r="H234" s="85"/>
      <c r="I234" s="86"/>
      <c r="J234" s="87" t="n">
        <f aca="false">SUM(C234:I234)</f>
        <v>2</v>
      </c>
      <c r="L234" s="48"/>
    </row>
    <row r="236" s="46" customFormat="true" ht="12.75" hidden="false" customHeight="true" outlineLevel="0" collapsed="false">
      <c r="A236" s="67"/>
      <c r="B236" s="88" t="s">
        <v>653</v>
      </c>
      <c r="C236" s="89" t="str">
        <f aca="false">Orçamento!A39</f>
        <v>2.22</v>
      </c>
      <c r="D236" s="89"/>
      <c r="E236" s="90"/>
      <c r="F236" s="90"/>
      <c r="G236" s="89"/>
      <c r="H236" s="50" t="s">
        <v>654</v>
      </c>
      <c r="I236" s="91" t="s">
        <v>655</v>
      </c>
      <c r="L236" s="48"/>
    </row>
    <row r="237" s="46" customFormat="true" ht="12.75" hidden="false" customHeight="true" outlineLevel="0" collapsed="false">
      <c r="B237" s="70" t="e">
        <f aca="false" t="array" ref="B237:B237">IFERROR(VLOOKUP(C236,Orçamento!$A$1:$I$327,4,0),”NÃO ENC.”))</f>
        <v>#N/A</v>
      </c>
      <c r="C237" s="70"/>
      <c r="D237" s="70"/>
      <c r="E237" s="70"/>
      <c r="F237" s="70"/>
      <c r="G237" s="70"/>
      <c r="H237" s="70"/>
      <c r="I237" s="70"/>
      <c r="L237" s="48"/>
    </row>
    <row r="238" s="46" customFormat="true" ht="24.6" hidden="false" customHeight="true" outlineLevel="0" collapsed="false">
      <c r="B238" s="70"/>
      <c r="C238" s="70"/>
      <c r="D238" s="70"/>
      <c r="E238" s="70"/>
      <c r="F238" s="70"/>
      <c r="G238" s="70"/>
      <c r="H238" s="70"/>
      <c r="I238" s="70"/>
      <c r="L238" s="48"/>
    </row>
    <row r="239" s="46" customFormat="true" ht="12.75" hidden="false" customHeight="true" outlineLevel="0" collapsed="false">
      <c r="B239" s="71" t="s">
        <v>656</v>
      </c>
      <c r="C239" s="72"/>
      <c r="D239" s="73" t="s">
        <v>657</v>
      </c>
      <c r="E239" s="71" t="s">
        <v>658</v>
      </c>
      <c r="F239" s="72" t="s">
        <v>659</v>
      </c>
      <c r="G239" s="71" t="s">
        <v>660</v>
      </c>
      <c r="H239" s="71"/>
      <c r="I239" s="71"/>
      <c r="L239" s="48"/>
    </row>
    <row r="240" s="46" customFormat="true" ht="12.75" hidden="false" customHeight="true" outlineLevel="0" collapsed="false">
      <c r="B240" s="71"/>
      <c r="C240" s="74"/>
      <c r="D240" s="73"/>
      <c r="E240" s="71"/>
      <c r="F240" s="74" t="s">
        <v>661</v>
      </c>
      <c r="G240" s="71"/>
      <c r="H240" s="71"/>
      <c r="I240" s="71"/>
      <c r="L240" s="48"/>
    </row>
    <row r="241" s="46" customFormat="true" ht="12.75" hidden="false" customHeight="true" outlineLevel="0" collapsed="false">
      <c r="B241" s="75" t="s">
        <v>689</v>
      </c>
      <c r="C241" s="76"/>
      <c r="D241" s="76" t="n">
        <v>1</v>
      </c>
      <c r="E241" s="77" t="n">
        <v>2</v>
      </c>
      <c r="F241" s="77" t="n">
        <f aca="false">E241*D241</f>
        <v>2</v>
      </c>
      <c r="G241" s="78" t="s">
        <v>663</v>
      </c>
      <c r="H241" s="78"/>
      <c r="I241" s="78"/>
      <c r="L241" s="48"/>
    </row>
    <row r="242" s="46" customFormat="true" ht="12.75" hidden="false" customHeight="true" outlineLevel="0" collapsed="false">
      <c r="A242" s="46" t="str">
        <f aca="false">C236</f>
        <v>2.22</v>
      </c>
      <c r="B242" s="79" t="s">
        <v>664</v>
      </c>
      <c r="C242" s="80"/>
      <c r="D242" s="81"/>
      <c r="E242" s="82"/>
      <c r="F242" s="83" t="n">
        <f aca="false">SUM(F241:F241)</f>
        <v>2</v>
      </c>
      <c r="G242" s="84"/>
      <c r="H242" s="85"/>
      <c r="I242" s="86"/>
      <c r="J242" s="87" t="n">
        <f aca="false">SUM(C242:I242)</f>
        <v>2</v>
      </c>
      <c r="L242" s="48"/>
    </row>
    <row r="245" s="46" customFormat="true" ht="12.75" hidden="false" customHeight="true" outlineLevel="0" collapsed="false">
      <c r="A245" s="67"/>
      <c r="B245" s="88" t="s">
        <v>653</v>
      </c>
      <c r="C245" s="89" t="str">
        <f aca="false">Orçamento!A40</f>
        <v>2.23</v>
      </c>
      <c r="D245" s="89"/>
      <c r="E245" s="90"/>
      <c r="F245" s="90"/>
      <c r="G245" s="89"/>
      <c r="H245" s="50" t="s">
        <v>654</v>
      </c>
      <c r="I245" s="91" t="s">
        <v>655</v>
      </c>
      <c r="L245" s="48"/>
    </row>
    <row r="246" s="46" customFormat="true" ht="12.75" hidden="false" customHeight="true" outlineLevel="0" collapsed="false">
      <c r="B246" s="70" t="e">
        <f aca="false" t="array" ref="B246:B246">IFERROR(VLOOKUP(C245,Orçamento!$A$1:$I$327,4,0),”NÃO ENC.”))</f>
        <v>#N/A</v>
      </c>
      <c r="C246" s="70"/>
      <c r="D246" s="70"/>
      <c r="E246" s="70"/>
      <c r="F246" s="70"/>
      <c r="G246" s="70"/>
      <c r="H246" s="70"/>
      <c r="I246" s="70"/>
      <c r="L246" s="48"/>
    </row>
    <row r="247" s="46" customFormat="true" ht="24.6" hidden="false" customHeight="true" outlineLevel="0" collapsed="false">
      <c r="B247" s="70"/>
      <c r="C247" s="70"/>
      <c r="D247" s="70"/>
      <c r="E247" s="70"/>
      <c r="F247" s="70"/>
      <c r="G247" s="70"/>
      <c r="H247" s="70"/>
      <c r="I247" s="70"/>
      <c r="L247" s="48"/>
    </row>
    <row r="248" s="46" customFormat="true" ht="12.75" hidden="false" customHeight="true" outlineLevel="0" collapsed="false">
      <c r="B248" s="71" t="s">
        <v>656</v>
      </c>
      <c r="C248" s="72"/>
      <c r="D248" s="73" t="s">
        <v>657</v>
      </c>
      <c r="E248" s="71" t="s">
        <v>658</v>
      </c>
      <c r="F248" s="72" t="s">
        <v>659</v>
      </c>
      <c r="G248" s="71" t="s">
        <v>660</v>
      </c>
      <c r="H248" s="71"/>
      <c r="I248" s="71"/>
      <c r="L248" s="48"/>
    </row>
    <row r="249" s="46" customFormat="true" ht="12.75" hidden="false" customHeight="true" outlineLevel="0" collapsed="false">
      <c r="B249" s="71"/>
      <c r="C249" s="74"/>
      <c r="D249" s="73"/>
      <c r="E249" s="71"/>
      <c r="F249" s="74" t="s">
        <v>661</v>
      </c>
      <c r="G249" s="71"/>
      <c r="H249" s="71"/>
      <c r="I249" s="71"/>
      <c r="L249" s="48"/>
    </row>
    <row r="250" s="46" customFormat="true" ht="12.75" hidden="false" customHeight="true" outlineLevel="0" collapsed="false">
      <c r="B250" s="75" t="s">
        <v>689</v>
      </c>
      <c r="C250" s="76"/>
      <c r="D250" s="76" t="n">
        <v>1</v>
      </c>
      <c r="E250" s="77" t="n">
        <v>2</v>
      </c>
      <c r="F250" s="77" t="n">
        <f aca="false">E250*D250</f>
        <v>2</v>
      </c>
      <c r="G250" s="78" t="s">
        <v>663</v>
      </c>
      <c r="H250" s="78"/>
      <c r="I250" s="78"/>
      <c r="L250" s="48"/>
    </row>
    <row r="251" s="46" customFormat="true" ht="12.75" hidden="false" customHeight="true" outlineLevel="0" collapsed="false">
      <c r="A251" s="46" t="str">
        <f aca="false">C245</f>
        <v>2.23</v>
      </c>
      <c r="B251" s="79" t="s">
        <v>664</v>
      </c>
      <c r="C251" s="80"/>
      <c r="D251" s="81"/>
      <c r="E251" s="82"/>
      <c r="F251" s="83" t="n">
        <f aca="false">SUM(F250:F250)</f>
        <v>2</v>
      </c>
      <c r="G251" s="84"/>
      <c r="H251" s="85"/>
      <c r="I251" s="86"/>
      <c r="J251" s="87" t="n">
        <f aca="false">SUM(C251:I251)</f>
        <v>2</v>
      </c>
      <c r="L251" s="48"/>
    </row>
    <row r="253" s="46" customFormat="true" ht="12.75" hidden="false" customHeight="true" outlineLevel="0" collapsed="false">
      <c r="A253" s="67"/>
      <c r="B253" s="88" t="s">
        <v>653</v>
      </c>
      <c r="C253" s="89" t="str">
        <f aca="false">Orçamento!A41</f>
        <v>2.24</v>
      </c>
      <c r="D253" s="89"/>
      <c r="E253" s="90"/>
      <c r="F253" s="90"/>
      <c r="G253" s="89"/>
      <c r="H253" s="50" t="s">
        <v>654</v>
      </c>
      <c r="I253" s="91" t="s">
        <v>655</v>
      </c>
      <c r="L253" s="48"/>
    </row>
    <row r="254" s="46" customFormat="true" ht="12.75" hidden="false" customHeight="true" outlineLevel="0" collapsed="false">
      <c r="B254" s="70" t="e">
        <f aca="false" t="array" ref="B254:B254">IFERROR(VLOOKUP(C253,Orçamento!$A$1:$I$327,4,0),”NÃO ENC.”))</f>
        <v>#N/A</v>
      </c>
      <c r="C254" s="70"/>
      <c r="D254" s="70"/>
      <c r="E254" s="70"/>
      <c r="F254" s="70"/>
      <c r="G254" s="70"/>
      <c r="H254" s="70"/>
      <c r="I254" s="70"/>
      <c r="L254" s="48"/>
    </row>
    <row r="255" s="46" customFormat="true" ht="24.6" hidden="false" customHeight="true" outlineLevel="0" collapsed="false">
      <c r="B255" s="70"/>
      <c r="C255" s="70"/>
      <c r="D255" s="70"/>
      <c r="E255" s="70"/>
      <c r="F255" s="70"/>
      <c r="G255" s="70"/>
      <c r="H255" s="70"/>
      <c r="I255" s="70"/>
      <c r="L255" s="48"/>
    </row>
    <row r="256" s="46" customFormat="true" ht="12.75" hidden="false" customHeight="true" outlineLevel="0" collapsed="false">
      <c r="B256" s="71" t="s">
        <v>656</v>
      </c>
      <c r="C256" s="72"/>
      <c r="D256" s="73" t="s">
        <v>657</v>
      </c>
      <c r="E256" s="71" t="s">
        <v>658</v>
      </c>
      <c r="F256" s="72" t="s">
        <v>659</v>
      </c>
      <c r="G256" s="71" t="s">
        <v>660</v>
      </c>
      <c r="H256" s="71"/>
      <c r="I256" s="71"/>
      <c r="L256" s="48"/>
    </row>
    <row r="257" s="46" customFormat="true" ht="12.75" hidden="false" customHeight="true" outlineLevel="0" collapsed="false">
      <c r="B257" s="71"/>
      <c r="C257" s="74"/>
      <c r="D257" s="73"/>
      <c r="E257" s="71"/>
      <c r="F257" s="74" t="s">
        <v>661</v>
      </c>
      <c r="G257" s="71"/>
      <c r="H257" s="71"/>
      <c r="I257" s="71"/>
      <c r="L257" s="48"/>
    </row>
    <row r="258" s="46" customFormat="true" ht="12.75" hidden="false" customHeight="true" outlineLevel="0" collapsed="false">
      <c r="B258" s="75" t="s">
        <v>689</v>
      </c>
      <c r="C258" s="76"/>
      <c r="D258" s="76" t="n">
        <v>1</v>
      </c>
      <c r="E258" s="77" t="n">
        <v>2</v>
      </c>
      <c r="F258" s="77" t="n">
        <f aca="false">E258*D258</f>
        <v>2</v>
      </c>
      <c r="G258" s="78" t="s">
        <v>663</v>
      </c>
      <c r="H258" s="78"/>
      <c r="I258" s="78"/>
      <c r="L258" s="48"/>
    </row>
    <row r="259" s="46" customFormat="true" ht="12.75" hidden="false" customHeight="true" outlineLevel="0" collapsed="false">
      <c r="A259" s="46" t="str">
        <f aca="false">C253</f>
        <v>2.24</v>
      </c>
      <c r="B259" s="79" t="s">
        <v>664</v>
      </c>
      <c r="C259" s="80"/>
      <c r="D259" s="81"/>
      <c r="E259" s="82"/>
      <c r="F259" s="83" t="n">
        <f aca="false">SUM(F258:F258)</f>
        <v>2</v>
      </c>
      <c r="G259" s="84"/>
      <c r="H259" s="85"/>
      <c r="I259" s="86"/>
      <c r="J259" s="87" t="n">
        <f aca="false">SUM(C259:I259)</f>
        <v>2</v>
      </c>
      <c r="L259" s="48"/>
    </row>
    <row r="261" s="46" customFormat="true" ht="12.75" hidden="false" customHeight="true" outlineLevel="0" collapsed="false">
      <c r="A261" s="67"/>
      <c r="B261" s="88" t="s">
        <v>653</v>
      </c>
      <c r="C261" s="89" t="str">
        <f aca="false">Orçamento!A42</f>
        <v>2.25</v>
      </c>
      <c r="D261" s="89"/>
      <c r="E261" s="90"/>
      <c r="F261" s="90"/>
      <c r="G261" s="89"/>
      <c r="H261" s="50" t="s">
        <v>654</v>
      </c>
      <c r="I261" s="91" t="s">
        <v>655</v>
      </c>
      <c r="L261" s="48"/>
    </row>
    <row r="262" s="46" customFormat="true" ht="12.75" hidden="false" customHeight="true" outlineLevel="0" collapsed="false">
      <c r="B262" s="70" t="e">
        <f aca="false" t="array" ref="B262:B262">IFERROR(VLOOKUP(C261,Orçamento!$A$1:$I$327,4,0),”NÃO ENC.”))</f>
        <v>#N/A</v>
      </c>
      <c r="C262" s="70"/>
      <c r="D262" s="70"/>
      <c r="E262" s="70"/>
      <c r="F262" s="70"/>
      <c r="G262" s="70"/>
      <c r="H262" s="70"/>
      <c r="I262" s="70"/>
      <c r="L262" s="48"/>
    </row>
    <row r="263" s="46" customFormat="true" ht="24.6" hidden="false" customHeight="true" outlineLevel="0" collapsed="false">
      <c r="B263" s="70"/>
      <c r="C263" s="70"/>
      <c r="D263" s="70"/>
      <c r="E263" s="70"/>
      <c r="F263" s="70"/>
      <c r="G263" s="70"/>
      <c r="H263" s="70"/>
      <c r="I263" s="70"/>
      <c r="L263" s="48"/>
    </row>
    <row r="264" s="46" customFormat="true" ht="12.75" hidden="false" customHeight="true" outlineLevel="0" collapsed="false">
      <c r="B264" s="71" t="s">
        <v>656</v>
      </c>
      <c r="C264" s="72"/>
      <c r="D264" s="73" t="s">
        <v>657</v>
      </c>
      <c r="E264" s="71" t="s">
        <v>658</v>
      </c>
      <c r="F264" s="72" t="s">
        <v>659</v>
      </c>
      <c r="G264" s="71" t="s">
        <v>660</v>
      </c>
      <c r="H264" s="71"/>
      <c r="I264" s="71"/>
      <c r="L264" s="48"/>
    </row>
    <row r="265" s="46" customFormat="true" ht="12.75" hidden="false" customHeight="true" outlineLevel="0" collapsed="false">
      <c r="B265" s="71"/>
      <c r="C265" s="74"/>
      <c r="D265" s="73"/>
      <c r="E265" s="71"/>
      <c r="F265" s="74" t="s">
        <v>661</v>
      </c>
      <c r="G265" s="71"/>
      <c r="H265" s="71"/>
      <c r="I265" s="71"/>
      <c r="L265" s="48"/>
    </row>
    <row r="266" s="46" customFormat="true" ht="12.75" hidden="false" customHeight="true" outlineLevel="0" collapsed="false">
      <c r="B266" s="75" t="s">
        <v>690</v>
      </c>
      <c r="C266" s="76"/>
      <c r="D266" s="76" t="n">
        <v>1</v>
      </c>
      <c r="E266" s="77" t="n">
        <v>2</v>
      </c>
      <c r="F266" s="77" t="n">
        <f aca="false">E266*D266</f>
        <v>2</v>
      </c>
      <c r="G266" s="78" t="s">
        <v>663</v>
      </c>
      <c r="H266" s="78"/>
      <c r="I266" s="78"/>
      <c r="L266" s="48"/>
    </row>
    <row r="267" s="46" customFormat="true" ht="12.75" hidden="false" customHeight="true" outlineLevel="0" collapsed="false">
      <c r="A267" s="46" t="str">
        <f aca="false">C261</f>
        <v>2.25</v>
      </c>
      <c r="B267" s="79" t="s">
        <v>664</v>
      </c>
      <c r="C267" s="80"/>
      <c r="D267" s="81"/>
      <c r="E267" s="82"/>
      <c r="F267" s="83" t="n">
        <f aca="false">SUM(F266:F266)</f>
        <v>2</v>
      </c>
      <c r="G267" s="84"/>
      <c r="H267" s="85"/>
      <c r="I267" s="86"/>
      <c r="J267" s="87" t="n">
        <f aca="false">SUM(C267:I267)</f>
        <v>2</v>
      </c>
      <c r="L267" s="48"/>
    </row>
    <row r="269" s="46" customFormat="true" ht="12.75" hidden="false" customHeight="true" outlineLevel="0" collapsed="false">
      <c r="A269" s="67"/>
      <c r="B269" s="88" t="s">
        <v>653</v>
      </c>
      <c r="C269" s="89" t="str">
        <f aca="false">Orçamento!A43</f>
        <v>2.26</v>
      </c>
      <c r="D269" s="89"/>
      <c r="E269" s="90"/>
      <c r="F269" s="90"/>
      <c r="G269" s="89"/>
      <c r="H269" s="50" t="s">
        <v>654</v>
      </c>
      <c r="I269" s="91" t="s">
        <v>655</v>
      </c>
      <c r="L269" s="48"/>
    </row>
    <row r="270" s="46" customFormat="true" ht="12.75" hidden="false" customHeight="true" outlineLevel="0" collapsed="false">
      <c r="B270" s="70" t="e">
        <f aca="false" t="array" ref="B270:B270">IFERROR(VLOOKUP(C269,Orçamento!$A$1:$I$327,4,0),”NÃO ENC.”))</f>
        <v>#N/A</v>
      </c>
      <c r="C270" s="70"/>
      <c r="D270" s="70"/>
      <c r="E270" s="70"/>
      <c r="F270" s="70"/>
      <c r="G270" s="70"/>
      <c r="H270" s="70"/>
      <c r="I270" s="70"/>
      <c r="L270" s="48"/>
    </row>
    <row r="271" s="46" customFormat="true" ht="24.6" hidden="false" customHeight="true" outlineLevel="0" collapsed="false">
      <c r="B271" s="70"/>
      <c r="C271" s="70"/>
      <c r="D271" s="70"/>
      <c r="E271" s="70"/>
      <c r="F271" s="70"/>
      <c r="G271" s="70"/>
      <c r="H271" s="70"/>
      <c r="I271" s="70"/>
      <c r="L271" s="48"/>
    </row>
    <row r="272" s="46" customFormat="true" ht="12.75" hidden="false" customHeight="true" outlineLevel="0" collapsed="false">
      <c r="B272" s="71" t="s">
        <v>656</v>
      </c>
      <c r="C272" s="72"/>
      <c r="D272" s="73" t="s">
        <v>657</v>
      </c>
      <c r="E272" s="71" t="s">
        <v>658</v>
      </c>
      <c r="F272" s="72" t="s">
        <v>659</v>
      </c>
      <c r="G272" s="71" t="s">
        <v>660</v>
      </c>
      <c r="H272" s="71"/>
      <c r="I272" s="71"/>
      <c r="L272" s="48"/>
    </row>
    <row r="273" s="46" customFormat="true" ht="12.75" hidden="false" customHeight="true" outlineLevel="0" collapsed="false">
      <c r="B273" s="71"/>
      <c r="C273" s="74"/>
      <c r="D273" s="73"/>
      <c r="E273" s="71"/>
      <c r="F273" s="74" t="s">
        <v>661</v>
      </c>
      <c r="G273" s="71"/>
      <c r="H273" s="71"/>
      <c r="I273" s="71"/>
      <c r="L273" s="48"/>
    </row>
    <row r="274" s="46" customFormat="true" ht="12.75" hidden="false" customHeight="true" outlineLevel="0" collapsed="false">
      <c r="B274" s="75" t="s">
        <v>690</v>
      </c>
      <c r="C274" s="76"/>
      <c r="D274" s="76" t="n">
        <v>1</v>
      </c>
      <c r="E274" s="77" t="n">
        <v>2</v>
      </c>
      <c r="F274" s="77" t="n">
        <f aca="false">E274*D274</f>
        <v>2</v>
      </c>
      <c r="G274" s="78" t="s">
        <v>663</v>
      </c>
      <c r="H274" s="78"/>
      <c r="I274" s="78"/>
      <c r="L274" s="48"/>
    </row>
    <row r="275" s="46" customFormat="true" ht="12.75" hidden="false" customHeight="true" outlineLevel="0" collapsed="false">
      <c r="A275" s="46" t="str">
        <f aca="false">C269</f>
        <v>2.26</v>
      </c>
      <c r="B275" s="79" t="s">
        <v>664</v>
      </c>
      <c r="C275" s="80"/>
      <c r="D275" s="81"/>
      <c r="E275" s="82"/>
      <c r="F275" s="83" t="n">
        <f aca="false">SUM(F274:F274)</f>
        <v>2</v>
      </c>
      <c r="G275" s="84"/>
      <c r="H275" s="85"/>
      <c r="I275" s="86"/>
      <c r="J275" s="87" t="n">
        <f aca="false">SUM(C275:I275)</f>
        <v>2</v>
      </c>
      <c r="L275" s="48"/>
    </row>
    <row r="277" s="46" customFormat="true" ht="12.75" hidden="false" customHeight="true" outlineLevel="0" collapsed="false">
      <c r="A277" s="67"/>
      <c r="B277" s="88" t="s">
        <v>653</v>
      </c>
      <c r="C277" s="89" t="str">
        <f aca="false">Orçamento!A44</f>
        <v>2.27</v>
      </c>
      <c r="D277" s="89"/>
      <c r="E277" s="90"/>
      <c r="F277" s="90"/>
      <c r="G277" s="89"/>
      <c r="H277" s="50" t="s">
        <v>654</v>
      </c>
      <c r="I277" s="91" t="s">
        <v>655</v>
      </c>
      <c r="L277" s="48"/>
    </row>
    <row r="278" s="46" customFormat="true" ht="12.75" hidden="false" customHeight="true" outlineLevel="0" collapsed="false">
      <c r="B278" s="70" t="e">
        <f aca="false" t="array" ref="B278:B278">IFERROR(VLOOKUP(C277,Orçamento!$A$1:$I$327,4,0),”NÃO ENC.”))</f>
        <v>#N/A</v>
      </c>
      <c r="C278" s="70"/>
      <c r="D278" s="70"/>
      <c r="E278" s="70"/>
      <c r="F278" s="70"/>
      <c r="G278" s="70"/>
      <c r="H278" s="70"/>
      <c r="I278" s="70"/>
      <c r="L278" s="48"/>
    </row>
    <row r="279" s="46" customFormat="true" ht="24.6" hidden="false" customHeight="true" outlineLevel="0" collapsed="false">
      <c r="B279" s="70"/>
      <c r="C279" s="70"/>
      <c r="D279" s="70"/>
      <c r="E279" s="70"/>
      <c r="F279" s="70"/>
      <c r="G279" s="70"/>
      <c r="H279" s="70"/>
      <c r="I279" s="70"/>
      <c r="L279" s="48"/>
    </row>
    <row r="280" s="46" customFormat="true" ht="12.75" hidden="false" customHeight="true" outlineLevel="0" collapsed="false">
      <c r="B280" s="71" t="s">
        <v>656</v>
      </c>
      <c r="C280" s="72"/>
      <c r="D280" s="73" t="s">
        <v>657</v>
      </c>
      <c r="E280" s="71" t="s">
        <v>658</v>
      </c>
      <c r="F280" s="72" t="s">
        <v>659</v>
      </c>
      <c r="G280" s="71" t="s">
        <v>660</v>
      </c>
      <c r="H280" s="71"/>
      <c r="I280" s="71"/>
      <c r="L280" s="48"/>
    </row>
    <row r="281" s="46" customFormat="true" ht="12.75" hidden="false" customHeight="true" outlineLevel="0" collapsed="false">
      <c r="B281" s="71"/>
      <c r="C281" s="74"/>
      <c r="D281" s="73"/>
      <c r="E281" s="71"/>
      <c r="F281" s="74" t="s">
        <v>661</v>
      </c>
      <c r="G281" s="71"/>
      <c r="H281" s="71"/>
      <c r="I281" s="71"/>
      <c r="L281" s="48"/>
    </row>
    <row r="282" s="46" customFormat="true" ht="12.75" hidden="false" customHeight="true" outlineLevel="0" collapsed="false">
      <c r="B282" s="75" t="s">
        <v>689</v>
      </c>
      <c r="C282" s="76"/>
      <c r="D282" s="76" t="n">
        <v>1</v>
      </c>
      <c r="E282" s="77" t="n">
        <v>2</v>
      </c>
      <c r="F282" s="77" t="n">
        <f aca="false">E282*D282</f>
        <v>2</v>
      </c>
      <c r="G282" s="78" t="s">
        <v>663</v>
      </c>
      <c r="H282" s="78"/>
      <c r="I282" s="78"/>
      <c r="L282" s="48"/>
    </row>
    <row r="283" s="46" customFormat="true" ht="12.75" hidden="false" customHeight="true" outlineLevel="0" collapsed="false">
      <c r="A283" s="46" t="str">
        <f aca="false">C277</f>
        <v>2.27</v>
      </c>
      <c r="B283" s="79" t="s">
        <v>664</v>
      </c>
      <c r="C283" s="80"/>
      <c r="D283" s="81"/>
      <c r="E283" s="82"/>
      <c r="F283" s="83" t="n">
        <f aca="false">SUM(F282:F282)</f>
        <v>2</v>
      </c>
      <c r="G283" s="84"/>
      <c r="H283" s="85"/>
      <c r="I283" s="86"/>
      <c r="J283" s="87" t="n">
        <f aca="false">SUM(C283:I283)</f>
        <v>2</v>
      </c>
      <c r="L283" s="48"/>
    </row>
    <row r="285" s="46" customFormat="true" ht="12.75" hidden="false" customHeight="true" outlineLevel="0" collapsed="false">
      <c r="A285" s="67"/>
      <c r="B285" s="88" t="s">
        <v>653</v>
      </c>
      <c r="C285" s="89" t="str">
        <f aca="false">Orçamento!A45</f>
        <v>2.27</v>
      </c>
      <c r="D285" s="89"/>
      <c r="E285" s="90"/>
      <c r="F285" s="90"/>
      <c r="G285" s="89"/>
      <c r="H285" s="50" t="s">
        <v>654</v>
      </c>
      <c r="I285" s="91" t="s">
        <v>655</v>
      </c>
      <c r="L285" s="48"/>
    </row>
    <row r="286" s="46" customFormat="true" ht="12.75" hidden="false" customHeight="true" outlineLevel="0" collapsed="false">
      <c r="B286" s="70" t="e">
        <f aca="false" t="array" ref="B286:B286">IFERROR(VLOOKUP(C285,Orçamento!$A$1:$I$327,4,0),”NÃO ENC.”))</f>
        <v>#N/A</v>
      </c>
      <c r="C286" s="70"/>
      <c r="D286" s="70"/>
      <c r="E286" s="70"/>
      <c r="F286" s="70"/>
      <c r="G286" s="70"/>
      <c r="H286" s="70"/>
      <c r="I286" s="70"/>
      <c r="L286" s="48"/>
    </row>
    <row r="287" s="46" customFormat="true" ht="24.6" hidden="false" customHeight="true" outlineLevel="0" collapsed="false">
      <c r="B287" s="70"/>
      <c r="C287" s="70"/>
      <c r="D287" s="70"/>
      <c r="E287" s="70"/>
      <c r="F287" s="70"/>
      <c r="G287" s="70"/>
      <c r="H287" s="70"/>
      <c r="I287" s="70"/>
      <c r="L287" s="48"/>
    </row>
    <row r="288" s="46" customFormat="true" ht="12.75" hidden="false" customHeight="true" outlineLevel="0" collapsed="false">
      <c r="B288" s="71" t="s">
        <v>656</v>
      </c>
      <c r="C288" s="72"/>
      <c r="D288" s="73" t="s">
        <v>657</v>
      </c>
      <c r="E288" s="71" t="s">
        <v>658</v>
      </c>
      <c r="F288" s="72" t="s">
        <v>659</v>
      </c>
      <c r="G288" s="71" t="s">
        <v>660</v>
      </c>
      <c r="H288" s="71"/>
      <c r="I288" s="71"/>
      <c r="L288" s="48"/>
    </row>
    <row r="289" s="46" customFormat="true" ht="12.75" hidden="false" customHeight="true" outlineLevel="0" collapsed="false">
      <c r="B289" s="71"/>
      <c r="C289" s="74"/>
      <c r="D289" s="73"/>
      <c r="E289" s="71"/>
      <c r="F289" s="74" t="s">
        <v>661</v>
      </c>
      <c r="G289" s="71"/>
      <c r="H289" s="71"/>
      <c r="I289" s="71"/>
      <c r="L289" s="48"/>
    </row>
    <row r="290" s="46" customFormat="true" ht="12.75" hidden="false" customHeight="true" outlineLevel="0" collapsed="false">
      <c r="B290" s="75" t="s">
        <v>689</v>
      </c>
      <c r="C290" s="76"/>
      <c r="D290" s="76" t="n">
        <v>1</v>
      </c>
      <c r="E290" s="77" t="n">
        <v>2</v>
      </c>
      <c r="F290" s="77" t="n">
        <f aca="false">E290*D290</f>
        <v>2</v>
      </c>
      <c r="G290" s="78" t="s">
        <v>663</v>
      </c>
      <c r="H290" s="78"/>
      <c r="I290" s="78"/>
      <c r="L290" s="48"/>
    </row>
    <row r="291" s="46" customFormat="true" ht="12.75" hidden="false" customHeight="true" outlineLevel="0" collapsed="false">
      <c r="A291" s="46" t="str">
        <f aca="false">C285</f>
        <v>2.27</v>
      </c>
      <c r="B291" s="79" t="s">
        <v>664</v>
      </c>
      <c r="C291" s="80"/>
      <c r="D291" s="81"/>
      <c r="E291" s="82"/>
      <c r="F291" s="83" t="n">
        <f aca="false">SUM(F290)</f>
        <v>2</v>
      </c>
      <c r="G291" s="84"/>
      <c r="H291" s="85"/>
      <c r="I291" s="86"/>
      <c r="J291" s="87" t="n">
        <f aca="false">SUM(C291:I291)</f>
        <v>2</v>
      </c>
      <c r="L291" s="48"/>
    </row>
    <row r="293" s="46" customFormat="true" ht="12.75" hidden="false" customHeight="true" outlineLevel="0" collapsed="false">
      <c r="A293" s="67"/>
      <c r="B293" s="88" t="s">
        <v>653</v>
      </c>
      <c r="C293" s="89" t="str">
        <f aca="false">Orçamento!A46</f>
        <v>2.28</v>
      </c>
      <c r="D293" s="89"/>
      <c r="E293" s="90"/>
      <c r="F293" s="90"/>
      <c r="G293" s="89"/>
      <c r="H293" s="50" t="s">
        <v>654</v>
      </c>
      <c r="I293" s="91" t="s">
        <v>655</v>
      </c>
      <c r="L293" s="48"/>
    </row>
    <row r="294" s="46" customFormat="true" ht="12.75" hidden="false" customHeight="true" outlineLevel="0" collapsed="false">
      <c r="B294" s="70" t="e">
        <f aca="false" t="array" ref="B294:B294">IFERROR(VLOOKUP(C293,Orçamento!$A$1:$I$327,4,0),”NÃO ENC.”))</f>
        <v>#N/A</v>
      </c>
      <c r="C294" s="70"/>
      <c r="D294" s="70"/>
      <c r="E294" s="70"/>
      <c r="F294" s="70"/>
      <c r="G294" s="70"/>
      <c r="H294" s="70"/>
      <c r="I294" s="70"/>
      <c r="L294" s="48"/>
    </row>
    <row r="295" s="46" customFormat="true" ht="24.6" hidden="false" customHeight="true" outlineLevel="0" collapsed="false">
      <c r="B295" s="70"/>
      <c r="C295" s="70"/>
      <c r="D295" s="70"/>
      <c r="E295" s="70"/>
      <c r="F295" s="70"/>
      <c r="G295" s="70"/>
      <c r="H295" s="70"/>
      <c r="I295" s="70"/>
      <c r="L295" s="48"/>
    </row>
    <row r="296" s="46" customFormat="true" ht="12.75" hidden="false" customHeight="true" outlineLevel="0" collapsed="false">
      <c r="B296" s="71" t="s">
        <v>656</v>
      </c>
      <c r="C296" s="72"/>
      <c r="D296" s="73" t="s">
        <v>657</v>
      </c>
      <c r="E296" s="71" t="s">
        <v>658</v>
      </c>
      <c r="F296" s="72" t="s">
        <v>659</v>
      </c>
      <c r="G296" s="71" t="s">
        <v>660</v>
      </c>
      <c r="H296" s="71"/>
      <c r="I296" s="71"/>
      <c r="L296" s="48"/>
    </row>
    <row r="297" s="46" customFormat="true" ht="12.75" hidden="false" customHeight="true" outlineLevel="0" collapsed="false">
      <c r="B297" s="71"/>
      <c r="C297" s="74"/>
      <c r="D297" s="73"/>
      <c r="E297" s="71"/>
      <c r="F297" s="74" t="s">
        <v>661</v>
      </c>
      <c r="G297" s="71"/>
      <c r="H297" s="71"/>
      <c r="I297" s="71"/>
      <c r="L297" s="48"/>
    </row>
    <row r="298" s="46" customFormat="true" ht="12.75" hidden="false" customHeight="true" outlineLevel="0" collapsed="false">
      <c r="B298" s="75" t="s">
        <v>689</v>
      </c>
      <c r="C298" s="76"/>
      <c r="D298" s="76" t="n">
        <v>1</v>
      </c>
      <c r="E298" s="77" t="n">
        <v>2</v>
      </c>
      <c r="F298" s="77" t="n">
        <f aca="false">E298*D298</f>
        <v>2</v>
      </c>
      <c r="G298" s="78" t="s">
        <v>663</v>
      </c>
      <c r="H298" s="78"/>
      <c r="I298" s="78"/>
      <c r="L298" s="48"/>
    </row>
    <row r="299" s="46" customFormat="true" ht="12.75" hidden="false" customHeight="true" outlineLevel="0" collapsed="false">
      <c r="A299" s="46" t="str">
        <f aca="false">C293</f>
        <v>2.28</v>
      </c>
      <c r="B299" s="79" t="s">
        <v>664</v>
      </c>
      <c r="C299" s="80"/>
      <c r="D299" s="81"/>
      <c r="E299" s="82"/>
      <c r="F299" s="83" t="n">
        <f aca="false">SUM(F298:F298)</f>
        <v>2</v>
      </c>
      <c r="G299" s="84"/>
      <c r="H299" s="85"/>
      <c r="I299" s="86"/>
      <c r="J299" s="87" t="n">
        <f aca="false">SUM(C299:I299)</f>
        <v>2</v>
      </c>
      <c r="L299" s="48"/>
    </row>
    <row r="301" s="46" customFormat="true" ht="12.75" hidden="false" customHeight="true" outlineLevel="0" collapsed="false">
      <c r="A301" s="67"/>
      <c r="B301" s="88" t="s">
        <v>653</v>
      </c>
      <c r="C301" s="89" t="str">
        <f aca="false">Orçamento!A47</f>
        <v>2.29</v>
      </c>
      <c r="D301" s="89"/>
      <c r="E301" s="90"/>
      <c r="F301" s="90"/>
      <c r="G301" s="89"/>
      <c r="H301" s="50" t="s">
        <v>654</v>
      </c>
      <c r="I301" s="91" t="s">
        <v>655</v>
      </c>
      <c r="L301" s="48"/>
    </row>
    <row r="302" s="46" customFormat="true" ht="12.75" hidden="false" customHeight="true" outlineLevel="0" collapsed="false">
      <c r="B302" s="70" t="e">
        <f aca="false" t="array" ref="B302:B302">IFERROR(VLOOKUP(C301,Orçamento!$A$1:$I$327,4,0),”NÃO ENC.”))</f>
        <v>#N/A</v>
      </c>
      <c r="C302" s="70"/>
      <c r="D302" s="70"/>
      <c r="E302" s="70"/>
      <c r="F302" s="70"/>
      <c r="G302" s="70"/>
      <c r="H302" s="70"/>
      <c r="I302" s="70"/>
      <c r="L302" s="48"/>
    </row>
    <row r="303" s="46" customFormat="true" ht="24.6" hidden="false" customHeight="true" outlineLevel="0" collapsed="false">
      <c r="B303" s="70"/>
      <c r="C303" s="70"/>
      <c r="D303" s="70"/>
      <c r="E303" s="70"/>
      <c r="F303" s="70"/>
      <c r="G303" s="70"/>
      <c r="H303" s="70"/>
      <c r="I303" s="70"/>
      <c r="L303" s="48"/>
    </row>
    <row r="304" s="46" customFormat="true" ht="12.75" hidden="false" customHeight="true" outlineLevel="0" collapsed="false">
      <c r="B304" s="71" t="s">
        <v>656</v>
      </c>
      <c r="C304" s="72"/>
      <c r="D304" s="73" t="s">
        <v>657</v>
      </c>
      <c r="E304" s="71" t="s">
        <v>658</v>
      </c>
      <c r="F304" s="72" t="s">
        <v>659</v>
      </c>
      <c r="G304" s="71" t="s">
        <v>660</v>
      </c>
      <c r="H304" s="71"/>
      <c r="I304" s="71"/>
      <c r="L304" s="48"/>
    </row>
    <row r="305" s="46" customFormat="true" ht="12.75" hidden="false" customHeight="true" outlineLevel="0" collapsed="false">
      <c r="B305" s="71"/>
      <c r="C305" s="74"/>
      <c r="D305" s="73"/>
      <c r="E305" s="71"/>
      <c r="F305" s="74" t="s">
        <v>661</v>
      </c>
      <c r="G305" s="71"/>
      <c r="H305" s="71"/>
      <c r="I305" s="71"/>
      <c r="L305" s="48"/>
    </row>
    <row r="306" s="46" customFormat="true" ht="12.75" hidden="false" customHeight="true" outlineLevel="0" collapsed="false">
      <c r="B306" s="75" t="s">
        <v>691</v>
      </c>
      <c r="C306" s="76"/>
      <c r="D306" s="76" t="n">
        <v>1</v>
      </c>
      <c r="E306" s="77" t="n">
        <v>8</v>
      </c>
      <c r="F306" s="77" t="n">
        <f aca="false">E306*D306</f>
        <v>8</v>
      </c>
      <c r="G306" s="78" t="s">
        <v>663</v>
      </c>
      <c r="H306" s="78"/>
      <c r="I306" s="78"/>
      <c r="L306" s="48"/>
    </row>
    <row r="307" s="46" customFormat="true" ht="12.75" hidden="false" customHeight="true" outlineLevel="0" collapsed="false">
      <c r="A307" s="46" t="str">
        <f aca="false">C301</f>
        <v>2.29</v>
      </c>
      <c r="B307" s="79" t="s">
        <v>664</v>
      </c>
      <c r="C307" s="80"/>
      <c r="D307" s="81"/>
      <c r="E307" s="82"/>
      <c r="F307" s="83" t="n">
        <f aca="false">SUM(F306:F306)</f>
        <v>8</v>
      </c>
      <c r="G307" s="84"/>
      <c r="H307" s="85"/>
      <c r="I307" s="86"/>
      <c r="J307" s="87" t="n">
        <f aca="false">SUM(C307:I307)</f>
        <v>8</v>
      </c>
      <c r="L307" s="48"/>
    </row>
    <row r="308" customFormat="false" ht="15" hidden="false" customHeight="false" outlineLevel="0" collapsed="false"/>
    <row r="309" customFormat="false" ht="15" hidden="false" customHeight="false" outlineLevel="0" collapsed="false">
      <c r="A309" s="99" t="s">
        <v>692</v>
      </c>
      <c r="B309" s="66" t="s">
        <v>693</v>
      </c>
      <c r="C309" s="66"/>
      <c r="D309" s="66"/>
      <c r="E309" s="66"/>
      <c r="F309" s="66"/>
      <c r="G309" s="66"/>
      <c r="H309" s="66"/>
      <c r="I309" s="66"/>
    </row>
    <row r="310" s="46" customFormat="true" ht="12.75" hidden="false" customHeight="true" outlineLevel="0" collapsed="false">
      <c r="A310" s="67"/>
      <c r="B310" s="88" t="s">
        <v>653</v>
      </c>
      <c r="C310" s="89" t="str">
        <f aca="false">Orçamento!A51</f>
        <v>3.1</v>
      </c>
      <c r="D310" s="89"/>
      <c r="E310" s="90"/>
      <c r="F310" s="90"/>
      <c r="G310" s="89"/>
      <c r="H310" s="50" t="s">
        <v>654</v>
      </c>
      <c r="I310" s="91" t="s">
        <v>655</v>
      </c>
      <c r="L310" s="48"/>
    </row>
    <row r="311" s="46" customFormat="true" ht="12.75" hidden="false" customHeight="true" outlineLevel="0" collapsed="false">
      <c r="B311" s="100" t="e">
        <f aca="false" t="array" ref="B311:B311">IFERROR(VLOOKUP(C310,Orçamento!$A$1:$I$327,4,0),”NÃO ENC.”))</f>
        <v>#N/A</v>
      </c>
      <c r="C311" s="100"/>
      <c r="D311" s="100"/>
      <c r="E311" s="100"/>
      <c r="F311" s="100"/>
      <c r="G311" s="100"/>
      <c r="H311" s="100"/>
      <c r="I311" s="100"/>
      <c r="L311" s="48"/>
    </row>
    <row r="312" s="46" customFormat="true" ht="24.6" hidden="false" customHeight="true" outlineLevel="0" collapsed="false">
      <c r="B312" s="100"/>
      <c r="C312" s="100"/>
      <c r="D312" s="100"/>
      <c r="E312" s="100"/>
      <c r="F312" s="100"/>
      <c r="G312" s="100"/>
      <c r="H312" s="100"/>
      <c r="I312" s="100"/>
      <c r="L312" s="48"/>
    </row>
    <row r="313" s="46" customFormat="true" ht="12.75" hidden="false" customHeight="true" outlineLevel="0" collapsed="false">
      <c r="B313" s="71" t="s">
        <v>656</v>
      </c>
      <c r="C313" s="72"/>
      <c r="D313" s="73" t="s">
        <v>657</v>
      </c>
      <c r="E313" s="71" t="s">
        <v>658</v>
      </c>
      <c r="F313" s="72" t="s">
        <v>659</v>
      </c>
      <c r="G313" s="71" t="s">
        <v>660</v>
      </c>
      <c r="H313" s="71"/>
      <c r="I313" s="71"/>
      <c r="L313" s="48"/>
    </row>
    <row r="314" s="46" customFormat="true" ht="12.75" hidden="false" customHeight="true" outlineLevel="0" collapsed="false">
      <c r="B314" s="71"/>
      <c r="C314" s="74"/>
      <c r="D314" s="73"/>
      <c r="E314" s="71"/>
      <c r="F314" s="74" t="s">
        <v>661</v>
      </c>
      <c r="G314" s="71"/>
      <c r="H314" s="71"/>
      <c r="I314" s="71"/>
      <c r="L314" s="48"/>
    </row>
    <row r="315" s="46" customFormat="true" ht="23.4" hidden="false" customHeight="false" outlineLevel="0" collapsed="false">
      <c r="B315" s="101" t="s">
        <v>694</v>
      </c>
      <c r="C315" s="76"/>
      <c r="D315" s="76" t="n">
        <v>1</v>
      </c>
      <c r="E315" s="77" t="n">
        <v>20</v>
      </c>
      <c r="F315" s="77" t="n">
        <f aca="false">E315*D315</f>
        <v>20</v>
      </c>
      <c r="G315" s="78" t="s">
        <v>663</v>
      </c>
      <c r="H315" s="78"/>
      <c r="I315" s="78"/>
      <c r="L315" s="48"/>
    </row>
    <row r="316" s="46" customFormat="true" ht="12.75" hidden="false" customHeight="true" outlineLevel="0" collapsed="false">
      <c r="A316" s="46" t="str">
        <f aca="false">C310</f>
        <v>3.1</v>
      </c>
      <c r="B316" s="79" t="s">
        <v>664</v>
      </c>
      <c r="C316" s="80"/>
      <c r="D316" s="81"/>
      <c r="E316" s="82"/>
      <c r="F316" s="83" t="n">
        <f aca="false">SUM(F315)</f>
        <v>20</v>
      </c>
      <c r="G316" s="84"/>
      <c r="H316" s="85"/>
      <c r="I316" s="86"/>
      <c r="J316" s="87" t="n">
        <f aca="false">SUM(C316:I316)</f>
        <v>20</v>
      </c>
      <c r="L316" s="48"/>
    </row>
    <row r="318" s="46" customFormat="true" ht="12.75" hidden="false" customHeight="true" outlineLevel="0" collapsed="false">
      <c r="A318" s="67"/>
      <c r="B318" s="88" t="s">
        <v>653</v>
      </c>
      <c r="C318" s="89" t="str">
        <f aca="false">Orçamento!A52</f>
        <v>3.2</v>
      </c>
      <c r="D318" s="89"/>
      <c r="E318" s="90"/>
      <c r="F318" s="90"/>
      <c r="G318" s="89"/>
      <c r="H318" s="50" t="s">
        <v>654</v>
      </c>
      <c r="I318" s="91" t="s">
        <v>655</v>
      </c>
      <c r="L318" s="48"/>
    </row>
    <row r="319" s="46" customFormat="true" ht="12.75" hidden="false" customHeight="true" outlineLevel="0" collapsed="false">
      <c r="B319" s="100" t="e">
        <f aca="false" t="array" ref="B319:B319">IFERROR(VLOOKUP(C318,Orçamento!$A$1:$I$5027,4,0),”NÃO ENC.”))</f>
        <v>#N/A</v>
      </c>
      <c r="C319" s="100"/>
      <c r="D319" s="100"/>
      <c r="E319" s="100"/>
      <c r="F319" s="100"/>
      <c r="G319" s="100"/>
      <c r="H319" s="100"/>
      <c r="I319" s="100"/>
      <c r="L319" s="48"/>
    </row>
    <row r="320" s="46" customFormat="true" ht="24.6" hidden="false" customHeight="true" outlineLevel="0" collapsed="false">
      <c r="B320" s="100"/>
      <c r="C320" s="100"/>
      <c r="D320" s="100"/>
      <c r="E320" s="100"/>
      <c r="F320" s="100"/>
      <c r="G320" s="100"/>
      <c r="H320" s="100"/>
      <c r="I320" s="100"/>
      <c r="L320" s="48"/>
    </row>
    <row r="321" s="46" customFormat="true" ht="12.75" hidden="false" customHeight="true" outlineLevel="0" collapsed="false">
      <c r="B321" s="71" t="s">
        <v>656</v>
      </c>
      <c r="C321" s="72"/>
      <c r="D321" s="73" t="s">
        <v>657</v>
      </c>
      <c r="E321" s="71" t="s">
        <v>658</v>
      </c>
      <c r="F321" s="72" t="s">
        <v>659</v>
      </c>
      <c r="G321" s="71" t="s">
        <v>660</v>
      </c>
      <c r="H321" s="71"/>
      <c r="I321" s="71"/>
      <c r="L321" s="48"/>
    </row>
    <row r="322" s="46" customFormat="true" ht="12.75" hidden="false" customHeight="true" outlineLevel="0" collapsed="false">
      <c r="B322" s="71"/>
      <c r="C322" s="74"/>
      <c r="D322" s="73"/>
      <c r="E322" s="71"/>
      <c r="F322" s="74" t="s">
        <v>661</v>
      </c>
      <c r="G322" s="71"/>
      <c r="H322" s="71"/>
      <c r="I322" s="71"/>
      <c r="L322" s="48"/>
    </row>
    <row r="323" s="46" customFormat="true" ht="23.4" hidden="false" customHeight="true" outlineLevel="0" collapsed="false">
      <c r="B323" s="101" t="s">
        <v>695</v>
      </c>
      <c r="C323" s="76"/>
      <c r="D323" s="76" t="n">
        <v>1</v>
      </c>
      <c r="E323" s="77" t="n">
        <v>6</v>
      </c>
      <c r="F323" s="77" t="n">
        <f aca="false">E323*D323</f>
        <v>6</v>
      </c>
      <c r="G323" s="98" t="s">
        <v>696</v>
      </c>
      <c r="H323" s="98"/>
      <c r="I323" s="98"/>
      <c r="L323" s="48"/>
    </row>
    <row r="324" s="46" customFormat="true" ht="12.75" hidden="false" customHeight="true" outlineLevel="0" collapsed="false">
      <c r="A324" s="46" t="str">
        <f aca="false">C318</f>
        <v>3.2</v>
      </c>
      <c r="B324" s="79" t="s">
        <v>664</v>
      </c>
      <c r="C324" s="80"/>
      <c r="D324" s="81"/>
      <c r="E324" s="82"/>
      <c r="F324" s="83" t="n">
        <f aca="false">SUM(F323)</f>
        <v>6</v>
      </c>
      <c r="G324" s="84"/>
      <c r="H324" s="85"/>
      <c r="I324" s="86"/>
      <c r="J324" s="87" t="n">
        <f aca="false">SUM(C324:I324)</f>
        <v>6</v>
      </c>
      <c r="L324" s="48"/>
    </row>
    <row r="326" s="46" customFormat="true" ht="12.75" hidden="false" customHeight="true" outlineLevel="0" collapsed="false">
      <c r="A326" s="67"/>
      <c r="B326" s="88" t="s">
        <v>653</v>
      </c>
      <c r="C326" s="89" t="str">
        <f aca="false">Orçamento!A53</f>
        <v>3.3</v>
      </c>
      <c r="D326" s="89"/>
      <c r="E326" s="90"/>
      <c r="F326" s="90"/>
      <c r="G326" s="89"/>
      <c r="H326" s="50" t="s">
        <v>654</v>
      </c>
      <c r="I326" s="91" t="s">
        <v>671</v>
      </c>
      <c r="L326" s="48"/>
    </row>
    <row r="327" s="46" customFormat="true" ht="12.75" hidden="false" customHeight="true" outlineLevel="0" collapsed="false">
      <c r="B327" s="100" t="e">
        <f aca="false" t="array" ref="B327:B327">IFERROR(VLOOKUP(C326,Orçamento!$A$1:$I$5027,4,0),”NÃO ENC.”))</f>
        <v>#N/A</v>
      </c>
      <c r="C327" s="100"/>
      <c r="D327" s="100"/>
      <c r="E327" s="100"/>
      <c r="F327" s="100"/>
      <c r="G327" s="100"/>
      <c r="H327" s="100"/>
      <c r="I327" s="100"/>
      <c r="L327" s="48"/>
    </row>
    <row r="328" s="46" customFormat="true" ht="12.75" hidden="false" customHeight="true" outlineLevel="0" collapsed="false">
      <c r="B328" s="100"/>
      <c r="C328" s="100"/>
      <c r="D328" s="100"/>
      <c r="E328" s="100"/>
      <c r="F328" s="100"/>
      <c r="G328" s="100"/>
      <c r="H328" s="100"/>
      <c r="I328" s="100"/>
      <c r="L328" s="48"/>
    </row>
    <row r="329" s="46" customFormat="true" ht="12.75" hidden="false" customHeight="true" outlineLevel="0" collapsed="false">
      <c r="B329" s="71" t="s">
        <v>656</v>
      </c>
      <c r="C329" s="72"/>
      <c r="D329" s="73" t="s">
        <v>672</v>
      </c>
      <c r="E329" s="73" t="s">
        <v>673</v>
      </c>
      <c r="F329" s="71" t="s">
        <v>674</v>
      </c>
      <c r="G329" s="71" t="s">
        <v>660</v>
      </c>
      <c r="H329" s="71"/>
      <c r="I329" s="71"/>
      <c r="L329" s="48"/>
    </row>
    <row r="330" s="46" customFormat="true" ht="12.75" hidden="false" customHeight="true" outlineLevel="0" collapsed="false">
      <c r="B330" s="71"/>
      <c r="C330" s="74"/>
      <c r="D330" s="73"/>
      <c r="E330" s="73"/>
      <c r="F330" s="71"/>
      <c r="G330" s="71"/>
      <c r="H330" s="71"/>
      <c r="I330" s="71"/>
      <c r="L330" s="48"/>
    </row>
    <row r="331" s="46" customFormat="true" ht="22.8" hidden="false" customHeight="false" outlineLevel="0" collapsed="false">
      <c r="B331" s="101" t="s">
        <v>697</v>
      </c>
      <c r="C331" s="76"/>
      <c r="D331" s="76" t="n">
        <v>30</v>
      </c>
      <c r="E331" s="77" t="n">
        <v>14</v>
      </c>
      <c r="F331" s="77" t="n">
        <f aca="false">E331*D331</f>
        <v>420</v>
      </c>
      <c r="G331" s="78" t="s">
        <v>663</v>
      </c>
      <c r="H331" s="78"/>
      <c r="I331" s="78"/>
      <c r="L331" s="48"/>
    </row>
    <row r="332" s="46" customFormat="true" ht="23.4" hidden="false" customHeight="false" outlineLevel="0" collapsed="false">
      <c r="B332" s="101" t="s">
        <v>698</v>
      </c>
      <c r="C332" s="76"/>
      <c r="D332" s="76" t="n">
        <v>26</v>
      </c>
      <c r="E332" s="77" t="n">
        <v>5</v>
      </c>
      <c r="F332" s="77" t="n">
        <f aca="false">E332*D332</f>
        <v>130</v>
      </c>
      <c r="G332" s="78" t="s">
        <v>663</v>
      </c>
      <c r="H332" s="78"/>
      <c r="I332" s="78"/>
      <c r="L332" s="48"/>
    </row>
    <row r="333" s="46" customFormat="true" ht="12.75" hidden="false" customHeight="true" outlineLevel="0" collapsed="false">
      <c r="A333" s="46" t="str">
        <f aca="false">C326</f>
        <v>3.3</v>
      </c>
      <c r="B333" s="79" t="s">
        <v>664</v>
      </c>
      <c r="C333" s="80"/>
      <c r="D333" s="81"/>
      <c r="E333" s="82"/>
      <c r="F333" s="83" t="n">
        <f aca="false">SUM(F331:F332)</f>
        <v>550</v>
      </c>
      <c r="G333" s="84"/>
      <c r="H333" s="85"/>
      <c r="I333" s="86"/>
      <c r="J333" s="87" t="n">
        <f aca="false">SUM(C333:I333)</f>
        <v>550</v>
      </c>
      <c r="L333" s="48"/>
    </row>
    <row r="335" s="46" customFormat="true" ht="12.75" hidden="false" customHeight="true" outlineLevel="0" collapsed="false">
      <c r="A335" s="67"/>
      <c r="B335" s="88" t="s">
        <v>653</v>
      </c>
      <c r="C335" s="89" t="str">
        <f aca="false">Orçamento!A54</f>
        <v>3.4</v>
      </c>
      <c r="D335" s="89"/>
      <c r="E335" s="90"/>
      <c r="F335" s="90"/>
      <c r="G335" s="89"/>
      <c r="H335" s="50" t="s">
        <v>654</v>
      </c>
      <c r="I335" s="91" t="s">
        <v>655</v>
      </c>
      <c r="L335" s="48"/>
    </row>
    <row r="336" s="46" customFormat="true" ht="12.75" hidden="false" customHeight="true" outlineLevel="0" collapsed="false">
      <c r="B336" s="100" t="e">
        <f aca="false" t="array" ref="B336:B336">IFERROR(VLOOKUP(C335,Orçamento!$A$1:$I$5027,4,0),”NÃO ENC.”))</f>
        <v>#N/A</v>
      </c>
      <c r="C336" s="100"/>
      <c r="D336" s="100"/>
      <c r="E336" s="100"/>
      <c r="F336" s="100"/>
      <c r="G336" s="100"/>
      <c r="H336" s="100"/>
      <c r="I336" s="100"/>
      <c r="L336" s="48"/>
    </row>
    <row r="337" s="46" customFormat="true" ht="24.6" hidden="false" customHeight="true" outlineLevel="0" collapsed="false">
      <c r="B337" s="100"/>
      <c r="C337" s="100"/>
      <c r="D337" s="100"/>
      <c r="E337" s="100"/>
      <c r="F337" s="100"/>
      <c r="G337" s="100"/>
      <c r="H337" s="100"/>
      <c r="I337" s="100"/>
      <c r="L337" s="48"/>
    </row>
    <row r="338" s="46" customFormat="true" ht="12.75" hidden="false" customHeight="true" outlineLevel="0" collapsed="false">
      <c r="B338" s="71" t="s">
        <v>656</v>
      </c>
      <c r="C338" s="72"/>
      <c r="D338" s="73" t="s">
        <v>657</v>
      </c>
      <c r="E338" s="71" t="s">
        <v>658</v>
      </c>
      <c r="F338" s="72" t="s">
        <v>659</v>
      </c>
      <c r="G338" s="71" t="s">
        <v>660</v>
      </c>
      <c r="H338" s="71"/>
      <c r="I338" s="71"/>
      <c r="L338" s="48"/>
    </row>
    <row r="339" s="46" customFormat="true" ht="12.75" hidden="false" customHeight="true" outlineLevel="0" collapsed="false">
      <c r="B339" s="71"/>
      <c r="C339" s="74"/>
      <c r="D339" s="73"/>
      <c r="E339" s="71"/>
      <c r="F339" s="74" t="s">
        <v>661</v>
      </c>
      <c r="G339" s="71"/>
      <c r="H339" s="71"/>
      <c r="I339" s="71"/>
      <c r="L339" s="48"/>
    </row>
    <row r="340" s="46" customFormat="true" ht="12.75" hidden="false" customHeight="true" outlineLevel="0" collapsed="false">
      <c r="B340" s="75" t="s">
        <v>699</v>
      </c>
      <c r="C340" s="76"/>
      <c r="D340" s="76" t="n">
        <v>2</v>
      </c>
      <c r="E340" s="77" t="n">
        <v>12</v>
      </c>
      <c r="F340" s="77" t="n">
        <f aca="false">E340*D340</f>
        <v>24</v>
      </c>
      <c r="G340" s="78" t="s">
        <v>663</v>
      </c>
      <c r="H340" s="78"/>
      <c r="I340" s="78"/>
      <c r="L340" s="48"/>
    </row>
    <row r="341" s="46" customFormat="true" ht="12.75" hidden="false" customHeight="true" outlineLevel="0" collapsed="false">
      <c r="B341" s="75" t="s">
        <v>700</v>
      </c>
      <c r="C341" s="76"/>
      <c r="D341" s="76" t="n">
        <v>2</v>
      </c>
      <c r="E341" s="77" t="n">
        <v>30</v>
      </c>
      <c r="F341" s="77" t="n">
        <f aca="false">E341*D341</f>
        <v>60</v>
      </c>
      <c r="G341" s="78" t="s">
        <v>663</v>
      </c>
      <c r="H341" s="78"/>
      <c r="I341" s="78"/>
      <c r="L341" s="48"/>
    </row>
    <row r="342" s="46" customFormat="true" ht="12.75" hidden="false" customHeight="true" outlineLevel="0" collapsed="false">
      <c r="A342" s="46" t="str">
        <f aca="false">C335</f>
        <v>3.4</v>
      </c>
      <c r="B342" s="79" t="s">
        <v>664</v>
      </c>
      <c r="C342" s="80"/>
      <c r="D342" s="81"/>
      <c r="E342" s="82"/>
      <c r="F342" s="83" t="n">
        <f aca="false">SUM(F340:F341)</f>
        <v>84</v>
      </c>
      <c r="G342" s="84"/>
      <c r="H342" s="85"/>
      <c r="I342" s="86"/>
      <c r="J342" s="87" t="n">
        <f aca="false">SUM(C342:I342)</f>
        <v>84</v>
      </c>
      <c r="L342" s="48"/>
    </row>
    <row r="344" s="46" customFormat="true" ht="12.75" hidden="false" customHeight="true" outlineLevel="0" collapsed="false">
      <c r="A344" s="67"/>
      <c r="B344" s="88" t="s">
        <v>653</v>
      </c>
      <c r="C344" s="89" t="str">
        <f aca="false">Orçamento!A55</f>
        <v>3.5</v>
      </c>
      <c r="D344" s="89"/>
      <c r="E344" s="90"/>
      <c r="F344" s="90"/>
      <c r="G344" s="89"/>
      <c r="H344" s="50" t="s">
        <v>654</v>
      </c>
      <c r="I344" s="91" t="s">
        <v>655</v>
      </c>
      <c r="L344" s="48"/>
    </row>
    <row r="345" s="46" customFormat="true" ht="12.75" hidden="false" customHeight="true" outlineLevel="0" collapsed="false">
      <c r="B345" s="100" t="e">
        <f aca="false" t="array" ref="B345:B345">IFERROR(VLOOKUP(C344,Orçamento!$A$1:$I$5027,4,0),”NÃO ENC.”))</f>
        <v>#N/A</v>
      </c>
      <c r="C345" s="100"/>
      <c r="D345" s="100"/>
      <c r="E345" s="100"/>
      <c r="F345" s="100"/>
      <c r="G345" s="100"/>
      <c r="H345" s="100"/>
      <c r="I345" s="100"/>
      <c r="L345" s="48"/>
    </row>
    <row r="346" s="46" customFormat="true" ht="24.6" hidden="false" customHeight="true" outlineLevel="0" collapsed="false">
      <c r="B346" s="100"/>
      <c r="C346" s="100"/>
      <c r="D346" s="100"/>
      <c r="E346" s="100"/>
      <c r="F346" s="100"/>
      <c r="G346" s="100"/>
      <c r="H346" s="100"/>
      <c r="I346" s="100"/>
      <c r="L346" s="48"/>
    </row>
    <row r="347" s="46" customFormat="true" ht="12.75" hidden="false" customHeight="true" outlineLevel="0" collapsed="false">
      <c r="B347" s="71" t="s">
        <v>656</v>
      </c>
      <c r="C347" s="72"/>
      <c r="D347" s="73" t="s">
        <v>657</v>
      </c>
      <c r="E347" s="71" t="s">
        <v>658</v>
      </c>
      <c r="F347" s="72" t="s">
        <v>659</v>
      </c>
      <c r="G347" s="71" t="s">
        <v>660</v>
      </c>
      <c r="H347" s="71"/>
      <c r="I347" s="71"/>
      <c r="L347" s="48"/>
    </row>
    <row r="348" s="46" customFormat="true" ht="12.75" hidden="false" customHeight="true" outlineLevel="0" collapsed="false">
      <c r="B348" s="71"/>
      <c r="C348" s="74"/>
      <c r="D348" s="73"/>
      <c r="E348" s="71"/>
      <c r="F348" s="74" t="s">
        <v>661</v>
      </c>
      <c r="G348" s="71"/>
      <c r="H348" s="71"/>
      <c r="I348" s="71"/>
      <c r="L348" s="48"/>
    </row>
    <row r="349" s="46" customFormat="true" ht="30.6" hidden="false" customHeight="true" outlineLevel="0" collapsed="false">
      <c r="B349" s="75" t="s">
        <v>701</v>
      </c>
      <c r="C349" s="76"/>
      <c r="D349" s="76" t="n">
        <v>1</v>
      </c>
      <c r="E349" s="77" t="n">
        <v>16</v>
      </c>
      <c r="F349" s="77" t="n">
        <f aca="false">E349*D349</f>
        <v>16</v>
      </c>
      <c r="G349" s="98" t="s">
        <v>702</v>
      </c>
      <c r="H349" s="98"/>
      <c r="I349" s="98"/>
      <c r="L349" s="48"/>
    </row>
    <row r="350" s="46" customFormat="true" ht="12.75" hidden="false" customHeight="true" outlineLevel="0" collapsed="false">
      <c r="A350" s="46" t="str">
        <f aca="false">C344</f>
        <v>3.5</v>
      </c>
      <c r="B350" s="79" t="s">
        <v>664</v>
      </c>
      <c r="C350" s="80"/>
      <c r="D350" s="81"/>
      <c r="E350" s="82"/>
      <c r="F350" s="83" t="n">
        <f aca="false">SUM(F349:F349)</f>
        <v>16</v>
      </c>
      <c r="G350" s="84"/>
      <c r="H350" s="85"/>
      <c r="I350" s="86"/>
      <c r="J350" s="87" t="n">
        <f aca="false">SUM(C350:I350)</f>
        <v>16</v>
      </c>
      <c r="L350" s="48"/>
    </row>
    <row r="352" s="46" customFormat="true" ht="12.75" hidden="false" customHeight="true" outlineLevel="0" collapsed="false">
      <c r="A352" s="67"/>
      <c r="B352" s="88" t="s">
        <v>653</v>
      </c>
      <c r="C352" s="89" t="str">
        <f aca="false">Orçamento!A56</f>
        <v>3.6</v>
      </c>
      <c r="D352" s="89"/>
      <c r="E352" s="90"/>
      <c r="F352" s="90"/>
      <c r="G352" s="89"/>
      <c r="H352" s="50" t="s">
        <v>654</v>
      </c>
      <c r="I352" s="91" t="s">
        <v>671</v>
      </c>
      <c r="L352" s="48"/>
    </row>
    <row r="353" s="46" customFormat="true" ht="12.75" hidden="false" customHeight="true" outlineLevel="0" collapsed="false">
      <c r="B353" s="100" t="e">
        <f aca="false" t="array" ref="B353:B353">IFERROR(VLOOKUP(C352,Orçamento!$A$1:$I$5027,4,0),”NÃO ENC.”))</f>
        <v>#N/A</v>
      </c>
      <c r="C353" s="100"/>
      <c r="D353" s="100"/>
      <c r="E353" s="100"/>
      <c r="F353" s="100"/>
      <c r="G353" s="100"/>
      <c r="H353" s="100"/>
      <c r="I353" s="100"/>
      <c r="L353" s="48"/>
    </row>
    <row r="354" s="46" customFormat="true" ht="12.75" hidden="false" customHeight="true" outlineLevel="0" collapsed="false">
      <c r="B354" s="100"/>
      <c r="C354" s="100"/>
      <c r="D354" s="100"/>
      <c r="E354" s="100"/>
      <c r="F354" s="100"/>
      <c r="G354" s="100"/>
      <c r="H354" s="100"/>
      <c r="I354" s="100"/>
      <c r="L354" s="48"/>
    </row>
    <row r="355" s="46" customFormat="true" ht="12.75" hidden="false" customHeight="true" outlineLevel="0" collapsed="false">
      <c r="B355" s="71" t="s">
        <v>656</v>
      </c>
      <c r="C355" s="72"/>
      <c r="D355" s="73" t="s">
        <v>672</v>
      </c>
      <c r="E355" s="73" t="s">
        <v>673</v>
      </c>
      <c r="F355" s="71" t="s">
        <v>674</v>
      </c>
      <c r="G355" s="71" t="s">
        <v>660</v>
      </c>
      <c r="H355" s="71"/>
      <c r="I355" s="71"/>
      <c r="K355" s="46" t="s">
        <v>703</v>
      </c>
      <c r="L355" s="48"/>
    </row>
    <row r="356" s="46" customFormat="true" ht="12.75" hidden="false" customHeight="true" outlineLevel="0" collapsed="false">
      <c r="B356" s="71"/>
      <c r="C356" s="74"/>
      <c r="D356" s="73"/>
      <c r="E356" s="73"/>
      <c r="F356" s="71"/>
      <c r="G356" s="71"/>
      <c r="H356" s="71"/>
      <c r="I356" s="71"/>
      <c r="K356" s="46" t="n">
        <v>4</v>
      </c>
      <c r="L356" s="48" t="s">
        <v>703</v>
      </c>
    </row>
    <row r="357" s="46" customFormat="true" ht="12.75" hidden="false" customHeight="true" outlineLevel="0" collapsed="false">
      <c r="B357" s="75" t="s">
        <v>704</v>
      </c>
      <c r="C357" s="76"/>
      <c r="D357" s="76" t="n">
        <v>56.88</v>
      </c>
      <c r="E357" s="77" t="n">
        <v>16</v>
      </c>
      <c r="F357" s="77" t="n">
        <f aca="false">E357*D357</f>
        <v>910.08</v>
      </c>
      <c r="G357" s="78" t="s">
        <v>663</v>
      </c>
      <c r="H357" s="78"/>
      <c r="I357" s="78"/>
      <c r="K357" s="46" t="n">
        <v>14.22</v>
      </c>
      <c r="L357" s="48" t="s">
        <v>671</v>
      </c>
    </row>
    <row r="358" s="46" customFormat="true" ht="12.75" hidden="false" customHeight="true" outlineLevel="0" collapsed="false">
      <c r="A358" s="46" t="str">
        <f aca="false">C352</f>
        <v>3.6</v>
      </c>
      <c r="B358" s="79" t="s">
        <v>664</v>
      </c>
      <c r="C358" s="80"/>
      <c r="D358" s="81"/>
      <c r="E358" s="82"/>
      <c r="F358" s="83" t="n">
        <f aca="false">SUM(F357)</f>
        <v>910.08</v>
      </c>
      <c r="G358" s="84"/>
      <c r="H358" s="85"/>
      <c r="I358" s="86"/>
      <c r="J358" s="87" t="n">
        <f aca="false">SUM(C358:I358)</f>
        <v>910.08</v>
      </c>
      <c r="L358" s="48"/>
    </row>
    <row r="359" customFormat="false" ht="14.4" hidden="false" customHeight="false" outlineLevel="0" collapsed="false">
      <c r="K359" s="46" t="n">
        <f aca="false">K356*K357</f>
        <v>56.88</v>
      </c>
      <c r="L359" s="48" t="s">
        <v>664</v>
      </c>
    </row>
    <row r="360" s="46" customFormat="true" ht="12.75" hidden="false" customHeight="true" outlineLevel="0" collapsed="false">
      <c r="A360" s="67"/>
      <c r="B360" s="88" t="s">
        <v>653</v>
      </c>
      <c r="C360" s="89" t="str">
        <f aca="false">Orçamento!A57</f>
        <v>3.7</v>
      </c>
      <c r="D360" s="89"/>
      <c r="E360" s="90"/>
      <c r="F360" s="90"/>
      <c r="G360" s="89"/>
      <c r="H360" s="50" t="s">
        <v>654</v>
      </c>
      <c r="I360" s="91" t="s">
        <v>655</v>
      </c>
      <c r="L360" s="48"/>
    </row>
    <row r="361" s="46" customFormat="true" ht="12.75" hidden="false" customHeight="true" outlineLevel="0" collapsed="false">
      <c r="B361" s="100" t="e">
        <f aca="false" t="array" ref="B361:B361">IFERROR(VLOOKUP(C360,Orçamento!$A$1:$I$5027,4,0),”NÃO ENC.”))</f>
        <v>#N/A</v>
      </c>
      <c r="C361" s="100"/>
      <c r="D361" s="100"/>
      <c r="E361" s="100"/>
      <c r="F361" s="100"/>
      <c r="G361" s="100"/>
      <c r="H361" s="100"/>
      <c r="I361" s="100"/>
      <c r="L361" s="48"/>
    </row>
    <row r="362" s="46" customFormat="true" ht="24.6" hidden="false" customHeight="true" outlineLevel="0" collapsed="false">
      <c r="B362" s="100"/>
      <c r="C362" s="100"/>
      <c r="D362" s="100"/>
      <c r="E362" s="100"/>
      <c r="F362" s="100"/>
      <c r="G362" s="100"/>
      <c r="H362" s="100"/>
      <c r="I362" s="100"/>
      <c r="L362" s="48"/>
    </row>
    <row r="363" s="46" customFormat="true" ht="12.75" hidden="false" customHeight="true" outlineLevel="0" collapsed="false">
      <c r="B363" s="71" t="s">
        <v>656</v>
      </c>
      <c r="C363" s="72"/>
      <c r="D363" s="73" t="s">
        <v>657</v>
      </c>
      <c r="E363" s="71" t="s">
        <v>658</v>
      </c>
      <c r="F363" s="72" t="s">
        <v>659</v>
      </c>
      <c r="G363" s="71" t="s">
        <v>660</v>
      </c>
      <c r="H363" s="71"/>
      <c r="I363" s="71"/>
      <c r="L363" s="48"/>
    </row>
    <row r="364" s="46" customFormat="true" ht="12.75" hidden="false" customHeight="true" outlineLevel="0" collapsed="false">
      <c r="B364" s="71"/>
      <c r="C364" s="74"/>
      <c r="D364" s="73"/>
      <c r="E364" s="71"/>
      <c r="F364" s="74" t="s">
        <v>661</v>
      </c>
      <c r="G364" s="71"/>
      <c r="H364" s="71"/>
      <c r="I364" s="71"/>
      <c r="L364" s="48"/>
    </row>
    <row r="365" s="46" customFormat="true" ht="12.75" hidden="false" customHeight="true" outlineLevel="0" collapsed="false">
      <c r="B365" s="75" t="s">
        <v>705</v>
      </c>
      <c r="C365" s="76"/>
      <c r="D365" s="76" t="n">
        <v>12</v>
      </c>
      <c r="E365" s="77" t="n">
        <v>16</v>
      </c>
      <c r="F365" s="77" t="n">
        <f aca="false">E365*D365</f>
        <v>192</v>
      </c>
      <c r="G365" s="78" t="s">
        <v>663</v>
      </c>
      <c r="H365" s="78"/>
      <c r="I365" s="78"/>
      <c r="L365" s="48"/>
    </row>
    <row r="366" s="46" customFormat="true" ht="12.75" hidden="false" customHeight="true" outlineLevel="0" collapsed="false">
      <c r="A366" s="46" t="str">
        <f aca="false">C360</f>
        <v>3.7</v>
      </c>
      <c r="B366" s="79" t="s">
        <v>664</v>
      </c>
      <c r="C366" s="80"/>
      <c r="D366" s="81"/>
      <c r="E366" s="82"/>
      <c r="F366" s="83" t="n">
        <f aca="false">SUM(F365:F365)</f>
        <v>192</v>
      </c>
      <c r="G366" s="84"/>
      <c r="H366" s="85"/>
      <c r="I366" s="86"/>
      <c r="J366" s="87" t="n">
        <f aca="false">SUM(C366:I366)</f>
        <v>192</v>
      </c>
      <c r="L366" s="48"/>
    </row>
    <row r="368" s="46" customFormat="true" ht="12.75" hidden="false" customHeight="true" outlineLevel="0" collapsed="false">
      <c r="A368" s="67"/>
      <c r="B368" s="88" t="s">
        <v>653</v>
      </c>
      <c r="C368" s="89" t="str">
        <f aca="false">Orçamento!A58</f>
        <v>3.8</v>
      </c>
      <c r="D368" s="89"/>
      <c r="E368" s="90"/>
      <c r="F368" s="90"/>
      <c r="G368" s="89"/>
      <c r="H368" s="50" t="s">
        <v>654</v>
      </c>
      <c r="I368" s="91" t="s">
        <v>655</v>
      </c>
      <c r="L368" s="48"/>
    </row>
    <row r="369" s="46" customFormat="true" ht="12.75" hidden="false" customHeight="true" outlineLevel="0" collapsed="false">
      <c r="B369" s="100" t="e">
        <f aca="false" t="array" ref="B369:B369">IFERROR(VLOOKUP(C368,Orçamento!$A$1:$I$5027,4,0),”NÃO ENC.”))</f>
        <v>#N/A</v>
      </c>
      <c r="C369" s="100"/>
      <c r="D369" s="100"/>
      <c r="E369" s="100"/>
      <c r="F369" s="100"/>
      <c r="G369" s="100"/>
      <c r="H369" s="100"/>
      <c r="I369" s="100"/>
      <c r="L369" s="48"/>
    </row>
    <row r="370" s="46" customFormat="true" ht="24.6" hidden="false" customHeight="true" outlineLevel="0" collapsed="false">
      <c r="B370" s="100"/>
      <c r="C370" s="100"/>
      <c r="D370" s="100"/>
      <c r="E370" s="100"/>
      <c r="F370" s="100"/>
      <c r="G370" s="100"/>
      <c r="H370" s="100"/>
      <c r="I370" s="100"/>
      <c r="L370" s="48"/>
    </row>
    <row r="371" s="46" customFormat="true" ht="12.75" hidden="false" customHeight="true" outlineLevel="0" collapsed="false">
      <c r="B371" s="71" t="s">
        <v>656</v>
      </c>
      <c r="C371" s="72"/>
      <c r="D371" s="73" t="s">
        <v>657</v>
      </c>
      <c r="E371" s="71" t="s">
        <v>658</v>
      </c>
      <c r="F371" s="72" t="s">
        <v>659</v>
      </c>
      <c r="G371" s="71" t="s">
        <v>660</v>
      </c>
      <c r="H371" s="71"/>
      <c r="I371" s="71"/>
      <c r="L371" s="48"/>
    </row>
    <row r="372" s="46" customFormat="true" ht="12.75" hidden="false" customHeight="true" outlineLevel="0" collapsed="false">
      <c r="B372" s="71"/>
      <c r="C372" s="74"/>
      <c r="D372" s="73"/>
      <c r="E372" s="71"/>
      <c r="F372" s="74" t="s">
        <v>661</v>
      </c>
      <c r="G372" s="71"/>
      <c r="H372" s="71"/>
      <c r="I372" s="71"/>
      <c r="L372" s="48"/>
    </row>
    <row r="373" s="46" customFormat="true" ht="12.75" hidden="false" customHeight="true" outlineLevel="0" collapsed="false">
      <c r="B373" s="75" t="s">
        <v>705</v>
      </c>
      <c r="C373" s="76"/>
      <c r="D373" s="76" t="n">
        <v>1</v>
      </c>
      <c r="E373" s="77" t="n">
        <v>16</v>
      </c>
      <c r="F373" s="77" t="n">
        <f aca="false">E373*D373</f>
        <v>16</v>
      </c>
      <c r="G373" s="78" t="s">
        <v>663</v>
      </c>
      <c r="H373" s="78"/>
      <c r="I373" s="78"/>
      <c r="L373" s="48"/>
    </row>
    <row r="374" s="46" customFormat="true" ht="12.75" hidden="false" customHeight="true" outlineLevel="0" collapsed="false">
      <c r="A374" s="46" t="str">
        <f aca="false">C368</f>
        <v>3.8</v>
      </c>
      <c r="B374" s="79" t="s">
        <v>664</v>
      </c>
      <c r="C374" s="80"/>
      <c r="D374" s="81"/>
      <c r="E374" s="82"/>
      <c r="F374" s="83" t="n">
        <f aca="false">SUM(F373:F373)</f>
        <v>16</v>
      </c>
      <c r="G374" s="84"/>
      <c r="H374" s="85"/>
      <c r="I374" s="86"/>
      <c r="J374" s="87" t="n">
        <f aca="false">SUM(C374:I374)</f>
        <v>16</v>
      </c>
      <c r="L374" s="48"/>
    </row>
    <row r="376" s="46" customFormat="true" ht="12.75" hidden="false" customHeight="true" outlineLevel="0" collapsed="false">
      <c r="A376" s="67"/>
      <c r="B376" s="88" t="s">
        <v>653</v>
      </c>
      <c r="C376" s="89" t="str">
        <f aca="false">Orçamento!A59</f>
        <v>3.9</v>
      </c>
      <c r="D376" s="89"/>
      <c r="E376" s="90"/>
      <c r="F376" s="90"/>
      <c r="G376" s="89"/>
      <c r="H376" s="50" t="s">
        <v>654</v>
      </c>
      <c r="I376" s="91" t="s">
        <v>655</v>
      </c>
      <c r="L376" s="48"/>
    </row>
    <row r="377" s="46" customFormat="true" ht="12.75" hidden="false" customHeight="true" outlineLevel="0" collapsed="false">
      <c r="B377" s="100" t="e">
        <f aca="false" t="array" ref="B377:B377">IFERROR(VLOOKUP(C376,Orçamento!$A$1:$I$5027,4,0),”NÃO ENC.”))</f>
        <v>#N/A</v>
      </c>
      <c r="C377" s="100"/>
      <c r="D377" s="100"/>
      <c r="E377" s="100"/>
      <c r="F377" s="100"/>
      <c r="G377" s="100"/>
      <c r="H377" s="100"/>
      <c r="I377" s="100"/>
      <c r="L377" s="48"/>
    </row>
    <row r="378" s="46" customFormat="true" ht="24.6" hidden="false" customHeight="true" outlineLevel="0" collapsed="false">
      <c r="B378" s="100"/>
      <c r="C378" s="100"/>
      <c r="D378" s="100"/>
      <c r="E378" s="100"/>
      <c r="F378" s="100"/>
      <c r="G378" s="100"/>
      <c r="H378" s="100"/>
      <c r="I378" s="100"/>
      <c r="L378" s="48"/>
    </row>
    <row r="379" s="46" customFormat="true" ht="12.75" hidden="false" customHeight="true" outlineLevel="0" collapsed="false">
      <c r="B379" s="71" t="s">
        <v>656</v>
      </c>
      <c r="C379" s="72"/>
      <c r="D379" s="73" t="s">
        <v>657</v>
      </c>
      <c r="E379" s="71" t="s">
        <v>658</v>
      </c>
      <c r="F379" s="72" t="s">
        <v>659</v>
      </c>
      <c r="G379" s="71" t="s">
        <v>660</v>
      </c>
      <c r="H379" s="71"/>
      <c r="I379" s="71"/>
      <c r="L379" s="48"/>
    </row>
    <row r="380" s="46" customFormat="true" ht="12.75" hidden="false" customHeight="true" outlineLevel="0" collapsed="false">
      <c r="B380" s="71"/>
      <c r="C380" s="74"/>
      <c r="D380" s="73"/>
      <c r="E380" s="71"/>
      <c r="F380" s="74" t="s">
        <v>661</v>
      </c>
      <c r="G380" s="71"/>
      <c r="H380" s="71"/>
      <c r="I380" s="71"/>
      <c r="L380" s="48"/>
    </row>
    <row r="381" s="46" customFormat="true" ht="12.75" hidden="false" customHeight="true" outlineLevel="0" collapsed="false">
      <c r="B381" s="75" t="s">
        <v>706</v>
      </c>
      <c r="C381" s="76"/>
      <c r="D381" s="76" t="n">
        <v>1</v>
      </c>
      <c r="E381" s="77" t="n">
        <v>12</v>
      </c>
      <c r="F381" s="77" t="n">
        <f aca="false">E381*D381</f>
        <v>12</v>
      </c>
      <c r="G381" s="78" t="s">
        <v>663</v>
      </c>
      <c r="H381" s="78"/>
      <c r="I381" s="78"/>
      <c r="L381" s="48"/>
    </row>
    <row r="382" s="46" customFormat="true" ht="12.75" hidden="false" customHeight="true" outlineLevel="0" collapsed="false">
      <c r="A382" s="46" t="str">
        <f aca="false">C376</f>
        <v>3.9</v>
      </c>
      <c r="B382" s="79" t="s">
        <v>664</v>
      </c>
      <c r="C382" s="80"/>
      <c r="D382" s="81"/>
      <c r="E382" s="82"/>
      <c r="F382" s="83" t="n">
        <f aca="false">SUM(F381:F381)</f>
        <v>12</v>
      </c>
      <c r="G382" s="84"/>
      <c r="H382" s="85"/>
      <c r="I382" s="86"/>
      <c r="J382" s="87" t="n">
        <f aca="false">SUM(C382:I382)</f>
        <v>12</v>
      </c>
      <c r="L382" s="48"/>
    </row>
    <row r="383" s="46" customFormat="true" ht="12.75" hidden="false" customHeight="true" outlineLevel="0" collapsed="false">
      <c r="B383" s="92"/>
      <c r="C383" s="93"/>
      <c r="D383" s="94"/>
      <c r="E383" s="95"/>
      <c r="F383" s="96"/>
      <c r="G383" s="97"/>
      <c r="H383" s="53"/>
      <c r="I383" s="53"/>
      <c r="J383" s="87"/>
      <c r="L383" s="48"/>
    </row>
    <row r="384" s="46" customFormat="true" ht="12.75" hidden="false" customHeight="true" outlineLevel="0" collapsed="false">
      <c r="A384" s="67"/>
      <c r="B384" s="88" t="s">
        <v>653</v>
      </c>
      <c r="C384" s="89" t="str">
        <f aca="false">Orçamento!A60</f>
        <v>3.10</v>
      </c>
      <c r="D384" s="89"/>
      <c r="E384" s="90"/>
      <c r="F384" s="90"/>
      <c r="G384" s="89"/>
      <c r="H384" s="50" t="s">
        <v>654</v>
      </c>
      <c r="I384" s="91" t="s">
        <v>655</v>
      </c>
      <c r="L384" s="48"/>
    </row>
    <row r="385" s="46" customFormat="true" ht="12.75" hidden="false" customHeight="true" outlineLevel="0" collapsed="false">
      <c r="B385" s="100" t="e">
        <f aca="false" t="array" ref="B385:B385">IFERROR(VLOOKUP(C384,Orçamento!$A$1:$I$5027,4,0),”NÃO ENC.”))</f>
        <v>#N/A</v>
      </c>
      <c r="C385" s="100"/>
      <c r="D385" s="100"/>
      <c r="E385" s="100"/>
      <c r="F385" s="100"/>
      <c r="G385" s="100"/>
      <c r="H385" s="100"/>
      <c r="I385" s="100"/>
      <c r="L385" s="48"/>
    </row>
    <row r="386" s="46" customFormat="true" ht="24.6" hidden="false" customHeight="true" outlineLevel="0" collapsed="false">
      <c r="B386" s="100"/>
      <c r="C386" s="100"/>
      <c r="D386" s="100"/>
      <c r="E386" s="100"/>
      <c r="F386" s="100"/>
      <c r="G386" s="100"/>
      <c r="H386" s="100"/>
      <c r="I386" s="100"/>
      <c r="L386" s="48"/>
    </row>
    <row r="387" s="46" customFormat="true" ht="12.75" hidden="false" customHeight="true" outlineLevel="0" collapsed="false">
      <c r="B387" s="71" t="s">
        <v>656</v>
      </c>
      <c r="C387" s="72"/>
      <c r="D387" s="73" t="s">
        <v>657</v>
      </c>
      <c r="E387" s="71" t="s">
        <v>658</v>
      </c>
      <c r="F387" s="72" t="s">
        <v>659</v>
      </c>
      <c r="G387" s="71" t="s">
        <v>660</v>
      </c>
      <c r="H387" s="71"/>
      <c r="I387" s="71"/>
      <c r="L387" s="48"/>
    </row>
    <row r="388" s="46" customFormat="true" ht="12.75" hidden="false" customHeight="true" outlineLevel="0" collapsed="false">
      <c r="B388" s="71"/>
      <c r="C388" s="74"/>
      <c r="D388" s="73"/>
      <c r="E388" s="71"/>
      <c r="F388" s="74" t="s">
        <v>661</v>
      </c>
      <c r="G388" s="71"/>
      <c r="H388" s="71"/>
      <c r="I388" s="71"/>
      <c r="L388" s="48"/>
    </row>
    <row r="389" s="46" customFormat="true" ht="12.75" hidden="false" customHeight="true" outlineLevel="0" collapsed="false">
      <c r="B389" s="75" t="s">
        <v>706</v>
      </c>
      <c r="C389" s="76"/>
      <c r="D389" s="76" t="n">
        <v>2</v>
      </c>
      <c r="E389" s="77" t="n">
        <v>12</v>
      </c>
      <c r="F389" s="77" t="n">
        <f aca="false">E389*D389</f>
        <v>24</v>
      </c>
      <c r="G389" s="78" t="s">
        <v>663</v>
      </c>
      <c r="H389" s="78"/>
      <c r="I389" s="78"/>
      <c r="L389" s="48"/>
    </row>
    <row r="390" s="46" customFormat="true" ht="12.75" hidden="false" customHeight="true" outlineLevel="0" collapsed="false">
      <c r="A390" s="46" t="str">
        <f aca="false">C384</f>
        <v>3.10</v>
      </c>
      <c r="B390" s="79" t="s">
        <v>664</v>
      </c>
      <c r="C390" s="80"/>
      <c r="D390" s="81"/>
      <c r="E390" s="82"/>
      <c r="F390" s="83" t="n">
        <f aca="false">SUM(F389:F389)</f>
        <v>24</v>
      </c>
      <c r="G390" s="84"/>
      <c r="H390" s="85"/>
      <c r="I390" s="86"/>
      <c r="J390" s="87" t="n">
        <f aca="false">SUM(C390:I390)</f>
        <v>24</v>
      </c>
      <c r="L390" s="48"/>
    </row>
    <row r="391" s="46" customFormat="true" ht="12.75" hidden="false" customHeight="true" outlineLevel="0" collapsed="false">
      <c r="B391" s="92"/>
      <c r="C391" s="93"/>
      <c r="D391" s="94"/>
      <c r="E391" s="95"/>
      <c r="F391" s="96"/>
      <c r="G391" s="97"/>
      <c r="H391" s="53"/>
      <c r="I391" s="53"/>
      <c r="J391" s="87"/>
      <c r="L391" s="48"/>
    </row>
    <row r="392" s="46" customFormat="true" ht="12.75" hidden="false" customHeight="true" outlineLevel="0" collapsed="false">
      <c r="A392" s="67"/>
      <c r="B392" s="88" t="s">
        <v>653</v>
      </c>
      <c r="C392" s="89" t="str">
        <f aca="false">Orçamento!A61</f>
        <v>3.11</v>
      </c>
      <c r="D392" s="89"/>
      <c r="E392" s="90"/>
      <c r="F392" s="90"/>
      <c r="G392" s="89"/>
      <c r="H392" s="50" t="s">
        <v>654</v>
      </c>
      <c r="I392" s="91" t="s">
        <v>655</v>
      </c>
      <c r="L392" s="48"/>
    </row>
    <row r="393" s="46" customFormat="true" ht="12.75" hidden="false" customHeight="true" outlineLevel="0" collapsed="false">
      <c r="B393" s="100" t="e">
        <f aca="false" t="array" ref="B393:B393">IFERROR(VLOOKUP(C392,Orçamento!$A$1:$I$5027,4,0),”NÃO ENC.”))</f>
        <v>#N/A</v>
      </c>
      <c r="C393" s="100"/>
      <c r="D393" s="100"/>
      <c r="E393" s="100"/>
      <c r="F393" s="100"/>
      <c r="G393" s="100"/>
      <c r="H393" s="100"/>
      <c r="I393" s="100"/>
      <c r="L393" s="48"/>
    </row>
    <row r="394" s="46" customFormat="true" ht="24.6" hidden="false" customHeight="true" outlineLevel="0" collapsed="false">
      <c r="B394" s="100"/>
      <c r="C394" s="100"/>
      <c r="D394" s="100"/>
      <c r="E394" s="100"/>
      <c r="F394" s="100"/>
      <c r="G394" s="100"/>
      <c r="H394" s="100"/>
      <c r="I394" s="100"/>
      <c r="L394" s="48"/>
    </row>
    <row r="395" s="46" customFormat="true" ht="12.75" hidden="false" customHeight="true" outlineLevel="0" collapsed="false">
      <c r="B395" s="71" t="s">
        <v>656</v>
      </c>
      <c r="C395" s="72"/>
      <c r="D395" s="73" t="s">
        <v>657</v>
      </c>
      <c r="E395" s="71" t="s">
        <v>658</v>
      </c>
      <c r="F395" s="72" t="s">
        <v>659</v>
      </c>
      <c r="G395" s="71" t="s">
        <v>660</v>
      </c>
      <c r="H395" s="71"/>
      <c r="I395" s="71"/>
      <c r="L395" s="48"/>
    </row>
    <row r="396" s="46" customFormat="true" ht="12.75" hidden="false" customHeight="true" outlineLevel="0" collapsed="false">
      <c r="B396" s="71"/>
      <c r="C396" s="74"/>
      <c r="D396" s="73"/>
      <c r="E396" s="71"/>
      <c r="F396" s="74" t="s">
        <v>661</v>
      </c>
      <c r="G396" s="71"/>
      <c r="H396" s="71"/>
      <c r="I396" s="71"/>
      <c r="L396" s="48"/>
    </row>
    <row r="397" s="46" customFormat="true" ht="12.75" hidden="false" customHeight="true" outlineLevel="0" collapsed="false">
      <c r="B397" s="75" t="s">
        <v>707</v>
      </c>
      <c r="C397" s="76"/>
      <c r="D397" s="76" t="n">
        <v>1</v>
      </c>
      <c r="E397" s="77" t="n">
        <v>12</v>
      </c>
      <c r="F397" s="77" t="n">
        <f aca="false">E397*D397</f>
        <v>12</v>
      </c>
      <c r="G397" s="78" t="s">
        <v>663</v>
      </c>
      <c r="H397" s="78"/>
      <c r="I397" s="78"/>
      <c r="L397" s="48"/>
    </row>
    <row r="398" s="46" customFormat="true" ht="12.75" hidden="false" customHeight="true" outlineLevel="0" collapsed="false">
      <c r="A398" s="46" t="str">
        <f aca="false">C392</f>
        <v>3.11</v>
      </c>
      <c r="B398" s="79" t="s">
        <v>664</v>
      </c>
      <c r="C398" s="80"/>
      <c r="D398" s="81"/>
      <c r="E398" s="82"/>
      <c r="F398" s="83" t="n">
        <f aca="false">SUM(F397:F397)</f>
        <v>12</v>
      </c>
      <c r="G398" s="84"/>
      <c r="H398" s="85"/>
      <c r="I398" s="86"/>
      <c r="J398" s="87" t="n">
        <f aca="false">SUM(C398:I398)</f>
        <v>12</v>
      </c>
      <c r="L398" s="48"/>
    </row>
    <row r="400" s="46" customFormat="true" ht="12.75" hidden="false" customHeight="true" outlineLevel="0" collapsed="false">
      <c r="A400" s="67"/>
      <c r="B400" s="88" t="s">
        <v>653</v>
      </c>
      <c r="C400" s="89" t="str">
        <f aca="false">Orçamento!A62</f>
        <v>3.12</v>
      </c>
      <c r="D400" s="89"/>
      <c r="E400" s="90"/>
      <c r="F400" s="90"/>
      <c r="G400" s="89"/>
      <c r="H400" s="50" t="s">
        <v>654</v>
      </c>
      <c r="I400" s="91" t="s">
        <v>655</v>
      </c>
      <c r="L400" s="48"/>
    </row>
    <row r="401" s="46" customFormat="true" ht="12.75" hidden="false" customHeight="true" outlineLevel="0" collapsed="false">
      <c r="B401" s="100" t="e">
        <f aca="false" t="array" ref="B401:B401">IFERROR(VLOOKUP(C400,Orçamento!$A$1:$I$5027,4,0),”NÃO ENC.”))</f>
        <v>#N/A</v>
      </c>
      <c r="C401" s="100"/>
      <c r="D401" s="100"/>
      <c r="E401" s="100"/>
      <c r="F401" s="100"/>
      <c r="G401" s="100"/>
      <c r="H401" s="100"/>
      <c r="I401" s="100"/>
      <c r="L401" s="48"/>
    </row>
    <row r="402" s="46" customFormat="true" ht="24.6" hidden="false" customHeight="true" outlineLevel="0" collapsed="false">
      <c r="B402" s="100"/>
      <c r="C402" s="100"/>
      <c r="D402" s="100"/>
      <c r="E402" s="100"/>
      <c r="F402" s="100"/>
      <c r="G402" s="100"/>
      <c r="H402" s="100"/>
      <c r="I402" s="100"/>
      <c r="L402" s="48"/>
    </row>
    <row r="403" s="46" customFormat="true" ht="12.75" hidden="false" customHeight="true" outlineLevel="0" collapsed="false">
      <c r="B403" s="71" t="s">
        <v>656</v>
      </c>
      <c r="C403" s="72"/>
      <c r="D403" s="73" t="s">
        <v>657</v>
      </c>
      <c r="E403" s="71" t="s">
        <v>658</v>
      </c>
      <c r="F403" s="72" t="s">
        <v>659</v>
      </c>
      <c r="G403" s="71" t="s">
        <v>660</v>
      </c>
      <c r="H403" s="71"/>
      <c r="I403" s="71"/>
      <c r="L403" s="48"/>
    </row>
    <row r="404" s="46" customFormat="true" ht="12.75" hidden="false" customHeight="true" outlineLevel="0" collapsed="false">
      <c r="B404" s="71"/>
      <c r="C404" s="74"/>
      <c r="D404" s="73"/>
      <c r="E404" s="71"/>
      <c r="F404" s="74" t="s">
        <v>661</v>
      </c>
      <c r="G404" s="71"/>
      <c r="H404" s="71"/>
      <c r="I404" s="71"/>
      <c r="L404" s="48"/>
    </row>
    <row r="405" s="46" customFormat="true" ht="12.75" hidden="false" customHeight="true" outlineLevel="0" collapsed="false">
      <c r="B405" s="75" t="s">
        <v>707</v>
      </c>
      <c r="C405" s="76"/>
      <c r="D405" s="76" t="n">
        <v>2</v>
      </c>
      <c r="E405" s="77" t="n">
        <v>12</v>
      </c>
      <c r="F405" s="77" t="n">
        <f aca="false">E405*D405</f>
        <v>24</v>
      </c>
      <c r="G405" s="78" t="s">
        <v>663</v>
      </c>
      <c r="H405" s="78"/>
      <c r="I405" s="78"/>
      <c r="L405" s="48"/>
    </row>
    <row r="406" s="46" customFormat="true" ht="12.75" hidden="false" customHeight="true" outlineLevel="0" collapsed="false">
      <c r="A406" s="46" t="str">
        <f aca="false">C400</f>
        <v>3.12</v>
      </c>
      <c r="B406" s="79" t="s">
        <v>664</v>
      </c>
      <c r="C406" s="80"/>
      <c r="D406" s="81"/>
      <c r="E406" s="82"/>
      <c r="F406" s="83" t="n">
        <f aca="false">SUM(F405:F405)</f>
        <v>24</v>
      </c>
      <c r="G406" s="84"/>
      <c r="H406" s="85"/>
      <c r="I406" s="86"/>
      <c r="J406" s="87" t="n">
        <f aca="false">SUM(C406:I406)</f>
        <v>24</v>
      </c>
      <c r="L406" s="48"/>
    </row>
    <row r="408" s="46" customFormat="true" ht="12.75" hidden="false" customHeight="true" outlineLevel="0" collapsed="false">
      <c r="A408" s="67"/>
      <c r="B408" s="88" t="s">
        <v>653</v>
      </c>
      <c r="C408" s="89" t="str">
        <f aca="false">Orçamento!A63</f>
        <v>3.13</v>
      </c>
      <c r="D408" s="89"/>
      <c r="E408" s="90"/>
      <c r="F408" s="90"/>
      <c r="G408" s="89"/>
      <c r="H408" s="50" t="s">
        <v>654</v>
      </c>
      <c r="I408" s="91" t="s">
        <v>655</v>
      </c>
      <c r="L408" s="48"/>
    </row>
    <row r="409" s="46" customFormat="true" ht="12.75" hidden="false" customHeight="true" outlineLevel="0" collapsed="false">
      <c r="B409" s="100" t="e">
        <f aca="false" t="array" ref="B409:B409">IFERROR(VLOOKUP(C408,Orçamento!$A$1:$I$5027,4,0),”NÃO ENC.”))</f>
        <v>#N/A</v>
      </c>
      <c r="C409" s="100"/>
      <c r="D409" s="100"/>
      <c r="E409" s="100"/>
      <c r="F409" s="100"/>
      <c r="G409" s="100"/>
      <c r="H409" s="100"/>
      <c r="I409" s="100"/>
      <c r="L409" s="48"/>
    </row>
    <row r="410" s="46" customFormat="true" ht="24.6" hidden="false" customHeight="true" outlineLevel="0" collapsed="false">
      <c r="B410" s="100"/>
      <c r="C410" s="100"/>
      <c r="D410" s="100"/>
      <c r="E410" s="100"/>
      <c r="F410" s="100"/>
      <c r="G410" s="100"/>
      <c r="H410" s="100"/>
      <c r="I410" s="100"/>
      <c r="L410" s="48"/>
    </row>
    <row r="411" s="46" customFormat="true" ht="12.75" hidden="false" customHeight="true" outlineLevel="0" collapsed="false">
      <c r="B411" s="71" t="s">
        <v>656</v>
      </c>
      <c r="C411" s="72"/>
      <c r="D411" s="73" t="s">
        <v>657</v>
      </c>
      <c r="E411" s="71" t="s">
        <v>658</v>
      </c>
      <c r="F411" s="72" t="s">
        <v>659</v>
      </c>
      <c r="G411" s="71" t="s">
        <v>660</v>
      </c>
      <c r="H411" s="71"/>
      <c r="I411" s="71"/>
      <c r="L411" s="48"/>
    </row>
    <row r="412" s="46" customFormat="true" ht="12.75" hidden="false" customHeight="true" outlineLevel="0" collapsed="false">
      <c r="B412" s="71"/>
      <c r="C412" s="74"/>
      <c r="D412" s="73"/>
      <c r="E412" s="71"/>
      <c r="F412" s="74" t="s">
        <v>661</v>
      </c>
      <c r="G412" s="71"/>
      <c r="H412" s="71"/>
      <c r="I412" s="71"/>
      <c r="L412" s="48"/>
    </row>
    <row r="413" s="46" customFormat="true" ht="12.75" hidden="false" customHeight="true" outlineLevel="0" collapsed="false">
      <c r="B413" s="75" t="s">
        <v>707</v>
      </c>
      <c r="C413" s="76"/>
      <c r="D413" s="76" t="n">
        <v>6</v>
      </c>
      <c r="E413" s="77" t="n">
        <v>12</v>
      </c>
      <c r="F413" s="77" t="n">
        <f aca="false">E413*D413</f>
        <v>72</v>
      </c>
      <c r="G413" s="78" t="s">
        <v>663</v>
      </c>
      <c r="H413" s="78"/>
      <c r="I413" s="78"/>
      <c r="L413" s="48"/>
    </row>
    <row r="414" s="46" customFormat="true" ht="12.75" hidden="false" customHeight="true" outlineLevel="0" collapsed="false">
      <c r="A414" s="46" t="str">
        <f aca="false">C408</f>
        <v>3.13</v>
      </c>
      <c r="B414" s="79" t="s">
        <v>664</v>
      </c>
      <c r="C414" s="80"/>
      <c r="D414" s="81"/>
      <c r="E414" s="82"/>
      <c r="F414" s="83" t="n">
        <f aca="false">SUM(F413:F413)</f>
        <v>72</v>
      </c>
      <c r="G414" s="84"/>
      <c r="H414" s="85"/>
      <c r="I414" s="86"/>
      <c r="J414" s="87" t="n">
        <f aca="false">SUM(C414:I414)</f>
        <v>72</v>
      </c>
      <c r="L414" s="48"/>
    </row>
    <row r="416" s="46" customFormat="true" ht="12.75" hidden="false" customHeight="true" outlineLevel="0" collapsed="false">
      <c r="A416" s="67"/>
      <c r="B416" s="88" t="s">
        <v>653</v>
      </c>
      <c r="C416" s="89" t="str">
        <f aca="false">Orçamento!A64</f>
        <v>3.14</v>
      </c>
      <c r="D416" s="89"/>
      <c r="E416" s="90"/>
      <c r="F416" s="90"/>
      <c r="G416" s="89"/>
      <c r="H416" s="50" t="s">
        <v>654</v>
      </c>
      <c r="I416" s="91" t="s">
        <v>655</v>
      </c>
      <c r="L416" s="48"/>
    </row>
    <row r="417" s="46" customFormat="true" ht="12.75" hidden="false" customHeight="true" outlineLevel="0" collapsed="false">
      <c r="B417" s="100" t="e">
        <f aca="false" t="array" ref="B417:B417">IFERROR(VLOOKUP(C416,Orçamento!$A$1:$I$5027,4,0),”NÃO ENC.”))</f>
        <v>#N/A</v>
      </c>
      <c r="C417" s="100"/>
      <c r="D417" s="100"/>
      <c r="E417" s="100"/>
      <c r="F417" s="100"/>
      <c r="G417" s="100"/>
      <c r="H417" s="100"/>
      <c r="I417" s="100"/>
      <c r="L417" s="48"/>
    </row>
    <row r="418" s="46" customFormat="true" ht="24.6" hidden="false" customHeight="true" outlineLevel="0" collapsed="false">
      <c r="B418" s="100"/>
      <c r="C418" s="100"/>
      <c r="D418" s="100"/>
      <c r="E418" s="100"/>
      <c r="F418" s="100"/>
      <c r="G418" s="100"/>
      <c r="H418" s="100"/>
      <c r="I418" s="100"/>
      <c r="L418" s="48"/>
    </row>
    <row r="419" s="46" customFormat="true" ht="12.75" hidden="false" customHeight="true" outlineLevel="0" collapsed="false">
      <c r="B419" s="71" t="s">
        <v>656</v>
      </c>
      <c r="C419" s="72"/>
      <c r="D419" s="73" t="s">
        <v>657</v>
      </c>
      <c r="E419" s="71" t="s">
        <v>658</v>
      </c>
      <c r="F419" s="72" t="s">
        <v>659</v>
      </c>
      <c r="G419" s="71" t="s">
        <v>660</v>
      </c>
      <c r="H419" s="71"/>
      <c r="I419" s="71"/>
      <c r="L419" s="48"/>
    </row>
    <row r="420" s="46" customFormat="true" ht="12.75" hidden="false" customHeight="true" outlineLevel="0" collapsed="false">
      <c r="B420" s="71"/>
      <c r="C420" s="74"/>
      <c r="D420" s="73"/>
      <c r="E420" s="71"/>
      <c r="F420" s="74" t="s">
        <v>661</v>
      </c>
      <c r="G420" s="71"/>
      <c r="H420" s="71"/>
      <c r="I420" s="71"/>
      <c r="L420" s="48"/>
    </row>
    <row r="421" s="46" customFormat="true" ht="12.75" hidden="false" customHeight="true" outlineLevel="0" collapsed="false">
      <c r="B421" s="75" t="s">
        <v>707</v>
      </c>
      <c r="C421" s="76"/>
      <c r="D421" s="76" t="n">
        <v>6</v>
      </c>
      <c r="E421" s="77" t="n">
        <v>12</v>
      </c>
      <c r="F421" s="77" t="n">
        <f aca="false">E421*D421</f>
        <v>72</v>
      </c>
      <c r="G421" s="78" t="s">
        <v>663</v>
      </c>
      <c r="H421" s="78"/>
      <c r="I421" s="78"/>
      <c r="L421" s="48"/>
    </row>
    <row r="422" s="46" customFormat="true" ht="12.75" hidden="false" customHeight="true" outlineLevel="0" collapsed="false">
      <c r="A422" s="46" t="str">
        <f aca="false">C416</f>
        <v>3.14</v>
      </c>
      <c r="B422" s="79" t="s">
        <v>664</v>
      </c>
      <c r="C422" s="80"/>
      <c r="D422" s="81"/>
      <c r="E422" s="82"/>
      <c r="F422" s="83" t="n">
        <f aca="false">SUM(F421:F421)</f>
        <v>72</v>
      </c>
      <c r="G422" s="84"/>
      <c r="H422" s="85"/>
      <c r="I422" s="86"/>
      <c r="J422" s="87" t="n">
        <f aca="false">SUM(C422:I422)</f>
        <v>72</v>
      </c>
      <c r="L422" s="48"/>
    </row>
    <row r="424" s="46" customFormat="true" ht="12.75" hidden="false" customHeight="true" outlineLevel="0" collapsed="false">
      <c r="A424" s="67"/>
      <c r="B424" s="88" t="s">
        <v>653</v>
      </c>
      <c r="C424" s="89" t="str">
        <f aca="false">Orçamento!A65</f>
        <v>3.15</v>
      </c>
      <c r="D424" s="89"/>
      <c r="E424" s="90"/>
      <c r="F424" s="90"/>
      <c r="G424" s="89"/>
      <c r="H424" s="50" t="s">
        <v>654</v>
      </c>
      <c r="I424" s="91" t="s">
        <v>655</v>
      </c>
      <c r="L424" s="48"/>
    </row>
    <row r="425" s="46" customFormat="true" ht="12.75" hidden="false" customHeight="true" outlineLevel="0" collapsed="false">
      <c r="B425" s="100" t="e">
        <f aca="false" t="array" ref="B425:B425">IFERROR(VLOOKUP(C424,Orçamento!$A$1:$I$5027,4,0),”NÃO ENC.”))</f>
        <v>#N/A</v>
      </c>
      <c r="C425" s="100"/>
      <c r="D425" s="100"/>
      <c r="E425" s="100"/>
      <c r="F425" s="100"/>
      <c r="G425" s="100"/>
      <c r="H425" s="100"/>
      <c r="I425" s="100"/>
      <c r="L425" s="48"/>
    </row>
    <row r="426" s="46" customFormat="true" ht="24.6" hidden="false" customHeight="true" outlineLevel="0" collapsed="false">
      <c r="B426" s="100"/>
      <c r="C426" s="100"/>
      <c r="D426" s="100"/>
      <c r="E426" s="100"/>
      <c r="F426" s="100"/>
      <c r="G426" s="100"/>
      <c r="H426" s="100"/>
      <c r="I426" s="100"/>
      <c r="L426" s="48"/>
    </row>
    <row r="427" s="46" customFormat="true" ht="12.75" hidden="false" customHeight="true" outlineLevel="0" collapsed="false">
      <c r="B427" s="71" t="s">
        <v>656</v>
      </c>
      <c r="C427" s="72"/>
      <c r="D427" s="73" t="s">
        <v>657</v>
      </c>
      <c r="E427" s="71" t="s">
        <v>658</v>
      </c>
      <c r="F427" s="72" t="s">
        <v>659</v>
      </c>
      <c r="G427" s="71" t="s">
        <v>660</v>
      </c>
      <c r="H427" s="71"/>
      <c r="I427" s="71"/>
      <c r="L427" s="48"/>
    </row>
    <row r="428" s="46" customFormat="true" ht="12.75" hidden="false" customHeight="true" outlineLevel="0" collapsed="false">
      <c r="B428" s="71"/>
      <c r="C428" s="74"/>
      <c r="D428" s="73"/>
      <c r="E428" s="71"/>
      <c r="F428" s="74" t="s">
        <v>661</v>
      </c>
      <c r="G428" s="71"/>
      <c r="H428" s="71"/>
      <c r="I428" s="71"/>
      <c r="L428" s="48"/>
    </row>
    <row r="429" s="46" customFormat="true" ht="12.75" hidden="false" customHeight="true" outlineLevel="0" collapsed="false">
      <c r="B429" s="75" t="s">
        <v>708</v>
      </c>
      <c r="C429" s="76"/>
      <c r="D429" s="76" t="n">
        <v>12</v>
      </c>
      <c r="E429" s="77" t="n">
        <v>6</v>
      </c>
      <c r="F429" s="77" t="n">
        <f aca="false">E429*D429</f>
        <v>72</v>
      </c>
      <c r="G429" s="78" t="s">
        <v>663</v>
      </c>
      <c r="H429" s="78"/>
      <c r="I429" s="78"/>
      <c r="L429" s="48"/>
    </row>
    <row r="430" s="46" customFormat="true" ht="12.75" hidden="false" customHeight="true" outlineLevel="0" collapsed="false">
      <c r="A430" s="46" t="str">
        <f aca="false">C424</f>
        <v>3.15</v>
      </c>
      <c r="B430" s="79" t="s">
        <v>664</v>
      </c>
      <c r="C430" s="80"/>
      <c r="D430" s="81"/>
      <c r="E430" s="82"/>
      <c r="F430" s="83" t="n">
        <f aca="false">SUM(F429:F429)</f>
        <v>72</v>
      </c>
      <c r="G430" s="84"/>
      <c r="H430" s="85"/>
      <c r="I430" s="86"/>
      <c r="J430" s="87" t="n">
        <f aca="false">SUM(C430:I430)</f>
        <v>72</v>
      </c>
      <c r="L430" s="48"/>
    </row>
    <row r="432" s="46" customFormat="true" ht="12.75" hidden="false" customHeight="true" outlineLevel="0" collapsed="false">
      <c r="A432" s="67"/>
      <c r="B432" s="88" t="s">
        <v>653</v>
      </c>
      <c r="C432" s="89" t="str">
        <f aca="false">Orçamento!A66</f>
        <v>3.16</v>
      </c>
      <c r="D432" s="89"/>
      <c r="E432" s="90"/>
      <c r="F432" s="90"/>
      <c r="G432" s="89"/>
      <c r="H432" s="50" t="s">
        <v>654</v>
      </c>
      <c r="I432" s="91" t="s">
        <v>655</v>
      </c>
      <c r="L432" s="48"/>
    </row>
    <row r="433" s="46" customFormat="true" ht="12.75" hidden="false" customHeight="true" outlineLevel="0" collapsed="false">
      <c r="B433" s="100" t="e">
        <f aca="false" t="array" ref="B433:B433">IFERROR(VLOOKUP(C432,Orçamento!$A$1:$I$5027,4,0),”NÃO ENC.”))</f>
        <v>#N/A</v>
      </c>
      <c r="C433" s="100"/>
      <c r="D433" s="100"/>
      <c r="E433" s="100"/>
      <c r="F433" s="100"/>
      <c r="G433" s="100"/>
      <c r="H433" s="100"/>
      <c r="I433" s="100"/>
      <c r="L433" s="48"/>
    </row>
    <row r="434" s="46" customFormat="true" ht="24.6" hidden="false" customHeight="true" outlineLevel="0" collapsed="false">
      <c r="B434" s="100"/>
      <c r="C434" s="100"/>
      <c r="D434" s="100"/>
      <c r="E434" s="100"/>
      <c r="F434" s="100"/>
      <c r="G434" s="100"/>
      <c r="H434" s="100"/>
      <c r="I434" s="100"/>
      <c r="L434" s="48"/>
    </row>
    <row r="435" s="46" customFormat="true" ht="12.75" hidden="false" customHeight="true" outlineLevel="0" collapsed="false">
      <c r="B435" s="71" t="s">
        <v>656</v>
      </c>
      <c r="C435" s="72"/>
      <c r="D435" s="73" t="s">
        <v>657</v>
      </c>
      <c r="E435" s="71" t="s">
        <v>658</v>
      </c>
      <c r="F435" s="72" t="s">
        <v>659</v>
      </c>
      <c r="G435" s="71" t="s">
        <v>660</v>
      </c>
      <c r="H435" s="71"/>
      <c r="I435" s="71"/>
      <c r="L435" s="48"/>
    </row>
    <row r="436" s="46" customFormat="true" ht="12.75" hidden="false" customHeight="true" outlineLevel="0" collapsed="false">
      <c r="B436" s="71"/>
      <c r="C436" s="74"/>
      <c r="D436" s="73"/>
      <c r="E436" s="71"/>
      <c r="F436" s="74" t="s">
        <v>661</v>
      </c>
      <c r="G436" s="71"/>
      <c r="H436" s="71"/>
      <c r="I436" s="71"/>
      <c r="L436" s="48"/>
    </row>
    <row r="437" s="46" customFormat="true" ht="12.75" hidden="false" customHeight="true" outlineLevel="0" collapsed="false">
      <c r="B437" s="75" t="s">
        <v>709</v>
      </c>
      <c r="C437" s="76"/>
      <c r="D437" s="76" t="n">
        <v>2</v>
      </c>
      <c r="E437" s="77" t="n">
        <v>12</v>
      </c>
      <c r="F437" s="77" t="n">
        <f aca="false">E437*D437</f>
        <v>24</v>
      </c>
      <c r="G437" s="78" t="s">
        <v>663</v>
      </c>
      <c r="H437" s="78"/>
      <c r="I437" s="78"/>
      <c r="L437" s="48"/>
    </row>
    <row r="438" s="46" customFormat="true" ht="12.75" hidden="false" customHeight="true" outlineLevel="0" collapsed="false">
      <c r="A438" s="46" t="str">
        <f aca="false">C432</f>
        <v>3.16</v>
      </c>
      <c r="B438" s="79" t="s">
        <v>664</v>
      </c>
      <c r="C438" s="80"/>
      <c r="D438" s="81"/>
      <c r="E438" s="82"/>
      <c r="F438" s="83" t="n">
        <f aca="false">SUM(F437:F437)</f>
        <v>24</v>
      </c>
      <c r="G438" s="84"/>
      <c r="H438" s="85"/>
      <c r="I438" s="86"/>
      <c r="J438" s="87" t="n">
        <f aca="false">SUM(C438:I438)</f>
        <v>24</v>
      </c>
      <c r="L438" s="48"/>
    </row>
    <row r="440" s="46" customFormat="true" ht="12.75" hidden="false" customHeight="true" outlineLevel="0" collapsed="false">
      <c r="A440" s="67"/>
      <c r="B440" s="88" t="s">
        <v>653</v>
      </c>
      <c r="C440" s="89" t="str">
        <f aca="false">Orçamento!A67</f>
        <v>3.17</v>
      </c>
      <c r="D440" s="89"/>
      <c r="E440" s="90"/>
      <c r="F440" s="90"/>
      <c r="G440" s="89"/>
      <c r="H440" s="50" t="s">
        <v>654</v>
      </c>
      <c r="I440" s="91" t="s">
        <v>655</v>
      </c>
      <c r="L440" s="48"/>
    </row>
    <row r="441" s="46" customFormat="true" ht="12.75" hidden="false" customHeight="true" outlineLevel="0" collapsed="false">
      <c r="B441" s="100" t="e">
        <f aca="false" t="array" ref="B441:B441">IFERROR(VLOOKUP(C440,Orçamento!$A$1:$I$5027,4,0),”NÃO ENC.”))</f>
        <v>#N/A</v>
      </c>
      <c r="C441" s="100"/>
      <c r="D441" s="100"/>
      <c r="E441" s="100"/>
      <c r="F441" s="100"/>
      <c r="G441" s="100"/>
      <c r="H441" s="100"/>
      <c r="I441" s="100"/>
      <c r="L441" s="48"/>
    </row>
    <row r="442" s="46" customFormat="true" ht="24.6" hidden="false" customHeight="true" outlineLevel="0" collapsed="false">
      <c r="B442" s="100"/>
      <c r="C442" s="100"/>
      <c r="D442" s="100"/>
      <c r="E442" s="100"/>
      <c r="F442" s="100"/>
      <c r="G442" s="100"/>
      <c r="H442" s="100"/>
      <c r="I442" s="100"/>
      <c r="L442" s="48"/>
    </row>
    <row r="443" s="46" customFormat="true" ht="12.75" hidden="false" customHeight="true" outlineLevel="0" collapsed="false">
      <c r="B443" s="71" t="s">
        <v>656</v>
      </c>
      <c r="C443" s="72"/>
      <c r="D443" s="73" t="s">
        <v>657</v>
      </c>
      <c r="E443" s="71" t="s">
        <v>658</v>
      </c>
      <c r="F443" s="72" t="s">
        <v>659</v>
      </c>
      <c r="G443" s="71" t="s">
        <v>660</v>
      </c>
      <c r="H443" s="71"/>
      <c r="I443" s="71"/>
      <c r="L443" s="48"/>
    </row>
    <row r="444" s="46" customFormat="true" ht="12.75" hidden="false" customHeight="true" outlineLevel="0" collapsed="false">
      <c r="B444" s="71"/>
      <c r="C444" s="74"/>
      <c r="D444" s="73"/>
      <c r="E444" s="71"/>
      <c r="F444" s="74" t="s">
        <v>661</v>
      </c>
      <c r="G444" s="71"/>
      <c r="H444" s="71"/>
      <c r="I444" s="71"/>
      <c r="L444" s="48"/>
    </row>
    <row r="445" s="46" customFormat="true" ht="12.75" hidden="false" customHeight="true" outlineLevel="0" collapsed="false">
      <c r="B445" s="75" t="s">
        <v>710</v>
      </c>
      <c r="C445" s="76"/>
      <c r="D445" s="76" t="n">
        <v>4</v>
      </c>
      <c r="E445" s="77" t="n">
        <v>6</v>
      </c>
      <c r="F445" s="77" t="n">
        <f aca="false">E445*D445</f>
        <v>24</v>
      </c>
      <c r="G445" s="78" t="s">
        <v>663</v>
      </c>
      <c r="H445" s="78"/>
      <c r="I445" s="78"/>
      <c r="L445" s="48"/>
    </row>
    <row r="446" s="46" customFormat="true" ht="12.75" hidden="false" customHeight="true" outlineLevel="0" collapsed="false">
      <c r="A446" s="46" t="str">
        <f aca="false">C440</f>
        <v>3.17</v>
      </c>
      <c r="B446" s="79" t="s">
        <v>664</v>
      </c>
      <c r="C446" s="80"/>
      <c r="D446" s="81"/>
      <c r="E446" s="82"/>
      <c r="F446" s="83" t="n">
        <f aca="false">SUM(F445:F445)</f>
        <v>24</v>
      </c>
      <c r="G446" s="84"/>
      <c r="H446" s="85"/>
      <c r="I446" s="86"/>
      <c r="J446" s="87" t="n">
        <f aca="false">SUM(C446:I446)</f>
        <v>24</v>
      </c>
      <c r="L446" s="48"/>
    </row>
    <row r="448" s="46" customFormat="true" ht="12.75" hidden="false" customHeight="true" outlineLevel="0" collapsed="false">
      <c r="A448" s="67"/>
      <c r="B448" s="88" t="s">
        <v>653</v>
      </c>
      <c r="C448" s="89" t="str">
        <f aca="false">Orçamento!A68</f>
        <v>3.18</v>
      </c>
      <c r="D448" s="89"/>
      <c r="E448" s="90"/>
      <c r="F448" s="90"/>
      <c r="G448" s="89"/>
      <c r="H448" s="50" t="s">
        <v>654</v>
      </c>
      <c r="I448" s="91" t="s">
        <v>655</v>
      </c>
      <c r="L448" s="48"/>
    </row>
    <row r="449" s="46" customFormat="true" ht="12.75" hidden="false" customHeight="true" outlineLevel="0" collapsed="false">
      <c r="B449" s="100" t="e">
        <f aca="false" t="array" ref="B449:B449">IFERROR(VLOOKUP(C448,Orçamento!$A$1:$I$5027,4,0),”NÃO ENC.”))</f>
        <v>#N/A</v>
      </c>
      <c r="C449" s="100"/>
      <c r="D449" s="100"/>
      <c r="E449" s="100"/>
      <c r="F449" s="100"/>
      <c r="G449" s="100"/>
      <c r="H449" s="100"/>
      <c r="I449" s="100"/>
      <c r="L449" s="48"/>
    </row>
    <row r="450" s="46" customFormat="true" ht="24.6" hidden="false" customHeight="true" outlineLevel="0" collapsed="false">
      <c r="B450" s="100"/>
      <c r="C450" s="100"/>
      <c r="D450" s="100"/>
      <c r="E450" s="100"/>
      <c r="F450" s="100"/>
      <c r="G450" s="100"/>
      <c r="H450" s="100"/>
      <c r="I450" s="100"/>
      <c r="L450" s="48"/>
    </row>
    <row r="451" s="46" customFormat="true" ht="12.75" hidden="false" customHeight="true" outlineLevel="0" collapsed="false">
      <c r="B451" s="71" t="s">
        <v>656</v>
      </c>
      <c r="C451" s="72"/>
      <c r="D451" s="73" t="s">
        <v>657</v>
      </c>
      <c r="E451" s="71" t="s">
        <v>658</v>
      </c>
      <c r="F451" s="72" t="s">
        <v>659</v>
      </c>
      <c r="G451" s="71" t="s">
        <v>660</v>
      </c>
      <c r="H451" s="71"/>
      <c r="I451" s="71"/>
      <c r="L451" s="48"/>
    </row>
    <row r="452" s="46" customFormat="true" ht="12.75" hidden="false" customHeight="true" outlineLevel="0" collapsed="false">
      <c r="B452" s="71"/>
      <c r="C452" s="74"/>
      <c r="D452" s="73"/>
      <c r="E452" s="71"/>
      <c r="F452" s="74" t="s">
        <v>661</v>
      </c>
      <c r="G452" s="71"/>
      <c r="H452" s="71"/>
      <c r="I452" s="71"/>
      <c r="L452" s="48"/>
    </row>
    <row r="453" s="46" customFormat="true" ht="12.75" hidden="false" customHeight="true" outlineLevel="0" collapsed="false">
      <c r="B453" s="75" t="s">
        <v>711</v>
      </c>
      <c r="C453" s="76"/>
      <c r="D453" s="76" t="n">
        <v>10</v>
      </c>
      <c r="E453" s="77" t="n">
        <v>1</v>
      </c>
      <c r="F453" s="77" t="n">
        <f aca="false">E453*D453</f>
        <v>10</v>
      </c>
      <c r="G453" s="78" t="s">
        <v>663</v>
      </c>
      <c r="H453" s="78"/>
      <c r="I453" s="78"/>
      <c r="L453" s="48"/>
    </row>
    <row r="454" s="46" customFormat="true" ht="12.75" hidden="false" customHeight="true" outlineLevel="0" collapsed="false">
      <c r="A454" s="46" t="str">
        <f aca="false">C448</f>
        <v>3.18</v>
      </c>
      <c r="B454" s="79" t="s">
        <v>664</v>
      </c>
      <c r="C454" s="80"/>
      <c r="D454" s="81"/>
      <c r="E454" s="82"/>
      <c r="F454" s="83" t="n">
        <f aca="false">SUM(F453:F453)</f>
        <v>10</v>
      </c>
      <c r="G454" s="84"/>
      <c r="H454" s="85"/>
      <c r="I454" s="86"/>
      <c r="J454" s="87" t="n">
        <f aca="false">SUM(C454:I454)</f>
        <v>10</v>
      </c>
      <c r="L454" s="48"/>
    </row>
    <row r="456" s="46" customFormat="true" ht="12.75" hidden="false" customHeight="true" outlineLevel="0" collapsed="false">
      <c r="A456" s="67"/>
      <c r="B456" s="88" t="s">
        <v>653</v>
      </c>
      <c r="C456" s="89" t="str">
        <f aca="false">Orçamento!A69</f>
        <v>3.19</v>
      </c>
      <c r="D456" s="89"/>
      <c r="E456" s="90"/>
      <c r="F456" s="90"/>
      <c r="G456" s="89"/>
      <c r="H456" s="50" t="s">
        <v>654</v>
      </c>
      <c r="I456" s="91" t="s">
        <v>655</v>
      </c>
      <c r="L456" s="48"/>
    </row>
    <row r="457" s="46" customFormat="true" ht="12.75" hidden="false" customHeight="true" outlineLevel="0" collapsed="false">
      <c r="B457" s="100" t="e">
        <f aca="false" t="array" ref="B457:B457">IFERROR(VLOOKUP(C456,Orçamento!$A$1:$I$5027,4,0),”NÃO ENC.”))</f>
        <v>#N/A</v>
      </c>
      <c r="C457" s="100"/>
      <c r="D457" s="100"/>
      <c r="E457" s="100"/>
      <c r="F457" s="100"/>
      <c r="G457" s="100"/>
      <c r="H457" s="100"/>
      <c r="I457" s="100"/>
      <c r="L457" s="48"/>
    </row>
    <row r="458" s="46" customFormat="true" ht="24.6" hidden="false" customHeight="true" outlineLevel="0" collapsed="false">
      <c r="B458" s="100"/>
      <c r="C458" s="100"/>
      <c r="D458" s="100"/>
      <c r="E458" s="100"/>
      <c r="F458" s="100"/>
      <c r="G458" s="100"/>
      <c r="H458" s="100"/>
      <c r="I458" s="100"/>
      <c r="L458" s="48"/>
    </row>
    <row r="459" s="46" customFormat="true" ht="12.75" hidden="false" customHeight="true" outlineLevel="0" collapsed="false">
      <c r="B459" s="71" t="s">
        <v>656</v>
      </c>
      <c r="C459" s="72"/>
      <c r="D459" s="73" t="s">
        <v>657</v>
      </c>
      <c r="E459" s="71" t="s">
        <v>658</v>
      </c>
      <c r="F459" s="72" t="s">
        <v>659</v>
      </c>
      <c r="G459" s="71" t="s">
        <v>660</v>
      </c>
      <c r="H459" s="71"/>
      <c r="I459" s="71"/>
      <c r="L459" s="48"/>
    </row>
    <row r="460" s="46" customFormat="true" ht="12.75" hidden="false" customHeight="true" outlineLevel="0" collapsed="false">
      <c r="B460" s="71"/>
      <c r="C460" s="74"/>
      <c r="D460" s="73"/>
      <c r="E460" s="71"/>
      <c r="F460" s="74" t="s">
        <v>661</v>
      </c>
      <c r="G460" s="71"/>
      <c r="H460" s="71"/>
      <c r="I460" s="71"/>
      <c r="L460" s="48"/>
    </row>
    <row r="461" s="46" customFormat="true" ht="12.75" hidden="false" customHeight="true" outlineLevel="0" collapsed="false">
      <c r="B461" s="75" t="s">
        <v>711</v>
      </c>
      <c r="C461" s="76"/>
      <c r="D461" s="76" t="n">
        <v>2</v>
      </c>
      <c r="E461" s="77" t="n">
        <v>1</v>
      </c>
      <c r="F461" s="77" t="n">
        <f aca="false">E461*D461</f>
        <v>2</v>
      </c>
      <c r="G461" s="78" t="s">
        <v>663</v>
      </c>
      <c r="H461" s="78"/>
      <c r="I461" s="78"/>
      <c r="L461" s="48"/>
    </row>
    <row r="462" s="46" customFormat="true" ht="12.75" hidden="false" customHeight="true" outlineLevel="0" collapsed="false">
      <c r="A462" s="46" t="str">
        <f aca="false">C456</f>
        <v>3.19</v>
      </c>
      <c r="B462" s="79" t="s">
        <v>664</v>
      </c>
      <c r="C462" s="80"/>
      <c r="D462" s="81"/>
      <c r="E462" s="82"/>
      <c r="F462" s="83" t="n">
        <f aca="false">SUM(F461:F461)</f>
        <v>2</v>
      </c>
      <c r="G462" s="84"/>
      <c r="H462" s="85"/>
      <c r="I462" s="86"/>
      <c r="J462" s="87" t="n">
        <f aca="false">SUM(C462:I462)</f>
        <v>2</v>
      </c>
      <c r="L462" s="48"/>
    </row>
    <row r="464" s="46" customFormat="true" ht="12.75" hidden="false" customHeight="true" outlineLevel="0" collapsed="false">
      <c r="A464" s="67"/>
      <c r="B464" s="88" t="s">
        <v>653</v>
      </c>
      <c r="C464" s="89" t="str">
        <f aca="false">Orçamento!A70</f>
        <v>3.20</v>
      </c>
      <c r="D464" s="89"/>
      <c r="E464" s="90"/>
      <c r="F464" s="90"/>
      <c r="G464" s="89"/>
      <c r="H464" s="50" t="s">
        <v>654</v>
      </c>
      <c r="I464" s="91" t="s">
        <v>655</v>
      </c>
      <c r="L464" s="48"/>
    </row>
    <row r="465" s="46" customFormat="true" ht="12.75" hidden="false" customHeight="true" outlineLevel="0" collapsed="false">
      <c r="B465" s="100" t="e">
        <f aca="false" t="array" ref="B465:B465">IFERROR(VLOOKUP(C464,Orçamento!$A$1:$I$5027,4,0),”NÃO ENC.”))</f>
        <v>#N/A</v>
      </c>
      <c r="C465" s="100"/>
      <c r="D465" s="100"/>
      <c r="E465" s="100"/>
      <c r="F465" s="100"/>
      <c r="G465" s="100"/>
      <c r="H465" s="100"/>
      <c r="I465" s="100"/>
      <c r="L465" s="48"/>
    </row>
    <row r="466" s="46" customFormat="true" ht="24.6" hidden="false" customHeight="true" outlineLevel="0" collapsed="false">
      <c r="B466" s="100"/>
      <c r="C466" s="100"/>
      <c r="D466" s="100"/>
      <c r="E466" s="100"/>
      <c r="F466" s="100"/>
      <c r="G466" s="100"/>
      <c r="H466" s="100"/>
      <c r="I466" s="100"/>
      <c r="L466" s="48"/>
    </row>
    <row r="467" s="46" customFormat="true" ht="12.75" hidden="false" customHeight="true" outlineLevel="0" collapsed="false">
      <c r="B467" s="71" t="s">
        <v>656</v>
      </c>
      <c r="C467" s="72"/>
      <c r="D467" s="73" t="s">
        <v>657</v>
      </c>
      <c r="E467" s="71" t="s">
        <v>658</v>
      </c>
      <c r="F467" s="72" t="s">
        <v>659</v>
      </c>
      <c r="G467" s="71" t="s">
        <v>660</v>
      </c>
      <c r="H467" s="71"/>
      <c r="I467" s="71"/>
      <c r="L467" s="48"/>
    </row>
    <row r="468" s="46" customFormat="true" ht="12.75" hidden="false" customHeight="true" outlineLevel="0" collapsed="false">
      <c r="B468" s="71"/>
      <c r="C468" s="74"/>
      <c r="D468" s="73"/>
      <c r="E468" s="71"/>
      <c r="F468" s="74" t="s">
        <v>661</v>
      </c>
      <c r="G468" s="71"/>
      <c r="H468" s="71"/>
      <c r="I468" s="71"/>
      <c r="L468" s="48"/>
    </row>
    <row r="469" s="46" customFormat="true" ht="12.75" hidden="false" customHeight="true" outlineLevel="0" collapsed="false">
      <c r="B469" s="75" t="s">
        <v>712</v>
      </c>
      <c r="C469" s="76"/>
      <c r="D469" s="76" t="n">
        <v>6</v>
      </c>
      <c r="E469" s="77" t="n">
        <v>1</v>
      </c>
      <c r="F469" s="77" t="n">
        <f aca="false">E469*D469</f>
        <v>6</v>
      </c>
      <c r="G469" s="78" t="s">
        <v>663</v>
      </c>
      <c r="H469" s="78"/>
      <c r="I469" s="78"/>
      <c r="L469" s="48"/>
    </row>
    <row r="470" s="46" customFormat="true" ht="12.75" hidden="false" customHeight="true" outlineLevel="0" collapsed="false">
      <c r="A470" s="46" t="str">
        <f aca="false">C464</f>
        <v>3.20</v>
      </c>
      <c r="B470" s="79" t="s">
        <v>664</v>
      </c>
      <c r="C470" s="80"/>
      <c r="D470" s="81"/>
      <c r="E470" s="82"/>
      <c r="F470" s="83" t="n">
        <f aca="false">SUM(F469:F469)</f>
        <v>6</v>
      </c>
      <c r="G470" s="84"/>
      <c r="H470" s="85"/>
      <c r="I470" s="86"/>
      <c r="J470" s="87" t="n">
        <f aca="false">SUM(C470:I470)</f>
        <v>6</v>
      </c>
      <c r="L470" s="48"/>
    </row>
    <row r="472" s="46" customFormat="true" ht="12.75" hidden="false" customHeight="true" outlineLevel="0" collapsed="false">
      <c r="A472" s="67"/>
      <c r="B472" s="88" t="s">
        <v>653</v>
      </c>
      <c r="C472" s="89" t="str">
        <f aca="false">Orçamento!A71</f>
        <v>3.21</v>
      </c>
      <c r="D472" s="89"/>
      <c r="E472" s="90"/>
      <c r="F472" s="90"/>
      <c r="G472" s="89"/>
      <c r="H472" s="50" t="s">
        <v>654</v>
      </c>
      <c r="I472" s="91" t="s">
        <v>655</v>
      </c>
      <c r="L472" s="48"/>
    </row>
    <row r="473" s="46" customFormat="true" ht="12.75" hidden="false" customHeight="true" outlineLevel="0" collapsed="false">
      <c r="B473" s="100" t="e">
        <f aca="false" t="array" ref="B473:B473">IFERROR(VLOOKUP(C472,Orçamento!$A$1:$I$5027,4,0),”NÃO ENC.”))</f>
        <v>#N/A</v>
      </c>
      <c r="C473" s="100"/>
      <c r="D473" s="100"/>
      <c r="E473" s="100"/>
      <c r="F473" s="100"/>
      <c r="G473" s="100"/>
      <c r="H473" s="100"/>
      <c r="I473" s="100"/>
      <c r="L473" s="48"/>
    </row>
    <row r="474" s="46" customFormat="true" ht="24.6" hidden="false" customHeight="true" outlineLevel="0" collapsed="false">
      <c r="B474" s="100"/>
      <c r="C474" s="100"/>
      <c r="D474" s="100"/>
      <c r="E474" s="100"/>
      <c r="F474" s="100"/>
      <c r="G474" s="100"/>
      <c r="H474" s="100"/>
      <c r="I474" s="100"/>
      <c r="L474" s="48"/>
    </row>
    <row r="475" s="46" customFormat="true" ht="12.75" hidden="false" customHeight="true" outlineLevel="0" collapsed="false">
      <c r="B475" s="71" t="s">
        <v>656</v>
      </c>
      <c r="C475" s="72"/>
      <c r="D475" s="73" t="s">
        <v>657</v>
      </c>
      <c r="E475" s="71" t="s">
        <v>658</v>
      </c>
      <c r="F475" s="72" t="s">
        <v>659</v>
      </c>
      <c r="G475" s="71" t="s">
        <v>660</v>
      </c>
      <c r="H475" s="71"/>
      <c r="I475" s="71"/>
      <c r="L475" s="48"/>
    </row>
    <row r="476" s="46" customFormat="true" ht="12.75" hidden="false" customHeight="true" outlineLevel="0" collapsed="false">
      <c r="B476" s="71"/>
      <c r="C476" s="74"/>
      <c r="D476" s="73"/>
      <c r="E476" s="71"/>
      <c r="F476" s="74" t="s">
        <v>661</v>
      </c>
      <c r="G476" s="71"/>
      <c r="H476" s="71"/>
      <c r="I476" s="71"/>
      <c r="L476" s="48"/>
    </row>
    <row r="477" s="46" customFormat="true" ht="12.75" hidden="false" customHeight="true" outlineLevel="0" collapsed="false">
      <c r="B477" s="75" t="s">
        <v>712</v>
      </c>
      <c r="C477" s="76"/>
      <c r="D477" s="76" t="n">
        <v>1</v>
      </c>
      <c r="E477" s="77" t="n">
        <v>1</v>
      </c>
      <c r="F477" s="77" t="n">
        <f aca="false">E477*D477</f>
        <v>1</v>
      </c>
      <c r="G477" s="78" t="s">
        <v>663</v>
      </c>
      <c r="H477" s="78"/>
      <c r="I477" s="78"/>
      <c r="L477" s="48"/>
    </row>
    <row r="478" s="46" customFormat="true" ht="12.75" hidden="false" customHeight="true" outlineLevel="0" collapsed="false">
      <c r="A478" s="46" t="str">
        <f aca="false">C472</f>
        <v>3.21</v>
      </c>
      <c r="B478" s="79" t="s">
        <v>664</v>
      </c>
      <c r="C478" s="80"/>
      <c r="D478" s="81"/>
      <c r="E478" s="82"/>
      <c r="F478" s="83" t="n">
        <f aca="false">SUM(F477:F477)</f>
        <v>1</v>
      </c>
      <c r="G478" s="84"/>
      <c r="H478" s="85"/>
      <c r="I478" s="86"/>
      <c r="J478" s="87" t="n">
        <f aca="false">SUM(C478:I478)</f>
        <v>1</v>
      </c>
      <c r="L478" s="48"/>
    </row>
    <row r="480" s="46" customFormat="true" ht="12.75" hidden="false" customHeight="true" outlineLevel="0" collapsed="false">
      <c r="A480" s="67"/>
      <c r="B480" s="88" t="s">
        <v>653</v>
      </c>
      <c r="C480" s="89" t="str">
        <f aca="false">Orçamento!A72</f>
        <v>3.22</v>
      </c>
      <c r="D480" s="89"/>
      <c r="E480" s="90"/>
      <c r="F480" s="90"/>
      <c r="G480" s="89"/>
      <c r="H480" s="50" t="s">
        <v>654</v>
      </c>
      <c r="I480" s="91" t="s">
        <v>655</v>
      </c>
      <c r="L480" s="48"/>
    </row>
    <row r="481" s="46" customFormat="true" ht="12.75" hidden="false" customHeight="true" outlineLevel="0" collapsed="false">
      <c r="B481" s="100" t="e">
        <f aca="false" t="array" ref="B481:B481">IFERROR(VLOOKUP(C480,Orçamento!$A$1:$I$5027,4,0),”NÃO ENC.”))</f>
        <v>#N/A</v>
      </c>
      <c r="C481" s="100"/>
      <c r="D481" s="100"/>
      <c r="E481" s="100"/>
      <c r="F481" s="100"/>
      <c r="G481" s="100"/>
      <c r="H481" s="100"/>
      <c r="I481" s="100"/>
      <c r="L481" s="48"/>
    </row>
    <row r="482" s="46" customFormat="true" ht="24.6" hidden="false" customHeight="true" outlineLevel="0" collapsed="false">
      <c r="B482" s="100"/>
      <c r="C482" s="100"/>
      <c r="D482" s="100"/>
      <c r="E482" s="100"/>
      <c r="F482" s="100"/>
      <c r="G482" s="100"/>
      <c r="H482" s="100"/>
      <c r="I482" s="100"/>
      <c r="L482" s="48"/>
    </row>
    <row r="483" s="46" customFormat="true" ht="12.75" hidden="false" customHeight="true" outlineLevel="0" collapsed="false">
      <c r="B483" s="71" t="s">
        <v>656</v>
      </c>
      <c r="C483" s="72"/>
      <c r="D483" s="73" t="s">
        <v>657</v>
      </c>
      <c r="E483" s="71" t="s">
        <v>658</v>
      </c>
      <c r="F483" s="72" t="s">
        <v>659</v>
      </c>
      <c r="G483" s="71" t="s">
        <v>660</v>
      </c>
      <c r="H483" s="71"/>
      <c r="I483" s="71"/>
      <c r="L483" s="48"/>
    </row>
    <row r="484" s="46" customFormat="true" ht="12.75" hidden="false" customHeight="true" outlineLevel="0" collapsed="false">
      <c r="B484" s="71"/>
      <c r="C484" s="74"/>
      <c r="D484" s="73"/>
      <c r="E484" s="71"/>
      <c r="F484" s="74" t="s">
        <v>661</v>
      </c>
      <c r="G484" s="71"/>
      <c r="H484" s="71"/>
      <c r="I484" s="71"/>
      <c r="L484" s="48"/>
    </row>
    <row r="485" s="46" customFormat="true" ht="12.75" hidden="false" customHeight="true" outlineLevel="0" collapsed="false">
      <c r="B485" s="75" t="s">
        <v>712</v>
      </c>
      <c r="C485" s="76"/>
      <c r="D485" s="76" t="n">
        <v>1</v>
      </c>
      <c r="E485" s="77" t="n">
        <v>3</v>
      </c>
      <c r="F485" s="77" t="n">
        <f aca="false">E485*D485</f>
        <v>3</v>
      </c>
      <c r="G485" s="78" t="s">
        <v>663</v>
      </c>
      <c r="H485" s="78"/>
      <c r="I485" s="78"/>
      <c r="L485" s="48"/>
    </row>
    <row r="486" s="46" customFormat="true" ht="12.75" hidden="false" customHeight="true" outlineLevel="0" collapsed="false">
      <c r="A486" s="46" t="str">
        <f aca="false">C480</f>
        <v>3.22</v>
      </c>
      <c r="B486" s="79" t="s">
        <v>664</v>
      </c>
      <c r="C486" s="80"/>
      <c r="D486" s="81"/>
      <c r="E486" s="82"/>
      <c r="F486" s="83" t="n">
        <f aca="false">SUM(F485:F485)</f>
        <v>3</v>
      </c>
      <c r="G486" s="84"/>
      <c r="H486" s="85"/>
      <c r="I486" s="86"/>
      <c r="J486" s="87" t="n">
        <f aca="false">SUM(C486:I486)</f>
        <v>3</v>
      </c>
      <c r="L486" s="48"/>
    </row>
    <row r="488" s="46" customFormat="true" ht="12.75" hidden="false" customHeight="true" outlineLevel="0" collapsed="false">
      <c r="A488" s="67"/>
      <c r="B488" s="88" t="s">
        <v>653</v>
      </c>
      <c r="C488" s="89" t="str">
        <f aca="false">Orçamento!A73</f>
        <v>3.23</v>
      </c>
      <c r="D488" s="89"/>
      <c r="E488" s="90"/>
      <c r="F488" s="90"/>
      <c r="G488" s="89"/>
      <c r="H488" s="50" t="s">
        <v>654</v>
      </c>
      <c r="I488" s="91" t="s">
        <v>655</v>
      </c>
      <c r="L488" s="48"/>
    </row>
    <row r="489" s="46" customFormat="true" ht="12.75" hidden="false" customHeight="true" outlineLevel="0" collapsed="false">
      <c r="B489" s="100" t="e">
        <f aca="false" t="array" ref="B489:B489">IFERROR(VLOOKUP(C488,Orçamento!$A$1:$I$5027,4,0),”NÃO ENC.”))</f>
        <v>#N/A</v>
      </c>
      <c r="C489" s="100"/>
      <c r="D489" s="100"/>
      <c r="E489" s="100"/>
      <c r="F489" s="100"/>
      <c r="G489" s="100"/>
      <c r="H489" s="100"/>
      <c r="I489" s="100"/>
      <c r="L489" s="48"/>
    </row>
    <row r="490" s="46" customFormat="true" ht="24.6" hidden="false" customHeight="true" outlineLevel="0" collapsed="false">
      <c r="B490" s="100"/>
      <c r="C490" s="100"/>
      <c r="D490" s="100"/>
      <c r="E490" s="100"/>
      <c r="F490" s="100"/>
      <c r="G490" s="100"/>
      <c r="H490" s="100"/>
      <c r="I490" s="100"/>
      <c r="L490" s="48"/>
    </row>
    <row r="491" s="46" customFormat="true" ht="12.75" hidden="false" customHeight="true" outlineLevel="0" collapsed="false">
      <c r="B491" s="71" t="s">
        <v>656</v>
      </c>
      <c r="C491" s="72"/>
      <c r="D491" s="73" t="s">
        <v>657</v>
      </c>
      <c r="E491" s="71" t="s">
        <v>658</v>
      </c>
      <c r="F491" s="72" t="s">
        <v>659</v>
      </c>
      <c r="G491" s="71" t="s">
        <v>660</v>
      </c>
      <c r="H491" s="71"/>
      <c r="I491" s="71"/>
      <c r="L491" s="48"/>
    </row>
    <row r="492" s="46" customFormat="true" ht="12.75" hidden="false" customHeight="true" outlineLevel="0" collapsed="false">
      <c r="B492" s="71"/>
      <c r="C492" s="74"/>
      <c r="D492" s="73"/>
      <c r="E492" s="71"/>
      <c r="F492" s="74" t="s">
        <v>661</v>
      </c>
      <c r="G492" s="71"/>
      <c r="H492" s="71"/>
      <c r="I492" s="71"/>
      <c r="L492" s="48"/>
    </row>
    <row r="493" s="46" customFormat="true" ht="12.75" hidden="false" customHeight="true" outlineLevel="0" collapsed="false">
      <c r="B493" s="75" t="s">
        <v>712</v>
      </c>
      <c r="C493" s="76"/>
      <c r="D493" s="76" t="n">
        <v>1</v>
      </c>
      <c r="E493" s="77" t="n">
        <v>4</v>
      </c>
      <c r="F493" s="77" t="n">
        <f aca="false">E493*D493</f>
        <v>4</v>
      </c>
      <c r="G493" s="78" t="s">
        <v>663</v>
      </c>
      <c r="H493" s="78"/>
      <c r="I493" s="78"/>
      <c r="L493" s="48"/>
    </row>
    <row r="494" s="46" customFormat="true" ht="12.75" hidden="false" customHeight="true" outlineLevel="0" collapsed="false">
      <c r="A494" s="46" t="str">
        <f aca="false">C488</f>
        <v>3.23</v>
      </c>
      <c r="B494" s="79" t="s">
        <v>664</v>
      </c>
      <c r="C494" s="80"/>
      <c r="D494" s="81"/>
      <c r="E494" s="82"/>
      <c r="F494" s="83" t="n">
        <f aca="false">SUM(F493:F493)</f>
        <v>4</v>
      </c>
      <c r="G494" s="84"/>
      <c r="H494" s="85"/>
      <c r="I494" s="86"/>
      <c r="J494" s="87" t="n">
        <f aca="false">SUM(C494:I494)</f>
        <v>4</v>
      </c>
      <c r="L494" s="48"/>
    </row>
    <row r="496" s="46" customFormat="true" ht="12.75" hidden="false" customHeight="true" outlineLevel="0" collapsed="false">
      <c r="A496" s="67"/>
      <c r="B496" s="88" t="s">
        <v>653</v>
      </c>
      <c r="C496" s="89" t="str">
        <f aca="false">Orçamento!A74</f>
        <v>3.24</v>
      </c>
      <c r="D496" s="89"/>
      <c r="E496" s="90"/>
      <c r="F496" s="90"/>
      <c r="G496" s="89"/>
      <c r="H496" s="50" t="s">
        <v>654</v>
      </c>
      <c r="I496" s="91" t="s">
        <v>655</v>
      </c>
      <c r="L496" s="48"/>
    </row>
    <row r="497" s="46" customFormat="true" ht="12.75" hidden="false" customHeight="true" outlineLevel="0" collapsed="false">
      <c r="B497" s="100" t="e">
        <f aca="false" t="array" ref="B497:B497">IFERROR(VLOOKUP(C496,Orçamento!$A$1:$I$5027,4,0),”NÃO ENC.”))</f>
        <v>#N/A</v>
      </c>
      <c r="C497" s="100"/>
      <c r="D497" s="100"/>
      <c r="E497" s="100"/>
      <c r="F497" s="100"/>
      <c r="G497" s="100"/>
      <c r="H497" s="100"/>
      <c r="I497" s="100"/>
      <c r="L497" s="48"/>
    </row>
    <row r="498" s="46" customFormat="true" ht="24.6" hidden="false" customHeight="true" outlineLevel="0" collapsed="false">
      <c r="B498" s="100"/>
      <c r="C498" s="100"/>
      <c r="D498" s="100"/>
      <c r="E498" s="100"/>
      <c r="F498" s="100"/>
      <c r="G498" s="100"/>
      <c r="H498" s="100"/>
      <c r="I498" s="100"/>
      <c r="L498" s="48"/>
    </row>
    <row r="499" s="46" customFormat="true" ht="12.75" hidden="false" customHeight="true" outlineLevel="0" collapsed="false">
      <c r="B499" s="71" t="s">
        <v>656</v>
      </c>
      <c r="C499" s="72"/>
      <c r="D499" s="73" t="s">
        <v>657</v>
      </c>
      <c r="E499" s="71" t="s">
        <v>658</v>
      </c>
      <c r="F499" s="72" t="s">
        <v>659</v>
      </c>
      <c r="G499" s="71" t="s">
        <v>660</v>
      </c>
      <c r="H499" s="71"/>
      <c r="I499" s="71"/>
      <c r="L499" s="48"/>
    </row>
    <row r="500" s="46" customFormat="true" ht="12.75" hidden="false" customHeight="true" outlineLevel="0" collapsed="false">
      <c r="B500" s="71"/>
      <c r="C500" s="74"/>
      <c r="D500" s="73"/>
      <c r="E500" s="71"/>
      <c r="F500" s="74" t="s">
        <v>661</v>
      </c>
      <c r="G500" s="71"/>
      <c r="H500" s="71"/>
      <c r="I500" s="71"/>
      <c r="L500" s="48"/>
    </row>
    <row r="501" s="46" customFormat="true" ht="12.75" hidden="false" customHeight="true" outlineLevel="0" collapsed="false">
      <c r="B501" s="75" t="s">
        <v>712</v>
      </c>
      <c r="C501" s="76"/>
      <c r="D501" s="76" t="n">
        <v>1</v>
      </c>
      <c r="E501" s="77" t="n">
        <v>4</v>
      </c>
      <c r="F501" s="77" t="n">
        <f aca="false">E501*D501</f>
        <v>4</v>
      </c>
      <c r="G501" s="78" t="s">
        <v>663</v>
      </c>
      <c r="H501" s="78"/>
      <c r="I501" s="78"/>
      <c r="L501" s="48"/>
    </row>
    <row r="502" s="46" customFormat="true" ht="12.75" hidden="false" customHeight="true" outlineLevel="0" collapsed="false">
      <c r="A502" s="46" t="str">
        <f aca="false">C496</f>
        <v>3.24</v>
      </c>
      <c r="B502" s="79" t="s">
        <v>664</v>
      </c>
      <c r="C502" s="80"/>
      <c r="D502" s="81"/>
      <c r="E502" s="82"/>
      <c r="F502" s="83" t="n">
        <f aca="false">SUM(F501:F501)</f>
        <v>4</v>
      </c>
      <c r="G502" s="84"/>
      <c r="H502" s="85"/>
      <c r="I502" s="86"/>
      <c r="J502" s="87" t="n">
        <f aca="false">SUM(C502:I502)</f>
        <v>4</v>
      </c>
      <c r="L502" s="48"/>
    </row>
    <row r="504" s="46" customFormat="true" ht="12.75" hidden="false" customHeight="true" outlineLevel="0" collapsed="false">
      <c r="A504" s="67"/>
      <c r="B504" s="88" t="s">
        <v>653</v>
      </c>
      <c r="C504" s="89" t="str">
        <f aca="false">Orçamento!A75</f>
        <v>3.25</v>
      </c>
      <c r="D504" s="89"/>
      <c r="E504" s="90"/>
      <c r="F504" s="90"/>
      <c r="G504" s="89"/>
      <c r="H504" s="50" t="s">
        <v>654</v>
      </c>
      <c r="I504" s="91" t="s">
        <v>655</v>
      </c>
      <c r="L504" s="48"/>
    </row>
    <row r="505" s="46" customFormat="true" ht="12.75" hidden="false" customHeight="true" outlineLevel="0" collapsed="false">
      <c r="B505" s="100" t="e">
        <f aca="false" t="array" ref="B505:B505">IFERROR(VLOOKUP(C504,Orçamento!$A$1:$I$5027,4,0),”NÃO ENC.”))</f>
        <v>#N/A</v>
      </c>
      <c r="C505" s="100"/>
      <c r="D505" s="100"/>
      <c r="E505" s="100"/>
      <c r="F505" s="100"/>
      <c r="G505" s="100"/>
      <c r="H505" s="100"/>
      <c r="I505" s="100"/>
      <c r="L505" s="48"/>
    </row>
    <row r="506" s="46" customFormat="true" ht="24.6" hidden="false" customHeight="true" outlineLevel="0" collapsed="false">
      <c r="B506" s="100"/>
      <c r="C506" s="100"/>
      <c r="D506" s="100"/>
      <c r="E506" s="100"/>
      <c r="F506" s="100"/>
      <c r="G506" s="100"/>
      <c r="H506" s="100"/>
      <c r="I506" s="100"/>
      <c r="L506" s="48"/>
    </row>
    <row r="507" s="46" customFormat="true" ht="12.75" hidden="false" customHeight="true" outlineLevel="0" collapsed="false">
      <c r="B507" s="71" t="s">
        <v>656</v>
      </c>
      <c r="C507" s="72"/>
      <c r="D507" s="73" t="s">
        <v>657</v>
      </c>
      <c r="E507" s="71" t="s">
        <v>658</v>
      </c>
      <c r="F507" s="72" t="s">
        <v>659</v>
      </c>
      <c r="G507" s="71" t="s">
        <v>660</v>
      </c>
      <c r="H507" s="71"/>
      <c r="I507" s="71"/>
      <c r="L507" s="48"/>
    </row>
    <row r="508" s="46" customFormat="true" ht="12.75" hidden="false" customHeight="true" outlineLevel="0" collapsed="false">
      <c r="B508" s="71"/>
      <c r="C508" s="74"/>
      <c r="D508" s="73"/>
      <c r="E508" s="71"/>
      <c r="F508" s="74" t="s">
        <v>661</v>
      </c>
      <c r="G508" s="71"/>
      <c r="H508" s="71"/>
      <c r="I508" s="71"/>
      <c r="L508" s="48"/>
    </row>
    <row r="509" s="46" customFormat="true" ht="12.75" hidden="false" customHeight="true" outlineLevel="0" collapsed="false">
      <c r="B509" s="75" t="s">
        <v>712</v>
      </c>
      <c r="C509" s="76"/>
      <c r="D509" s="76" t="n">
        <v>1</v>
      </c>
      <c r="E509" s="77" t="n">
        <v>4</v>
      </c>
      <c r="F509" s="77" t="n">
        <f aca="false">E509*D509</f>
        <v>4</v>
      </c>
      <c r="G509" s="78" t="s">
        <v>663</v>
      </c>
      <c r="H509" s="78"/>
      <c r="I509" s="78"/>
      <c r="L509" s="48"/>
    </row>
    <row r="510" s="46" customFormat="true" ht="12.75" hidden="false" customHeight="true" outlineLevel="0" collapsed="false">
      <c r="A510" s="46" t="str">
        <f aca="false">C504</f>
        <v>3.25</v>
      </c>
      <c r="B510" s="79" t="s">
        <v>664</v>
      </c>
      <c r="C510" s="80"/>
      <c r="D510" s="81"/>
      <c r="E510" s="82"/>
      <c r="F510" s="83" t="n">
        <f aca="false">SUM(F509:F509)</f>
        <v>4</v>
      </c>
      <c r="G510" s="84"/>
      <c r="H510" s="85"/>
      <c r="I510" s="86"/>
      <c r="J510" s="87" t="n">
        <f aca="false">SUM(C510:I510)</f>
        <v>4</v>
      </c>
      <c r="L510" s="48"/>
    </row>
    <row r="512" s="46" customFormat="true" ht="12.75" hidden="false" customHeight="true" outlineLevel="0" collapsed="false">
      <c r="A512" s="67"/>
      <c r="B512" s="88" t="s">
        <v>653</v>
      </c>
      <c r="C512" s="89" t="str">
        <f aca="false">Orçamento!A76</f>
        <v>3.26</v>
      </c>
      <c r="D512" s="89"/>
      <c r="E512" s="90"/>
      <c r="F512" s="90"/>
      <c r="G512" s="89"/>
      <c r="H512" s="50" t="s">
        <v>654</v>
      </c>
      <c r="I512" s="91" t="s">
        <v>671</v>
      </c>
      <c r="L512" s="48"/>
    </row>
    <row r="513" s="46" customFormat="true" ht="12.75" hidden="false" customHeight="true" outlineLevel="0" collapsed="false">
      <c r="B513" s="100" t="e">
        <f aca="false" t="array" ref="B513:B513">IFERROR(VLOOKUP(C512,Orçamento!$A$1:$I$5027,4,0),”NÃO ENC.”))</f>
        <v>#N/A</v>
      </c>
      <c r="C513" s="100"/>
      <c r="D513" s="100"/>
      <c r="E513" s="100"/>
      <c r="F513" s="100"/>
      <c r="G513" s="100"/>
      <c r="H513" s="100"/>
      <c r="I513" s="100"/>
      <c r="L513" s="48"/>
    </row>
    <row r="514" s="46" customFormat="true" ht="12.75" hidden="false" customHeight="true" outlineLevel="0" collapsed="false">
      <c r="B514" s="100"/>
      <c r="C514" s="100"/>
      <c r="D514" s="100"/>
      <c r="E514" s="100"/>
      <c r="F514" s="100"/>
      <c r="G514" s="100"/>
      <c r="H514" s="100"/>
      <c r="I514" s="100"/>
      <c r="L514" s="48"/>
    </row>
    <row r="515" s="46" customFormat="true" ht="12.75" hidden="false" customHeight="true" outlineLevel="0" collapsed="false">
      <c r="B515" s="71" t="s">
        <v>656</v>
      </c>
      <c r="C515" s="72"/>
      <c r="D515" s="73" t="s">
        <v>672</v>
      </c>
      <c r="E515" s="73" t="s">
        <v>673</v>
      </c>
      <c r="F515" s="71" t="s">
        <v>674</v>
      </c>
      <c r="G515" s="71" t="s">
        <v>660</v>
      </c>
      <c r="H515" s="71"/>
      <c r="I515" s="71"/>
      <c r="L515" s="48"/>
    </row>
    <row r="516" s="46" customFormat="true" ht="12.75" hidden="false" customHeight="true" outlineLevel="0" collapsed="false">
      <c r="B516" s="71"/>
      <c r="C516" s="74"/>
      <c r="D516" s="73"/>
      <c r="E516" s="73"/>
      <c r="F516" s="71"/>
      <c r="G516" s="71"/>
      <c r="H516" s="71"/>
      <c r="I516" s="71"/>
      <c r="L516" s="48"/>
    </row>
    <row r="517" s="46" customFormat="true" ht="12.75" hidden="false" customHeight="true" outlineLevel="0" collapsed="false">
      <c r="B517" s="75" t="s">
        <v>713</v>
      </c>
      <c r="C517" s="76"/>
      <c r="D517" s="76" t="n">
        <v>10</v>
      </c>
      <c r="E517" s="77" t="n">
        <v>4</v>
      </c>
      <c r="F517" s="77" t="n">
        <f aca="false">E517*D517</f>
        <v>40</v>
      </c>
      <c r="G517" s="78" t="s">
        <v>663</v>
      </c>
      <c r="H517" s="78"/>
      <c r="I517" s="78"/>
      <c r="L517" s="48"/>
    </row>
    <row r="518" s="46" customFormat="true" ht="12.75" hidden="false" customHeight="true" outlineLevel="0" collapsed="false">
      <c r="A518" s="46" t="str">
        <f aca="false">C512</f>
        <v>3.26</v>
      </c>
      <c r="B518" s="79" t="s">
        <v>664</v>
      </c>
      <c r="C518" s="80"/>
      <c r="D518" s="81"/>
      <c r="E518" s="82"/>
      <c r="F518" s="83" t="n">
        <f aca="false">SUM(F517)</f>
        <v>40</v>
      </c>
      <c r="G518" s="84"/>
      <c r="H518" s="85"/>
      <c r="I518" s="86"/>
      <c r="J518" s="87" t="n">
        <f aca="false">SUM(C518:I518)</f>
        <v>40</v>
      </c>
      <c r="L518" s="48"/>
    </row>
    <row r="520" s="46" customFormat="true" ht="12.75" hidden="false" customHeight="true" outlineLevel="0" collapsed="false">
      <c r="A520" s="67"/>
      <c r="B520" s="88" t="s">
        <v>653</v>
      </c>
      <c r="C520" s="89" t="str">
        <f aca="false">Orçamento!A77</f>
        <v>3.27</v>
      </c>
      <c r="D520" s="89"/>
      <c r="E520" s="90"/>
      <c r="F520" s="90"/>
      <c r="G520" s="89"/>
      <c r="H520" s="50" t="s">
        <v>654</v>
      </c>
      <c r="I520" s="91" t="s">
        <v>671</v>
      </c>
      <c r="L520" s="48"/>
    </row>
    <row r="521" s="46" customFormat="true" ht="12.75" hidden="false" customHeight="true" outlineLevel="0" collapsed="false">
      <c r="B521" s="100" t="e">
        <f aca="false" t="array" ref="B521:B521">IFERROR(VLOOKUP(C520,Orçamento!$A$1:$I$5027,4,0),”NÃO ENC.”))</f>
        <v>#N/A</v>
      </c>
      <c r="C521" s="100"/>
      <c r="D521" s="100"/>
      <c r="E521" s="100"/>
      <c r="F521" s="100"/>
      <c r="G521" s="100"/>
      <c r="H521" s="100"/>
      <c r="I521" s="100"/>
      <c r="L521" s="48"/>
    </row>
    <row r="522" s="46" customFormat="true" ht="12.75" hidden="false" customHeight="true" outlineLevel="0" collapsed="false">
      <c r="B522" s="100"/>
      <c r="C522" s="100"/>
      <c r="D522" s="100"/>
      <c r="E522" s="100"/>
      <c r="F522" s="100"/>
      <c r="G522" s="100"/>
      <c r="H522" s="100"/>
      <c r="I522" s="100"/>
      <c r="L522" s="48"/>
    </row>
    <row r="523" s="46" customFormat="true" ht="12.75" hidden="false" customHeight="true" outlineLevel="0" collapsed="false">
      <c r="B523" s="71" t="s">
        <v>656</v>
      </c>
      <c r="C523" s="72"/>
      <c r="D523" s="73" t="s">
        <v>672</v>
      </c>
      <c r="E523" s="73" t="s">
        <v>673</v>
      </c>
      <c r="F523" s="71" t="s">
        <v>674</v>
      </c>
      <c r="G523" s="71" t="s">
        <v>660</v>
      </c>
      <c r="H523" s="71"/>
      <c r="I523" s="71"/>
      <c r="L523" s="48"/>
    </row>
    <row r="524" s="46" customFormat="true" ht="12.75" hidden="false" customHeight="true" outlineLevel="0" collapsed="false">
      <c r="B524" s="71"/>
      <c r="C524" s="74"/>
      <c r="D524" s="73"/>
      <c r="E524" s="73"/>
      <c r="F524" s="71"/>
      <c r="G524" s="71"/>
      <c r="H524" s="71"/>
      <c r="I524" s="71"/>
      <c r="L524" s="48"/>
    </row>
    <row r="525" s="46" customFormat="true" ht="12.75" hidden="false" customHeight="true" outlineLevel="0" collapsed="false">
      <c r="B525" s="75" t="s">
        <v>714</v>
      </c>
      <c r="C525" s="76"/>
      <c r="D525" s="76" t="n">
        <v>75</v>
      </c>
      <c r="E525" s="77" t="n">
        <v>4</v>
      </c>
      <c r="F525" s="77" t="n">
        <f aca="false">E525*D525</f>
        <v>300</v>
      </c>
      <c r="G525" s="78" t="s">
        <v>663</v>
      </c>
      <c r="H525" s="78"/>
      <c r="I525" s="78"/>
      <c r="L525" s="48"/>
    </row>
    <row r="526" s="46" customFormat="true" ht="12.75" hidden="false" customHeight="true" outlineLevel="0" collapsed="false">
      <c r="A526" s="46" t="str">
        <f aca="false">C520</f>
        <v>3.27</v>
      </c>
      <c r="B526" s="79" t="s">
        <v>664</v>
      </c>
      <c r="C526" s="80"/>
      <c r="D526" s="81"/>
      <c r="E526" s="82"/>
      <c r="F526" s="83" t="n">
        <f aca="false">SUM(F525)</f>
        <v>300</v>
      </c>
      <c r="G526" s="84"/>
      <c r="H526" s="85"/>
      <c r="I526" s="86"/>
      <c r="J526" s="87" t="n">
        <f aca="false">SUM(C526:I526)</f>
        <v>300</v>
      </c>
      <c r="L526" s="48"/>
    </row>
    <row r="528" s="46" customFormat="true" ht="12.75" hidden="false" customHeight="true" outlineLevel="0" collapsed="false">
      <c r="A528" s="67"/>
      <c r="B528" s="88" t="s">
        <v>653</v>
      </c>
      <c r="C528" s="89" t="str">
        <f aca="false">Orçamento!A78</f>
        <v>3.28</v>
      </c>
      <c r="D528" s="89"/>
      <c r="E528" s="90"/>
      <c r="F528" s="90"/>
      <c r="G528" s="89"/>
      <c r="H528" s="50" t="s">
        <v>654</v>
      </c>
      <c r="I528" s="91" t="s">
        <v>655</v>
      </c>
      <c r="L528" s="48"/>
    </row>
    <row r="529" s="46" customFormat="true" ht="12.75" hidden="false" customHeight="true" outlineLevel="0" collapsed="false">
      <c r="B529" s="100" t="e">
        <f aca="false" t="array" ref="B529:B529">IFERROR(VLOOKUP(C528,Orçamento!$A$1:$I$5027,4,0),”NÃO ENC.”))</f>
        <v>#N/A</v>
      </c>
      <c r="C529" s="100"/>
      <c r="D529" s="100"/>
      <c r="E529" s="100"/>
      <c r="F529" s="100"/>
      <c r="G529" s="100"/>
      <c r="H529" s="100"/>
      <c r="I529" s="100"/>
      <c r="L529" s="48"/>
    </row>
    <row r="530" s="46" customFormat="true" ht="24.6" hidden="false" customHeight="true" outlineLevel="0" collapsed="false">
      <c r="B530" s="100"/>
      <c r="C530" s="100"/>
      <c r="D530" s="100"/>
      <c r="E530" s="100"/>
      <c r="F530" s="100"/>
      <c r="G530" s="100"/>
      <c r="H530" s="100"/>
      <c r="I530" s="100"/>
      <c r="L530" s="48"/>
    </row>
    <row r="531" s="46" customFormat="true" ht="12.75" hidden="false" customHeight="true" outlineLevel="0" collapsed="false">
      <c r="B531" s="71" t="s">
        <v>656</v>
      </c>
      <c r="C531" s="72"/>
      <c r="D531" s="73" t="s">
        <v>657</v>
      </c>
      <c r="E531" s="71" t="s">
        <v>658</v>
      </c>
      <c r="F531" s="72" t="s">
        <v>659</v>
      </c>
      <c r="G531" s="71" t="s">
        <v>660</v>
      </c>
      <c r="H531" s="71"/>
      <c r="I531" s="71"/>
      <c r="L531" s="48"/>
    </row>
    <row r="532" s="46" customFormat="true" ht="12.75" hidden="false" customHeight="true" outlineLevel="0" collapsed="false">
      <c r="B532" s="71"/>
      <c r="C532" s="74"/>
      <c r="D532" s="73"/>
      <c r="E532" s="71"/>
      <c r="F532" s="74" t="s">
        <v>661</v>
      </c>
      <c r="G532" s="71"/>
      <c r="H532" s="71"/>
      <c r="I532" s="71"/>
      <c r="L532" s="48"/>
    </row>
    <row r="533" s="46" customFormat="true" ht="12.75" hidden="false" customHeight="true" outlineLevel="0" collapsed="false">
      <c r="B533" s="75" t="s">
        <v>715</v>
      </c>
      <c r="C533" s="76"/>
      <c r="D533" s="76" t="n">
        <v>1</v>
      </c>
      <c r="E533" s="77" t="n">
        <v>11</v>
      </c>
      <c r="F533" s="77" t="n">
        <f aca="false">E533*D533</f>
        <v>11</v>
      </c>
      <c r="G533" s="78" t="s">
        <v>663</v>
      </c>
      <c r="H533" s="78"/>
      <c r="I533" s="78"/>
      <c r="L533" s="48"/>
    </row>
    <row r="534" s="46" customFormat="true" ht="12.75" hidden="false" customHeight="true" outlineLevel="0" collapsed="false">
      <c r="A534" s="46" t="str">
        <f aca="false">C528</f>
        <v>3.28</v>
      </c>
      <c r="B534" s="79" t="s">
        <v>664</v>
      </c>
      <c r="C534" s="80"/>
      <c r="D534" s="81"/>
      <c r="E534" s="82"/>
      <c r="F534" s="83" t="n">
        <f aca="false">SUM(F533:F533)</f>
        <v>11</v>
      </c>
      <c r="G534" s="84"/>
      <c r="H534" s="85"/>
      <c r="I534" s="86"/>
      <c r="J534" s="87" t="n">
        <f aca="false">SUM(C534:I534)</f>
        <v>11</v>
      </c>
      <c r="L534" s="48"/>
    </row>
    <row r="536" s="46" customFormat="true" ht="12.75" hidden="false" customHeight="true" outlineLevel="0" collapsed="false">
      <c r="A536" s="67"/>
      <c r="B536" s="88" t="s">
        <v>653</v>
      </c>
      <c r="C536" s="89" t="str">
        <f aca="false">Orçamento!A79</f>
        <v>3.29</v>
      </c>
      <c r="D536" s="89"/>
      <c r="E536" s="90"/>
      <c r="F536" s="90"/>
      <c r="G536" s="89"/>
      <c r="H536" s="50" t="s">
        <v>654</v>
      </c>
      <c r="I536" s="91" t="s">
        <v>655</v>
      </c>
      <c r="L536" s="48"/>
    </row>
    <row r="537" s="46" customFormat="true" ht="12.75" hidden="false" customHeight="true" outlineLevel="0" collapsed="false">
      <c r="B537" s="100" t="e">
        <f aca="false" t="array" ref="B537:B537">IFERROR(VLOOKUP(C536,Orçamento!$A$1:$I$5027,4,0),”NÃO ENC.”))</f>
        <v>#N/A</v>
      </c>
      <c r="C537" s="100"/>
      <c r="D537" s="100"/>
      <c r="E537" s="100"/>
      <c r="F537" s="100"/>
      <c r="G537" s="100"/>
      <c r="H537" s="100"/>
      <c r="I537" s="100"/>
      <c r="L537" s="48"/>
    </row>
    <row r="538" s="46" customFormat="true" ht="24.6" hidden="false" customHeight="true" outlineLevel="0" collapsed="false">
      <c r="B538" s="100"/>
      <c r="C538" s="100"/>
      <c r="D538" s="100"/>
      <c r="E538" s="100"/>
      <c r="F538" s="100"/>
      <c r="G538" s="100"/>
      <c r="H538" s="100"/>
      <c r="I538" s="100"/>
      <c r="L538" s="48"/>
    </row>
    <row r="539" s="46" customFormat="true" ht="12.75" hidden="false" customHeight="true" outlineLevel="0" collapsed="false">
      <c r="B539" s="71" t="s">
        <v>656</v>
      </c>
      <c r="C539" s="72"/>
      <c r="D539" s="73" t="s">
        <v>657</v>
      </c>
      <c r="E539" s="71" t="s">
        <v>658</v>
      </c>
      <c r="F539" s="72" t="s">
        <v>659</v>
      </c>
      <c r="G539" s="71" t="s">
        <v>660</v>
      </c>
      <c r="H539" s="71"/>
      <c r="I539" s="71"/>
      <c r="L539" s="48"/>
    </row>
    <row r="540" s="46" customFormat="true" ht="12.75" hidden="false" customHeight="true" outlineLevel="0" collapsed="false">
      <c r="B540" s="71"/>
      <c r="C540" s="74"/>
      <c r="D540" s="73"/>
      <c r="E540" s="71"/>
      <c r="F540" s="74" t="s">
        <v>661</v>
      </c>
      <c r="G540" s="71"/>
      <c r="H540" s="71"/>
      <c r="I540" s="71"/>
      <c r="L540" s="48"/>
    </row>
    <row r="541" s="46" customFormat="true" ht="12.75" hidden="false" customHeight="true" outlineLevel="0" collapsed="false">
      <c r="B541" s="75" t="s">
        <v>716</v>
      </c>
      <c r="C541" s="76"/>
      <c r="D541" s="76" t="n">
        <v>2</v>
      </c>
      <c r="E541" s="77" t="n">
        <v>11</v>
      </c>
      <c r="F541" s="77" t="n">
        <f aca="false">E541*D541</f>
        <v>22</v>
      </c>
      <c r="G541" s="78" t="s">
        <v>663</v>
      </c>
      <c r="H541" s="78"/>
      <c r="I541" s="78"/>
      <c r="L541" s="48"/>
    </row>
    <row r="542" s="46" customFormat="true" ht="12.75" hidden="false" customHeight="true" outlineLevel="0" collapsed="false">
      <c r="B542" s="75" t="s">
        <v>717</v>
      </c>
      <c r="C542" s="76"/>
      <c r="D542" s="76" t="n">
        <v>6</v>
      </c>
      <c r="E542" s="77" t="n">
        <v>6</v>
      </c>
      <c r="F542" s="77" t="n">
        <f aca="false">E542*D542</f>
        <v>36</v>
      </c>
      <c r="G542" s="78" t="s">
        <v>663</v>
      </c>
      <c r="H542" s="78"/>
      <c r="I542" s="78"/>
      <c r="L542" s="48"/>
    </row>
    <row r="543" s="46" customFormat="true" ht="12.75" hidden="false" customHeight="true" outlineLevel="0" collapsed="false">
      <c r="A543" s="46" t="str">
        <f aca="false">C536</f>
        <v>3.29</v>
      </c>
      <c r="B543" s="79" t="s">
        <v>664</v>
      </c>
      <c r="C543" s="80"/>
      <c r="D543" s="81"/>
      <c r="E543" s="82"/>
      <c r="F543" s="83" t="n">
        <f aca="false">SUM(F541:F542)</f>
        <v>58</v>
      </c>
      <c r="G543" s="84"/>
      <c r="H543" s="85"/>
      <c r="I543" s="86"/>
      <c r="J543" s="87" t="n">
        <f aca="false">SUM(C543:I543)</f>
        <v>58</v>
      </c>
      <c r="L543" s="48"/>
    </row>
    <row r="545" s="46" customFormat="true" ht="12.75" hidden="false" customHeight="true" outlineLevel="0" collapsed="false">
      <c r="A545" s="67"/>
      <c r="B545" s="88" t="s">
        <v>653</v>
      </c>
      <c r="C545" s="89" t="str">
        <f aca="false">Orçamento!A80</f>
        <v>3.30</v>
      </c>
      <c r="D545" s="89"/>
      <c r="E545" s="90"/>
      <c r="F545" s="90"/>
      <c r="G545" s="89"/>
      <c r="H545" s="50" t="s">
        <v>654</v>
      </c>
      <c r="I545" s="91" t="s">
        <v>671</v>
      </c>
      <c r="L545" s="48"/>
    </row>
    <row r="546" s="46" customFormat="true" ht="12.75" hidden="false" customHeight="true" outlineLevel="0" collapsed="false">
      <c r="B546" s="100" t="e">
        <f aca="false" t="array" ref="B546:B546">IFERROR(VLOOKUP(C545,Orçamento!$A$1:$I$5027,4,0),”NÃO ENC.”))</f>
        <v>#N/A</v>
      </c>
      <c r="C546" s="100"/>
      <c r="D546" s="100"/>
      <c r="E546" s="100"/>
      <c r="F546" s="100"/>
      <c r="G546" s="100"/>
      <c r="H546" s="100"/>
      <c r="I546" s="100"/>
      <c r="L546" s="48"/>
    </row>
    <row r="547" s="46" customFormat="true" ht="12.75" hidden="false" customHeight="true" outlineLevel="0" collapsed="false">
      <c r="B547" s="100"/>
      <c r="C547" s="100"/>
      <c r="D547" s="100"/>
      <c r="E547" s="100"/>
      <c r="F547" s="100"/>
      <c r="G547" s="100"/>
      <c r="H547" s="100"/>
      <c r="I547" s="100"/>
      <c r="L547" s="48"/>
    </row>
    <row r="548" s="46" customFormat="true" ht="12.75" hidden="false" customHeight="true" outlineLevel="0" collapsed="false">
      <c r="B548" s="71" t="s">
        <v>656</v>
      </c>
      <c r="C548" s="72"/>
      <c r="D548" s="73" t="s">
        <v>672</v>
      </c>
      <c r="E548" s="73" t="s">
        <v>673</v>
      </c>
      <c r="F548" s="71" t="s">
        <v>674</v>
      </c>
      <c r="G548" s="71" t="s">
        <v>660</v>
      </c>
      <c r="H548" s="71"/>
      <c r="I548" s="71"/>
      <c r="L548" s="48"/>
    </row>
    <row r="549" s="46" customFormat="true" ht="12.75" hidden="false" customHeight="true" outlineLevel="0" collapsed="false">
      <c r="B549" s="71"/>
      <c r="C549" s="74"/>
      <c r="D549" s="73"/>
      <c r="E549" s="73"/>
      <c r="F549" s="71"/>
      <c r="G549" s="71"/>
      <c r="H549" s="71"/>
      <c r="I549" s="71"/>
      <c r="L549" s="48"/>
    </row>
    <row r="550" s="46" customFormat="true" ht="12.75" hidden="false" customHeight="true" outlineLevel="0" collapsed="false">
      <c r="B550" s="75" t="s">
        <v>718</v>
      </c>
      <c r="C550" s="76"/>
      <c r="D550" s="76" t="n">
        <v>0.2</v>
      </c>
      <c r="E550" s="77" t="n">
        <v>3</v>
      </c>
      <c r="F550" s="77" t="n">
        <f aca="false">E550*D550</f>
        <v>0.6</v>
      </c>
      <c r="G550" s="78" t="s">
        <v>663</v>
      </c>
      <c r="H550" s="78"/>
      <c r="I550" s="78"/>
      <c r="L550" s="48"/>
    </row>
    <row r="551" s="46" customFormat="true" ht="12.75" hidden="false" customHeight="true" outlineLevel="0" collapsed="false">
      <c r="B551" s="75" t="s">
        <v>718</v>
      </c>
      <c r="C551" s="76"/>
      <c r="D551" s="76" t="n">
        <v>0.4</v>
      </c>
      <c r="E551" s="77" t="n">
        <v>5</v>
      </c>
      <c r="F551" s="77" t="n">
        <f aca="false">E551*D551</f>
        <v>2</v>
      </c>
      <c r="G551" s="78" t="s">
        <v>663</v>
      </c>
      <c r="H551" s="78"/>
      <c r="I551" s="78"/>
      <c r="L551" s="48"/>
    </row>
    <row r="552" s="46" customFormat="true" ht="12.75" hidden="false" customHeight="true" outlineLevel="0" collapsed="false">
      <c r="B552" s="75" t="s">
        <v>718</v>
      </c>
      <c r="C552" s="76"/>
      <c r="D552" s="76" t="n">
        <v>0.8</v>
      </c>
      <c r="E552" s="77" t="n">
        <v>3</v>
      </c>
      <c r="F552" s="77" t="n">
        <f aca="false">E552*D552</f>
        <v>2.4</v>
      </c>
      <c r="G552" s="78" t="s">
        <v>663</v>
      </c>
      <c r="H552" s="78"/>
      <c r="I552" s="78"/>
      <c r="L552" s="48"/>
    </row>
    <row r="553" s="46" customFormat="true" ht="12.75" hidden="false" customHeight="true" outlineLevel="0" collapsed="false">
      <c r="A553" s="46" t="str">
        <f aca="false">C545</f>
        <v>3.30</v>
      </c>
      <c r="B553" s="79" t="s">
        <v>664</v>
      </c>
      <c r="C553" s="80"/>
      <c r="D553" s="81"/>
      <c r="E553" s="82"/>
      <c r="F553" s="83" t="n">
        <f aca="false">SUM(F550:F552)</f>
        <v>5</v>
      </c>
      <c r="G553" s="84"/>
      <c r="H553" s="85"/>
      <c r="I553" s="86"/>
      <c r="J553" s="87" t="n">
        <f aca="false">SUM(C553:I553)</f>
        <v>5</v>
      </c>
      <c r="L553" s="48"/>
    </row>
    <row r="555" s="46" customFormat="true" ht="12.75" hidden="false" customHeight="true" outlineLevel="0" collapsed="false">
      <c r="A555" s="67"/>
      <c r="B555" s="88" t="s">
        <v>653</v>
      </c>
      <c r="C555" s="89" t="str">
        <f aca="false">Orçamento!A81</f>
        <v>3.31</v>
      </c>
      <c r="D555" s="89"/>
      <c r="E555" s="90"/>
      <c r="F555" s="90"/>
      <c r="G555" s="89"/>
      <c r="H555" s="50" t="s">
        <v>654</v>
      </c>
      <c r="I555" s="91" t="s">
        <v>665</v>
      </c>
      <c r="L555" s="48"/>
    </row>
    <row r="556" s="46" customFormat="true" ht="12.75" hidden="false" customHeight="true" outlineLevel="0" collapsed="false">
      <c r="B556" s="70" t="e">
        <f aca="false" t="array" ref="B556:B556">IFERROR(VLOOKUP(C555,Orçamento!$A$1:$I$5027,4,0),”NÃO ENC.”))</f>
        <v>#N/A</v>
      </c>
      <c r="C556" s="70"/>
      <c r="D556" s="70"/>
      <c r="E556" s="70"/>
      <c r="F556" s="70"/>
      <c r="G556" s="70"/>
      <c r="H556" s="70"/>
      <c r="I556" s="70"/>
      <c r="L556" s="48"/>
    </row>
    <row r="557" s="46" customFormat="true" ht="12.75" hidden="false" customHeight="true" outlineLevel="0" collapsed="false">
      <c r="B557" s="70"/>
      <c r="C557" s="70"/>
      <c r="D557" s="70"/>
      <c r="E557" s="70"/>
      <c r="F557" s="70"/>
      <c r="G557" s="70"/>
      <c r="H557" s="70"/>
      <c r="I557" s="70"/>
      <c r="L557" s="48"/>
    </row>
    <row r="558" s="46" customFormat="true" ht="12.75" hidden="false" customHeight="true" outlineLevel="0" collapsed="false">
      <c r="B558" s="71" t="s">
        <v>656</v>
      </c>
      <c r="C558" s="72" t="s">
        <v>666</v>
      </c>
      <c r="D558" s="72" t="s">
        <v>667</v>
      </c>
      <c r="E558" s="71" t="s">
        <v>658</v>
      </c>
      <c r="F558" s="72" t="s">
        <v>668</v>
      </c>
      <c r="G558" s="71" t="s">
        <v>660</v>
      </c>
      <c r="H558" s="71"/>
      <c r="I558" s="71"/>
      <c r="L558" s="48"/>
    </row>
    <row r="559" s="46" customFormat="true" ht="12.75" hidden="false" customHeight="true" outlineLevel="0" collapsed="false">
      <c r="B559" s="71"/>
      <c r="C559" s="74" t="s">
        <v>669</v>
      </c>
      <c r="D559" s="74" t="s">
        <v>669</v>
      </c>
      <c r="E559" s="71"/>
      <c r="F559" s="74" t="s">
        <v>670</v>
      </c>
      <c r="G559" s="71"/>
      <c r="H559" s="71"/>
      <c r="I559" s="71"/>
      <c r="L559" s="48"/>
    </row>
    <row r="560" s="46" customFormat="true" ht="31.8" hidden="false" customHeight="true" outlineLevel="0" collapsed="false">
      <c r="B560" s="75" t="s">
        <v>718</v>
      </c>
      <c r="C560" s="76" t="n">
        <v>0.5</v>
      </c>
      <c r="D560" s="76" t="n">
        <v>0.5</v>
      </c>
      <c r="E560" s="77" t="n">
        <v>11</v>
      </c>
      <c r="F560" s="77" t="n">
        <f aca="false">C560*D560*E560</f>
        <v>2.75</v>
      </c>
      <c r="G560" s="98" t="s">
        <v>719</v>
      </c>
      <c r="H560" s="98"/>
      <c r="I560" s="98"/>
      <c r="L560" s="48"/>
    </row>
    <row r="561" s="46" customFormat="true" ht="12.75" hidden="false" customHeight="true" outlineLevel="0" collapsed="false">
      <c r="A561" s="46" t="str">
        <f aca="false">C555</f>
        <v>3.31</v>
      </c>
      <c r="B561" s="79" t="s">
        <v>664</v>
      </c>
      <c r="C561" s="80"/>
      <c r="D561" s="81"/>
      <c r="E561" s="82"/>
      <c r="F561" s="83" t="n">
        <f aca="false">SUM(F560:F560)</f>
        <v>2.75</v>
      </c>
      <c r="G561" s="84"/>
      <c r="H561" s="85"/>
      <c r="I561" s="86"/>
      <c r="J561" s="87" t="n">
        <f aca="false">SUM(C561:I561)</f>
        <v>2.75</v>
      </c>
      <c r="L561" s="48"/>
    </row>
    <row r="562" s="46" customFormat="true" ht="12.75" hidden="false" customHeight="true" outlineLevel="0" collapsed="false">
      <c r="B562" s="92"/>
      <c r="C562" s="93"/>
      <c r="D562" s="94"/>
      <c r="E562" s="95"/>
      <c r="F562" s="96"/>
      <c r="G562" s="97"/>
      <c r="H562" s="53"/>
      <c r="I562" s="53"/>
      <c r="J562" s="87"/>
      <c r="L562" s="48"/>
    </row>
    <row r="563" s="46" customFormat="true" ht="12.75" hidden="false" customHeight="true" outlineLevel="0" collapsed="false">
      <c r="A563" s="67"/>
      <c r="B563" s="88" t="s">
        <v>653</v>
      </c>
      <c r="C563" s="89" t="str">
        <f aca="false">Orçamento!A82</f>
        <v>3.32</v>
      </c>
      <c r="D563" s="89"/>
      <c r="E563" s="90"/>
      <c r="F563" s="90"/>
      <c r="G563" s="89"/>
      <c r="H563" s="50" t="s">
        <v>654</v>
      </c>
      <c r="I563" s="91" t="s">
        <v>655</v>
      </c>
      <c r="L563" s="48"/>
    </row>
    <row r="564" s="46" customFormat="true" ht="12.75" hidden="false" customHeight="true" outlineLevel="0" collapsed="false">
      <c r="B564" s="100" t="e">
        <f aca="false" t="array" ref="B564:B564">IFERROR(VLOOKUP(C563,Orçamento!$A$1:$I$5027,4,0),”NÃO ENC.”))</f>
        <v>#N/A</v>
      </c>
      <c r="C564" s="100"/>
      <c r="D564" s="100"/>
      <c r="E564" s="100"/>
      <c r="F564" s="100"/>
      <c r="G564" s="100"/>
      <c r="H564" s="100"/>
      <c r="I564" s="100"/>
      <c r="L564" s="48"/>
    </row>
    <row r="565" s="46" customFormat="true" ht="24.6" hidden="false" customHeight="true" outlineLevel="0" collapsed="false">
      <c r="B565" s="100"/>
      <c r="C565" s="100"/>
      <c r="D565" s="100"/>
      <c r="E565" s="100"/>
      <c r="F565" s="100"/>
      <c r="G565" s="100"/>
      <c r="H565" s="100"/>
      <c r="I565" s="100"/>
      <c r="L565" s="48"/>
    </row>
    <row r="566" s="46" customFormat="true" ht="12.75" hidden="false" customHeight="true" outlineLevel="0" collapsed="false">
      <c r="B566" s="71" t="s">
        <v>656</v>
      </c>
      <c r="C566" s="72"/>
      <c r="D566" s="73" t="s">
        <v>657</v>
      </c>
      <c r="E566" s="71" t="s">
        <v>658</v>
      </c>
      <c r="F566" s="72" t="s">
        <v>659</v>
      </c>
      <c r="G566" s="71" t="s">
        <v>660</v>
      </c>
      <c r="H566" s="71"/>
      <c r="I566" s="71"/>
      <c r="L566" s="48"/>
    </row>
    <row r="567" s="46" customFormat="true" ht="12.75" hidden="false" customHeight="true" outlineLevel="0" collapsed="false">
      <c r="B567" s="71"/>
      <c r="C567" s="74"/>
      <c r="D567" s="73"/>
      <c r="E567" s="71"/>
      <c r="F567" s="74" t="s">
        <v>661</v>
      </c>
      <c r="G567" s="71"/>
      <c r="H567" s="71"/>
      <c r="I567" s="71"/>
      <c r="L567" s="48"/>
    </row>
    <row r="568" s="46" customFormat="true" ht="12.75" hidden="false" customHeight="true" outlineLevel="0" collapsed="false">
      <c r="B568" s="75" t="s">
        <v>716</v>
      </c>
      <c r="C568" s="76"/>
      <c r="D568" s="76" t="n">
        <v>4</v>
      </c>
      <c r="E568" s="77" t="n">
        <v>11</v>
      </c>
      <c r="F568" s="77" t="n">
        <f aca="false">E568*D568</f>
        <v>44</v>
      </c>
      <c r="G568" s="78" t="s">
        <v>663</v>
      </c>
      <c r="H568" s="78"/>
      <c r="I568" s="78"/>
      <c r="L568" s="48"/>
    </row>
    <row r="569" s="46" customFormat="true" ht="12.75" hidden="false" customHeight="true" outlineLevel="0" collapsed="false">
      <c r="A569" s="46" t="str">
        <f aca="false">C563</f>
        <v>3.32</v>
      </c>
      <c r="B569" s="79" t="s">
        <v>664</v>
      </c>
      <c r="C569" s="80"/>
      <c r="D569" s="81"/>
      <c r="E569" s="82"/>
      <c r="F569" s="83" t="n">
        <f aca="false">SUM(F568:F568)</f>
        <v>44</v>
      </c>
      <c r="G569" s="84"/>
      <c r="H569" s="85"/>
      <c r="I569" s="86"/>
      <c r="J569" s="87" t="n">
        <f aca="false">SUM(C569:I569)</f>
        <v>44</v>
      </c>
      <c r="L569" s="48"/>
    </row>
    <row r="570" s="46" customFormat="true" ht="12.75" hidden="false" customHeight="true" outlineLevel="0" collapsed="false">
      <c r="B570" s="92"/>
      <c r="C570" s="93"/>
      <c r="D570" s="94"/>
      <c r="E570" s="95"/>
      <c r="F570" s="96"/>
      <c r="G570" s="97"/>
      <c r="H570" s="53"/>
      <c r="I570" s="53"/>
      <c r="J570" s="87"/>
      <c r="L570" s="48"/>
    </row>
    <row r="571" s="46" customFormat="true" ht="12.75" hidden="false" customHeight="true" outlineLevel="0" collapsed="false">
      <c r="A571" s="67"/>
      <c r="B571" s="88" t="s">
        <v>653</v>
      </c>
      <c r="C571" s="89" t="str">
        <f aca="false">Orçamento!A83</f>
        <v>3.33</v>
      </c>
      <c r="D571" s="89"/>
      <c r="E571" s="90"/>
      <c r="F571" s="90"/>
      <c r="G571" s="89"/>
      <c r="H571" s="50" t="s">
        <v>654</v>
      </c>
      <c r="I571" s="91" t="s">
        <v>655</v>
      </c>
      <c r="L571" s="48"/>
    </row>
    <row r="572" s="46" customFormat="true" ht="12.75" hidden="false" customHeight="true" outlineLevel="0" collapsed="false">
      <c r="B572" s="100" t="e">
        <f aca="false" t="array" ref="B572:B572">IFERROR(VLOOKUP(C571,Orçamento!$A$1:$I$5027,4,0),”NÃO ENC.”))</f>
        <v>#N/A</v>
      </c>
      <c r="C572" s="100"/>
      <c r="D572" s="100"/>
      <c r="E572" s="100"/>
      <c r="F572" s="100"/>
      <c r="G572" s="100"/>
      <c r="H572" s="100"/>
      <c r="I572" s="100"/>
      <c r="L572" s="48"/>
    </row>
    <row r="573" s="46" customFormat="true" ht="24.6" hidden="false" customHeight="true" outlineLevel="0" collapsed="false">
      <c r="B573" s="100"/>
      <c r="C573" s="100"/>
      <c r="D573" s="100"/>
      <c r="E573" s="100"/>
      <c r="F573" s="100"/>
      <c r="G573" s="100"/>
      <c r="H573" s="100"/>
      <c r="I573" s="100"/>
      <c r="L573" s="48"/>
    </row>
    <row r="574" s="46" customFormat="true" ht="12.75" hidden="false" customHeight="true" outlineLevel="0" collapsed="false">
      <c r="B574" s="71" t="s">
        <v>656</v>
      </c>
      <c r="C574" s="72"/>
      <c r="D574" s="73" t="s">
        <v>657</v>
      </c>
      <c r="E574" s="71" t="s">
        <v>658</v>
      </c>
      <c r="F574" s="72" t="s">
        <v>659</v>
      </c>
      <c r="G574" s="71" t="s">
        <v>660</v>
      </c>
      <c r="H574" s="71"/>
      <c r="I574" s="71"/>
      <c r="L574" s="48"/>
    </row>
    <row r="575" s="46" customFormat="true" ht="12.75" hidden="false" customHeight="true" outlineLevel="0" collapsed="false">
      <c r="B575" s="71"/>
      <c r="C575" s="74"/>
      <c r="D575" s="73"/>
      <c r="E575" s="71"/>
      <c r="F575" s="74" t="s">
        <v>661</v>
      </c>
      <c r="G575" s="71"/>
      <c r="H575" s="71"/>
      <c r="I575" s="71"/>
      <c r="L575" s="48"/>
    </row>
    <row r="576" s="46" customFormat="true" ht="12.75" hidden="false" customHeight="true" outlineLevel="0" collapsed="false">
      <c r="B576" s="75" t="s">
        <v>716</v>
      </c>
      <c r="C576" s="76"/>
      <c r="D576" s="76" t="n">
        <v>2</v>
      </c>
      <c r="E576" s="77" t="n">
        <v>11</v>
      </c>
      <c r="F576" s="77" t="n">
        <f aca="false">E576*D576</f>
        <v>22</v>
      </c>
      <c r="G576" s="78" t="s">
        <v>663</v>
      </c>
      <c r="H576" s="78"/>
      <c r="I576" s="78"/>
      <c r="L576" s="48"/>
    </row>
    <row r="577" s="46" customFormat="true" ht="12.75" hidden="false" customHeight="true" outlineLevel="0" collapsed="false">
      <c r="A577" s="46" t="str">
        <f aca="false">C571</f>
        <v>3.33</v>
      </c>
      <c r="B577" s="79" t="s">
        <v>664</v>
      </c>
      <c r="C577" s="80"/>
      <c r="D577" s="81"/>
      <c r="E577" s="82"/>
      <c r="F577" s="83" t="n">
        <f aca="false">SUM(F576:F576)</f>
        <v>22</v>
      </c>
      <c r="G577" s="84"/>
      <c r="H577" s="85"/>
      <c r="I577" s="86"/>
      <c r="J577" s="87" t="n">
        <f aca="false">SUM(C577:I577)</f>
        <v>22</v>
      </c>
      <c r="L577" s="48"/>
    </row>
    <row r="579" s="46" customFormat="true" ht="12.75" hidden="false" customHeight="true" outlineLevel="0" collapsed="false">
      <c r="A579" s="67"/>
      <c r="B579" s="88" t="s">
        <v>653</v>
      </c>
      <c r="C579" s="89" t="str">
        <f aca="false">Orçamento!A84</f>
        <v>3.34</v>
      </c>
      <c r="D579" s="89"/>
      <c r="E579" s="90"/>
      <c r="F579" s="90"/>
      <c r="G579" s="89"/>
      <c r="H579" s="50" t="s">
        <v>654</v>
      </c>
      <c r="I579" s="91" t="s">
        <v>655</v>
      </c>
      <c r="L579" s="48"/>
    </row>
    <row r="580" s="46" customFormat="true" ht="12.75" hidden="false" customHeight="true" outlineLevel="0" collapsed="false">
      <c r="B580" s="100" t="e">
        <f aca="false" t="array" ref="B580:B580">IFERROR(VLOOKUP(C579,Orçamento!$A$1:$I$5027,4,0),”NÃO ENC.”))</f>
        <v>#N/A</v>
      </c>
      <c r="C580" s="100"/>
      <c r="D580" s="100"/>
      <c r="E580" s="100"/>
      <c r="F580" s="100"/>
      <c r="G580" s="100"/>
      <c r="H580" s="100"/>
      <c r="I580" s="100"/>
      <c r="L580" s="48"/>
    </row>
    <row r="581" s="46" customFormat="true" ht="24.6" hidden="false" customHeight="true" outlineLevel="0" collapsed="false">
      <c r="B581" s="100"/>
      <c r="C581" s="100"/>
      <c r="D581" s="100"/>
      <c r="E581" s="100"/>
      <c r="F581" s="100"/>
      <c r="G581" s="100"/>
      <c r="H581" s="100"/>
      <c r="I581" s="100"/>
      <c r="L581" s="48"/>
    </row>
    <row r="582" s="46" customFormat="true" ht="12.75" hidden="false" customHeight="true" outlineLevel="0" collapsed="false">
      <c r="B582" s="71" t="s">
        <v>656</v>
      </c>
      <c r="C582" s="72"/>
      <c r="D582" s="73" t="s">
        <v>657</v>
      </c>
      <c r="E582" s="71" t="s">
        <v>658</v>
      </c>
      <c r="F582" s="72" t="s">
        <v>659</v>
      </c>
      <c r="G582" s="71" t="s">
        <v>660</v>
      </c>
      <c r="H582" s="71"/>
      <c r="I582" s="71"/>
      <c r="L582" s="48"/>
    </row>
    <row r="583" s="46" customFormat="true" ht="12.75" hidden="false" customHeight="true" outlineLevel="0" collapsed="false">
      <c r="B583" s="71"/>
      <c r="C583" s="74"/>
      <c r="D583" s="73"/>
      <c r="E583" s="71"/>
      <c r="F583" s="74" t="s">
        <v>661</v>
      </c>
      <c r="G583" s="71"/>
      <c r="H583" s="71"/>
      <c r="I583" s="71"/>
      <c r="L583" s="48"/>
    </row>
    <row r="584" s="46" customFormat="true" ht="12.75" hidden="false" customHeight="true" outlineLevel="0" collapsed="false">
      <c r="B584" s="75" t="s">
        <v>720</v>
      </c>
      <c r="C584" s="76"/>
      <c r="D584" s="76" t="n">
        <v>2</v>
      </c>
      <c r="E584" s="77" t="n">
        <v>30</v>
      </c>
      <c r="F584" s="77" t="n">
        <f aca="false">E584*D584</f>
        <v>60</v>
      </c>
      <c r="G584" s="78" t="s">
        <v>663</v>
      </c>
      <c r="H584" s="78"/>
      <c r="I584" s="78"/>
      <c r="L584" s="48"/>
    </row>
    <row r="585" s="46" customFormat="true" ht="12.75" hidden="false" customHeight="true" outlineLevel="0" collapsed="false">
      <c r="A585" s="46" t="str">
        <f aca="false">C579</f>
        <v>3.34</v>
      </c>
      <c r="B585" s="79" t="s">
        <v>664</v>
      </c>
      <c r="C585" s="80"/>
      <c r="D585" s="81"/>
      <c r="E585" s="82"/>
      <c r="F585" s="83" t="n">
        <f aca="false">SUM(F584:F584)</f>
        <v>60</v>
      </c>
      <c r="G585" s="84"/>
      <c r="H585" s="85"/>
      <c r="I585" s="86"/>
      <c r="J585" s="87" t="n">
        <f aca="false">SUM(C585:I585)</f>
        <v>60</v>
      </c>
      <c r="L585" s="48"/>
    </row>
    <row r="587" s="46" customFormat="true" ht="12.75" hidden="false" customHeight="true" outlineLevel="0" collapsed="false">
      <c r="A587" s="67"/>
      <c r="B587" s="88" t="s">
        <v>653</v>
      </c>
      <c r="C587" s="89" t="str">
        <f aca="false">Orçamento!A85</f>
        <v>3.35</v>
      </c>
      <c r="D587" s="89"/>
      <c r="E587" s="90"/>
      <c r="F587" s="90"/>
      <c r="G587" s="89"/>
      <c r="H587" s="50" t="s">
        <v>654</v>
      </c>
      <c r="I587" s="91" t="s">
        <v>655</v>
      </c>
      <c r="L587" s="48"/>
    </row>
    <row r="588" s="46" customFormat="true" ht="12.75" hidden="false" customHeight="true" outlineLevel="0" collapsed="false">
      <c r="B588" s="100" t="e">
        <f aca="false" t="array" ref="B588:B588">IFERROR(VLOOKUP(C587,Orçamento!$A$1:$I$5027,4,0),”NÃO ENC.”))</f>
        <v>#N/A</v>
      </c>
      <c r="C588" s="100"/>
      <c r="D588" s="100"/>
      <c r="E588" s="100"/>
      <c r="F588" s="100"/>
      <c r="G588" s="100"/>
      <c r="H588" s="100"/>
      <c r="I588" s="100"/>
      <c r="L588" s="48"/>
    </row>
    <row r="589" s="46" customFormat="true" ht="24.6" hidden="false" customHeight="true" outlineLevel="0" collapsed="false">
      <c r="B589" s="100"/>
      <c r="C589" s="100"/>
      <c r="D589" s="100"/>
      <c r="E589" s="100"/>
      <c r="F589" s="100"/>
      <c r="G589" s="100"/>
      <c r="H589" s="100"/>
      <c r="I589" s="100"/>
      <c r="L589" s="48"/>
    </row>
    <row r="590" s="46" customFormat="true" ht="12.75" hidden="false" customHeight="true" outlineLevel="0" collapsed="false">
      <c r="B590" s="71" t="s">
        <v>656</v>
      </c>
      <c r="C590" s="72"/>
      <c r="D590" s="73" t="s">
        <v>657</v>
      </c>
      <c r="E590" s="71" t="s">
        <v>658</v>
      </c>
      <c r="F590" s="72" t="s">
        <v>659</v>
      </c>
      <c r="G590" s="71" t="s">
        <v>660</v>
      </c>
      <c r="H590" s="71"/>
      <c r="I590" s="71"/>
      <c r="L590" s="48"/>
    </row>
    <row r="591" s="46" customFormat="true" ht="12.75" hidden="false" customHeight="true" outlineLevel="0" collapsed="false">
      <c r="B591" s="71"/>
      <c r="C591" s="74"/>
      <c r="D591" s="73"/>
      <c r="E591" s="71"/>
      <c r="F591" s="74" t="s">
        <v>661</v>
      </c>
      <c r="G591" s="71"/>
      <c r="H591" s="71"/>
      <c r="I591" s="71"/>
      <c r="L591" s="48"/>
    </row>
    <row r="592" s="46" customFormat="true" ht="12.75" hidden="false" customHeight="true" outlineLevel="0" collapsed="false">
      <c r="B592" s="75" t="s">
        <v>721</v>
      </c>
      <c r="C592" s="76"/>
      <c r="D592" s="76" t="n">
        <v>2</v>
      </c>
      <c r="E592" s="77" t="n">
        <v>20</v>
      </c>
      <c r="F592" s="77" t="n">
        <f aca="false">E592*D592</f>
        <v>40</v>
      </c>
      <c r="G592" s="78" t="s">
        <v>722</v>
      </c>
      <c r="H592" s="78"/>
      <c r="I592" s="78"/>
      <c r="L592" s="48"/>
    </row>
    <row r="593" s="46" customFormat="true" ht="12.75" hidden="false" customHeight="true" outlineLevel="0" collapsed="false">
      <c r="A593" s="46" t="str">
        <f aca="false">C587</f>
        <v>3.35</v>
      </c>
      <c r="B593" s="79" t="s">
        <v>664</v>
      </c>
      <c r="C593" s="80"/>
      <c r="D593" s="81"/>
      <c r="E593" s="82"/>
      <c r="F593" s="83" t="n">
        <f aca="false">SUM(F592:F592)</f>
        <v>40</v>
      </c>
      <c r="G593" s="84"/>
      <c r="H593" s="85"/>
      <c r="I593" s="86"/>
      <c r="J593" s="87" t="n">
        <f aca="false">SUM(C593:I593)</f>
        <v>40</v>
      </c>
      <c r="L593" s="48"/>
    </row>
    <row r="594" customFormat="false" ht="15" hidden="false" customHeight="false" outlineLevel="0" collapsed="false"/>
    <row r="595" customFormat="false" ht="15" hidden="false" customHeight="false" outlineLevel="0" collapsed="false">
      <c r="A595" s="65" t="s">
        <v>723</v>
      </c>
      <c r="B595" s="66" t="s">
        <v>724</v>
      </c>
      <c r="C595" s="66"/>
      <c r="D595" s="66"/>
      <c r="E595" s="66"/>
      <c r="F595" s="66"/>
      <c r="G595" s="66"/>
      <c r="H595" s="66"/>
      <c r="I595" s="66"/>
    </row>
    <row r="597" s="46" customFormat="true" ht="12.75" hidden="false" customHeight="true" outlineLevel="0" collapsed="false">
      <c r="A597" s="67"/>
      <c r="B597" s="88" t="s">
        <v>653</v>
      </c>
      <c r="C597" s="89" t="str">
        <f aca="false">Orçamento!A89</f>
        <v>4.1</v>
      </c>
      <c r="D597" s="89"/>
      <c r="E597" s="90"/>
      <c r="F597" s="90"/>
      <c r="G597" s="89"/>
      <c r="H597" s="50" t="s">
        <v>654</v>
      </c>
      <c r="I597" s="91" t="s">
        <v>655</v>
      </c>
      <c r="L597" s="48"/>
    </row>
    <row r="598" s="46" customFormat="true" ht="12.75" hidden="false" customHeight="true" outlineLevel="0" collapsed="false">
      <c r="B598" s="100" t="e">
        <f aca="false" t="array" ref="B598:B598">IFERROR(VLOOKUP(C597,Orçamento!$A$1:$I$5027,4,0),”NÃO ENC.”))</f>
        <v>#N/A</v>
      </c>
      <c r="C598" s="100"/>
      <c r="D598" s="100"/>
      <c r="E598" s="100"/>
      <c r="F598" s="100"/>
      <c r="G598" s="100"/>
      <c r="H598" s="100"/>
      <c r="I598" s="100"/>
      <c r="L598" s="48"/>
    </row>
    <row r="599" s="46" customFormat="true" ht="24.6" hidden="false" customHeight="true" outlineLevel="0" collapsed="false">
      <c r="B599" s="100"/>
      <c r="C599" s="100"/>
      <c r="D599" s="100"/>
      <c r="E599" s="100"/>
      <c r="F599" s="100"/>
      <c r="G599" s="100"/>
      <c r="H599" s="100"/>
      <c r="I599" s="100"/>
      <c r="L599" s="48"/>
    </row>
    <row r="600" s="46" customFormat="true" ht="12.75" hidden="false" customHeight="true" outlineLevel="0" collapsed="false">
      <c r="B600" s="71" t="s">
        <v>656</v>
      </c>
      <c r="C600" s="72"/>
      <c r="D600" s="73" t="s">
        <v>657</v>
      </c>
      <c r="E600" s="71" t="s">
        <v>658</v>
      </c>
      <c r="F600" s="72" t="s">
        <v>659</v>
      </c>
      <c r="G600" s="71" t="s">
        <v>660</v>
      </c>
      <c r="H600" s="71"/>
      <c r="I600" s="71"/>
      <c r="L600" s="48"/>
    </row>
    <row r="601" s="46" customFormat="true" ht="12.75" hidden="false" customHeight="true" outlineLevel="0" collapsed="false">
      <c r="B601" s="71"/>
      <c r="C601" s="74"/>
      <c r="D601" s="73"/>
      <c r="E601" s="71"/>
      <c r="F601" s="74" t="s">
        <v>661</v>
      </c>
      <c r="G601" s="71"/>
      <c r="H601" s="71"/>
      <c r="I601" s="71"/>
      <c r="L601" s="48"/>
    </row>
    <row r="602" s="46" customFormat="true" ht="12.75" hidden="false" customHeight="true" outlineLevel="0" collapsed="false">
      <c r="B602" s="75" t="s">
        <v>725</v>
      </c>
      <c r="C602" s="76"/>
      <c r="D602" s="76" t="n">
        <v>1</v>
      </c>
      <c r="E602" s="77" t="n">
        <v>12</v>
      </c>
      <c r="F602" s="77" t="n">
        <f aca="false">E602*D602</f>
        <v>12</v>
      </c>
      <c r="G602" s="78" t="s">
        <v>663</v>
      </c>
      <c r="H602" s="78"/>
      <c r="I602" s="78"/>
      <c r="L602" s="48"/>
    </row>
    <row r="603" s="46" customFormat="true" ht="12.75" hidden="false" customHeight="true" outlineLevel="0" collapsed="false">
      <c r="A603" s="46" t="str">
        <f aca="false">C597</f>
        <v>4.1</v>
      </c>
      <c r="B603" s="79" t="s">
        <v>664</v>
      </c>
      <c r="C603" s="80"/>
      <c r="D603" s="81"/>
      <c r="E603" s="82"/>
      <c r="F603" s="83" t="n">
        <f aca="false">SUM(F602:F602)</f>
        <v>12</v>
      </c>
      <c r="G603" s="84"/>
      <c r="H603" s="85"/>
      <c r="I603" s="86"/>
      <c r="J603" s="87" t="n">
        <f aca="false">SUM(C603:I603)</f>
        <v>12</v>
      </c>
      <c r="L603" s="48"/>
    </row>
    <row r="605" s="46" customFormat="true" ht="12.75" hidden="false" customHeight="true" outlineLevel="0" collapsed="false">
      <c r="A605" s="67"/>
      <c r="B605" s="88" t="s">
        <v>653</v>
      </c>
      <c r="C605" s="89" t="str">
        <f aca="false">Orçamento!A90</f>
        <v>4.2</v>
      </c>
      <c r="D605" s="89"/>
      <c r="E605" s="90"/>
      <c r="F605" s="90"/>
      <c r="G605" s="89"/>
      <c r="H605" s="50" t="s">
        <v>654</v>
      </c>
      <c r="I605" s="91" t="s">
        <v>665</v>
      </c>
      <c r="L605" s="48"/>
    </row>
    <row r="606" s="46" customFormat="true" ht="12.75" hidden="false" customHeight="true" outlineLevel="0" collapsed="false">
      <c r="B606" s="70" t="e">
        <f aca="false" t="array" ref="B606:B606">IFERROR(VLOOKUP(C605,Orçamento!$A$1:$I$5027,4,0),”NÃO ENC.”))</f>
        <v>#N/A</v>
      </c>
      <c r="C606" s="70"/>
      <c r="D606" s="70"/>
      <c r="E606" s="70"/>
      <c r="F606" s="70"/>
      <c r="G606" s="70"/>
      <c r="H606" s="70"/>
      <c r="I606" s="70"/>
      <c r="L606" s="48"/>
    </row>
    <row r="607" s="46" customFormat="true" ht="12.75" hidden="false" customHeight="true" outlineLevel="0" collapsed="false">
      <c r="B607" s="70"/>
      <c r="C607" s="70"/>
      <c r="D607" s="70"/>
      <c r="E607" s="70"/>
      <c r="F607" s="70"/>
      <c r="G607" s="70"/>
      <c r="H607" s="70"/>
      <c r="I607" s="70"/>
      <c r="L607" s="48"/>
    </row>
    <row r="608" s="46" customFormat="true" ht="12.75" hidden="false" customHeight="true" outlineLevel="0" collapsed="false">
      <c r="B608" s="71" t="s">
        <v>656</v>
      </c>
      <c r="C608" s="72" t="s">
        <v>666</v>
      </c>
      <c r="D608" s="72" t="s">
        <v>667</v>
      </c>
      <c r="E608" s="71" t="s">
        <v>658</v>
      </c>
      <c r="F608" s="72" t="s">
        <v>668</v>
      </c>
      <c r="G608" s="71" t="s">
        <v>660</v>
      </c>
      <c r="H608" s="71"/>
      <c r="I608" s="71"/>
      <c r="L608" s="48"/>
    </row>
    <row r="609" s="46" customFormat="true" ht="12.75" hidden="false" customHeight="true" outlineLevel="0" collapsed="false">
      <c r="B609" s="71"/>
      <c r="C609" s="74" t="s">
        <v>669</v>
      </c>
      <c r="D609" s="74" t="s">
        <v>669</v>
      </c>
      <c r="E609" s="71"/>
      <c r="F609" s="74" t="s">
        <v>670</v>
      </c>
      <c r="G609" s="71"/>
      <c r="H609" s="71"/>
      <c r="I609" s="71"/>
      <c r="L609" s="48"/>
    </row>
    <row r="610" s="46" customFormat="true" ht="15" hidden="false" customHeight="true" outlineLevel="0" collapsed="false">
      <c r="B610" s="75" t="s">
        <v>725</v>
      </c>
      <c r="C610" s="76" t="n">
        <v>0.5</v>
      </c>
      <c r="D610" s="76" t="n">
        <v>0.5</v>
      </c>
      <c r="E610" s="77" t="n">
        <v>12</v>
      </c>
      <c r="F610" s="77" t="n">
        <f aca="false">C610*D610*E610</f>
        <v>3</v>
      </c>
      <c r="G610" s="78" t="s">
        <v>663</v>
      </c>
      <c r="H610" s="78"/>
      <c r="I610" s="78"/>
      <c r="L610" s="48"/>
    </row>
    <row r="611" s="46" customFormat="true" ht="12.75" hidden="false" customHeight="true" outlineLevel="0" collapsed="false">
      <c r="A611" s="46" t="str">
        <f aca="false">C605</f>
        <v>4.2</v>
      </c>
      <c r="B611" s="79" t="s">
        <v>664</v>
      </c>
      <c r="C611" s="80"/>
      <c r="D611" s="81"/>
      <c r="E611" s="82"/>
      <c r="F611" s="83" t="n">
        <f aca="false">SUM(F610:F610)</f>
        <v>3</v>
      </c>
      <c r="G611" s="84"/>
      <c r="H611" s="85"/>
      <c r="I611" s="86"/>
      <c r="J611" s="87" t="n">
        <f aca="false">SUM(C611:I611)</f>
        <v>3</v>
      </c>
      <c r="L611" s="48"/>
    </row>
    <row r="613" s="46" customFormat="true" ht="12.75" hidden="false" customHeight="true" outlineLevel="0" collapsed="false">
      <c r="A613" s="67"/>
      <c r="B613" s="88" t="s">
        <v>653</v>
      </c>
      <c r="C613" s="89" t="str">
        <f aca="false">Orçamento!A91</f>
        <v>4.3</v>
      </c>
      <c r="D613" s="89"/>
      <c r="E613" s="90"/>
      <c r="F613" s="90"/>
      <c r="G613" s="89"/>
      <c r="H613" s="50" t="s">
        <v>654</v>
      </c>
      <c r="I613" s="91" t="s">
        <v>655</v>
      </c>
      <c r="L613" s="48"/>
    </row>
    <row r="614" s="46" customFormat="true" ht="12.75" hidden="false" customHeight="true" outlineLevel="0" collapsed="false">
      <c r="B614" s="100" t="e">
        <f aca="false" t="array" ref="B614:B614">IFERROR(VLOOKUP(C613,Orçamento!$A$1:$I$5027,4,0),”NÃO ENC.”))</f>
        <v>#N/A</v>
      </c>
      <c r="C614" s="100"/>
      <c r="D614" s="100"/>
      <c r="E614" s="100"/>
      <c r="F614" s="100"/>
      <c r="G614" s="100"/>
      <c r="H614" s="100"/>
      <c r="I614" s="100"/>
      <c r="L614" s="48"/>
    </row>
    <row r="615" s="46" customFormat="true" ht="24.6" hidden="false" customHeight="true" outlineLevel="0" collapsed="false">
      <c r="B615" s="100"/>
      <c r="C615" s="100"/>
      <c r="D615" s="100"/>
      <c r="E615" s="100"/>
      <c r="F615" s="100"/>
      <c r="G615" s="100"/>
      <c r="H615" s="100"/>
      <c r="I615" s="100"/>
      <c r="L615" s="48"/>
    </row>
    <row r="616" s="46" customFormat="true" ht="12.75" hidden="false" customHeight="true" outlineLevel="0" collapsed="false">
      <c r="B616" s="71" t="s">
        <v>656</v>
      </c>
      <c r="C616" s="72"/>
      <c r="D616" s="73" t="s">
        <v>657</v>
      </c>
      <c r="E616" s="71" t="s">
        <v>658</v>
      </c>
      <c r="F616" s="72" t="s">
        <v>659</v>
      </c>
      <c r="G616" s="71" t="s">
        <v>660</v>
      </c>
      <c r="H616" s="71"/>
      <c r="I616" s="71"/>
      <c r="L616" s="48"/>
    </row>
    <row r="617" s="46" customFormat="true" ht="12.75" hidden="false" customHeight="true" outlineLevel="0" collapsed="false">
      <c r="B617" s="71"/>
      <c r="C617" s="74"/>
      <c r="D617" s="73"/>
      <c r="E617" s="71"/>
      <c r="F617" s="74" t="s">
        <v>661</v>
      </c>
      <c r="G617" s="71"/>
      <c r="H617" s="71"/>
      <c r="I617" s="71"/>
      <c r="L617" s="48"/>
    </row>
    <row r="618" s="46" customFormat="true" ht="12.75" hidden="false" customHeight="true" outlineLevel="0" collapsed="false">
      <c r="B618" s="75" t="s">
        <v>725</v>
      </c>
      <c r="C618" s="76"/>
      <c r="D618" s="76" t="n">
        <v>4</v>
      </c>
      <c r="E618" s="77" t="n">
        <v>12</v>
      </c>
      <c r="F618" s="77" t="n">
        <f aca="false">E618*D618</f>
        <v>48</v>
      </c>
      <c r="G618" s="78" t="s">
        <v>663</v>
      </c>
      <c r="H618" s="78"/>
      <c r="I618" s="78"/>
      <c r="L618" s="48"/>
    </row>
    <row r="619" s="46" customFormat="true" ht="12.75" hidden="false" customHeight="true" outlineLevel="0" collapsed="false">
      <c r="A619" s="46" t="str">
        <f aca="false">C613</f>
        <v>4.3</v>
      </c>
      <c r="B619" s="79" t="s">
        <v>664</v>
      </c>
      <c r="C619" s="80"/>
      <c r="D619" s="81"/>
      <c r="E619" s="82"/>
      <c r="F619" s="83" t="n">
        <f aca="false">SUM(F618:F618)</f>
        <v>48</v>
      </c>
      <c r="G619" s="84"/>
      <c r="H619" s="85"/>
      <c r="I619" s="86"/>
      <c r="J619" s="87" t="n">
        <f aca="false">SUM(C619:I619)</f>
        <v>48</v>
      </c>
      <c r="L619" s="48"/>
    </row>
    <row r="621" s="46" customFormat="true" ht="12.75" hidden="false" customHeight="true" outlineLevel="0" collapsed="false">
      <c r="A621" s="67"/>
      <c r="B621" s="88" t="s">
        <v>653</v>
      </c>
      <c r="C621" s="89" t="str">
        <f aca="false">Orçamento!A92</f>
        <v>4.4</v>
      </c>
      <c r="D621" s="89"/>
      <c r="E621" s="90"/>
      <c r="F621" s="90"/>
      <c r="G621" s="89"/>
      <c r="H621" s="50" t="s">
        <v>654</v>
      </c>
      <c r="I621" s="91" t="s">
        <v>655</v>
      </c>
      <c r="L621" s="48"/>
    </row>
    <row r="622" s="46" customFormat="true" ht="12.75" hidden="false" customHeight="true" outlineLevel="0" collapsed="false">
      <c r="B622" s="100" t="e">
        <f aca="false" t="array" ref="B622:B622">IFERROR(VLOOKUP(C621,Orçamento!$A$1:$I$5027,4,0),”NÃO ENC.”))</f>
        <v>#N/A</v>
      </c>
      <c r="C622" s="100"/>
      <c r="D622" s="100"/>
      <c r="E622" s="100"/>
      <c r="F622" s="100"/>
      <c r="G622" s="100"/>
      <c r="H622" s="100"/>
      <c r="I622" s="100"/>
      <c r="L622" s="48"/>
    </row>
    <row r="623" s="46" customFormat="true" ht="24.6" hidden="false" customHeight="true" outlineLevel="0" collapsed="false">
      <c r="B623" s="100"/>
      <c r="C623" s="100"/>
      <c r="D623" s="100"/>
      <c r="E623" s="100"/>
      <c r="F623" s="100"/>
      <c r="G623" s="100"/>
      <c r="H623" s="100"/>
      <c r="I623" s="100"/>
      <c r="L623" s="48"/>
    </row>
    <row r="624" s="46" customFormat="true" ht="12.75" hidden="false" customHeight="true" outlineLevel="0" collapsed="false">
      <c r="B624" s="71" t="s">
        <v>656</v>
      </c>
      <c r="C624" s="72"/>
      <c r="D624" s="73" t="s">
        <v>657</v>
      </c>
      <c r="E624" s="71" t="s">
        <v>658</v>
      </c>
      <c r="F624" s="72" t="s">
        <v>659</v>
      </c>
      <c r="G624" s="71" t="s">
        <v>660</v>
      </c>
      <c r="H624" s="71"/>
      <c r="I624" s="71"/>
      <c r="L624" s="48"/>
    </row>
    <row r="625" s="46" customFormat="true" ht="12.75" hidden="false" customHeight="true" outlineLevel="0" collapsed="false">
      <c r="B625" s="71"/>
      <c r="C625" s="74"/>
      <c r="D625" s="73"/>
      <c r="E625" s="71"/>
      <c r="F625" s="74" t="s">
        <v>661</v>
      </c>
      <c r="G625" s="71"/>
      <c r="H625" s="71"/>
      <c r="I625" s="71"/>
      <c r="L625" s="48"/>
    </row>
    <row r="626" s="46" customFormat="true" ht="12.75" hidden="false" customHeight="true" outlineLevel="0" collapsed="false">
      <c r="B626" s="75" t="s">
        <v>726</v>
      </c>
      <c r="C626" s="76"/>
      <c r="D626" s="76" t="n">
        <v>2</v>
      </c>
      <c r="E626" s="77" t="n">
        <v>4</v>
      </c>
      <c r="F626" s="77" t="n">
        <f aca="false">E626*D626</f>
        <v>8</v>
      </c>
      <c r="G626" s="78" t="s">
        <v>663</v>
      </c>
      <c r="H626" s="78"/>
      <c r="I626" s="78"/>
      <c r="L626" s="48"/>
    </row>
    <row r="627" s="46" customFormat="true" ht="12.75" hidden="false" customHeight="true" outlineLevel="0" collapsed="false">
      <c r="A627" s="46" t="str">
        <f aca="false">C621</f>
        <v>4.4</v>
      </c>
      <c r="B627" s="79" t="s">
        <v>664</v>
      </c>
      <c r="C627" s="80"/>
      <c r="D627" s="81"/>
      <c r="E627" s="82"/>
      <c r="F627" s="83" t="n">
        <f aca="false">SUM(F626:F626)</f>
        <v>8</v>
      </c>
      <c r="G627" s="84"/>
      <c r="H627" s="85"/>
      <c r="I627" s="86"/>
      <c r="J627" s="87" t="n">
        <f aca="false">SUM(C627:I627)</f>
        <v>8</v>
      </c>
      <c r="L627" s="48"/>
    </row>
    <row r="629" s="46" customFormat="true" ht="12.75" hidden="false" customHeight="true" outlineLevel="0" collapsed="false">
      <c r="A629" s="67"/>
      <c r="B629" s="88" t="s">
        <v>653</v>
      </c>
      <c r="C629" s="89" t="str">
        <f aca="false">Orçamento!A93</f>
        <v>4.5</v>
      </c>
      <c r="D629" s="89"/>
      <c r="E629" s="90"/>
      <c r="F629" s="90"/>
      <c r="G629" s="89"/>
      <c r="H629" s="50" t="s">
        <v>654</v>
      </c>
      <c r="I629" s="91" t="s">
        <v>655</v>
      </c>
      <c r="L629" s="48"/>
    </row>
    <row r="630" s="46" customFormat="true" ht="12.75" hidden="false" customHeight="true" outlineLevel="0" collapsed="false">
      <c r="B630" s="100" t="e">
        <f aca="false" t="array" ref="B630:B630">IFERROR(VLOOKUP(C629,Orçamento!$A$1:$I$5027,4,0),”NÃO ENC.”))</f>
        <v>#N/A</v>
      </c>
      <c r="C630" s="100"/>
      <c r="D630" s="100"/>
      <c r="E630" s="100"/>
      <c r="F630" s="100"/>
      <c r="G630" s="100"/>
      <c r="H630" s="100"/>
      <c r="I630" s="100"/>
      <c r="L630" s="48"/>
    </row>
    <row r="631" s="46" customFormat="true" ht="24.6" hidden="false" customHeight="true" outlineLevel="0" collapsed="false">
      <c r="B631" s="100"/>
      <c r="C631" s="100"/>
      <c r="D631" s="100"/>
      <c r="E631" s="100"/>
      <c r="F631" s="100"/>
      <c r="G631" s="100"/>
      <c r="H631" s="100"/>
      <c r="I631" s="100"/>
      <c r="L631" s="48"/>
    </row>
    <row r="632" s="46" customFormat="true" ht="12.75" hidden="false" customHeight="true" outlineLevel="0" collapsed="false">
      <c r="B632" s="71" t="s">
        <v>656</v>
      </c>
      <c r="C632" s="72"/>
      <c r="D632" s="73" t="s">
        <v>657</v>
      </c>
      <c r="E632" s="71" t="s">
        <v>658</v>
      </c>
      <c r="F632" s="72" t="s">
        <v>659</v>
      </c>
      <c r="G632" s="71" t="s">
        <v>660</v>
      </c>
      <c r="H632" s="71"/>
      <c r="I632" s="71"/>
      <c r="L632" s="48"/>
    </row>
    <row r="633" s="46" customFormat="true" ht="12.75" hidden="false" customHeight="true" outlineLevel="0" collapsed="false">
      <c r="B633" s="71"/>
      <c r="C633" s="74"/>
      <c r="D633" s="73"/>
      <c r="E633" s="71"/>
      <c r="F633" s="74" t="s">
        <v>661</v>
      </c>
      <c r="G633" s="71"/>
      <c r="H633" s="71"/>
      <c r="I633" s="71"/>
      <c r="L633" s="48"/>
    </row>
    <row r="634" s="46" customFormat="true" ht="12.75" hidden="false" customHeight="true" outlineLevel="0" collapsed="false">
      <c r="B634" s="75" t="s">
        <v>726</v>
      </c>
      <c r="C634" s="76"/>
      <c r="D634" s="76" t="n">
        <v>2</v>
      </c>
      <c r="E634" s="77" t="n">
        <v>4</v>
      </c>
      <c r="F634" s="77" t="n">
        <f aca="false">E634*D634</f>
        <v>8</v>
      </c>
      <c r="G634" s="78" t="s">
        <v>663</v>
      </c>
      <c r="H634" s="78"/>
      <c r="I634" s="78"/>
      <c r="L634" s="48"/>
    </row>
    <row r="635" s="46" customFormat="true" ht="12.75" hidden="false" customHeight="true" outlineLevel="0" collapsed="false">
      <c r="A635" s="46" t="str">
        <f aca="false">C629</f>
        <v>4.5</v>
      </c>
      <c r="B635" s="79" t="s">
        <v>664</v>
      </c>
      <c r="C635" s="80"/>
      <c r="D635" s="81"/>
      <c r="E635" s="82"/>
      <c r="F635" s="83" t="n">
        <f aca="false">SUM(F634:F634)</f>
        <v>8</v>
      </c>
      <c r="G635" s="84"/>
      <c r="H635" s="85"/>
      <c r="I635" s="86"/>
      <c r="J635" s="87" t="n">
        <f aca="false">SUM(C635:I635)</f>
        <v>8</v>
      </c>
      <c r="L635" s="48"/>
    </row>
    <row r="637" s="46" customFormat="true" ht="12.75" hidden="false" customHeight="true" outlineLevel="0" collapsed="false">
      <c r="A637" s="67"/>
      <c r="B637" s="88" t="s">
        <v>653</v>
      </c>
      <c r="C637" s="89" t="str">
        <f aca="false">Orçamento!A94</f>
        <v>4.6</v>
      </c>
      <c r="D637" s="89"/>
      <c r="E637" s="90"/>
      <c r="F637" s="90"/>
      <c r="G637" s="89"/>
      <c r="H637" s="50" t="s">
        <v>654</v>
      </c>
      <c r="I637" s="91" t="s">
        <v>655</v>
      </c>
      <c r="L637" s="48"/>
    </row>
    <row r="638" s="46" customFormat="true" ht="12.75" hidden="false" customHeight="true" outlineLevel="0" collapsed="false">
      <c r="B638" s="100" t="e">
        <f aca="false" t="array" ref="B638:B638">IFERROR(VLOOKUP(C637,Orçamento!$A$1:$I$5027,4,0),”NÃO ENC.”))</f>
        <v>#N/A</v>
      </c>
      <c r="C638" s="100"/>
      <c r="D638" s="100"/>
      <c r="E638" s="100"/>
      <c r="F638" s="100"/>
      <c r="G638" s="100"/>
      <c r="H638" s="100"/>
      <c r="I638" s="100"/>
      <c r="L638" s="48"/>
    </row>
    <row r="639" s="46" customFormat="true" ht="24.6" hidden="false" customHeight="true" outlineLevel="0" collapsed="false">
      <c r="B639" s="100"/>
      <c r="C639" s="100"/>
      <c r="D639" s="100"/>
      <c r="E639" s="100"/>
      <c r="F639" s="100"/>
      <c r="G639" s="100"/>
      <c r="H639" s="100"/>
      <c r="I639" s="100"/>
      <c r="L639" s="48"/>
    </row>
    <row r="640" s="46" customFormat="true" ht="12.75" hidden="false" customHeight="true" outlineLevel="0" collapsed="false">
      <c r="B640" s="71" t="s">
        <v>656</v>
      </c>
      <c r="C640" s="72"/>
      <c r="D640" s="73" t="s">
        <v>657</v>
      </c>
      <c r="E640" s="71" t="s">
        <v>658</v>
      </c>
      <c r="F640" s="72" t="s">
        <v>659</v>
      </c>
      <c r="G640" s="71" t="s">
        <v>660</v>
      </c>
      <c r="H640" s="71"/>
      <c r="I640" s="71"/>
      <c r="L640" s="48"/>
    </row>
    <row r="641" s="46" customFormat="true" ht="12.75" hidden="false" customHeight="true" outlineLevel="0" collapsed="false">
      <c r="B641" s="71"/>
      <c r="C641" s="74"/>
      <c r="D641" s="73"/>
      <c r="E641" s="71"/>
      <c r="F641" s="74" t="s">
        <v>661</v>
      </c>
      <c r="G641" s="71"/>
      <c r="H641" s="71"/>
      <c r="I641" s="71"/>
      <c r="L641" s="48"/>
    </row>
    <row r="642" s="46" customFormat="true" ht="12.75" hidden="false" customHeight="true" outlineLevel="0" collapsed="false">
      <c r="B642" s="75" t="s">
        <v>726</v>
      </c>
      <c r="C642" s="76"/>
      <c r="D642" s="76" t="n">
        <v>2</v>
      </c>
      <c r="E642" s="77" t="n">
        <v>4</v>
      </c>
      <c r="F642" s="77" t="n">
        <f aca="false">E642*D642</f>
        <v>8</v>
      </c>
      <c r="G642" s="78" t="s">
        <v>663</v>
      </c>
      <c r="H642" s="78"/>
      <c r="I642" s="78"/>
      <c r="L642" s="48"/>
    </row>
    <row r="643" s="46" customFormat="true" ht="12.75" hidden="false" customHeight="true" outlineLevel="0" collapsed="false">
      <c r="A643" s="46" t="str">
        <f aca="false">C637</f>
        <v>4.6</v>
      </c>
      <c r="B643" s="79" t="s">
        <v>664</v>
      </c>
      <c r="C643" s="80"/>
      <c r="D643" s="81"/>
      <c r="E643" s="82"/>
      <c r="F643" s="83" t="n">
        <f aca="false">SUM(F642:F642)</f>
        <v>8</v>
      </c>
      <c r="G643" s="84"/>
      <c r="H643" s="85"/>
      <c r="I643" s="86"/>
      <c r="J643" s="87" t="n">
        <f aca="false">SUM(C643:I643)</f>
        <v>8</v>
      </c>
      <c r="L643" s="48"/>
    </row>
    <row r="645" s="46" customFormat="true" ht="12.75" hidden="false" customHeight="true" outlineLevel="0" collapsed="false">
      <c r="A645" s="67"/>
      <c r="B645" s="88" t="s">
        <v>653</v>
      </c>
      <c r="C645" s="89" t="str">
        <f aca="false">Orçamento!A95</f>
        <v>4.7</v>
      </c>
      <c r="D645" s="89"/>
      <c r="E645" s="90"/>
      <c r="F645" s="90"/>
      <c r="G645" s="89"/>
      <c r="H645" s="50" t="s">
        <v>654</v>
      </c>
      <c r="I645" s="91" t="s">
        <v>655</v>
      </c>
      <c r="L645" s="48"/>
    </row>
    <row r="646" s="46" customFormat="true" ht="12.75" hidden="false" customHeight="true" outlineLevel="0" collapsed="false">
      <c r="B646" s="100" t="e">
        <f aca="false" t="array" ref="B646:B646">IFERROR(VLOOKUP(C645,Orçamento!$A$1:$I$5027,4,0),”NÃO ENC.”))</f>
        <v>#N/A</v>
      </c>
      <c r="C646" s="100"/>
      <c r="D646" s="100"/>
      <c r="E646" s="100"/>
      <c r="F646" s="100"/>
      <c r="G646" s="100"/>
      <c r="H646" s="100"/>
      <c r="I646" s="100"/>
      <c r="L646" s="48"/>
    </row>
    <row r="647" s="46" customFormat="true" ht="24.6" hidden="false" customHeight="true" outlineLevel="0" collapsed="false">
      <c r="B647" s="100"/>
      <c r="C647" s="100"/>
      <c r="D647" s="100"/>
      <c r="E647" s="100"/>
      <c r="F647" s="100"/>
      <c r="G647" s="100"/>
      <c r="H647" s="100"/>
      <c r="I647" s="100"/>
      <c r="L647" s="48"/>
    </row>
    <row r="648" s="46" customFormat="true" ht="12.75" hidden="false" customHeight="true" outlineLevel="0" collapsed="false">
      <c r="B648" s="71" t="s">
        <v>656</v>
      </c>
      <c r="C648" s="72"/>
      <c r="D648" s="73" t="s">
        <v>657</v>
      </c>
      <c r="E648" s="71" t="s">
        <v>658</v>
      </c>
      <c r="F648" s="72" t="s">
        <v>659</v>
      </c>
      <c r="G648" s="71" t="s">
        <v>660</v>
      </c>
      <c r="H648" s="71"/>
      <c r="I648" s="71"/>
      <c r="L648" s="48"/>
    </row>
    <row r="649" s="46" customFormat="true" ht="12.75" hidden="false" customHeight="true" outlineLevel="0" collapsed="false">
      <c r="B649" s="71"/>
      <c r="C649" s="74"/>
      <c r="D649" s="73"/>
      <c r="E649" s="71"/>
      <c r="F649" s="74" t="s">
        <v>661</v>
      </c>
      <c r="G649" s="71"/>
      <c r="H649" s="71"/>
      <c r="I649" s="71"/>
      <c r="L649" s="48"/>
    </row>
    <row r="650" s="46" customFormat="true" ht="12.75" hidden="false" customHeight="true" outlineLevel="0" collapsed="false">
      <c r="B650" s="75" t="s">
        <v>727</v>
      </c>
      <c r="C650" s="76"/>
      <c r="D650" s="76" t="n">
        <v>2</v>
      </c>
      <c r="E650" s="77" t="n">
        <v>12</v>
      </c>
      <c r="F650" s="77" t="n">
        <f aca="false">E650*D650</f>
        <v>24</v>
      </c>
      <c r="G650" s="78" t="s">
        <v>663</v>
      </c>
      <c r="H650" s="78"/>
      <c r="I650" s="78"/>
      <c r="L650" s="48"/>
    </row>
    <row r="651" s="46" customFormat="true" ht="12.75" hidden="false" customHeight="true" outlineLevel="0" collapsed="false">
      <c r="A651" s="46" t="str">
        <f aca="false">C645</f>
        <v>4.7</v>
      </c>
      <c r="B651" s="79" t="s">
        <v>664</v>
      </c>
      <c r="C651" s="80"/>
      <c r="D651" s="81"/>
      <c r="E651" s="82"/>
      <c r="F651" s="83" t="n">
        <f aca="false">SUM(F650:F650)</f>
        <v>24</v>
      </c>
      <c r="G651" s="84"/>
      <c r="H651" s="85"/>
      <c r="I651" s="86"/>
      <c r="J651" s="87" t="n">
        <f aca="false">SUM(C651:I651)</f>
        <v>24</v>
      </c>
      <c r="L651" s="48"/>
    </row>
    <row r="653" s="46" customFormat="true" ht="12.75" hidden="false" customHeight="true" outlineLevel="0" collapsed="false">
      <c r="A653" s="67"/>
      <c r="B653" s="88" t="s">
        <v>653</v>
      </c>
      <c r="C653" s="89" t="str">
        <f aca="false">Orçamento!A96</f>
        <v>4.8</v>
      </c>
      <c r="D653" s="89"/>
      <c r="E653" s="90"/>
      <c r="F653" s="90"/>
      <c r="G653" s="89"/>
      <c r="H653" s="50" t="s">
        <v>654</v>
      </c>
      <c r="I653" s="91" t="s">
        <v>655</v>
      </c>
      <c r="L653" s="48"/>
    </row>
    <row r="654" s="46" customFormat="true" ht="12.75" hidden="false" customHeight="true" outlineLevel="0" collapsed="false">
      <c r="B654" s="100" t="e">
        <f aca="false" t="array" ref="B654:B654">IFERROR(VLOOKUP(C653,Orçamento!$A$1:$I$5027,4,0),”NÃO ENC.”))</f>
        <v>#N/A</v>
      </c>
      <c r="C654" s="100"/>
      <c r="D654" s="100"/>
      <c r="E654" s="100"/>
      <c r="F654" s="100"/>
      <c r="G654" s="100"/>
      <c r="H654" s="100"/>
      <c r="I654" s="100"/>
      <c r="L654" s="48"/>
    </row>
    <row r="655" s="46" customFormat="true" ht="24.6" hidden="false" customHeight="true" outlineLevel="0" collapsed="false">
      <c r="B655" s="100"/>
      <c r="C655" s="100"/>
      <c r="D655" s="100"/>
      <c r="E655" s="100"/>
      <c r="F655" s="100"/>
      <c r="G655" s="100"/>
      <c r="H655" s="100"/>
      <c r="I655" s="100"/>
      <c r="L655" s="48"/>
    </row>
    <row r="656" s="46" customFormat="true" ht="12.75" hidden="false" customHeight="true" outlineLevel="0" collapsed="false">
      <c r="B656" s="71" t="s">
        <v>656</v>
      </c>
      <c r="C656" s="72"/>
      <c r="D656" s="73" t="s">
        <v>657</v>
      </c>
      <c r="E656" s="71" t="s">
        <v>658</v>
      </c>
      <c r="F656" s="72" t="s">
        <v>659</v>
      </c>
      <c r="G656" s="71" t="s">
        <v>660</v>
      </c>
      <c r="H656" s="71"/>
      <c r="I656" s="71"/>
      <c r="L656" s="48"/>
    </row>
    <row r="657" s="46" customFormat="true" ht="12.75" hidden="false" customHeight="true" outlineLevel="0" collapsed="false">
      <c r="B657" s="71"/>
      <c r="C657" s="74"/>
      <c r="D657" s="73"/>
      <c r="E657" s="71"/>
      <c r="F657" s="74" t="s">
        <v>661</v>
      </c>
      <c r="G657" s="71"/>
      <c r="H657" s="71"/>
      <c r="I657" s="71"/>
      <c r="L657" s="48"/>
    </row>
    <row r="658" s="46" customFormat="true" ht="12.75" hidden="false" customHeight="true" outlineLevel="0" collapsed="false">
      <c r="B658" s="75" t="s">
        <v>726</v>
      </c>
      <c r="C658" s="76"/>
      <c r="D658" s="76" t="n">
        <v>2</v>
      </c>
      <c r="E658" s="77" t="n">
        <v>4</v>
      </c>
      <c r="F658" s="77" t="n">
        <f aca="false">E658*D658</f>
        <v>8</v>
      </c>
      <c r="G658" s="78" t="s">
        <v>663</v>
      </c>
      <c r="H658" s="78"/>
      <c r="I658" s="78"/>
      <c r="L658" s="48"/>
    </row>
    <row r="659" s="46" customFormat="true" ht="12.75" hidden="false" customHeight="true" outlineLevel="0" collapsed="false">
      <c r="A659" s="46" t="str">
        <f aca="false">C653</f>
        <v>4.8</v>
      </c>
      <c r="B659" s="79" t="s">
        <v>664</v>
      </c>
      <c r="C659" s="80"/>
      <c r="D659" s="81"/>
      <c r="E659" s="82"/>
      <c r="F659" s="83" t="n">
        <f aca="false">SUM(F658:F658)</f>
        <v>8</v>
      </c>
      <c r="G659" s="84"/>
      <c r="H659" s="85"/>
      <c r="I659" s="86"/>
      <c r="J659" s="87" t="n">
        <f aca="false">SUM(C659:I659)</f>
        <v>8</v>
      </c>
      <c r="L659" s="48"/>
    </row>
    <row r="661" s="46" customFormat="true" ht="12.75" hidden="false" customHeight="true" outlineLevel="0" collapsed="false">
      <c r="A661" s="67"/>
      <c r="B661" s="88" t="s">
        <v>653</v>
      </c>
      <c r="C661" s="89" t="str">
        <f aca="false">Orçamento!A97</f>
        <v>4.9</v>
      </c>
      <c r="D661" s="89"/>
      <c r="E661" s="90"/>
      <c r="F661" s="90"/>
      <c r="G661" s="89"/>
      <c r="H661" s="50" t="s">
        <v>654</v>
      </c>
      <c r="I661" s="91" t="s">
        <v>655</v>
      </c>
      <c r="L661" s="48"/>
    </row>
    <row r="662" s="46" customFormat="true" ht="12.75" hidden="false" customHeight="true" outlineLevel="0" collapsed="false">
      <c r="B662" s="100" t="e">
        <f aca="false" t="array" ref="B662:B662">IFERROR(VLOOKUP(C661,Orçamento!$A$1:$I$5027,4,0),”NÃO ENC.”))</f>
        <v>#N/A</v>
      </c>
      <c r="C662" s="100"/>
      <c r="D662" s="100"/>
      <c r="E662" s="100"/>
      <c r="F662" s="100"/>
      <c r="G662" s="100"/>
      <c r="H662" s="100"/>
      <c r="I662" s="100"/>
      <c r="L662" s="48"/>
    </row>
    <row r="663" s="46" customFormat="true" ht="24.6" hidden="false" customHeight="true" outlineLevel="0" collapsed="false">
      <c r="B663" s="100"/>
      <c r="C663" s="100"/>
      <c r="D663" s="100"/>
      <c r="E663" s="100"/>
      <c r="F663" s="100"/>
      <c r="G663" s="100"/>
      <c r="H663" s="100"/>
      <c r="I663" s="100"/>
      <c r="L663" s="48"/>
    </row>
    <row r="664" s="46" customFormat="true" ht="12.75" hidden="false" customHeight="true" outlineLevel="0" collapsed="false">
      <c r="B664" s="71" t="s">
        <v>656</v>
      </c>
      <c r="C664" s="72"/>
      <c r="D664" s="73" t="s">
        <v>657</v>
      </c>
      <c r="E664" s="71" t="s">
        <v>658</v>
      </c>
      <c r="F664" s="72" t="s">
        <v>659</v>
      </c>
      <c r="G664" s="71" t="s">
        <v>660</v>
      </c>
      <c r="H664" s="71"/>
      <c r="I664" s="71"/>
      <c r="L664" s="48"/>
    </row>
    <row r="665" s="46" customFormat="true" ht="12.75" hidden="false" customHeight="true" outlineLevel="0" collapsed="false">
      <c r="B665" s="71"/>
      <c r="C665" s="74"/>
      <c r="D665" s="73"/>
      <c r="E665" s="71"/>
      <c r="F665" s="74" t="s">
        <v>661</v>
      </c>
      <c r="G665" s="71"/>
      <c r="H665" s="71"/>
      <c r="I665" s="71"/>
      <c r="L665" s="48"/>
    </row>
    <row r="666" s="46" customFormat="true" ht="12.75" hidden="false" customHeight="true" outlineLevel="0" collapsed="false">
      <c r="B666" s="75" t="s">
        <v>728</v>
      </c>
      <c r="C666" s="76"/>
      <c r="D666" s="76" t="n">
        <v>2</v>
      </c>
      <c r="E666" s="77" t="n">
        <v>8</v>
      </c>
      <c r="F666" s="77" t="n">
        <f aca="false">E666*D666</f>
        <v>16</v>
      </c>
      <c r="G666" s="78" t="s">
        <v>663</v>
      </c>
      <c r="H666" s="78"/>
      <c r="I666" s="78"/>
      <c r="L666" s="48"/>
    </row>
    <row r="667" s="46" customFormat="true" ht="12.75" hidden="false" customHeight="true" outlineLevel="0" collapsed="false">
      <c r="A667" s="46" t="str">
        <f aca="false">C661</f>
        <v>4.9</v>
      </c>
      <c r="B667" s="79" t="s">
        <v>664</v>
      </c>
      <c r="C667" s="80"/>
      <c r="D667" s="81"/>
      <c r="E667" s="82"/>
      <c r="F667" s="83" t="n">
        <f aca="false">SUM(F666:F666)</f>
        <v>16</v>
      </c>
      <c r="G667" s="84"/>
      <c r="H667" s="85"/>
      <c r="I667" s="86"/>
      <c r="J667" s="87" t="n">
        <f aca="false">SUM(C667:I667)</f>
        <v>16</v>
      </c>
      <c r="L667" s="48"/>
    </row>
    <row r="669" s="46" customFormat="true" ht="12.75" hidden="false" customHeight="true" outlineLevel="0" collapsed="false">
      <c r="A669" s="67"/>
      <c r="B669" s="88" t="s">
        <v>653</v>
      </c>
      <c r="C669" s="89" t="str">
        <f aca="false">Orçamento!A98</f>
        <v>4.10</v>
      </c>
      <c r="D669" s="89"/>
      <c r="E669" s="90"/>
      <c r="F669" s="90"/>
      <c r="G669" s="89"/>
      <c r="H669" s="50" t="s">
        <v>654</v>
      </c>
      <c r="I669" s="91" t="s">
        <v>655</v>
      </c>
      <c r="L669" s="48"/>
    </row>
    <row r="670" s="46" customFormat="true" ht="12.75" hidden="false" customHeight="true" outlineLevel="0" collapsed="false">
      <c r="B670" s="100" t="e">
        <f aca="false" t="array" ref="B670:B670">IFERROR(VLOOKUP(C669,Orçamento!$A$1:$I$5027,4,0),”NÃO ENC.”))</f>
        <v>#N/A</v>
      </c>
      <c r="C670" s="100"/>
      <c r="D670" s="100"/>
      <c r="E670" s="100"/>
      <c r="F670" s="100"/>
      <c r="G670" s="100"/>
      <c r="H670" s="100"/>
      <c r="I670" s="100"/>
      <c r="L670" s="48"/>
    </row>
    <row r="671" s="46" customFormat="true" ht="24.6" hidden="false" customHeight="true" outlineLevel="0" collapsed="false">
      <c r="B671" s="100"/>
      <c r="C671" s="100"/>
      <c r="D671" s="100"/>
      <c r="E671" s="100"/>
      <c r="F671" s="100"/>
      <c r="G671" s="100"/>
      <c r="H671" s="100"/>
      <c r="I671" s="100"/>
      <c r="L671" s="48"/>
    </row>
    <row r="672" s="46" customFormat="true" ht="12.75" hidden="false" customHeight="true" outlineLevel="0" collapsed="false">
      <c r="B672" s="71" t="s">
        <v>656</v>
      </c>
      <c r="C672" s="72"/>
      <c r="D672" s="73" t="s">
        <v>657</v>
      </c>
      <c r="E672" s="71" t="s">
        <v>658</v>
      </c>
      <c r="F672" s="72" t="s">
        <v>659</v>
      </c>
      <c r="G672" s="71" t="s">
        <v>660</v>
      </c>
      <c r="H672" s="71"/>
      <c r="I672" s="71"/>
      <c r="L672" s="48"/>
    </row>
    <row r="673" s="46" customFormat="true" ht="12.75" hidden="false" customHeight="true" outlineLevel="0" collapsed="false">
      <c r="B673" s="71"/>
      <c r="C673" s="74"/>
      <c r="D673" s="73"/>
      <c r="E673" s="71"/>
      <c r="F673" s="74" t="s">
        <v>661</v>
      </c>
      <c r="G673" s="71"/>
      <c r="H673" s="71"/>
      <c r="I673" s="71"/>
      <c r="L673" s="48"/>
    </row>
    <row r="674" s="46" customFormat="true" ht="12.75" hidden="false" customHeight="true" outlineLevel="0" collapsed="false">
      <c r="B674" s="75" t="s">
        <v>728</v>
      </c>
      <c r="C674" s="76"/>
      <c r="D674" s="76" t="n">
        <v>2</v>
      </c>
      <c r="E674" s="77" t="n">
        <v>4</v>
      </c>
      <c r="F674" s="77" t="n">
        <f aca="false">E674*D674</f>
        <v>8</v>
      </c>
      <c r="G674" s="78" t="s">
        <v>663</v>
      </c>
      <c r="H674" s="78"/>
      <c r="I674" s="78"/>
      <c r="L674" s="48"/>
    </row>
    <row r="675" s="46" customFormat="true" ht="12.75" hidden="false" customHeight="true" outlineLevel="0" collapsed="false">
      <c r="A675" s="46" t="str">
        <f aca="false">C669</f>
        <v>4.10</v>
      </c>
      <c r="B675" s="79" t="s">
        <v>664</v>
      </c>
      <c r="C675" s="80"/>
      <c r="D675" s="81"/>
      <c r="E675" s="82"/>
      <c r="F675" s="83" t="n">
        <f aca="false">SUM(F674:F674)</f>
        <v>8</v>
      </c>
      <c r="G675" s="84"/>
      <c r="H675" s="85"/>
      <c r="I675" s="86"/>
      <c r="J675" s="87" t="n">
        <f aca="false">SUM(C675:I675)</f>
        <v>8</v>
      </c>
      <c r="L675" s="48"/>
    </row>
    <row r="677" s="46" customFormat="true" ht="12.75" hidden="false" customHeight="true" outlineLevel="0" collapsed="false">
      <c r="A677" s="67"/>
      <c r="B677" s="88" t="s">
        <v>653</v>
      </c>
      <c r="C677" s="89" t="str">
        <f aca="false">Orçamento!A99</f>
        <v>4.11</v>
      </c>
      <c r="D677" s="89"/>
      <c r="E677" s="90"/>
      <c r="F677" s="90"/>
      <c r="G677" s="89"/>
      <c r="H677" s="50" t="s">
        <v>654</v>
      </c>
      <c r="I677" s="91" t="s">
        <v>655</v>
      </c>
      <c r="L677" s="48"/>
    </row>
    <row r="678" s="46" customFormat="true" ht="12.75" hidden="false" customHeight="true" outlineLevel="0" collapsed="false">
      <c r="B678" s="100" t="e">
        <f aca="false" t="array" ref="B678:B678">IFERROR(VLOOKUP(C677,Orçamento!$A$1:$I$5027,4,0),”NÃO ENC.”))</f>
        <v>#N/A</v>
      </c>
      <c r="C678" s="100"/>
      <c r="D678" s="100"/>
      <c r="E678" s="100"/>
      <c r="F678" s="100"/>
      <c r="G678" s="100"/>
      <c r="H678" s="100"/>
      <c r="I678" s="100"/>
      <c r="L678" s="48"/>
    </row>
    <row r="679" s="46" customFormat="true" ht="24.6" hidden="false" customHeight="true" outlineLevel="0" collapsed="false">
      <c r="B679" s="100"/>
      <c r="C679" s="100"/>
      <c r="D679" s="100"/>
      <c r="E679" s="100"/>
      <c r="F679" s="100"/>
      <c r="G679" s="100"/>
      <c r="H679" s="100"/>
      <c r="I679" s="100"/>
      <c r="L679" s="48"/>
    </row>
    <row r="680" s="46" customFormat="true" ht="12.75" hidden="false" customHeight="true" outlineLevel="0" collapsed="false">
      <c r="B680" s="71" t="s">
        <v>656</v>
      </c>
      <c r="C680" s="72"/>
      <c r="D680" s="73" t="s">
        <v>657</v>
      </c>
      <c r="E680" s="71" t="s">
        <v>658</v>
      </c>
      <c r="F680" s="72" t="s">
        <v>659</v>
      </c>
      <c r="G680" s="71" t="s">
        <v>660</v>
      </c>
      <c r="H680" s="71"/>
      <c r="I680" s="71"/>
      <c r="L680" s="48"/>
    </row>
    <row r="681" s="46" customFormat="true" ht="12.75" hidden="false" customHeight="true" outlineLevel="0" collapsed="false">
      <c r="B681" s="71"/>
      <c r="C681" s="74"/>
      <c r="D681" s="73"/>
      <c r="E681" s="71"/>
      <c r="F681" s="74" t="s">
        <v>661</v>
      </c>
      <c r="G681" s="71"/>
      <c r="H681" s="71"/>
      <c r="I681" s="71"/>
      <c r="L681" s="48"/>
    </row>
    <row r="682" s="46" customFormat="true" ht="12.75" hidden="false" customHeight="true" outlineLevel="0" collapsed="false">
      <c r="B682" s="75" t="s">
        <v>729</v>
      </c>
      <c r="C682" s="76"/>
      <c r="D682" s="76" t="n">
        <v>4</v>
      </c>
      <c r="E682" s="77" t="n">
        <v>12</v>
      </c>
      <c r="F682" s="77" t="n">
        <f aca="false">E682*D682</f>
        <v>48</v>
      </c>
      <c r="G682" s="78" t="s">
        <v>663</v>
      </c>
      <c r="H682" s="78"/>
      <c r="I682" s="78"/>
      <c r="L682" s="48"/>
    </row>
    <row r="683" s="46" customFormat="true" ht="12.75" hidden="false" customHeight="true" outlineLevel="0" collapsed="false">
      <c r="A683" s="46" t="str">
        <f aca="false">C677</f>
        <v>4.11</v>
      </c>
      <c r="B683" s="79" t="s">
        <v>664</v>
      </c>
      <c r="C683" s="80"/>
      <c r="D683" s="81"/>
      <c r="E683" s="82"/>
      <c r="F683" s="83" t="n">
        <f aca="false">SUM(F682:F682)</f>
        <v>48</v>
      </c>
      <c r="G683" s="84"/>
      <c r="H683" s="85"/>
      <c r="I683" s="86"/>
      <c r="J683" s="87" t="n">
        <f aca="false">SUM(C683:I683)</f>
        <v>48</v>
      </c>
      <c r="L683" s="48"/>
    </row>
    <row r="685" s="46" customFormat="true" ht="12.75" hidden="false" customHeight="true" outlineLevel="0" collapsed="false">
      <c r="A685" s="67"/>
      <c r="B685" s="88" t="s">
        <v>653</v>
      </c>
      <c r="C685" s="89" t="str">
        <f aca="false">Orçamento!A100</f>
        <v>4.12</v>
      </c>
      <c r="D685" s="89"/>
      <c r="E685" s="90"/>
      <c r="F685" s="90"/>
      <c r="G685" s="89"/>
      <c r="H685" s="50" t="s">
        <v>654</v>
      </c>
      <c r="I685" s="91" t="s">
        <v>655</v>
      </c>
      <c r="L685" s="48"/>
    </row>
    <row r="686" s="46" customFormat="true" ht="12.75" hidden="false" customHeight="true" outlineLevel="0" collapsed="false">
      <c r="B686" s="100" t="e">
        <f aca="false" t="array" ref="B686:B686">IFERROR(VLOOKUP(C685,Orçamento!$A$1:$I$5027,4,0),”NÃO ENC.”))</f>
        <v>#N/A</v>
      </c>
      <c r="C686" s="100"/>
      <c r="D686" s="100"/>
      <c r="E686" s="100"/>
      <c r="F686" s="100"/>
      <c r="G686" s="100"/>
      <c r="H686" s="100"/>
      <c r="I686" s="100"/>
      <c r="L686" s="48"/>
    </row>
    <row r="687" s="46" customFormat="true" ht="24.6" hidden="false" customHeight="true" outlineLevel="0" collapsed="false">
      <c r="B687" s="100"/>
      <c r="C687" s="100"/>
      <c r="D687" s="100"/>
      <c r="E687" s="100"/>
      <c r="F687" s="100"/>
      <c r="G687" s="100"/>
      <c r="H687" s="100"/>
      <c r="I687" s="100"/>
      <c r="L687" s="48"/>
    </row>
    <row r="688" s="46" customFormat="true" ht="12.75" hidden="false" customHeight="true" outlineLevel="0" collapsed="false">
      <c r="B688" s="71" t="s">
        <v>656</v>
      </c>
      <c r="C688" s="72"/>
      <c r="D688" s="73" t="s">
        <v>657</v>
      </c>
      <c r="E688" s="71" t="s">
        <v>658</v>
      </c>
      <c r="F688" s="72" t="s">
        <v>659</v>
      </c>
      <c r="G688" s="71" t="s">
        <v>660</v>
      </c>
      <c r="H688" s="71"/>
      <c r="I688" s="71"/>
      <c r="L688" s="48"/>
    </row>
    <row r="689" s="46" customFormat="true" ht="12.75" hidden="false" customHeight="true" outlineLevel="0" collapsed="false">
      <c r="B689" s="71"/>
      <c r="C689" s="74"/>
      <c r="D689" s="73"/>
      <c r="E689" s="71"/>
      <c r="F689" s="74" t="s">
        <v>661</v>
      </c>
      <c r="G689" s="71"/>
      <c r="H689" s="71"/>
      <c r="I689" s="71"/>
      <c r="L689" s="48"/>
    </row>
    <row r="690" s="46" customFormat="true" ht="12.75" hidden="false" customHeight="true" outlineLevel="0" collapsed="false">
      <c r="B690" s="75" t="s">
        <v>730</v>
      </c>
      <c r="C690" s="76"/>
      <c r="D690" s="76" t="n">
        <v>2</v>
      </c>
      <c r="E690" s="77" t="n">
        <v>12</v>
      </c>
      <c r="F690" s="77" t="n">
        <f aca="false">E690*D690</f>
        <v>24</v>
      </c>
      <c r="G690" s="78" t="s">
        <v>663</v>
      </c>
      <c r="H690" s="78"/>
      <c r="I690" s="78"/>
      <c r="L690" s="48"/>
    </row>
    <row r="691" s="46" customFormat="true" ht="12.75" hidden="false" customHeight="true" outlineLevel="0" collapsed="false">
      <c r="A691" s="46" t="str">
        <f aca="false">C685</f>
        <v>4.12</v>
      </c>
      <c r="B691" s="79" t="s">
        <v>664</v>
      </c>
      <c r="C691" s="80"/>
      <c r="D691" s="81"/>
      <c r="E691" s="82"/>
      <c r="F691" s="83" t="n">
        <f aca="false">SUM(F690:F690)</f>
        <v>24</v>
      </c>
      <c r="G691" s="84"/>
      <c r="H691" s="85"/>
      <c r="I691" s="86"/>
      <c r="J691" s="87" t="n">
        <f aca="false">SUM(C691:I691)</f>
        <v>24</v>
      </c>
      <c r="L691" s="48"/>
    </row>
    <row r="693" s="46" customFormat="true" ht="12.75" hidden="false" customHeight="true" outlineLevel="0" collapsed="false">
      <c r="A693" s="67"/>
      <c r="B693" s="88" t="s">
        <v>653</v>
      </c>
      <c r="C693" s="89" t="str">
        <f aca="false">Orçamento!A101</f>
        <v>4.13</v>
      </c>
      <c r="D693" s="89"/>
      <c r="E693" s="90"/>
      <c r="F693" s="90"/>
      <c r="G693" s="89"/>
      <c r="H693" s="50" t="s">
        <v>654</v>
      </c>
      <c r="I693" s="91" t="s">
        <v>655</v>
      </c>
      <c r="L693" s="48"/>
    </row>
    <row r="694" s="46" customFormat="true" ht="12.75" hidden="false" customHeight="true" outlineLevel="0" collapsed="false">
      <c r="B694" s="100" t="e">
        <f aca="false" t="array" ref="B694:B694">IFERROR(VLOOKUP(C693,Orçamento!$A$1:$I$5027,4,0),”NÃO ENC.”))</f>
        <v>#N/A</v>
      </c>
      <c r="C694" s="100"/>
      <c r="D694" s="100"/>
      <c r="E694" s="100"/>
      <c r="F694" s="100"/>
      <c r="G694" s="100"/>
      <c r="H694" s="100"/>
      <c r="I694" s="100"/>
      <c r="L694" s="48"/>
    </row>
    <row r="695" s="46" customFormat="true" ht="24.6" hidden="false" customHeight="true" outlineLevel="0" collapsed="false">
      <c r="B695" s="100"/>
      <c r="C695" s="100"/>
      <c r="D695" s="100"/>
      <c r="E695" s="100"/>
      <c r="F695" s="100"/>
      <c r="G695" s="100"/>
      <c r="H695" s="100"/>
      <c r="I695" s="100"/>
      <c r="L695" s="48"/>
    </row>
    <row r="696" s="46" customFormat="true" ht="12.75" hidden="false" customHeight="true" outlineLevel="0" collapsed="false">
      <c r="B696" s="71" t="s">
        <v>656</v>
      </c>
      <c r="C696" s="72"/>
      <c r="D696" s="73" t="s">
        <v>657</v>
      </c>
      <c r="E696" s="71" t="s">
        <v>658</v>
      </c>
      <c r="F696" s="72" t="s">
        <v>659</v>
      </c>
      <c r="G696" s="71" t="s">
        <v>660</v>
      </c>
      <c r="H696" s="71"/>
      <c r="I696" s="71"/>
      <c r="L696" s="48"/>
    </row>
    <row r="697" s="46" customFormat="true" ht="12.75" hidden="false" customHeight="true" outlineLevel="0" collapsed="false">
      <c r="B697" s="71"/>
      <c r="C697" s="74"/>
      <c r="D697" s="73"/>
      <c r="E697" s="71"/>
      <c r="F697" s="74" t="s">
        <v>661</v>
      </c>
      <c r="G697" s="71"/>
      <c r="H697" s="71"/>
      <c r="I697" s="71"/>
      <c r="L697" s="48"/>
    </row>
    <row r="698" s="46" customFormat="true" ht="12.75" hidden="false" customHeight="true" outlineLevel="0" collapsed="false">
      <c r="B698" s="75" t="s">
        <v>731</v>
      </c>
      <c r="C698" s="76"/>
      <c r="D698" s="76" t="n">
        <v>2</v>
      </c>
      <c r="E698" s="77" t="n">
        <v>12</v>
      </c>
      <c r="F698" s="77" t="n">
        <f aca="false">E698*D698</f>
        <v>24</v>
      </c>
      <c r="G698" s="78" t="s">
        <v>663</v>
      </c>
      <c r="H698" s="78"/>
      <c r="I698" s="78"/>
      <c r="L698" s="48"/>
    </row>
    <row r="699" s="46" customFormat="true" ht="12.75" hidden="false" customHeight="true" outlineLevel="0" collapsed="false">
      <c r="A699" s="46" t="str">
        <f aca="false">C693</f>
        <v>4.13</v>
      </c>
      <c r="B699" s="79" t="s">
        <v>664</v>
      </c>
      <c r="C699" s="80"/>
      <c r="D699" s="81"/>
      <c r="E699" s="82"/>
      <c r="F699" s="83" t="n">
        <f aca="false">SUM(F698:F698)</f>
        <v>24</v>
      </c>
      <c r="G699" s="84"/>
      <c r="H699" s="85"/>
      <c r="I699" s="86"/>
      <c r="J699" s="87" t="n">
        <f aca="false">SUM(C699:I699)</f>
        <v>24</v>
      </c>
      <c r="L699" s="48"/>
    </row>
    <row r="701" s="46" customFormat="true" ht="12.75" hidden="false" customHeight="true" outlineLevel="0" collapsed="false">
      <c r="A701" s="67"/>
      <c r="B701" s="88" t="s">
        <v>653</v>
      </c>
      <c r="C701" s="89" t="str">
        <f aca="false">Orçamento!A102</f>
        <v>4.14</v>
      </c>
      <c r="D701" s="89"/>
      <c r="E701" s="90"/>
      <c r="F701" s="90"/>
      <c r="G701" s="89"/>
      <c r="H701" s="50" t="s">
        <v>654</v>
      </c>
      <c r="I701" s="91" t="s">
        <v>655</v>
      </c>
      <c r="L701" s="48"/>
    </row>
    <row r="702" s="46" customFormat="true" ht="12.75" hidden="false" customHeight="true" outlineLevel="0" collapsed="false">
      <c r="B702" s="100" t="e">
        <f aca="false" t="array" ref="B702:B702">IFERROR(VLOOKUP(C701,Orçamento!$A$1:$I$5027,4,0),”NÃO ENC.”))</f>
        <v>#N/A</v>
      </c>
      <c r="C702" s="100"/>
      <c r="D702" s="100"/>
      <c r="E702" s="100"/>
      <c r="F702" s="100"/>
      <c r="G702" s="100"/>
      <c r="H702" s="100"/>
      <c r="I702" s="100"/>
      <c r="L702" s="48"/>
    </row>
    <row r="703" s="46" customFormat="true" ht="24.6" hidden="false" customHeight="true" outlineLevel="0" collapsed="false">
      <c r="B703" s="100"/>
      <c r="C703" s="100"/>
      <c r="D703" s="100"/>
      <c r="E703" s="100"/>
      <c r="F703" s="100"/>
      <c r="G703" s="100"/>
      <c r="H703" s="100"/>
      <c r="I703" s="100"/>
      <c r="L703" s="48"/>
    </row>
    <row r="704" s="46" customFormat="true" ht="12.75" hidden="false" customHeight="true" outlineLevel="0" collapsed="false">
      <c r="B704" s="71" t="s">
        <v>656</v>
      </c>
      <c r="C704" s="72"/>
      <c r="D704" s="73" t="s">
        <v>657</v>
      </c>
      <c r="E704" s="71" t="s">
        <v>658</v>
      </c>
      <c r="F704" s="72" t="s">
        <v>659</v>
      </c>
      <c r="G704" s="71" t="s">
        <v>660</v>
      </c>
      <c r="H704" s="71"/>
      <c r="I704" s="71"/>
      <c r="L704" s="48"/>
    </row>
    <row r="705" s="46" customFormat="true" ht="12.75" hidden="false" customHeight="true" outlineLevel="0" collapsed="false">
      <c r="B705" s="71"/>
      <c r="C705" s="74"/>
      <c r="D705" s="73"/>
      <c r="E705" s="71"/>
      <c r="F705" s="74" t="s">
        <v>661</v>
      </c>
      <c r="G705" s="71"/>
      <c r="H705" s="71"/>
      <c r="I705" s="71"/>
      <c r="L705" s="48"/>
    </row>
    <row r="706" s="46" customFormat="true" ht="12.75" hidden="false" customHeight="true" outlineLevel="0" collapsed="false">
      <c r="B706" s="75" t="s">
        <v>730</v>
      </c>
      <c r="C706" s="76"/>
      <c r="D706" s="76" t="n">
        <v>2</v>
      </c>
      <c r="E706" s="77" t="n">
        <v>4</v>
      </c>
      <c r="F706" s="77" t="n">
        <f aca="false">E706*D706</f>
        <v>8</v>
      </c>
      <c r="G706" s="78" t="s">
        <v>663</v>
      </c>
      <c r="H706" s="78"/>
      <c r="I706" s="78"/>
      <c r="L706" s="48"/>
    </row>
    <row r="707" s="46" customFormat="true" ht="12.75" hidden="false" customHeight="true" outlineLevel="0" collapsed="false">
      <c r="A707" s="46" t="str">
        <f aca="false">C701</f>
        <v>4.14</v>
      </c>
      <c r="B707" s="79" t="s">
        <v>664</v>
      </c>
      <c r="C707" s="80"/>
      <c r="D707" s="81"/>
      <c r="E707" s="82"/>
      <c r="F707" s="83" t="n">
        <f aca="false">SUM(F706:F706)</f>
        <v>8</v>
      </c>
      <c r="G707" s="84"/>
      <c r="H707" s="85"/>
      <c r="I707" s="86"/>
      <c r="J707" s="87" t="n">
        <f aca="false">SUM(C707:I707)</f>
        <v>8</v>
      </c>
      <c r="L707" s="48"/>
    </row>
    <row r="709" s="46" customFormat="true" ht="12.75" hidden="false" customHeight="true" outlineLevel="0" collapsed="false">
      <c r="A709" s="67"/>
      <c r="B709" s="88" t="s">
        <v>653</v>
      </c>
      <c r="C709" s="89" t="str">
        <f aca="false">Orçamento!A103</f>
        <v>4.15</v>
      </c>
      <c r="D709" s="89"/>
      <c r="E709" s="90"/>
      <c r="F709" s="90"/>
      <c r="G709" s="89"/>
      <c r="H709" s="50" t="s">
        <v>654</v>
      </c>
      <c r="I709" s="91" t="s">
        <v>655</v>
      </c>
      <c r="L709" s="48"/>
    </row>
    <row r="710" s="46" customFormat="true" ht="12.75" hidden="false" customHeight="true" outlineLevel="0" collapsed="false">
      <c r="B710" s="100" t="e">
        <f aca="false" t="array" ref="B710:B710">IFERROR(VLOOKUP(C709,Orçamento!$A$1:$I$5027,4,0),”NÃO ENC.”))</f>
        <v>#N/A</v>
      </c>
      <c r="C710" s="100"/>
      <c r="D710" s="100"/>
      <c r="E710" s="100"/>
      <c r="F710" s="100"/>
      <c r="G710" s="100"/>
      <c r="H710" s="100"/>
      <c r="I710" s="100"/>
      <c r="L710" s="48"/>
    </row>
    <row r="711" s="46" customFormat="true" ht="24.6" hidden="false" customHeight="true" outlineLevel="0" collapsed="false">
      <c r="B711" s="100"/>
      <c r="C711" s="100"/>
      <c r="D711" s="100"/>
      <c r="E711" s="100"/>
      <c r="F711" s="100"/>
      <c r="G711" s="100"/>
      <c r="H711" s="100"/>
      <c r="I711" s="100"/>
      <c r="L711" s="48"/>
    </row>
    <row r="712" s="46" customFormat="true" ht="12.75" hidden="false" customHeight="true" outlineLevel="0" collapsed="false">
      <c r="B712" s="71" t="s">
        <v>656</v>
      </c>
      <c r="C712" s="72"/>
      <c r="D712" s="73" t="s">
        <v>657</v>
      </c>
      <c r="E712" s="71" t="s">
        <v>658</v>
      </c>
      <c r="F712" s="72" t="s">
        <v>659</v>
      </c>
      <c r="G712" s="71" t="s">
        <v>660</v>
      </c>
      <c r="H712" s="71"/>
      <c r="I712" s="71"/>
      <c r="L712" s="48"/>
    </row>
    <row r="713" s="46" customFormat="true" ht="12.75" hidden="false" customHeight="true" outlineLevel="0" collapsed="false">
      <c r="B713" s="71"/>
      <c r="C713" s="74"/>
      <c r="D713" s="73"/>
      <c r="E713" s="71"/>
      <c r="F713" s="74" t="s">
        <v>661</v>
      </c>
      <c r="G713" s="71"/>
      <c r="H713" s="71"/>
      <c r="I713" s="71"/>
      <c r="L713" s="48"/>
    </row>
    <row r="714" s="46" customFormat="true" ht="12.75" hidden="false" customHeight="true" outlineLevel="0" collapsed="false">
      <c r="B714" s="75" t="s">
        <v>730</v>
      </c>
      <c r="C714" s="76"/>
      <c r="D714" s="76" t="n">
        <v>2</v>
      </c>
      <c r="E714" s="77" t="n">
        <v>4</v>
      </c>
      <c r="F714" s="77" t="n">
        <f aca="false">E714*D714</f>
        <v>8</v>
      </c>
      <c r="G714" s="78" t="s">
        <v>663</v>
      </c>
      <c r="H714" s="78"/>
      <c r="I714" s="78"/>
      <c r="L714" s="48"/>
    </row>
    <row r="715" s="46" customFormat="true" ht="12.75" hidden="false" customHeight="true" outlineLevel="0" collapsed="false">
      <c r="A715" s="46" t="str">
        <f aca="false">C709</f>
        <v>4.15</v>
      </c>
      <c r="B715" s="79" t="s">
        <v>664</v>
      </c>
      <c r="C715" s="80"/>
      <c r="D715" s="81"/>
      <c r="E715" s="82"/>
      <c r="F715" s="83" t="n">
        <f aca="false">SUM(F714:F714)</f>
        <v>8</v>
      </c>
      <c r="G715" s="84"/>
      <c r="H715" s="85"/>
      <c r="I715" s="86"/>
      <c r="J715" s="87" t="n">
        <f aca="false">SUM(C715:I715)</f>
        <v>8</v>
      </c>
      <c r="L715" s="48"/>
    </row>
    <row r="717" s="46" customFormat="true" ht="12.75" hidden="false" customHeight="true" outlineLevel="0" collapsed="false">
      <c r="A717" s="67"/>
      <c r="B717" s="88" t="s">
        <v>653</v>
      </c>
      <c r="C717" s="89" t="str">
        <f aca="false">Orçamento!A104</f>
        <v>4.16</v>
      </c>
      <c r="D717" s="89"/>
      <c r="E717" s="90"/>
      <c r="F717" s="90"/>
      <c r="G717" s="89"/>
      <c r="H717" s="50" t="s">
        <v>654</v>
      </c>
      <c r="I717" s="91" t="s">
        <v>655</v>
      </c>
      <c r="L717" s="48"/>
    </row>
    <row r="718" s="46" customFormat="true" ht="12.75" hidden="false" customHeight="true" outlineLevel="0" collapsed="false">
      <c r="B718" s="100" t="e">
        <f aca="false" t="array" ref="B718:B718">IFERROR(VLOOKUP(C717,Orçamento!$A$1:$I$5027,4,0),”NÃO ENC.”))</f>
        <v>#N/A</v>
      </c>
      <c r="C718" s="100"/>
      <c r="D718" s="100"/>
      <c r="E718" s="100"/>
      <c r="F718" s="100"/>
      <c r="G718" s="100"/>
      <c r="H718" s="100"/>
      <c r="I718" s="100"/>
      <c r="L718" s="48"/>
    </row>
    <row r="719" s="46" customFormat="true" ht="24.6" hidden="false" customHeight="true" outlineLevel="0" collapsed="false">
      <c r="B719" s="100"/>
      <c r="C719" s="100"/>
      <c r="D719" s="100"/>
      <c r="E719" s="100"/>
      <c r="F719" s="100"/>
      <c r="G719" s="100"/>
      <c r="H719" s="100"/>
      <c r="I719" s="100"/>
      <c r="L719" s="48"/>
    </row>
    <row r="720" s="46" customFormat="true" ht="12.75" hidden="false" customHeight="true" outlineLevel="0" collapsed="false">
      <c r="B720" s="71" t="s">
        <v>656</v>
      </c>
      <c r="C720" s="72"/>
      <c r="D720" s="73" t="s">
        <v>657</v>
      </c>
      <c r="E720" s="71" t="s">
        <v>658</v>
      </c>
      <c r="F720" s="72" t="s">
        <v>659</v>
      </c>
      <c r="G720" s="71" t="s">
        <v>660</v>
      </c>
      <c r="H720" s="71"/>
      <c r="I720" s="71"/>
      <c r="L720" s="48"/>
    </row>
    <row r="721" s="46" customFormat="true" ht="12.75" hidden="false" customHeight="true" outlineLevel="0" collapsed="false">
      <c r="B721" s="71"/>
      <c r="C721" s="74"/>
      <c r="D721" s="73"/>
      <c r="E721" s="71"/>
      <c r="F721" s="74" t="s">
        <v>661</v>
      </c>
      <c r="G721" s="71"/>
      <c r="H721" s="71"/>
      <c r="I721" s="71"/>
      <c r="L721" s="48"/>
    </row>
    <row r="722" s="46" customFormat="true" ht="12.75" hidden="false" customHeight="true" outlineLevel="0" collapsed="false">
      <c r="B722" s="75" t="s">
        <v>730</v>
      </c>
      <c r="C722" s="76"/>
      <c r="D722" s="76" t="n">
        <v>2</v>
      </c>
      <c r="E722" s="77" t="n">
        <v>4</v>
      </c>
      <c r="F722" s="77" t="n">
        <f aca="false">E722*D722</f>
        <v>8</v>
      </c>
      <c r="G722" s="78" t="s">
        <v>663</v>
      </c>
      <c r="H722" s="78"/>
      <c r="I722" s="78"/>
      <c r="L722" s="48"/>
    </row>
    <row r="723" s="46" customFormat="true" ht="12.75" hidden="false" customHeight="true" outlineLevel="0" collapsed="false">
      <c r="A723" s="46" t="str">
        <f aca="false">C717</f>
        <v>4.16</v>
      </c>
      <c r="B723" s="79" t="s">
        <v>664</v>
      </c>
      <c r="C723" s="80"/>
      <c r="D723" s="81"/>
      <c r="E723" s="82"/>
      <c r="F723" s="83" t="n">
        <f aca="false">SUM(F722:F722)</f>
        <v>8</v>
      </c>
      <c r="G723" s="84"/>
      <c r="H723" s="85"/>
      <c r="I723" s="86"/>
      <c r="J723" s="87" t="n">
        <f aca="false">SUM(C723:I723)</f>
        <v>8</v>
      </c>
      <c r="L723" s="48"/>
    </row>
    <row r="725" s="46" customFormat="true" ht="12.75" hidden="false" customHeight="true" outlineLevel="0" collapsed="false">
      <c r="A725" s="67"/>
      <c r="B725" s="88" t="s">
        <v>653</v>
      </c>
      <c r="C725" s="89" t="str">
        <f aca="false">Orçamento!A105</f>
        <v>4.17</v>
      </c>
      <c r="D725" s="89"/>
      <c r="E725" s="90"/>
      <c r="F725" s="90"/>
      <c r="G725" s="89"/>
      <c r="H725" s="50" t="s">
        <v>654</v>
      </c>
      <c r="I725" s="91" t="s">
        <v>655</v>
      </c>
      <c r="L725" s="48"/>
    </row>
    <row r="726" s="46" customFormat="true" ht="12.75" hidden="false" customHeight="true" outlineLevel="0" collapsed="false">
      <c r="B726" s="100" t="e">
        <f aca="false" t="array" ref="B726:B726">IFERROR(VLOOKUP(C725,Orçamento!$A$1:$I$5027,4,0),”NÃO ENC.”))</f>
        <v>#N/A</v>
      </c>
      <c r="C726" s="100"/>
      <c r="D726" s="100"/>
      <c r="E726" s="100"/>
      <c r="F726" s="100"/>
      <c r="G726" s="100"/>
      <c r="H726" s="100"/>
      <c r="I726" s="100"/>
      <c r="L726" s="48"/>
    </row>
    <row r="727" s="46" customFormat="true" ht="24.6" hidden="false" customHeight="true" outlineLevel="0" collapsed="false">
      <c r="B727" s="100"/>
      <c r="C727" s="100"/>
      <c r="D727" s="100"/>
      <c r="E727" s="100"/>
      <c r="F727" s="100"/>
      <c r="G727" s="100"/>
      <c r="H727" s="100"/>
      <c r="I727" s="100"/>
      <c r="L727" s="48"/>
    </row>
    <row r="728" s="46" customFormat="true" ht="12.75" hidden="false" customHeight="true" outlineLevel="0" collapsed="false">
      <c r="B728" s="71" t="s">
        <v>656</v>
      </c>
      <c r="C728" s="72"/>
      <c r="D728" s="73" t="s">
        <v>657</v>
      </c>
      <c r="E728" s="71" t="s">
        <v>658</v>
      </c>
      <c r="F728" s="72" t="s">
        <v>659</v>
      </c>
      <c r="G728" s="71" t="s">
        <v>660</v>
      </c>
      <c r="H728" s="71"/>
      <c r="I728" s="71"/>
      <c r="L728" s="48"/>
    </row>
    <row r="729" s="46" customFormat="true" ht="12.75" hidden="false" customHeight="true" outlineLevel="0" collapsed="false">
      <c r="B729" s="71"/>
      <c r="C729" s="74"/>
      <c r="D729" s="73"/>
      <c r="E729" s="71"/>
      <c r="F729" s="74" t="s">
        <v>661</v>
      </c>
      <c r="G729" s="71"/>
      <c r="H729" s="71"/>
      <c r="I729" s="71"/>
      <c r="L729" s="48"/>
    </row>
    <row r="730" s="46" customFormat="true" ht="12.75" hidden="false" customHeight="true" outlineLevel="0" collapsed="false">
      <c r="B730" s="75" t="s">
        <v>730</v>
      </c>
      <c r="C730" s="76"/>
      <c r="D730" s="76" t="n">
        <v>2</v>
      </c>
      <c r="E730" s="77" t="n">
        <v>4</v>
      </c>
      <c r="F730" s="77" t="n">
        <f aca="false">E730*D730</f>
        <v>8</v>
      </c>
      <c r="G730" s="78" t="s">
        <v>663</v>
      </c>
      <c r="H730" s="78"/>
      <c r="I730" s="78"/>
      <c r="L730" s="48"/>
    </row>
    <row r="731" s="46" customFormat="true" ht="12.75" hidden="false" customHeight="true" outlineLevel="0" collapsed="false">
      <c r="A731" s="46" t="str">
        <f aca="false">C725</f>
        <v>4.17</v>
      </c>
      <c r="B731" s="79" t="s">
        <v>664</v>
      </c>
      <c r="C731" s="80"/>
      <c r="D731" s="81"/>
      <c r="E731" s="82"/>
      <c r="F731" s="83" t="n">
        <f aca="false">SUM(F730:F730)</f>
        <v>8</v>
      </c>
      <c r="G731" s="84"/>
      <c r="H731" s="85"/>
      <c r="I731" s="86"/>
      <c r="J731" s="87" t="n">
        <f aca="false">SUM(C731:I731)</f>
        <v>8</v>
      </c>
      <c r="L731" s="48"/>
    </row>
    <row r="733" s="46" customFormat="true" ht="12.75" hidden="false" customHeight="true" outlineLevel="0" collapsed="false">
      <c r="A733" s="67"/>
      <c r="B733" s="88" t="s">
        <v>653</v>
      </c>
      <c r="C733" s="89" t="str">
        <f aca="false">Orçamento!A106</f>
        <v>4.18</v>
      </c>
      <c r="D733" s="89"/>
      <c r="E733" s="90"/>
      <c r="F733" s="90"/>
      <c r="G733" s="89"/>
      <c r="H733" s="50" t="s">
        <v>654</v>
      </c>
      <c r="I733" s="91" t="s">
        <v>655</v>
      </c>
      <c r="L733" s="48"/>
    </row>
    <row r="734" s="46" customFormat="true" ht="12.75" hidden="false" customHeight="true" outlineLevel="0" collapsed="false">
      <c r="B734" s="100" t="e">
        <f aca="false" t="array" ref="B734:B734">IFERROR(VLOOKUP(C733,Orçamento!$A$1:$I$5027,4,0),”NÃO ENC.”))</f>
        <v>#N/A</v>
      </c>
      <c r="C734" s="100"/>
      <c r="D734" s="100"/>
      <c r="E734" s="100"/>
      <c r="F734" s="100"/>
      <c r="G734" s="100"/>
      <c r="H734" s="100"/>
      <c r="I734" s="100"/>
      <c r="L734" s="48"/>
    </row>
    <row r="735" s="46" customFormat="true" ht="24.6" hidden="false" customHeight="true" outlineLevel="0" collapsed="false">
      <c r="B735" s="100"/>
      <c r="C735" s="100"/>
      <c r="D735" s="100"/>
      <c r="E735" s="100"/>
      <c r="F735" s="100"/>
      <c r="G735" s="100"/>
      <c r="H735" s="100"/>
      <c r="I735" s="100"/>
      <c r="L735" s="48"/>
    </row>
    <row r="736" s="46" customFormat="true" ht="12.75" hidden="false" customHeight="true" outlineLevel="0" collapsed="false">
      <c r="B736" s="71" t="s">
        <v>656</v>
      </c>
      <c r="C736" s="72"/>
      <c r="D736" s="73" t="s">
        <v>657</v>
      </c>
      <c r="E736" s="71" t="s">
        <v>658</v>
      </c>
      <c r="F736" s="72" t="s">
        <v>659</v>
      </c>
      <c r="G736" s="71" t="s">
        <v>660</v>
      </c>
      <c r="H736" s="71"/>
      <c r="I736" s="71"/>
      <c r="L736" s="48"/>
    </row>
    <row r="737" s="46" customFormat="true" ht="12.75" hidden="false" customHeight="true" outlineLevel="0" collapsed="false">
      <c r="B737" s="71"/>
      <c r="C737" s="74"/>
      <c r="D737" s="73"/>
      <c r="E737" s="71"/>
      <c r="F737" s="74" t="s">
        <v>661</v>
      </c>
      <c r="G737" s="71"/>
      <c r="H737" s="71"/>
      <c r="I737" s="71"/>
      <c r="L737" s="48"/>
    </row>
    <row r="738" s="46" customFormat="true" ht="12.75" hidden="false" customHeight="true" outlineLevel="0" collapsed="false">
      <c r="B738" s="75" t="s">
        <v>730</v>
      </c>
      <c r="C738" s="76"/>
      <c r="D738" s="76" t="n">
        <v>2</v>
      </c>
      <c r="E738" s="77" t="n">
        <v>4</v>
      </c>
      <c r="F738" s="77" t="n">
        <f aca="false">E738*D738</f>
        <v>8</v>
      </c>
      <c r="G738" s="78" t="s">
        <v>663</v>
      </c>
      <c r="H738" s="78"/>
      <c r="I738" s="78"/>
      <c r="L738" s="48"/>
    </row>
    <row r="739" s="46" customFormat="true" ht="12.75" hidden="false" customHeight="true" outlineLevel="0" collapsed="false">
      <c r="A739" s="46" t="str">
        <f aca="false">C733</f>
        <v>4.18</v>
      </c>
      <c r="B739" s="79" t="s">
        <v>664</v>
      </c>
      <c r="C739" s="80"/>
      <c r="D739" s="81"/>
      <c r="E739" s="82"/>
      <c r="F739" s="83" t="n">
        <f aca="false">SUM(F738:F738)</f>
        <v>8</v>
      </c>
      <c r="G739" s="84"/>
      <c r="H739" s="85"/>
      <c r="I739" s="86"/>
      <c r="J739" s="87" t="n">
        <f aca="false">SUM(C739:I739)</f>
        <v>8</v>
      </c>
      <c r="L739" s="48"/>
    </row>
    <row r="740" s="46" customFormat="true" ht="12.75" hidden="false" customHeight="true" outlineLevel="0" collapsed="false">
      <c r="B740" s="92"/>
      <c r="C740" s="93"/>
      <c r="D740" s="94"/>
      <c r="E740" s="95"/>
      <c r="F740" s="96"/>
      <c r="G740" s="97"/>
      <c r="H740" s="53"/>
      <c r="I740" s="53"/>
      <c r="J740" s="87"/>
      <c r="L740" s="48"/>
    </row>
    <row r="741" customFormat="false" ht="15" hidden="false" customHeight="false" outlineLevel="0" collapsed="false">
      <c r="A741" s="102" t="n">
        <v>5</v>
      </c>
      <c r="B741" s="103" t="s">
        <v>732</v>
      </c>
      <c r="C741" s="103"/>
      <c r="D741" s="103"/>
      <c r="E741" s="103"/>
      <c r="F741" s="103"/>
      <c r="G741" s="103"/>
      <c r="H741" s="103"/>
      <c r="I741" s="103"/>
    </row>
    <row r="742" s="46" customFormat="true" ht="12.75" hidden="false" customHeight="true" outlineLevel="0" collapsed="false">
      <c r="A742" s="67"/>
      <c r="B742" s="68" t="s">
        <v>653</v>
      </c>
      <c r="C742" s="64" t="str">
        <f aca="false">Orçamento!A110</f>
        <v>5.1</v>
      </c>
      <c r="D742" s="64"/>
      <c r="E742" s="53"/>
      <c r="F742" s="53"/>
      <c r="G742" s="64"/>
      <c r="H742" s="61" t="s">
        <v>654</v>
      </c>
      <c r="I742" s="69" t="s">
        <v>655</v>
      </c>
      <c r="L742" s="48"/>
    </row>
    <row r="743" s="46" customFormat="true" ht="12.75" hidden="false" customHeight="true" outlineLevel="0" collapsed="false">
      <c r="B743" s="100" t="e">
        <f aca="false" t="array" ref="B743:B743">IFERROR(VLOOKUP(C742,Orçamento!$A$1:$I$5027,4,0),”NÃO ENC.”))</f>
        <v>#N/A</v>
      </c>
      <c r="C743" s="100"/>
      <c r="D743" s="100"/>
      <c r="E743" s="100"/>
      <c r="F743" s="100"/>
      <c r="G743" s="100"/>
      <c r="H743" s="100"/>
      <c r="I743" s="100"/>
      <c r="L743" s="48"/>
    </row>
    <row r="744" s="46" customFormat="true" ht="24.6" hidden="false" customHeight="true" outlineLevel="0" collapsed="false">
      <c r="B744" s="100"/>
      <c r="C744" s="100"/>
      <c r="D744" s="100"/>
      <c r="E744" s="100"/>
      <c r="F744" s="100"/>
      <c r="G744" s="100"/>
      <c r="H744" s="100"/>
      <c r="I744" s="100"/>
      <c r="L744" s="48"/>
    </row>
    <row r="745" s="46" customFormat="true" ht="12.75" hidden="false" customHeight="true" outlineLevel="0" collapsed="false">
      <c r="B745" s="71" t="s">
        <v>656</v>
      </c>
      <c r="C745" s="72"/>
      <c r="D745" s="73" t="s">
        <v>657</v>
      </c>
      <c r="E745" s="71" t="s">
        <v>658</v>
      </c>
      <c r="F745" s="72" t="s">
        <v>659</v>
      </c>
      <c r="G745" s="71" t="s">
        <v>660</v>
      </c>
      <c r="H745" s="71"/>
      <c r="I745" s="71"/>
      <c r="L745" s="48"/>
    </row>
    <row r="746" s="46" customFormat="true" ht="12.75" hidden="false" customHeight="true" outlineLevel="0" collapsed="false">
      <c r="B746" s="71"/>
      <c r="C746" s="74"/>
      <c r="D746" s="73"/>
      <c r="E746" s="71"/>
      <c r="F746" s="74" t="s">
        <v>661</v>
      </c>
      <c r="G746" s="71"/>
      <c r="H746" s="71"/>
      <c r="I746" s="71"/>
      <c r="L746" s="48"/>
    </row>
    <row r="747" s="46" customFormat="true" ht="12.75" hidden="false" customHeight="true" outlineLevel="0" collapsed="false">
      <c r="B747" s="75" t="s">
        <v>733</v>
      </c>
      <c r="C747" s="76"/>
      <c r="D747" s="76" t="n">
        <v>1</v>
      </c>
      <c r="E747" s="77" t="n">
        <v>3</v>
      </c>
      <c r="F747" s="77" t="n">
        <f aca="false">E747*D747</f>
        <v>3</v>
      </c>
      <c r="G747" s="78" t="s">
        <v>663</v>
      </c>
      <c r="H747" s="78"/>
      <c r="I747" s="78"/>
      <c r="L747" s="48"/>
    </row>
    <row r="748" s="46" customFormat="true" ht="12.75" hidden="false" customHeight="true" outlineLevel="0" collapsed="false">
      <c r="A748" s="46" t="str">
        <f aca="false">C742</f>
        <v>5.1</v>
      </c>
      <c r="B748" s="79" t="s">
        <v>664</v>
      </c>
      <c r="C748" s="80"/>
      <c r="D748" s="81"/>
      <c r="E748" s="82"/>
      <c r="F748" s="83" t="n">
        <f aca="false">SUM(F747:F747)</f>
        <v>3</v>
      </c>
      <c r="G748" s="84"/>
      <c r="H748" s="85"/>
      <c r="I748" s="86"/>
      <c r="J748" s="87" t="n">
        <f aca="false">SUM(C748:I748)</f>
        <v>3</v>
      </c>
      <c r="L748" s="48"/>
    </row>
    <row r="750" s="46" customFormat="true" ht="12.75" hidden="false" customHeight="true" outlineLevel="0" collapsed="false">
      <c r="A750" s="67"/>
      <c r="B750" s="88" t="s">
        <v>653</v>
      </c>
      <c r="C750" s="89" t="str">
        <f aca="false">Orçamento!A111</f>
        <v>5.2</v>
      </c>
      <c r="D750" s="89"/>
      <c r="E750" s="90"/>
      <c r="F750" s="90"/>
      <c r="G750" s="89"/>
      <c r="H750" s="50" t="s">
        <v>654</v>
      </c>
      <c r="I750" s="91" t="s">
        <v>671</v>
      </c>
      <c r="L750" s="48"/>
    </row>
    <row r="751" s="46" customFormat="true" ht="12.75" hidden="false" customHeight="true" outlineLevel="0" collapsed="false">
      <c r="B751" s="100" t="e">
        <f aca="false" t="array" ref="B751:B751">IFERROR(VLOOKUP(C750,Orçamento!$A$1:$I$5027,4,0),”NÃO ENC.”))</f>
        <v>#N/A</v>
      </c>
      <c r="C751" s="100"/>
      <c r="D751" s="100"/>
      <c r="E751" s="100"/>
      <c r="F751" s="100"/>
      <c r="G751" s="100"/>
      <c r="H751" s="100"/>
      <c r="I751" s="100"/>
      <c r="L751" s="48"/>
    </row>
    <row r="752" s="46" customFormat="true" ht="12.75" hidden="false" customHeight="true" outlineLevel="0" collapsed="false">
      <c r="B752" s="100"/>
      <c r="C752" s="100"/>
      <c r="D752" s="100"/>
      <c r="E752" s="100"/>
      <c r="F752" s="100"/>
      <c r="G752" s="100"/>
      <c r="H752" s="100"/>
      <c r="I752" s="100"/>
      <c r="L752" s="48"/>
    </row>
    <row r="753" s="46" customFormat="true" ht="12.75" hidden="false" customHeight="true" outlineLevel="0" collapsed="false">
      <c r="B753" s="71" t="s">
        <v>656</v>
      </c>
      <c r="C753" s="72"/>
      <c r="D753" s="73" t="s">
        <v>672</v>
      </c>
      <c r="E753" s="73" t="s">
        <v>673</v>
      </c>
      <c r="F753" s="71" t="s">
        <v>674</v>
      </c>
      <c r="G753" s="71" t="s">
        <v>660</v>
      </c>
      <c r="H753" s="71"/>
      <c r="I753" s="71"/>
      <c r="L753" s="48"/>
    </row>
    <row r="754" s="46" customFormat="true" ht="12.75" hidden="false" customHeight="true" outlineLevel="0" collapsed="false">
      <c r="B754" s="71"/>
      <c r="C754" s="74"/>
      <c r="D754" s="73"/>
      <c r="E754" s="73"/>
      <c r="F754" s="71"/>
      <c r="G754" s="71"/>
      <c r="H754" s="71"/>
      <c r="I754" s="71"/>
      <c r="L754" s="48"/>
    </row>
    <row r="755" s="46" customFormat="true" ht="12.75" hidden="false" customHeight="true" outlineLevel="0" collapsed="false">
      <c r="B755" s="75" t="s">
        <v>734</v>
      </c>
      <c r="C755" s="76"/>
      <c r="D755" s="76" t="n">
        <v>285</v>
      </c>
      <c r="E755" s="77" t="n">
        <v>3</v>
      </c>
      <c r="F755" s="77" t="n">
        <f aca="false">E755*D755</f>
        <v>855</v>
      </c>
      <c r="G755" s="78" t="s">
        <v>663</v>
      </c>
      <c r="H755" s="78"/>
      <c r="I755" s="78"/>
      <c r="L755" s="48"/>
    </row>
    <row r="756" s="46" customFormat="true" ht="12.75" hidden="false" customHeight="true" outlineLevel="0" collapsed="false">
      <c r="A756" s="46" t="str">
        <f aca="false">C750</f>
        <v>5.2</v>
      </c>
      <c r="B756" s="79" t="s">
        <v>664</v>
      </c>
      <c r="C756" s="80"/>
      <c r="D756" s="81"/>
      <c r="E756" s="82"/>
      <c r="F756" s="83" t="n">
        <f aca="false">SUM(F755:F755)</f>
        <v>855</v>
      </c>
      <c r="G756" s="84"/>
      <c r="H756" s="85"/>
      <c r="I756" s="86"/>
      <c r="J756" s="87" t="n">
        <f aca="false">SUM(C756:I756)</f>
        <v>855</v>
      </c>
      <c r="L756" s="48"/>
    </row>
    <row r="758" s="46" customFormat="true" ht="12.75" hidden="false" customHeight="true" outlineLevel="0" collapsed="false">
      <c r="A758" s="67"/>
      <c r="B758" s="88" t="s">
        <v>653</v>
      </c>
      <c r="C758" s="89" t="str">
        <f aca="false">Orçamento!A112</f>
        <v>5.3</v>
      </c>
      <c r="D758" s="89"/>
      <c r="E758" s="90"/>
      <c r="F758" s="90"/>
      <c r="G758" s="89"/>
      <c r="H758" s="50" t="s">
        <v>654</v>
      </c>
      <c r="I758" s="91" t="s">
        <v>655</v>
      </c>
      <c r="L758" s="48"/>
    </row>
    <row r="759" s="46" customFormat="true" ht="12.75" hidden="false" customHeight="true" outlineLevel="0" collapsed="false">
      <c r="B759" s="100" t="e">
        <f aca="false" t="array" ref="B759:B759">IFERROR(VLOOKUP(C758,Orçamento!$A$1:$I$5027,4,0),”NÃO ENC.”))</f>
        <v>#N/A</v>
      </c>
      <c r="C759" s="100"/>
      <c r="D759" s="100"/>
      <c r="E759" s="100"/>
      <c r="F759" s="100"/>
      <c r="G759" s="100"/>
      <c r="H759" s="100"/>
      <c r="I759" s="100"/>
      <c r="L759" s="48"/>
    </row>
    <row r="760" s="46" customFormat="true" ht="24.6" hidden="false" customHeight="true" outlineLevel="0" collapsed="false">
      <c r="B760" s="100"/>
      <c r="C760" s="100"/>
      <c r="D760" s="100"/>
      <c r="E760" s="100"/>
      <c r="F760" s="100"/>
      <c r="G760" s="100"/>
      <c r="H760" s="100"/>
      <c r="I760" s="100"/>
      <c r="L760" s="48"/>
    </row>
    <row r="761" s="46" customFormat="true" ht="12.75" hidden="false" customHeight="true" outlineLevel="0" collapsed="false">
      <c r="B761" s="71" t="s">
        <v>656</v>
      </c>
      <c r="C761" s="72"/>
      <c r="D761" s="73" t="s">
        <v>657</v>
      </c>
      <c r="E761" s="71" t="s">
        <v>658</v>
      </c>
      <c r="F761" s="72" t="s">
        <v>659</v>
      </c>
      <c r="G761" s="71" t="s">
        <v>660</v>
      </c>
      <c r="H761" s="71"/>
      <c r="I761" s="71"/>
      <c r="L761" s="48"/>
    </row>
    <row r="762" s="46" customFormat="true" ht="12.75" hidden="false" customHeight="true" outlineLevel="0" collapsed="false">
      <c r="B762" s="71"/>
      <c r="C762" s="74"/>
      <c r="D762" s="73"/>
      <c r="E762" s="71"/>
      <c r="F762" s="74" t="s">
        <v>661</v>
      </c>
      <c r="G762" s="71"/>
      <c r="H762" s="71"/>
      <c r="I762" s="71"/>
      <c r="L762" s="48"/>
    </row>
    <row r="763" s="46" customFormat="true" ht="12.75" hidden="false" customHeight="true" outlineLevel="0" collapsed="false">
      <c r="B763" s="75" t="s">
        <v>734</v>
      </c>
      <c r="C763" s="76"/>
      <c r="D763" s="76" t="n">
        <v>2</v>
      </c>
      <c r="E763" s="77" t="n">
        <v>3</v>
      </c>
      <c r="F763" s="77" t="n">
        <f aca="false">E763*D763</f>
        <v>6</v>
      </c>
      <c r="G763" s="78" t="s">
        <v>663</v>
      </c>
      <c r="H763" s="78"/>
      <c r="I763" s="78"/>
      <c r="L763" s="48"/>
    </row>
    <row r="764" s="46" customFormat="true" ht="12.75" hidden="false" customHeight="true" outlineLevel="0" collapsed="false">
      <c r="A764" s="46" t="str">
        <f aca="false">C758</f>
        <v>5.3</v>
      </c>
      <c r="B764" s="79" t="s">
        <v>664</v>
      </c>
      <c r="C764" s="80"/>
      <c r="D764" s="81"/>
      <c r="E764" s="82"/>
      <c r="F764" s="83" t="n">
        <f aca="false">SUM(F763:F763)</f>
        <v>6</v>
      </c>
      <c r="G764" s="84"/>
      <c r="H764" s="85"/>
      <c r="I764" s="86"/>
      <c r="J764" s="87" t="n">
        <f aca="false">SUM(C764:I764)</f>
        <v>6</v>
      </c>
      <c r="L764" s="48"/>
    </row>
    <row r="766" s="46" customFormat="true" ht="12.75" hidden="false" customHeight="true" outlineLevel="0" collapsed="false">
      <c r="A766" s="67"/>
      <c r="B766" s="88" t="s">
        <v>653</v>
      </c>
      <c r="C766" s="89" t="str">
        <f aca="false">Orçamento!A113</f>
        <v>5.4</v>
      </c>
      <c r="D766" s="89"/>
      <c r="E766" s="90"/>
      <c r="F766" s="90"/>
      <c r="G766" s="89"/>
      <c r="H766" s="50" t="s">
        <v>654</v>
      </c>
      <c r="I766" s="91" t="s">
        <v>655</v>
      </c>
      <c r="L766" s="48"/>
    </row>
    <row r="767" s="46" customFormat="true" ht="12.75" hidden="false" customHeight="true" outlineLevel="0" collapsed="false">
      <c r="B767" s="100" t="e">
        <f aca="false" t="array" ref="B767:B767">IFERROR(VLOOKUP(C766,Orçamento!$A$1:$I$5027,4,0),”NÃO ENC.”))</f>
        <v>#N/A</v>
      </c>
      <c r="C767" s="100"/>
      <c r="D767" s="100"/>
      <c r="E767" s="100"/>
      <c r="F767" s="100"/>
      <c r="G767" s="100"/>
      <c r="H767" s="100"/>
      <c r="I767" s="100"/>
      <c r="L767" s="48"/>
    </row>
    <row r="768" s="46" customFormat="true" ht="24.6" hidden="false" customHeight="true" outlineLevel="0" collapsed="false">
      <c r="B768" s="100"/>
      <c r="C768" s="100"/>
      <c r="D768" s="100"/>
      <c r="E768" s="100"/>
      <c r="F768" s="100"/>
      <c r="G768" s="100"/>
      <c r="H768" s="100"/>
      <c r="I768" s="100"/>
      <c r="L768" s="48"/>
    </row>
    <row r="769" s="46" customFormat="true" ht="12.75" hidden="false" customHeight="true" outlineLevel="0" collapsed="false">
      <c r="B769" s="71" t="s">
        <v>656</v>
      </c>
      <c r="C769" s="72"/>
      <c r="D769" s="73" t="s">
        <v>657</v>
      </c>
      <c r="E769" s="71" t="s">
        <v>658</v>
      </c>
      <c r="F769" s="72" t="s">
        <v>659</v>
      </c>
      <c r="G769" s="71" t="s">
        <v>660</v>
      </c>
      <c r="H769" s="71"/>
      <c r="I769" s="71"/>
      <c r="L769" s="48"/>
    </row>
    <row r="770" s="46" customFormat="true" ht="12.75" hidden="false" customHeight="true" outlineLevel="0" collapsed="false">
      <c r="B770" s="71"/>
      <c r="C770" s="74"/>
      <c r="D770" s="73"/>
      <c r="E770" s="71"/>
      <c r="F770" s="74" t="s">
        <v>661</v>
      </c>
      <c r="G770" s="71"/>
      <c r="H770" s="71"/>
      <c r="I770" s="71"/>
      <c r="L770" s="48"/>
    </row>
    <row r="771" s="46" customFormat="true" ht="12.75" hidden="false" customHeight="true" outlineLevel="0" collapsed="false">
      <c r="B771" s="75" t="s">
        <v>734</v>
      </c>
      <c r="C771" s="76"/>
      <c r="D771" s="76" t="n">
        <v>2</v>
      </c>
      <c r="E771" s="77" t="n">
        <v>3</v>
      </c>
      <c r="F771" s="77" t="n">
        <f aca="false">E771*D771</f>
        <v>6</v>
      </c>
      <c r="G771" s="78" t="s">
        <v>663</v>
      </c>
      <c r="H771" s="78"/>
      <c r="I771" s="78"/>
      <c r="L771" s="48"/>
    </row>
    <row r="772" s="46" customFormat="true" ht="12.75" hidden="false" customHeight="true" outlineLevel="0" collapsed="false">
      <c r="A772" s="46" t="str">
        <f aca="false">C766</f>
        <v>5.4</v>
      </c>
      <c r="B772" s="79" t="s">
        <v>664</v>
      </c>
      <c r="C772" s="80"/>
      <c r="D772" s="81"/>
      <c r="E772" s="82"/>
      <c r="F772" s="83" t="n">
        <f aca="false">SUM(F771:F771)</f>
        <v>6</v>
      </c>
      <c r="G772" s="84"/>
      <c r="H772" s="85"/>
      <c r="I772" s="86"/>
      <c r="J772" s="87" t="n">
        <f aca="false">SUM(C772:I772)</f>
        <v>6</v>
      </c>
      <c r="L772" s="48"/>
    </row>
    <row r="774" s="46" customFormat="true" ht="12.75" hidden="false" customHeight="true" outlineLevel="0" collapsed="false">
      <c r="A774" s="67"/>
      <c r="B774" s="88" t="s">
        <v>653</v>
      </c>
      <c r="C774" s="89" t="str">
        <f aca="false">Orçamento!A114</f>
        <v>5.5</v>
      </c>
      <c r="D774" s="89"/>
      <c r="E774" s="90"/>
      <c r="F774" s="90"/>
      <c r="G774" s="89"/>
      <c r="H774" s="50" t="s">
        <v>654</v>
      </c>
      <c r="I774" s="91" t="s">
        <v>655</v>
      </c>
      <c r="L774" s="48"/>
    </row>
    <row r="775" s="46" customFormat="true" ht="12.75" hidden="false" customHeight="true" outlineLevel="0" collapsed="false">
      <c r="B775" s="100" t="e">
        <f aca="false" t="array" ref="B775:B775">IFERROR(VLOOKUP(C774,Orçamento!$A$1:$I$5027,4,0),”NÃO ENC.”))</f>
        <v>#N/A</v>
      </c>
      <c r="C775" s="100"/>
      <c r="D775" s="100"/>
      <c r="E775" s="100"/>
      <c r="F775" s="100"/>
      <c r="G775" s="100"/>
      <c r="H775" s="100"/>
      <c r="I775" s="100"/>
      <c r="L775" s="48"/>
    </row>
    <row r="776" s="46" customFormat="true" ht="24.6" hidden="false" customHeight="true" outlineLevel="0" collapsed="false">
      <c r="B776" s="100"/>
      <c r="C776" s="100"/>
      <c r="D776" s="100"/>
      <c r="E776" s="100"/>
      <c r="F776" s="100"/>
      <c r="G776" s="100"/>
      <c r="H776" s="100"/>
      <c r="I776" s="100"/>
      <c r="L776" s="48"/>
    </row>
    <row r="777" s="46" customFormat="true" ht="12.75" hidden="false" customHeight="true" outlineLevel="0" collapsed="false">
      <c r="B777" s="71" t="s">
        <v>656</v>
      </c>
      <c r="C777" s="72"/>
      <c r="D777" s="73" t="s">
        <v>657</v>
      </c>
      <c r="E777" s="71" t="s">
        <v>658</v>
      </c>
      <c r="F777" s="72" t="s">
        <v>659</v>
      </c>
      <c r="G777" s="71" t="s">
        <v>660</v>
      </c>
      <c r="H777" s="71"/>
      <c r="I777" s="71"/>
      <c r="L777" s="48"/>
    </row>
    <row r="778" s="46" customFormat="true" ht="12.75" hidden="false" customHeight="true" outlineLevel="0" collapsed="false">
      <c r="B778" s="71"/>
      <c r="C778" s="74"/>
      <c r="D778" s="73"/>
      <c r="E778" s="71"/>
      <c r="F778" s="74" t="s">
        <v>661</v>
      </c>
      <c r="G778" s="71"/>
      <c r="H778" s="71"/>
      <c r="I778" s="71"/>
      <c r="L778" s="48"/>
    </row>
    <row r="779" s="46" customFormat="true" ht="12.75" hidden="false" customHeight="true" outlineLevel="0" collapsed="false">
      <c r="B779" s="75" t="s">
        <v>734</v>
      </c>
      <c r="C779" s="76"/>
      <c r="D779" s="76" t="n">
        <v>2</v>
      </c>
      <c r="E779" s="77" t="n">
        <v>3</v>
      </c>
      <c r="F779" s="77" t="n">
        <f aca="false">E779*D779</f>
        <v>6</v>
      </c>
      <c r="G779" s="78" t="s">
        <v>663</v>
      </c>
      <c r="H779" s="78"/>
      <c r="I779" s="78"/>
      <c r="L779" s="48"/>
    </row>
    <row r="780" s="46" customFormat="true" ht="12.75" hidden="false" customHeight="true" outlineLevel="0" collapsed="false">
      <c r="A780" s="46" t="str">
        <f aca="false">C774</f>
        <v>5.5</v>
      </c>
      <c r="B780" s="79" t="s">
        <v>664</v>
      </c>
      <c r="C780" s="80"/>
      <c r="D780" s="81"/>
      <c r="E780" s="82"/>
      <c r="F780" s="83" t="n">
        <f aca="false">SUM(F779:F779)</f>
        <v>6</v>
      </c>
      <c r="G780" s="84"/>
      <c r="H780" s="85"/>
      <c r="I780" s="86"/>
      <c r="J780" s="87" t="n">
        <f aca="false">SUM(C780:I780)</f>
        <v>6</v>
      </c>
      <c r="L780" s="48"/>
    </row>
    <row r="781" customFormat="false" ht="15" hidden="false" customHeight="false" outlineLevel="0" collapsed="false"/>
    <row r="782" customFormat="false" ht="15" hidden="false" customHeight="false" outlineLevel="0" collapsed="false">
      <c r="A782" s="102" t="n">
        <v>6</v>
      </c>
      <c r="B782" s="103" t="s">
        <v>735</v>
      </c>
      <c r="C782" s="103"/>
      <c r="D782" s="103"/>
      <c r="E782" s="103"/>
      <c r="F782" s="103"/>
      <c r="G782" s="103"/>
      <c r="H782" s="103"/>
      <c r="I782" s="103"/>
    </row>
    <row r="784" s="46" customFormat="true" ht="12.75" hidden="false" customHeight="true" outlineLevel="0" collapsed="false">
      <c r="A784" s="67"/>
      <c r="B784" s="88" t="s">
        <v>653</v>
      </c>
      <c r="C784" s="89" t="str">
        <f aca="false">Orçamento!A118</f>
        <v>6.1</v>
      </c>
      <c r="D784" s="89"/>
      <c r="E784" s="90"/>
      <c r="F784" s="90"/>
      <c r="G784" s="89"/>
      <c r="H784" s="50" t="s">
        <v>654</v>
      </c>
      <c r="I784" s="91" t="s">
        <v>655</v>
      </c>
      <c r="L784" s="48"/>
    </row>
    <row r="785" s="46" customFormat="true" ht="12.75" hidden="false" customHeight="true" outlineLevel="0" collapsed="false">
      <c r="B785" s="100" t="e">
        <f aca="false" t="array" ref="B785:B785">IFERROR(VLOOKUP(C784,Orçamento!$A$1:$I$5027,4,0),”NÃO ENC.”))</f>
        <v>#N/A</v>
      </c>
      <c r="C785" s="100"/>
      <c r="D785" s="100"/>
      <c r="E785" s="100"/>
      <c r="F785" s="100"/>
      <c r="G785" s="100"/>
      <c r="H785" s="100"/>
      <c r="I785" s="100"/>
      <c r="L785" s="48"/>
    </row>
    <row r="786" s="46" customFormat="true" ht="24.6" hidden="false" customHeight="true" outlineLevel="0" collapsed="false">
      <c r="B786" s="100"/>
      <c r="C786" s="100"/>
      <c r="D786" s="100"/>
      <c r="E786" s="100"/>
      <c r="F786" s="100"/>
      <c r="G786" s="100"/>
      <c r="H786" s="100"/>
      <c r="I786" s="100"/>
      <c r="L786" s="48"/>
    </row>
    <row r="787" s="46" customFormat="true" ht="12.75" hidden="false" customHeight="true" outlineLevel="0" collapsed="false">
      <c r="B787" s="71" t="s">
        <v>656</v>
      </c>
      <c r="C787" s="72"/>
      <c r="D787" s="73" t="s">
        <v>657</v>
      </c>
      <c r="E787" s="71" t="s">
        <v>658</v>
      </c>
      <c r="F787" s="72" t="s">
        <v>659</v>
      </c>
      <c r="G787" s="71" t="s">
        <v>660</v>
      </c>
      <c r="H787" s="71"/>
      <c r="I787" s="71"/>
      <c r="L787" s="48"/>
    </row>
    <row r="788" s="46" customFormat="true" ht="12.75" hidden="false" customHeight="true" outlineLevel="0" collapsed="false">
      <c r="B788" s="71"/>
      <c r="C788" s="74"/>
      <c r="D788" s="73"/>
      <c r="E788" s="71"/>
      <c r="F788" s="74" t="s">
        <v>661</v>
      </c>
      <c r="G788" s="71"/>
      <c r="H788" s="71"/>
      <c r="I788" s="71"/>
      <c r="L788" s="48"/>
    </row>
    <row r="789" s="46" customFormat="true" ht="12.75" hidden="false" customHeight="true" outlineLevel="0" collapsed="false">
      <c r="B789" s="75" t="s">
        <v>736</v>
      </c>
      <c r="C789" s="76"/>
      <c r="D789" s="76" t="n">
        <v>1</v>
      </c>
      <c r="E789" s="77" t="n">
        <v>14</v>
      </c>
      <c r="F789" s="77" t="n">
        <f aca="false">E789*D789</f>
        <v>14</v>
      </c>
      <c r="G789" s="78" t="s">
        <v>663</v>
      </c>
      <c r="H789" s="78"/>
      <c r="I789" s="78"/>
      <c r="L789" s="48"/>
    </row>
    <row r="790" s="46" customFormat="true" ht="12.75" hidden="false" customHeight="true" outlineLevel="0" collapsed="false">
      <c r="A790" s="46" t="str">
        <f aca="false">C784</f>
        <v>6.1</v>
      </c>
      <c r="B790" s="79" t="s">
        <v>664</v>
      </c>
      <c r="C790" s="80"/>
      <c r="D790" s="81"/>
      <c r="E790" s="82"/>
      <c r="F790" s="83" t="n">
        <f aca="false">SUM(F789:F789)</f>
        <v>14</v>
      </c>
      <c r="G790" s="84"/>
      <c r="H790" s="85"/>
      <c r="I790" s="86"/>
      <c r="J790" s="87" t="n">
        <f aca="false">SUM(C790:I790)</f>
        <v>14</v>
      </c>
      <c r="L790" s="48"/>
    </row>
    <row r="792" s="46" customFormat="true" ht="12.75" hidden="false" customHeight="true" outlineLevel="0" collapsed="false">
      <c r="A792" s="67"/>
      <c r="B792" s="88" t="s">
        <v>653</v>
      </c>
      <c r="C792" s="89" t="str">
        <f aca="false">Orçamento!A119</f>
        <v>6.2</v>
      </c>
      <c r="D792" s="89"/>
      <c r="E792" s="90"/>
      <c r="F792" s="90"/>
      <c r="G792" s="89"/>
      <c r="H792" s="50" t="s">
        <v>654</v>
      </c>
      <c r="I792" s="91" t="s">
        <v>655</v>
      </c>
      <c r="L792" s="48"/>
    </row>
    <row r="793" s="46" customFormat="true" ht="12.75" hidden="false" customHeight="true" outlineLevel="0" collapsed="false">
      <c r="B793" s="100" t="e">
        <f aca="false" t="array" ref="B793:B793">IFERROR(VLOOKUP(C792,Orçamento!$A$1:$I$5027,4,0),”NÃO ENC.”))</f>
        <v>#N/A</v>
      </c>
      <c r="C793" s="100"/>
      <c r="D793" s="100"/>
      <c r="E793" s="100"/>
      <c r="F793" s="100"/>
      <c r="G793" s="100"/>
      <c r="H793" s="100"/>
      <c r="I793" s="100"/>
      <c r="L793" s="48"/>
    </row>
    <row r="794" s="46" customFormat="true" ht="24.6" hidden="false" customHeight="true" outlineLevel="0" collapsed="false">
      <c r="B794" s="100"/>
      <c r="C794" s="100"/>
      <c r="D794" s="100"/>
      <c r="E794" s="100"/>
      <c r="F794" s="100"/>
      <c r="G794" s="100"/>
      <c r="H794" s="100"/>
      <c r="I794" s="100"/>
      <c r="L794" s="48"/>
    </row>
    <row r="795" s="46" customFormat="true" ht="12.75" hidden="false" customHeight="true" outlineLevel="0" collapsed="false">
      <c r="B795" s="71" t="s">
        <v>656</v>
      </c>
      <c r="C795" s="72"/>
      <c r="D795" s="73" t="s">
        <v>657</v>
      </c>
      <c r="E795" s="71" t="s">
        <v>658</v>
      </c>
      <c r="F795" s="72" t="s">
        <v>659</v>
      </c>
      <c r="G795" s="71" t="s">
        <v>660</v>
      </c>
      <c r="H795" s="71"/>
      <c r="I795" s="71"/>
      <c r="L795" s="48"/>
    </row>
    <row r="796" s="46" customFormat="true" ht="12.75" hidden="false" customHeight="true" outlineLevel="0" collapsed="false">
      <c r="B796" s="71"/>
      <c r="C796" s="74"/>
      <c r="D796" s="73"/>
      <c r="E796" s="71"/>
      <c r="F796" s="74" t="s">
        <v>661</v>
      </c>
      <c r="G796" s="71"/>
      <c r="H796" s="71"/>
      <c r="I796" s="71"/>
      <c r="L796" s="48"/>
    </row>
    <row r="797" s="46" customFormat="true" ht="12.75" hidden="false" customHeight="true" outlineLevel="0" collapsed="false">
      <c r="B797" s="75" t="s">
        <v>736</v>
      </c>
      <c r="C797" s="76"/>
      <c r="D797" s="76" t="n">
        <v>1</v>
      </c>
      <c r="E797" s="77" t="n">
        <v>7</v>
      </c>
      <c r="F797" s="77" t="n">
        <f aca="false">E797*D797</f>
        <v>7</v>
      </c>
      <c r="G797" s="78" t="s">
        <v>663</v>
      </c>
      <c r="H797" s="78"/>
      <c r="I797" s="78"/>
      <c r="L797" s="48"/>
    </row>
    <row r="798" s="46" customFormat="true" ht="12.75" hidden="false" customHeight="true" outlineLevel="0" collapsed="false">
      <c r="A798" s="46" t="str">
        <f aca="false">C792</f>
        <v>6.2</v>
      </c>
      <c r="B798" s="79" t="s">
        <v>664</v>
      </c>
      <c r="C798" s="80"/>
      <c r="D798" s="81"/>
      <c r="E798" s="82"/>
      <c r="F798" s="83" t="n">
        <f aca="false">SUM(F797:F797)</f>
        <v>7</v>
      </c>
      <c r="G798" s="84"/>
      <c r="H798" s="85"/>
      <c r="I798" s="86"/>
      <c r="J798" s="87" t="n">
        <f aca="false">SUM(C798:I798)</f>
        <v>7</v>
      </c>
      <c r="L798" s="48"/>
    </row>
    <row r="799" s="46" customFormat="true" ht="12.75" hidden="false" customHeight="true" outlineLevel="0" collapsed="false">
      <c r="B799" s="92"/>
      <c r="C799" s="93"/>
      <c r="D799" s="94"/>
      <c r="E799" s="95"/>
      <c r="F799" s="96"/>
      <c r="G799" s="97"/>
      <c r="H799" s="53"/>
      <c r="I799" s="53"/>
      <c r="J799" s="87"/>
      <c r="L799" s="48"/>
    </row>
    <row r="800" s="46" customFormat="true" ht="12.75" hidden="false" customHeight="true" outlineLevel="0" collapsed="false">
      <c r="A800" s="67"/>
      <c r="B800" s="88" t="s">
        <v>653</v>
      </c>
      <c r="C800" s="89" t="str">
        <f aca="false">Orçamento!A120</f>
        <v>6.3</v>
      </c>
      <c r="D800" s="89"/>
      <c r="E800" s="90"/>
      <c r="F800" s="90"/>
      <c r="G800" s="89"/>
      <c r="H800" s="50" t="s">
        <v>654</v>
      </c>
      <c r="I800" s="91" t="s">
        <v>655</v>
      </c>
      <c r="L800" s="48"/>
    </row>
    <row r="801" s="46" customFormat="true" ht="12.75" hidden="false" customHeight="true" outlineLevel="0" collapsed="false">
      <c r="B801" s="100" t="e">
        <f aca="false" t="array" ref="B801:B801">IFERROR(VLOOKUP(C800,Orçamento!$A$1:$I$5027,4,0),”NÃO ENC.”))</f>
        <v>#N/A</v>
      </c>
      <c r="C801" s="100"/>
      <c r="D801" s="100"/>
      <c r="E801" s="100"/>
      <c r="F801" s="100"/>
      <c r="G801" s="100"/>
      <c r="H801" s="100"/>
      <c r="I801" s="100"/>
      <c r="L801" s="48"/>
    </row>
    <row r="802" s="46" customFormat="true" ht="24.6" hidden="false" customHeight="true" outlineLevel="0" collapsed="false">
      <c r="B802" s="100"/>
      <c r="C802" s="100"/>
      <c r="D802" s="100"/>
      <c r="E802" s="100"/>
      <c r="F802" s="100"/>
      <c r="G802" s="100"/>
      <c r="H802" s="100"/>
      <c r="I802" s="100"/>
      <c r="L802" s="48"/>
    </row>
    <row r="803" s="46" customFormat="true" ht="12.75" hidden="false" customHeight="true" outlineLevel="0" collapsed="false">
      <c r="B803" s="71" t="s">
        <v>656</v>
      </c>
      <c r="C803" s="72"/>
      <c r="D803" s="73" t="s">
        <v>657</v>
      </c>
      <c r="E803" s="71" t="s">
        <v>658</v>
      </c>
      <c r="F803" s="72" t="s">
        <v>659</v>
      </c>
      <c r="G803" s="71" t="s">
        <v>660</v>
      </c>
      <c r="H803" s="71"/>
      <c r="I803" s="71"/>
      <c r="L803" s="48"/>
    </row>
    <row r="804" s="46" customFormat="true" ht="12.75" hidden="false" customHeight="true" outlineLevel="0" collapsed="false">
      <c r="B804" s="71"/>
      <c r="C804" s="74"/>
      <c r="D804" s="73"/>
      <c r="E804" s="71"/>
      <c r="F804" s="74" t="s">
        <v>661</v>
      </c>
      <c r="G804" s="71"/>
      <c r="H804" s="71"/>
      <c r="I804" s="71"/>
      <c r="L804" s="48"/>
    </row>
    <row r="805" s="46" customFormat="true" ht="12.75" hidden="false" customHeight="true" outlineLevel="0" collapsed="false">
      <c r="B805" s="75" t="s">
        <v>736</v>
      </c>
      <c r="C805" s="76"/>
      <c r="D805" s="76" t="n">
        <v>4</v>
      </c>
      <c r="E805" s="77" t="n">
        <v>7</v>
      </c>
      <c r="F805" s="77" t="n">
        <f aca="false">E805*D805</f>
        <v>28</v>
      </c>
      <c r="G805" s="78" t="s">
        <v>663</v>
      </c>
      <c r="H805" s="78"/>
      <c r="I805" s="78"/>
      <c r="L805" s="48"/>
    </row>
    <row r="806" s="46" customFormat="true" ht="12.75" hidden="false" customHeight="true" outlineLevel="0" collapsed="false">
      <c r="A806" s="46" t="str">
        <f aca="false">C800</f>
        <v>6.3</v>
      </c>
      <c r="B806" s="79" t="s">
        <v>664</v>
      </c>
      <c r="C806" s="80"/>
      <c r="D806" s="81"/>
      <c r="E806" s="82"/>
      <c r="F806" s="83" t="n">
        <f aca="false">SUM(F805:F805)</f>
        <v>28</v>
      </c>
      <c r="G806" s="84"/>
      <c r="H806" s="85"/>
      <c r="I806" s="86"/>
      <c r="J806" s="87" t="n">
        <f aca="false">SUM(C806:I806)</f>
        <v>28</v>
      </c>
      <c r="L806" s="48"/>
    </row>
    <row r="807" s="46" customFormat="true" ht="12.75" hidden="false" customHeight="true" outlineLevel="0" collapsed="false">
      <c r="B807" s="92"/>
      <c r="C807" s="93"/>
      <c r="D807" s="94"/>
      <c r="E807" s="95"/>
      <c r="F807" s="96"/>
      <c r="G807" s="97"/>
      <c r="H807" s="53"/>
      <c r="I807" s="53"/>
      <c r="J807" s="87"/>
      <c r="L807" s="48"/>
    </row>
    <row r="808" s="46" customFormat="true" ht="12.75" hidden="false" customHeight="true" outlineLevel="0" collapsed="false">
      <c r="A808" s="67"/>
      <c r="B808" s="88" t="s">
        <v>653</v>
      </c>
      <c r="C808" s="89" t="str">
        <f aca="false">Orçamento!A121</f>
        <v>6.4</v>
      </c>
      <c r="D808" s="89"/>
      <c r="E808" s="90"/>
      <c r="F808" s="90"/>
      <c r="G808" s="89"/>
      <c r="H808" s="50" t="s">
        <v>654</v>
      </c>
      <c r="I808" s="91" t="s">
        <v>671</v>
      </c>
      <c r="L808" s="48"/>
    </row>
    <row r="809" s="46" customFormat="true" ht="12.75" hidden="false" customHeight="true" outlineLevel="0" collapsed="false">
      <c r="B809" s="70" t="e">
        <f aca="false" t="array" ref="B809:B809">IFERROR(VLOOKUP(C808,Orçamento!$A$1:$I$327,4,0),”NÃO ENC.”))</f>
        <v>#N/A</v>
      </c>
      <c r="C809" s="70"/>
      <c r="D809" s="70"/>
      <c r="E809" s="70"/>
      <c r="F809" s="70"/>
      <c r="G809" s="70"/>
      <c r="H809" s="70"/>
      <c r="I809" s="70"/>
      <c r="L809" s="48"/>
    </row>
    <row r="810" s="46" customFormat="true" ht="12.75" hidden="false" customHeight="true" outlineLevel="0" collapsed="false">
      <c r="B810" s="70"/>
      <c r="C810" s="70"/>
      <c r="D810" s="70"/>
      <c r="E810" s="70"/>
      <c r="F810" s="70"/>
      <c r="G810" s="70"/>
      <c r="H810" s="70"/>
      <c r="I810" s="70"/>
      <c r="L810" s="48"/>
    </row>
    <row r="811" s="46" customFormat="true" ht="12.75" hidden="false" customHeight="true" outlineLevel="0" collapsed="false">
      <c r="B811" s="71" t="s">
        <v>656</v>
      </c>
      <c r="C811" s="72"/>
      <c r="D811" s="73" t="s">
        <v>672</v>
      </c>
      <c r="E811" s="73" t="s">
        <v>673</v>
      </c>
      <c r="F811" s="71" t="s">
        <v>674</v>
      </c>
      <c r="G811" s="71" t="s">
        <v>660</v>
      </c>
      <c r="H811" s="71"/>
      <c r="I811" s="71"/>
      <c r="L811" s="48"/>
    </row>
    <row r="812" s="46" customFormat="true" ht="12.75" hidden="false" customHeight="true" outlineLevel="0" collapsed="false">
      <c r="B812" s="71"/>
      <c r="C812" s="74"/>
      <c r="D812" s="73"/>
      <c r="E812" s="73"/>
      <c r="F812" s="71"/>
      <c r="G812" s="71"/>
      <c r="H812" s="71"/>
      <c r="I812" s="71"/>
      <c r="L812" s="48"/>
    </row>
    <row r="813" s="46" customFormat="true" ht="12.75" hidden="false" customHeight="true" outlineLevel="0" collapsed="false">
      <c r="B813" s="104" t="s">
        <v>737</v>
      </c>
      <c r="C813" s="105"/>
      <c r="D813" s="76" t="n">
        <v>38</v>
      </c>
      <c r="E813" s="77" t="n">
        <v>14</v>
      </c>
      <c r="F813" s="77" t="n">
        <f aca="false">E813*D813</f>
        <v>532</v>
      </c>
      <c r="G813" s="78" t="s">
        <v>663</v>
      </c>
      <c r="H813" s="78"/>
      <c r="I813" s="78"/>
      <c r="L813" s="48"/>
    </row>
    <row r="814" s="46" customFormat="true" ht="12.75" hidden="false" customHeight="true" outlineLevel="0" collapsed="false">
      <c r="B814" s="75" t="s">
        <v>737</v>
      </c>
      <c r="C814" s="76"/>
      <c r="D814" s="76" t="n">
        <v>38</v>
      </c>
      <c r="E814" s="77" t="n">
        <v>7</v>
      </c>
      <c r="F814" s="77" t="n">
        <f aca="false">E814*D814</f>
        <v>266</v>
      </c>
      <c r="G814" s="78" t="s">
        <v>663</v>
      </c>
      <c r="H814" s="78"/>
      <c r="I814" s="78"/>
      <c r="L814" s="48"/>
    </row>
    <row r="815" s="46" customFormat="true" ht="12.75" hidden="false" customHeight="true" outlineLevel="0" collapsed="false">
      <c r="A815" s="46" t="str">
        <f aca="false">C808</f>
        <v>6.4</v>
      </c>
      <c r="B815" s="79" t="s">
        <v>664</v>
      </c>
      <c r="C815" s="80"/>
      <c r="D815" s="81"/>
      <c r="E815" s="82"/>
      <c r="F815" s="83" t="n">
        <f aca="false">SUM(F813:F814)</f>
        <v>798</v>
      </c>
      <c r="G815" s="84"/>
      <c r="H815" s="85"/>
      <c r="I815" s="86"/>
      <c r="J815" s="87" t="n">
        <f aca="false">SUM(C815:I815)</f>
        <v>798</v>
      </c>
      <c r="L815" s="48"/>
    </row>
    <row r="817" s="46" customFormat="true" ht="12.75" hidden="false" customHeight="true" outlineLevel="0" collapsed="false">
      <c r="A817" s="67"/>
      <c r="B817" s="88" t="s">
        <v>653</v>
      </c>
      <c r="C817" s="89" t="str">
        <f aca="false">Orçamento!A122</f>
        <v>6.5</v>
      </c>
      <c r="D817" s="89"/>
      <c r="E817" s="90"/>
      <c r="F817" s="90"/>
      <c r="G817" s="89"/>
      <c r="H817" s="50" t="s">
        <v>654</v>
      </c>
      <c r="I817" s="91" t="s">
        <v>655</v>
      </c>
      <c r="L817" s="48"/>
    </row>
    <row r="818" s="46" customFormat="true" ht="12.75" hidden="false" customHeight="true" outlineLevel="0" collapsed="false">
      <c r="B818" s="100" t="e">
        <f aca="false" t="array" ref="B818:B818">IFERROR(VLOOKUP(C817,Orçamento!$A$1:$I$5027,4,0),”NÃO ENC.”))</f>
        <v>#N/A</v>
      </c>
      <c r="C818" s="100"/>
      <c r="D818" s="100"/>
      <c r="E818" s="100"/>
      <c r="F818" s="100"/>
      <c r="G818" s="100"/>
      <c r="H818" s="100"/>
      <c r="I818" s="100"/>
      <c r="L818" s="48"/>
    </row>
    <row r="819" s="46" customFormat="true" ht="24.6" hidden="false" customHeight="true" outlineLevel="0" collapsed="false">
      <c r="B819" s="100"/>
      <c r="C819" s="100"/>
      <c r="D819" s="100"/>
      <c r="E819" s="100"/>
      <c r="F819" s="100"/>
      <c r="G819" s="100"/>
      <c r="H819" s="100"/>
      <c r="I819" s="100"/>
      <c r="L819" s="48"/>
    </row>
    <row r="820" s="46" customFormat="true" ht="12.75" hidden="false" customHeight="true" outlineLevel="0" collapsed="false">
      <c r="B820" s="71" t="s">
        <v>656</v>
      </c>
      <c r="C820" s="72"/>
      <c r="D820" s="73" t="s">
        <v>657</v>
      </c>
      <c r="E820" s="71" t="s">
        <v>658</v>
      </c>
      <c r="F820" s="72" t="s">
        <v>659</v>
      </c>
      <c r="G820" s="71" t="s">
        <v>660</v>
      </c>
      <c r="H820" s="71"/>
      <c r="I820" s="71"/>
      <c r="L820" s="48"/>
    </row>
    <row r="821" s="46" customFormat="true" ht="12.75" hidden="false" customHeight="true" outlineLevel="0" collapsed="false">
      <c r="B821" s="71"/>
      <c r="C821" s="74"/>
      <c r="D821" s="73"/>
      <c r="E821" s="71"/>
      <c r="F821" s="74" t="s">
        <v>661</v>
      </c>
      <c r="G821" s="71"/>
      <c r="H821" s="71"/>
      <c r="I821" s="71"/>
      <c r="L821" s="48"/>
    </row>
    <row r="822" s="46" customFormat="true" ht="12.75" hidden="false" customHeight="true" outlineLevel="0" collapsed="false">
      <c r="B822" s="75" t="s">
        <v>738</v>
      </c>
      <c r="C822" s="76"/>
      <c r="D822" s="76" t="n">
        <v>4</v>
      </c>
      <c r="E822" s="77" t="n">
        <v>21</v>
      </c>
      <c r="F822" s="77" t="n">
        <f aca="false">E822*D822</f>
        <v>84</v>
      </c>
      <c r="G822" s="78" t="s">
        <v>663</v>
      </c>
      <c r="H822" s="78"/>
      <c r="I822" s="78"/>
      <c r="L822" s="48"/>
    </row>
    <row r="823" s="46" customFormat="true" ht="12.75" hidden="false" customHeight="true" outlineLevel="0" collapsed="false">
      <c r="A823" s="46" t="str">
        <f aca="false">C817</f>
        <v>6.5</v>
      </c>
      <c r="B823" s="79" t="s">
        <v>664</v>
      </c>
      <c r="C823" s="80"/>
      <c r="D823" s="81"/>
      <c r="E823" s="82"/>
      <c r="F823" s="83" t="n">
        <f aca="false">SUM(F822:F822)</f>
        <v>84</v>
      </c>
      <c r="G823" s="84"/>
      <c r="H823" s="85"/>
      <c r="I823" s="86"/>
      <c r="J823" s="87" t="n">
        <f aca="false">SUM(C823:I823)</f>
        <v>84</v>
      </c>
      <c r="L823" s="48"/>
    </row>
    <row r="825" s="46" customFormat="true" ht="12.75" hidden="false" customHeight="true" outlineLevel="0" collapsed="false">
      <c r="A825" s="67"/>
      <c r="B825" s="88" t="s">
        <v>653</v>
      </c>
      <c r="C825" s="89" t="str">
        <f aca="false">Orçamento!A123</f>
        <v>6.6</v>
      </c>
      <c r="D825" s="89"/>
      <c r="E825" s="90"/>
      <c r="F825" s="90"/>
      <c r="G825" s="89"/>
      <c r="H825" s="50" t="s">
        <v>654</v>
      </c>
      <c r="I825" s="91" t="s">
        <v>655</v>
      </c>
      <c r="L825" s="48"/>
    </row>
    <row r="826" s="46" customFormat="true" ht="12.75" hidden="false" customHeight="true" outlineLevel="0" collapsed="false">
      <c r="B826" s="100" t="e">
        <f aca="false" t="array" ref="B826:B826">IFERROR(VLOOKUP(C825,Orçamento!$A$1:$I$5027,4,0),”NÃO ENC.”))</f>
        <v>#N/A</v>
      </c>
      <c r="C826" s="100"/>
      <c r="D826" s="100"/>
      <c r="E826" s="100"/>
      <c r="F826" s="100"/>
      <c r="G826" s="100"/>
      <c r="H826" s="100"/>
      <c r="I826" s="100"/>
      <c r="L826" s="48"/>
    </row>
    <row r="827" s="46" customFormat="true" ht="24.6" hidden="false" customHeight="true" outlineLevel="0" collapsed="false">
      <c r="B827" s="100"/>
      <c r="C827" s="100"/>
      <c r="D827" s="100"/>
      <c r="E827" s="100"/>
      <c r="F827" s="100"/>
      <c r="G827" s="100"/>
      <c r="H827" s="100"/>
      <c r="I827" s="100"/>
      <c r="L827" s="48"/>
    </row>
    <row r="828" s="46" customFormat="true" ht="12.75" hidden="false" customHeight="true" outlineLevel="0" collapsed="false">
      <c r="B828" s="71" t="s">
        <v>656</v>
      </c>
      <c r="C828" s="72"/>
      <c r="D828" s="73" t="s">
        <v>657</v>
      </c>
      <c r="E828" s="71" t="s">
        <v>658</v>
      </c>
      <c r="F828" s="72" t="s">
        <v>659</v>
      </c>
      <c r="G828" s="71" t="s">
        <v>660</v>
      </c>
      <c r="H828" s="71"/>
      <c r="I828" s="71"/>
      <c r="L828" s="48"/>
    </row>
    <row r="829" s="46" customFormat="true" ht="12.75" hidden="false" customHeight="true" outlineLevel="0" collapsed="false">
      <c r="B829" s="71"/>
      <c r="C829" s="74"/>
      <c r="D829" s="73"/>
      <c r="E829" s="71"/>
      <c r="F829" s="74" t="s">
        <v>661</v>
      </c>
      <c r="G829" s="71"/>
      <c r="H829" s="71"/>
      <c r="I829" s="71"/>
      <c r="L829" s="48"/>
    </row>
    <row r="830" s="46" customFormat="true" ht="12.75" hidden="false" customHeight="true" outlineLevel="0" collapsed="false">
      <c r="B830" s="75" t="s">
        <v>739</v>
      </c>
      <c r="C830" s="76"/>
      <c r="D830" s="76" t="n">
        <v>1</v>
      </c>
      <c r="E830" s="77" t="n">
        <v>36</v>
      </c>
      <c r="F830" s="77" t="n">
        <f aca="false">E830*D830</f>
        <v>36</v>
      </c>
      <c r="G830" s="78" t="s">
        <v>663</v>
      </c>
      <c r="H830" s="78"/>
      <c r="I830" s="78"/>
      <c r="L830" s="48"/>
    </row>
    <row r="831" s="46" customFormat="true" ht="12.75" hidden="false" customHeight="true" outlineLevel="0" collapsed="false">
      <c r="A831" s="46" t="str">
        <f aca="false">C825</f>
        <v>6.6</v>
      </c>
      <c r="B831" s="79" t="s">
        <v>664</v>
      </c>
      <c r="C831" s="80"/>
      <c r="D831" s="81"/>
      <c r="E831" s="82"/>
      <c r="F831" s="83" t="n">
        <f aca="false">SUM(F830:F830)</f>
        <v>36</v>
      </c>
      <c r="G831" s="84"/>
      <c r="H831" s="85"/>
      <c r="I831" s="86"/>
      <c r="J831" s="87" t="n">
        <f aca="false">SUM(C831:I831)</f>
        <v>36</v>
      </c>
      <c r="L831" s="48"/>
    </row>
    <row r="833" s="46" customFormat="true" ht="12.75" hidden="false" customHeight="true" outlineLevel="0" collapsed="false">
      <c r="A833" s="67"/>
      <c r="B833" s="88" t="s">
        <v>653</v>
      </c>
      <c r="C833" s="89" t="str">
        <f aca="false">Orçamento!A124</f>
        <v>6.7</v>
      </c>
      <c r="D833" s="89"/>
      <c r="E833" s="90"/>
      <c r="F833" s="90"/>
      <c r="G833" s="89"/>
      <c r="H833" s="50" t="s">
        <v>654</v>
      </c>
      <c r="I833" s="91" t="s">
        <v>655</v>
      </c>
      <c r="L833" s="48"/>
    </row>
    <row r="834" s="46" customFormat="true" ht="12.75" hidden="false" customHeight="true" outlineLevel="0" collapsed="false">
      <c r="B834" s="100" t="e">
        <f aca="false" t="array" ref="B834:B834">IFERROR(VLOOKUP(C833,Orçamento!$A$1:$I$5027,4,0),”NÃO ENC.”))</f>
        <v>#N/A</v>
      </c>
      <c r="C834" s="100"/>
      <c r="D834" s="100"/>
      <c r="E834" s="100"/>
      <c r="F834" s="100"/>
      <c r="G834" s="100"/>
      <c r="H834" s="100"/>
      <c r="I834" s="100"/>
      <c r="L834" s="48"/>
    </row>
    <row r="835" s="46" customFormat="true" ht="24.6" hidden="false" customHeight="true" outlineLevel="0" collapsed="false">
      <c r="B835" s="100"/>
      <c r="C835" s="100"/>
      <c r="D835" s="100"/>
      <c r="E835" s="100"/>
      <c r="F835" s="100"/>
      <c r="G835" s="100"/>
      <c r="H835" s="100"/>
      <c r="I835" s="100"/>
      <c r="L835" s="48"/>
    </row>
    <row r="836" s="46" customFormat="true" ht="12.75" hidden="false" customHeight="true" outlineLevel="0" collapsed="false">
      <c r="B836" s="71" t="s">
        <v>656</v>
      </c>
      <c r="C836" s="72"/>
      <c r="D836" s="73" t="s">
        <v>657</v>
      </c>
      <c r="E836" s="71" t="s">
        <v>658</v>
      </c>
      <c r="F836" s="72" t="s">
        <v>659</v>
      </c>
      <c r="G836" s="71" t="s">
        <v>660</v>
      </c>
      <c r="H836" s="71"/>
      <c r="I836" s="71"/>
      <c r="L836" s="48"/>
    </row>
    <row r="837" s="46" customFormat="true" ht="12.75" hidden="false" customHeight="true" outlineLevel="0" collapsed="false">
      <c r="B837" s="71"/>
      <c r="C837" s="74"/>
      <c r="D837" s="73"/>
      <c r="E837" s="71"/>
      <c r="F837" s="74" t="s">
        <v>661</v>
      </c>
      <c r="G837" s="71"/>
      <c r="H837" s="71"/>
      <c r="I837" s="71"/>
      <c r="L837" s="48"/>
    </row>
    <row r="838" s="46" customFormat="true" ht="25.8" hidden="false" customHeight="true" outlineLevel="0" collapsed="false">
      <c r="B838" s="75" t="s">
        <v>740</v>
      </c>
      <c r="C838" s="76"/>
      <c r="D838" s="76" t="n">
        <v>1</v>
      </c>
      <c r="E838" s="77" t="n">
        <v>36</v>
      </c>
      <c r="F838" s="77" t="n">
        <f aca="false">E838*D838</f>
        <v>36</v>
      </c>
      <c r="G838" s="78" t="s">
        <v>663</v>
      </c>
      <c r="H838" s="78"/>
      <c r="I838" s="78"/>
      <c r="L838" s="48"/>
    </row>
    <row r="839" s="46" customFormat="true" ht="25.8" hidden="false" customHeight="true" outlineLevel="0" collapsed="false">
      <c r="B839" s="75" t="s">
        <v>740</v>
      </c>
      <c r="C839" s="76"/>
      <c r="D839" s="76" t="n">
        <v>1</v>
      </c>
      <c r="E839" s="77" t="n">
        <v>36</v>
      </c>
      <c r="F839" s="77" t="n">
        <f aca="false">E839*D839</f>
        <v>36</v>
      </c>
      <c r="G839" s="78" t="s">
        <v>663</v>
      </c>
      <c r="H839" s="78"/>
      <c r="I839" s="78"/>
      <c r="L839" s="48"/>
    </row>
    <row r="840" s="46" customFormat="true" ht="25.8" hidden="false" customHeight="true" outlineLevel="0" collapsed="false">
      <c r="B840" s="75" t="s">
        <v>740</v>
      </c>
      <c r="C840" s="76"/>
      <c r="D840" s="76" t="n">
        <v>1</v>
      </c>
      <c r="E840" s="77" t="n">
        <v>36</v>
      </c>
      <c r="F840" s="77" t="n">
        <f aca="false">E840*D840</f>
        <v>36</v>
      </c>
      <c r="G840" s="78" t="s">
        <v>663</v>
      </c>
      <c r="H840" s="78"/>
      <c r="I840" s="78"/>
      <c r="L840" s="48"/>
    </row>
    <row r="841" s="46" customFormat="true" ht="12.75" hidden="false" customHeight="true" outlineLevel="0" collapsed="false">
      <c r="A841" s="46" t="str">
        <f aca="false">C833</f>
        <v>6.7</v>
      </c>
      <c r="B841" s="79" t="s">
        <v>664</v>
      </c>
      <c r="C841" s="80"/>
      <c r="D841" s="81"/>
      <c r="E841" s="82"/>
      <c r="F841" s="83" t="n">
        <f aca="false">SUM(F838:F840)</f>
        <v>108</v>
      </c>
      <c r="G841" s="84"/>
      <c r="H841" s="85"/>
      <c r="I841" s="86"/>
      <c r="J841" s="87" t="n">
        <f aca="false">SUM(C841:I841)</f>
        <v>108</v>
      </c>
      <c r="L841" s="48"/>
    </row>
    <row r="843" s="46" customFormat="true" ht="12.75" hidden="false" customHeight="true" outlineLevel="0" collapsed="false">
      <c r="A843" s="67"/>
      <c r="B843" s="88" t="s">
        <v>653</v>
      </c>
      <c r="C843" s="89" t="str">
        <f aca="false">Orçamento!A125</f>
        <v>6.8</v>
      </c>
      <c r="D843" s="89"/>
      <c r="E843" s="90"/>
      <c r="F843" s="90"/>
      <c r="G843" s="89"/>
      <c r="H843" s="50" t="s">
        <v>654</v>
      </c>
      <c r="I843" s="91" t="s">
        <v>655</v>
      </c>
      <c r="L843" s="48"/>
    </row>
    <row r="844" s="46" customFormat="true" ht="12.75" hidden="false" customHeight="true" outlineLevel="0" collapsed="false">
      <c r="B844" s="100" t="e">
        <f aca="false" t="array" ref="B844:B844">IFERROR(VLOOKUP(C843,Orçamento!$A$1:$I$5027,4,0),”NÃO ENC.”))</f>
        <v>#N/A</v>
      </c>
      <c r="C844" s="100"/>
      <c r="D844" s="100"/>
      <c r="E844" s="100"/>
      <c r="F844" s="100"/>
      <c r="G844" s="100"/>
      <c r="H844" s="100"/>
      <c r="I844" s="100"/>
      <c r="L844" s="48"/>
    </row>
    <row r="845" s="46" customFormat="true" ht="24.6" hidden="false" customHeight="true" outlineLevel="0" collapsed="false">
      <c r="B845" s="100"/>
      <c r="C845" s="100"/>
      <c r="D845" s="100"/>
      <c r="E845" s="100"/>
      <c r="F845" s="100"/>
      <c r="G845" s="100"/>
      <c r="H845" s="100"/>
      <c r="I845" s="100"/>
      <c r="L845" s="48"/>
    </row>
    <row r="846" s="46" customFormat="true" ht="12.75" hidden="false" customHeight="true" outlineLevel="0" collapsed="false">
      <c r="B846" s="71" t="s">
        <v>656</v>
      </c>
      <c r="C846" s="72"/>
      <c r="D846" s="73" t="s">
        <v>657</v>
      </c>
      <c r="E846" s="71" t="s">
        <v>658</v>
      </c>
      <c r="F846" s="72" t="s">
        <v>659</v>
      </c>
      <c r="G846" s="71" t="s">
        <v>660</v>
      </c>
      <c r="H846" s="71"/>
      <c r="I846" s="71"/>
      <c r="L846" s="48"/>
    </row>
    <row r="847" s="46" customFormat="true" ht="12.75" hidden="false" customHeight="true" outlineLevel="0" collapsed="false">
      <c r="B847" s="71"/>
      <c r="C847" s="74"/>
      <c r="D847" s="73"/>
      <c r="E847" s="71"/>
      <c r="F847" s="74" t="s">
        <v>661</v>
      </c>
      <c r="G847" s="71"/>
      <c r="H847" s="71"/>
      <c r="I847" s="71"/>
      <c r="L847" s="48"/>
    </row>
    <row r="848" s="46" customFormat="true" ht="12.75" hidden="false" customHeight="true" outlineLevel="0" collapsed="false">
      <c r="B848" s="75" t="s">
        <v>740</v>
      </c>
      <c r="C848" s="76"/>
      <c r="D848" s="76" t="n">
        <v>3</v>
      </c>
      <c r="E848" s="77" t="n">
        <v>36</v>
      </c>
      <c r="F848" s="77" t="n">
        <f aca="false">E848*D848</f>
        <v>108</v>
      </c>
      <c r="G848" s="78" t="s">
        <v>663</v>
      </c>
      <c r="H848" s="78"/>
      <c r="I848" s="78"/>
      <c r="L848" s="48"/>
    </row>
    <row r="849" s="46" customFormat="true" ht="12.75" hidden="false" customHeight="true" outlineLevel="0" collapsed="false">
      <c r="A849" s="46" t="str">
        <f aca="false">C843</f>
        <v>6.8</v>
      </c>
      <c r="B849" s="79" t="s">
        <v>664</v>
      </c>
      <c r="C849" s="80"/>
      <c r="D849" s="81"/>
      <c r="E849" s="82"/>
      <c r="F849" s="83" t="n">
        <f aca="false">SUM(F848:F848)</f>
        <v>108</v>
      </c>
      <c r="G849" s="84"/>
      <c r="H849" s="85"/>
      <c r="I849" s="86"/>
      <c r="J849" s="87" t="n">
        <f aca="false">SUM(C849:I849)</f>
        <v>108</v>
      </c>
      <c r="L849" s="48"/>
    </row>
    <row r="851" s="46" customFormat="true" ht="12.75" hidden="false" customHeight="true" outlineLevel="0" collapsed="false">
      <c r="A851" s="67"/>
      <c r="B851" s="88" t="s">
        <v>653</v>
      </c>
      <c r="C851" s="89" t="str">
        <f aca="false">Orçamento!A126</f>
        <v>6.9</v>
      </c>
      <c r="D851" s="89"/>
      <c r="E851" s="90"/>
      <c r="F851" s="90"/>
      <c r="G851" s="89"/>
      <c r="H851" s="50" t="s">
        <v>654</v>
      </c>
      <c r="I851" s="91" t="s">
        <v>655</v>
      </c>
      <c r="L851" s="48"/>
    </row>
    <row r="852" s="46" customFormat="true" ht="12.75" hidden="false" customHeight="true" outlineLevel="0" collapsed="false">
      <c r="B852" s="100" t="e">
        <f aca="false" t="array" ref="B852:B852">IFERROR(VLOOKUP(C851,Orçamento!$A$1:$I$5027,4,0),”NÃO ENC.”))</f>
        <v>#N/A</v>
      </c>
      <c r="C852" s="100"/>
      <c r="D852" s="100"/>
      <c r="E852" s="100"/>
      <c r="F852" s="100"/>
      <c r="G852" s="100"/>
      <c r="H852" s="100"/>
      <c r="I852" s="100"/>
      <c r="L852" s="48"/>
    </row>
    <row r="853" s="46" customFormat="true" ht="24.6" hidden="false" customHeight="true" outlineLevel="0" collapsed="false">
      <c r="B853" s="100"/>
      <c r="C853" s="100"/>
      <c r="D853" s="100"/>
      <c r="E853" s="100"/>
      <c r="F853" s="100"/>
      <c r="G853" s="100"/>
      <c r="H853" s="100"/>
      <c r="I853" s="100"/>
      <c r="L853" s="48"/>
    </row>
    <row r="854" s="46" customFormat="true" ht="12.75" hidden="false" customHeight="true" outlineLevel="0" collapsed="false">
      <c r="B854" s="71" t="s">
        <v>656</v>
      </c>
      <c r="C854" s="72"/>
      <c r="D854" s="73" t="s">
        <v>657</v>
      </c>
      <c r="E854" s="71" t="s">
        <v>658</v>
      </c>
      <c r="F854" s="72" t="s">
        <v>659</v>
      </c>
      <c r="G854" s="71" t="s">
        <v>660</v>
      </c>
      <c r="H854" s="71"/>
      <c r="I854" s="71"/>
      <c r="L854" s="48"/>
    </row>
    <row r="855" s="46" customFormat="true" ht="12.75" hidden="false" customHeight="true" outlineLevel="0" collapsed="false">
      <c r="B855" s="71"/>
      <c r="C855" s="74"/>
      <c r="D855" s="73"/>
      <c r="E855" s="71"/>
      <c r="F855" s="74" t="s">
        <v>661</v>
      </c>
      <c r="G855" s="71"/>
      <c r="H855" s="71"/>
      <c r="I855" s="71"/>
      <c r="L855" s="48"/>
    </row>
    <row r="856" s="46" customFormat="true" ht="12.75" hidden="false" customHeight="true" outlineLevel="0" collapsed="false">
      <c r="B856" s="75" t="s">
        <v>740</v>
      </c>
      <c r="C856" s="76"/>
      <c r="D856" s="76" t="n">
        <v>2</v>
      </c>
      <c r="E856" s="77" t="n">
        <v>36</v>
      </c>
      <c r="F856" s="77" t="n">
        <f aca="false">E856*D856</f>
        <v>72</v>
      </c>
      <c r="G856" s="78" t="s">
        <v>663</v>
      </c>
      <c r="H856" s="78"/>
      <c r="I856" s="78"/>
      <c r="L856" s="48"/>
    </row>
    <row r="857" s="46" customFormat="true" ht="12.75" hidden="false" customHeight="true" outlineLevel="0" collapsed="false">
      <c r="A857" s="46" t="str">
        <f aca="false">C851</f>
        <v>6.9</v>
      </c>
      <c r="B857" s="79" t="s">
        <v>664</v>
      </c>
      <c r="C857" s="80"/>
      <c r="D857" s="81"/>
      <c r="E857" s="82"/>
      <c r="F857" s="83" t="n">
        <f aca="false">SUM(F856:F856)</f>
        <v>72</v>
      </c>
      <c r="G857" s="84"/>
      <c r="H857" s="85"/>
      <c r="I857" s="86"/>
      <c r="J857" s="87" t="n">
        <f aca="false">SUM(C857:I857)</f>
        <v>72</v>
      </c>
      <c r="L857" s="48"/>
    </row>
    <row r="859" s="46" customFormat="true" ht="12.75" hidden="false" customHeight="true" outlineLevel="0" collapsed="false">
      <c r="A859" s="67"/>
      <c r="B859" s="88" t="s">
        <v>653</v>
      </c>
      <c r="C859" s="89" t="str">
        <f aca="false">Orçamento!A127</f>
        <v>6.10</v>
      </c>
      <c r="D859" s="89"/>
      <c r="E859" s="90"/>
      <c r="F859" s="90"/>
      <c r="G859" s="89"/>
      <c r="H859" s="50" t="s">
        <v>654</v>
      </c>
      <c r="I859" s="91" t="s">
        <v>655</v>
      </c>
      <c r="L859" s="48"/>
    </row>
    <row r="860" s="46" customFormat="true" ht="12.75" hidden="false" customHeight="true" outlineLevel="0" collapsed="false">
      <c r="B860" s="100" t="e">
        <f aca="false" t="array" ref="B860:B860">IFERROR(VLOOKUP(C859,Orçamento!$A$1:$I$5027,4,0),”NÃO ENC.”))</f>
        <v>#N/A</v>
      </c>
      <c r="C860" s="100"/>
      <c r="D860" s="100"/>
      <c r="E860" s="100"/>
      <c r="F860" s="100"/>
      <c r="G860" s="100"/>
      <c r="H860" s="100"/>
      <c r="I860" s="100"/>
      <c r="L860" s="48"/>
    </row>
    <row r="861" s="46" customFormat="true" ht="24.6" hidden="false" customHeight="true" outlineLevel="0" collapsed="false">
      <c r="B861" s="100"/>
      <c r="C861" s="100"/>
      <c r="D861" s="100"/>
      <c r="E861" s="100"/>
      <c r="F861" s="100"/>
      <c r="G861" s="100"/>
      <c r="H861" s="100"/>
      <c r="I861" s="100"/>
      <c r="L861" s="48"/>
    </row>
    <row r="862" s="46" customFormat="true" ht="12.75" hidden="false" customHeight="true" outlineLevel="0" collapsed="false">
      <c r="B862" s="71" t="s">
        <v>656</v>
      </c>
      <c r="C862" s="72"/>
      <c r="D862" s="73" t="s">
        <v>657</v>
      </c>
      <c r="E862" s="71" t="s">
        <v>658</v>
      </c>
      <c r="F862" s="72" t="s">
        <v>659</v>
      </c>
      <c r="G862" s="71" t="s">
        <v>660</v>
      </c>
      <c r="H862" s="71"/>
      <c r="I862" s="71"/>
      <c r="L862" s="48"/>
    </row>
    <row r="863" s="46" customFormat="true" ht="12.75" hidden="false" customHeight="true" outlineLevel="0" collapsed="false">
      <c r="B863" s="71"/>
      <c r="C863" s="74"/>
      <c r="D863" s="73"/>
      <c r="E863" s="71"/>
      <c r="F863" s="74" t="s">
        <v>661</v>
      </c>
      <c r="G863" s="71"/>
      <c r="H863" s="71"/>
      <c r="I863" s="71"/>
      <c r="L863" s="48"/>
    </row>
    <row r="864" s="46" customFormat="true" ht="12.75" hidden="false" customHeight="true" outlineLevel="0" collapsed="false">
      <c r="B864" s="75" t="s">
        <v>740</v>
      </c>
      <c r="C864" s="76"/>
      <c r="D864" s="76" t="n">
        <v>3</v>
      </c>
      <c r="E864" s="77" t="n">
        <v>36</v>
      </c>
      <c r="F864" s="77" t="n">
        <f aca="false">E864*D864</f>
        <v>108</v>
      </c>
      <c r="G864" s="78" t="s">
        <v>663</v>
      </c>
      <c r="H864" s="78"/>
      <c r="I864" s="78"/>
      <c r="L864" s="48"/>
    </row>
    <row r="865" s="46" customFormat="true" ht="12.75" hidden="false" customHeight="true" outlineLevel="0" collapsed="false">
      <c r="A865" s="46" t="str">
        <f aca="false">C859</f>
        <v>6.10</v>
      </c>
      <c r="B865" s="79" t="s">
        <v>664</v>
      </c>
      <c r="C865" s="80"/>
      <c r="D865" s="81"/>
      <c r="E865" s="82"/>
      <c r="F865" s="83" t="n">
        <f aca="false">SUM(F864:F864)</f>
        <v>108</v>
      </c>
      <c r="G865" s="84"/>
      <c r="H865" s="85"/>
      <c r="I865" s="86"/>
      <c r="J865" s="87" t="n">
        <f aca="false">SUM(C865:I865)</f>
        <v>108</v>
      </c>
      <c r="L865" s="48"/>
    </row>
    <row r="867" s="46" customFormat="true" ht="12.75" hidden="false" customHeight="true" outlineLevel="0" collapsed="false">
      <c r="A867" s="67"/>
      <c r="B867" s="88" t="s">
        <v>653</v>
      </c>
      <c r="C867" s="89" t="str">
        <f aca="false">Orçamento!A128</f>
        <v>6.11</v>
      </c>
      <c r="D867" s="89"/>
      <c r="E867" s="90"/>
      <c r="F867" s="90"/>
      <c r="G867" s="89"/>
      <c r="H867" s="50" t="s">
        <v>654</v>
      </c>
      <c r="I867" s="91" t="s">
        <v>655</v>
      </c>
      <c r="L867" s="48"/>
    </row>
    <row r="868" s="46" customFormat="true" ht="12.75" hidden="false" customHeight="true" outlineLevel="0" collapsed="false">
      <c r="B868" s="100" t="e">
        <f aca="false" t="array" ref="B868:B868">IFERROR(VLOOKUP(C867,Orçamento!$A$1:$I$5027,4,0),”NÃO ENC.”))</f>
        <v>#N/A</v>
      </c>
      <c r="C868" s="100"/>
      <c r="D868" s="100"/>
      <c r="E868" s="100"/>
      <c r="F868" s="100"/>
      <c r="G868" s="100"/>
      <c r="H868" s="100"/>
      <c r="I868" s="100"/>
      <c r="L868" s="48"/>
    </row>
    <row r="869" s="46" customFormat="true" ht="24.6" hidden="false" customHeight="true" outlineLevel="0" collapsed="false">
      <c r="B869" s="100"/>
      <c r="C869" s="100"/>
      <c r="D869" s="100"/>
      <c r="E869" s="100"/>
      <c r="F869" s="100"/>
      <c r="G869" s="100"/>
      <c r="H869" s="100"/>
      <c r="I869" s="100"/>
      <c r="L869" s="48"/>
    </row>
    <row r="870" s="46" customFormat="true" ht="12.75" hidden="false" customHeight="true" outlineLevel="0" collapsed="false">
      <c r="B870" s="71" t="s">
        <v>656</v>
      </c>
      <c r="C870" s="72"/>
      <c r="D870" s="73" t="s">
        <v>657</v>
      </c>
      <c r="E870" s="71" t="s">
        <v>658</v>
      </c>
      <c r="F870" s="72" t="s">
        <v>659</v>
      </c>
      <c r="G870" s="71" t="s">
        <v>660</v>
      </c>
      <c r="H870" s="71"/>
      <c r="I870" s="71"/>
      <c r="L870" s="48"/>
    </row>
    <row r="871" s="46" customFormat="true" ht="12.75" hidden="false" customHeight="true" outlineLevel="0" collapsed="false">
      <c r="B871" s="71"/>
      <c r="C871" s="74"/>
      <c r="D871" s="73"/>
      <c r="E871" s="71"/>
      <c r="F871" s="74" t="s">
        <v>661</v>
      </c>
      <c r="G871" s="71"/>
      <c r="H871" s="71"/>
      <c r="I871" s="71"/>
      <c r="L871" s="48"/>
    </row>
    <row r="872" s="46" customFormat="true" ht="12.75" hidden="false" customHeight="true" outlineLevel="0" collapsed="false">
      <c r="B872" s="75" t="s">
        <v>740</v>
      </c>
      <c r="C872" s="76"/>
      <c r="D872" s="76" t="n">
        <v>1</v>
      </c>
      <c r="E872" s="77" t="n">
        <v>36</v>
      </c>
      <c r="F872" s="77" t="n">
        <f aca="false">E872*D872</f>
        <v>36</v>
      </c>
      <c r="G872" s="78" t="s">
        <v>741</v>
      </c>
      <c r="H872" s="78"/>
      <c r="I872" s="78"/>
      <c r="L872" s="48"/>
    </row>
    <row r="873" s="46" customFormat="true" ht="12.75" hidden="false" customHeight="true" outlineLevel="0" collapsed="false">
      <c r="A873" s="46" t="str">
        <f aca="false">C867</f>
        <v>6.11</v>
      </c>
      <c r="B873" s="79" t="s">
        <v>664</v>
      </c>
      <c r="C873" s="80"/>
      <c r="D873" s="81"/>
      <c r="E873" s="82"/>
      <c r="F873" s="83" t="n">
        <f aca="false">SUM(F872:F872)</f>
        <v>36</v>
      </c>
      <c r="G873" s="84"/>
      <c r="H873" s="85"/>
      <c r="I873" s="86"/>
      <c r="J873" s="87" t="n">
        <f aca="false">SUM(C873:I873)</f>
        <v>36</v>
      </c>
      <c r="L873" s="48"/>
    </row>
    <row r="875" s="46" customFormat="true" ht="12.75" hidden="false" customHeight="true" outlineLevel="0" collapsed="false">
      <c r="A875" s="67"/>
      <c r="B875" s="88" t="s">
        <v>653</v>
      </c>
      <c r="C875" s="89" t="str">
        <f aca="false">Orçamento!A129</f>
        <v>6.12</v>
      </c>
      <c r="D875" s="89"/>
      <c r="E875" s="90"/>
      <c r="F875" s="90"/>
      <c r="G875" s="89"/>
      <c r="H875" s="50" t="s">
        <v>654</v>
      </c>
      <c r="I875" s="91" t="s">
        <v>655</v>
      </c>
      <c r="L875" s="48"/>
    </row>
    <row r="876" s="46" customFormat="true" ht="12.75" hidden="false" customHeight="true" outlineLevel="0" collapsed="false">
      <c r="B876" s="100" t="e">
        <f aca="false" t="array" ref="B876:B876">IFERROR(VLOOKUP(C875,Orçamento!$A$1:$I$5027,4,0),”NÃO ENC.”))</f>
        <v>#N/A</v>
      </c>
      <c r="C876" s="100"/>
      <c r="D876" s="100"/>
      <c r="E876" s="100"/>
      <c r="F876" s="100"/>
      <c r="G876" s="100"/>
      <c r="H876" s="100"/>
      <c r="I876" s="100"/>
      <c r="L876" s="48"/>
    </row>
    <row r="877" s="46" customFormat="true" ht="24.6" hidden="false" customHeight="true" outlineLevel="0" collapsed="false">
      <c r="B877" s="100"/>
      <c r="C877" s="100"/>
      <c r="D877" s="100"/>
      <c r="E877" s="100"/>
      <c r="F877" s="100"/>
      <c r="G877" s="100"/>
      <c r="H877" s="100"/>
      <c r="I877" s="100"/>
      <c r="L877" s="48"/>
    </row>
    <row r="878" s="46" customFormat="true" ht="12.75" hidden="false" customHeight="true" outlineLevel="0" collapsed="false">
      <c r="B878" s="71" t="s">
        <v>656</v>
      </c>
      <c r="C878" s="72"/>
      <c r="D878" s="73" t="s">
        <v>657</v>
      </c>
      <c r="E878" s="71" t="s">
        <v>658</v>
      </c>
      <c r="F878" s="72" t="s">
        <v>659</v>
      </c>
      <c r="G878" s="71" t="s">
        <v>660</v>
      </c>
      <c r="H878" s="71"/>
      <c r="I878" s="71"/>
      <c r="L878" s="48"/>
    </row>
    <row r="879" s="46" customFormat="true" ht="12.75" hidden="false" customHeight="true" outlineLevel="0" collapsed="false">
      <c r="B879" s="71"/>
      <c r="C879" s="74"/>
      <c r="D879" s="73"/>
      <c r="E879" s="71"/>
      <c r="F879" s="74" t="s">
        <v>661</v>
      </c>
      <c r="G879" s="71"/>
      <c r="H879" s="71"/>
      <c r="I879" s="71"/>
      <c r="L879" s="48"/>
    </row>
    <row r="880" s="46" customFormat="true" ht="12.75" hidden="false" customHeight="true" outlineLevel="0" collapsed="false">
      <c r="B880" s="75" t="s">
        <v>740</v>
      </c>
      <c r="C880" s="76"/>
      <c r="D880" s="76" t="n">
        <v>3</v>
      </c>
      <c r="E880" s="77" t="n">
        <v>36</v>
      </c>
      <c r="F880" s="77" t="n">
        <f aca="false">E880*D880</f>
        <v>108</v>
      </c>
      <c r="G880" s="78" t="s">
        <v>741</v>
      </c>
      <c r="H880" s="78"/>
      <c r="I880" s="78"/>
      <c r="L880" s="48"/>
    </row>
    <row r="881" s="46" customFormat="true" ht="12.75" hidden="false" customHeight="true" outlineLevel="0" collapsed="false">
      <c r="A881" s="46" t="str">
        <f aca="false">C875</f>
        <v>6.12</v>
      </c>
      <c r="B881" s="79" t="s">
        <v>664</v>
      </c>
      <c r="C881" s="80"/>
      <c r="D881" s="81"/>
      <c r="E881" s="82"/>
      <c r="F881" s="83" t="n">
        <f aca="false">SUM(F880:F880)</f>
        <v>108</v>
      </c>
      <c r="G881" s="84"/>
      <c r="H881" s="85"/>
      <c r="I881" s="86"/>
      <c r="J881" s="87" t="n">
        <f aca="false">SUM(C881:I881)</f>
        <v>108</v>
      </c>
      <c r="L881" s="48"/>
    </row>
    <row r="883" s="46" customFormat="true" ht="12.75" hidden="false" customHeight="true" outlineLevel="0" collapsed="false">
      <c r="A883" s="67"/>
      <c r="B883" s="88" t="s">
        <v>653</v>
      </c>
      <c r="C883" s="89" t="str">
        <f aca="false">Orçamento!A130</f>
        <v>6.13</v>
      </c>
      <c r="D883" s="89"/>
      <c r="E883" s="90"/>
      <c r="F883" s="90"/>
      <c r="G883" s="89"/>
      <c r="H883" s="50" t="s">
        <v>654</v>
      </c>
      <c r="I883" s="91" t="s">
        <v>655</v>
      </c>
      <c r="L883" s="48"/>
    </row>
    <row r="884" s="46" customFormat="true" ht="12.75" hidden="false" customHeight="true" outlineLevel="0" collapsed="false">
      <c r="B884" s="100" t="e">
        <f aca="false" t="array" ref="B884:B884">IFERROR(VLOOKUP(C883,Orçamento!$A$1:$I$5027,4,0),”NÃO ENC.”))</f>
        <v>#N/A</v>
      </c>
      <c r="C884" s="100"/>
      <c r="D884" s="100"/>
      <c r="E884" s="100"/>
      <c r="F884" s="100"/>
      <c r="G884" s="100"/>
      <c r="H884" s="100"/>
      <c r="I884" s="100"/>
      <c r="L884" s="48"/>
    </row>
    <row r="885" s="46" customFormat="true" ht="24.6" hidden="false" customHeight="true" outlineLevel="0" collapsed="false">
      <c r="B885" s="100"/>
      <c r="C885" s="100"/>
      <c r="D885" s="100"/>
      <c r="E885" s="100"/>
      <c r="F885" s="100"/>
      <c r="G885" s="100"/>
      <c r="H885" s="100"/>
      <c r="I885" s="100"/>
      <c r="L885" s="48"/>
    </row>
    <row r="886" s="46" customFormat="true" ht="12.75" hidden="false" customHeight="true" outlineLevel="0" collapsed="false">
      <c r="B886" s="71" t="s">
        <v>656</v>
      </c>
      <c r="C886" s="72"/>
      <c r="D886" s="73" t="s">
        <v>657</v>
      </c>
      <c r="E886" s="71" t="s">
        <v>658</v>
      </c>
      <c r="F886" s="72" t="s">
        <v>659</v>
      </c>
      <c r="G886" s="71" t="s">
        <v>660</v>
      </c>
      <c r="H886" s="71"/>
      <c r="I886" s="71"/>
      <c r="L886" s="48"/>
    </row>
    <row r="887" s="46" customFormat="true" ht="12.75" hidden="false" customHeight="true" outlineLevel="0" collapsed="false">
      <c r="B887" s="71"/>
      <c r="C887" s="74"/>
      <c r="D887" s="73"/>
      <c r="E887" s="71"/>
      <c r="F887" s="74" t="s">
        <v>661</v>
      </c>
      <c r="G887" s="71"/>
      <c r="H887" s="71"/>
      <c r="I887" s="71"/>
      <c r="L887" s="48"/>
    </row>
    <row r="888" s="46" customFormat="true" ht="12.75" hidden="false" customHeight="true" outlineLevel="0" collapsed="false">
      <c r="B888" s="75" t="s">
        <v>742</v>
      </c>
      <c r="C888" s="76"/>
      <c r="D888" s="76" t="n">
        <v>1</v>
      </c>
      <c r="E888" s="77" t="n">
        <v>21</v>
      </c>
      <c r="F888" s="77" t="n">
        <f aca="false">E888*D888</f>
        <v>21</v>
      </c>
      <c r="G888" s="78" t="s">
        <v>741</v>
      </c>
      <c r="H888" s="78"/>
      <c r="I888" s="78"/>
      <c r="L888" s="48"/>
    </row>
    <row r="889" s="46" customFormat="true" ht="12.75" hidden="false" customHeight="true" outlineLevel="0" collapsed="false">
      <c r="A889" s="46" t="str">
        <f aca="false">C883</f>
        <v>6.13</v>
      </c>
      <c r="B889" s="79" t="s">
        <v>664</v>
      </c>
      <c r="C889" s="80"/>
      <c r="D889" s="81"/>
      <c r="E889" s="82"/>
      <c r="F889" s="83" t="n">
        <f aca="false">SUM(F888:F888)</f>
        <v>21</v>
      </c>
      <c r="G889" s="84"/>
      <c r="H889" s="85"/>
      <c r="I889" s="86"/>
      <c r="J889" s="87" t="n">
        <f aca="false">SUM(C889:I889)</f>
        <v>21</v>
      </c>
      <c r="L889" s="48"/>
    </row>
    <row r="891" s="46" customFormat="true" ht="12.75" hidden="false" customHeight="true" outlineLevel="0" collapsed="false">
      <c r="A891" s="67"/>
      <c r="B891" s="88" t="s">
        <v>653</v>
      </c>
      <c r="C891" s="89" t="str">
        <f aca="false">Orçamento!A131</f>
        <v>6.14</v>
      </c>
      <c r="D891" s="89"/>
      <c r="E891" s="90"/>
      <c r="F891" s="90"/>
      <c r="G891" s="89"/>
      <c r="H891" s="50" t="s">
        <v>654</v>
      </c>
      <c r="I891" s="91" t="s">
        <v>655</v>
      </c>
      <c r="L891" s="48"/>
    </row>
    <row r="892" s="46" customFormat="true" ht="12.75" hidden="false" customHeight="true" outlineLevel="0" collapsed="false">
      <c r="B892" s="100" t="e">
        <f aca="false" t="array" ref="B892:B892">IFERROR(VLOOKUP(C891,Orçamento!$A$1:$I$5027,4,0),”NÃO ENC.”))</f>
        <v>#N/A</v>
      </c>
      <c r="C892" s="100"/>
      <c r="D892" s="100"/>
      <c r="E892" s="100"/>
      <c r="F892" s="100"/>
      <c r="G892" s="100"/>
      <c r="H892" s="100"/>
      <c r="I892" s="100"/>
      <c r="L892" s="48"/>
    </row>
    <row r="893" s="46" customFormat="true" ht="24.6" hidden="false" customHeight="true" outlineLevel="0" collapsed="false">
      <c r="B893" s="100"/>
      <c r="C893" s="100"/>
      <c r="D893" s="100"/>
      <c r="E893" s="100"/>
      <c r="F893" s="100"/>
      <c r="G893" s="100"/>
      <c r="H893" s="100"/>
      <c r="I893" s="100"/>
      <c r="L893" s="48"/>
    </row>
    <row r="894" s="46" customFormat="true" ht="12.75" hidden="false" customHeight="true" outlineLevel="0" collapsed="false">
      <c r="B894" s="71" t="s">
        <v>656</v>
      </c>
      <c r="C894" s="72"/>
      <c r="D894" s="73" t="s">
        <v>657</v>
      </c>
      <c r="E894" s="71" t="s">
        <v>658</v>
      </c>
      <c r="F894" s="72" t="s">
        <v>659</v>
      </c>
      <c r="G894" s="71" t="s">
        <v>660</v>
      </c>
      <c r="H894" s="71"/>
      <c r="I894" s="71"/>
      <c r="L894" s="48"/>
    </row>
    <row r="895" s="46" customFormat="true" ht="12.75" hidden="false" customHeight="true" outlineLevel="0" collapsed="false">
      <c r="B895" s="71"/>
      <c r="C895" s="74"/>
      <c r="D895" s="73"/>
      <c r="E895" s="71"/>
      <c r="F895" s="74" t="s">
        <v>661</v>
      </c>
      <c r="G895" s="71"/>
      <c r="H895" s="71"/>
      <c r="I895" s="71"/>
      <c r="L895" s="48"/>
    </row>
    <row r="896" s="46" customFormat="true" ht="12.75" hidden="false" customHeight="true" outlineLevel="0" collapsed="false">
      <c r="B896" s="75" t="s">
        <v>743</v>
      </c>
      <c r="C896" s="76"/>
      <c r="D896" s="76" t="n">
        <v>2</v>
      </c>
      <c r="E896" s="77" t="n">
        <v>21</v>
      </c>
      <c r="F896" s="77" t="n">
        <f aca="false">E896*D896</f>
        <v>42</v>
      </c>
      <c r="G896" s="78" t="s">
        <v>663</v>
      </c>
      <c r="H896" s="78"/>
      <c r="I896" s="78"/>
      <c r="L896" s="48"/>
    </row>
    <row r="897" s="46" customFormat="true" ht="12.75" hidden="false" customHeight="true" outlineLevel="0" collapsed="false">
      <c r="A897" s="46" t="str">
        <f aca="false">C891</f>
        <v>6.14</v>
      </c>
      <c r="B897" s="79" t="s">
        <v>664</v>
      </c>
      <c r="C897" s="80"/>
      <c r="D897" s="81"/>
      <c r="E897" s="82"/>
      <c r="F897" s="83" t="n">
        <f aca="false">SUM(F896:F896)</f>
        <v>42</v>
      </c>
      <c r="G897" s="84"/>
      <c r="H897" s="85"/>
      <c r="I897" s="86"/>
      <c r="J897" s="87" t="n">
        <f aca="false">SUM(C897:I897)</f>
        <v>42</v>
      </c>
      <c r="L897" s="48"/>
    </row>
    <row r="899" s="46" customFormat="true" ht="12.75" hidden="false" customHeight="true" outlineLevel="0" collapsed="false">
      <c r="A899" s="67"/>
      <c r="B899" s="88" t="s">
        <v>653</v>
      </c>
      <c r="C899" s="89" t="str">
        <f aca="false">Orçamento!A132</f>
        <v>6.15</v>
      </c>
      <c r="D899" s="89"/>
      <c r="E899" s="90"/>
      <c r="F899" s="90"/>
      <c r="G899" s="89"/>
      <c r="H899" s="50" t="s">
        <v>654</v>
      </c>
      <c r="I899" s="91" t="s">
        <v>655</v>
      </c>
      <c r="L899" s="48"/>
    </row>
    <row r="900" s="46" customFormat="true" ht="12.75" hidden="false" customHeight="true" outlineLevel="0" collapsed="false">
      <c r="B900" s="100" t="e">
        <f aca="false" t="array" ref="B900:B900">IFERROR(VLOOKUP(C899,Orçamento!$A$1:$I$5027,4,0),”NÃO ENC.”))</f>
        <v>#N/A</v>
      </c>
      <c r="C900" s="100"/>
      <c r="D900" s="100"/>
      <c r="E900" s="100"/>
      <c r="F900" s="100"/>
      <c r="G900" s="100"/>
      <c r="H900" s="100"/>
      <c r="I900" s="100"/>
      <c r="L900" s="48"/>
    </row>
    <row r="901" s="46" customFormat="true" ht="24.6" hidden="false" customHeight="true" outlineLevel="0" collapsed="false">
      <c r="B901" s="100"/>
      <c r="C901" s="100"/>
      <c r="D901" s="100"/>
      <c r="E901" s="100"/>
      <c r="F901" s="100"/>
      <c r="G901" s="100"/>
      <c r="H901" s="100"/>
      <c r="I901" s="100"/>
      <c r="L901" s="48"/>
    </row>
    <row r="902" s="46" customFormat="true" ht="12.75" hidden="false" customHeight="true" outlineLevel="0" collapsed="false">
      <c r="B902" s="71" t="s">
        <v>656</v>
      </c>
      <c r="C902" s="72"/>
      <c r="D902" s="73" t="s">
        <v>657</v>
      </c>
      <c r="E902" s="71" t="s">
        <v>658</v>
      </c>
      <c r="F902" s="72" t="s">
        <v>659</v>
      </c>
      <c r="G902" s="71" t="s">
        <v>660</v>
      </c>
      <c r="H902" s="71"/>
      <c r="I902" s="71"/>
      <c r="L902" s="48"/>
    </row>
    <row r="903" s="46" customFormat="true" ht="12.75" hidden="false" customHeight="true" outlineLevel="0" collapsed="false">
      <c r="B903" s="71"/>
      <c r="C903" s="74"/>
      <c r="D903" s="73"/>
      <c r="E903" s="71"/>
      <c r="F903" s="74" t="s">
        <v>661</v>
      </c>
      <c r="G903" s="71"/>
      <c r="H903" s="71"/>
      <c r="I903" s="71"/>
      <c r="L903" s="48"/>
    </row>
    <row r="904" s="46" customFormat="true" ht="12.75" hidden="false" customHeight="true" outlineLevel="0" collapsed="false">
      <c r="B904" s="75" t="s">
        <v>744</v>
      </c>
      <c r="C904" s="76"/>
      <c r="D904" s="76" t="n">
        <v>1</v>
      </c>
      <c r="E904" s="77" t="n">
        <v>11</v>
      </c>
      <c r="F904" s="77" t="n">
        <f aca="false">E904*D904</f>
        <v>11</v>
      </c>
      <c r="G904" s="78" t="s">
        <v>741</v>
      </c>
      <c r="H904" s="78"/>
      <c r="I904" s="78"/>
      <c r="L904" s="48"/>
    </row>
    <row r="905" s="46" customFormat="true" ht="12.75" hidden="false" customHeight="true" outlineLevel="0" collapsed="false">
      <c r="A905" s="46" t="str">
        <f aca="false">C899</f>
        <v>6.15</v>
      </c>
      <c r="B905" s="79" t="s">
        <v>664</v>
      </c>
      <c r="C905" s="80"/>
      <c r="D905" s="81"/>
      <c r="E905" s="82"/>
      <c r="F905" s="83" t="n">
        <f aca="false">SUM(F904:F904)</f>
        <v>11</v>
      </c>
      <c r="G905" s="84"/>
      <c r="H905" s="85"/>
      <c r="I905" s="86"/>
      <c r="J905" s="87" t="n">
        <f aca="false">SUM(C905:I905)</f>
        <v>11</v>
      </c>
      <c r="L905" s="48"/>
    </row>
    <row r="906" s="46" customFormat="true" ht="12.75" hidden="false" customHeight="true" outlineLevel="0" collapsed="false">
      <c r="B906" s="92"/>
      <c r="C906" s="93"/>
      <c r="D906" s="94"/>
      <c r="E906" s="95"/>
      <c r="F906" s="96"/>
      <c r="G906" s="97"/>
      <c r="H906" s="53"/>
      <c r="I906" s="53"/>
      <c r="J906" s="87"/>
      <c r="L906" s="48"/>
    </row>
    <row r="907" s="46" customFormat="true" ht="12.75" hidden="false" customHeight="true" outlineLevel="0" collapsed="false">
      <c r="A907" s="67"/>
      <c r="B907" s="88" t="s">
        <v>653</v>
      </c>
      <c r="C907" s="89" t="str">
        <f aca="false">Orçamento!A133</f>
        <v>6.16</v>
      </c>
      <c r="D907" s="89"/>
      <c r="E907" s="90"/>
      <c r="F907" s="90"/>
      <c r="G907" s="89"/>
      <c r="H907" s="50" t="s">
        <v>654</v>
      </c>
      <c r="I907" s="91" t="s">
        <v>655</v>
      </c>
      <c r="L907" s="48"/>
    </row>
    <row r="908" s="46" customFormat="true" ht="12.75" hidden="false" customHeight="true" outlineLevel="0" collapsed="false">
      <c r="B908" s="100" t="e">
        <f aca="false" t="array" ref="B908:B908">IFERROR(VLOOKUP(C907,Orçamento!$A$1:$I$5027,4,0),”NÃO ENC.”))</f>
        <v>#N/A</v>
      </c>
      <c r="C908" s="100"/>
      <c r="D908" s="100"/>
      <c r="E908" s="100"/>
      <c r="F908" s="100"/>
      <c r="G908" s="100"/>
      <c r="H908" s="100"/>
      <c r="I908" s="100"/>
      <c r="L908" s="48"/>
    </row>
    <row r="909" s="46" customFormat="true" ht="24.6" hidden="false" customHeight="true" outlineLevel="0" collapsed="false">
      <c r="B909" s="100"/>
      <c r="C909" s="100"/>
      <c r="D909" s="100"/>
      <c r="E909" s="100"/>
      <c r="F909" s="100"/>
      <c r="G909" s="100"/>
      <c r="H909" s="100"/>
      <c r="I909" s="100"/>
      <c r="L909" s="48"/>
    </row>
    <row r="910" s="46" customFormat="true" ht="12.75" hidden="false" customHeight="true" outlineLevel="0" collapsed="false">
      <c r="B910" s="71" t="s">
        <v>656</v>
      </c>
      <c r="C910" s="72"/>
      <c r="D910" s="73" t="s">
        <v>657</v>
      </c>
      <c r="E910" s="71" t="s">
        <v>658</v>
      </c>
      <c r="F910" s="72" t="s">
        <v>659</v>
      </c>
      <c r="G910" s="71" t="s">
        <v>660</v>
      </c>
      <c r="H910" s="71"/>
      <c r="I910" s="71"/>
      <c r="L910" s="48"/>
    </row>
    <row r="911" s="46" customFormat="true" ht="12.75" hidden="false" customHeight="true" outlineLevel="0" collapsed="false">
      <c r="B911" s="71"/>
      <c r="C911" s="74"/>
      <c r="D911" s="73"/>
      <c r="E911" s="71"/>
      <c r="F911" s="74" t="s">
        <v>661</v>
      </c>
      <c r="G911" s="71"/>
      <c r="H911" s="71"/>
      <c r="I911" s="71"/>
      <c r="L911" s="48"/>
    </row>
    <row r="912" s="46" customFormat="true" ht="12.75" hidden="false" customHeight="true" outlineLevel="0" collapsed="false">
      <c r="B912" s="75" t="s">
        <v>744</v>
      </c>
      <c r="C912" s="76"/>
      <c r="D912" s="76" t="n">
        <v>1</v>
      </c>
      <c r="E912" s="77" t="n">
        <v>10</v>
      </c>
      <c r="F912" s="77" t="n">
        <f aca="false">E912*D912</f>
        <v>10</v>
      </c>
      <c r="G912" s="78" t="s">
        <v>741</v>
      </c>
      <c r="H912" s="78"/>
      <c r="I912" s="78"/>
      <c r="L912" s="48"/>
    </row>
    <row r="913" s="46" customFormat="true" ht="12.75" hidden="false" customHeight="true" outlineLevel="0" collapsed="false">
      <c r="A913" s="46" t="str">
        <f aca="false">C907</f>
        <v>6.16</v>
      </c>
      <c r="B913" s="79" t="s">
        <v>664</v>
      </c>
      <c r="C913" s="80"/>
      <c r="D913" s="81"/>
      <c r="E913" s="82"/>
      <c r="F913" s="83" t="n">
        <f aca="false">SUM(F912:F912)</f>
        <v>10</v>
      </c>
      <c r="G913" s="84"/>
      <c r="H913" s="85"/>
      <c r="I913" s="86"/>
      <c r="J913" s="87" t="n">
        <f aca="false">SUM(C913:I913)</f>
        <v>10</v>
      </c>
      <c r="L913" s="48"/>
    </row>
    <row r="915" s="46" customFormat="true" ht="12.75" hidden="false" customHeight="true" outlineLevel="0" collapsed="false">
      <c r="A915" s="67"/>
      <c r="B915" s="88" t="s">
        <v>653</v>
      </c>
      <c r="C915" s="89" t="str">
        <f aca="false">Orçamento!A134</f>
        <v>6.17</v>
      </c>
      <c r="D915" s="89"/>
      <c r="E915" s="90"/>
      <c r="F915" s="90"/>
      <c r="G915" s="89"/>
      <c r="H915" s="50" t="s">
        <v>654</v>
      </c>
      <c r="I915" s="91" t="s">
        <v>655</v>
      </c>
      <c r="L915" s="48"/>
    </row>
    <row r="916" s="46" customFormat="true" ht="12.75" hidden="false" customHeight="true" outlineLevel="0" collapsed="false">
      <c r="B916" s="100" t="e">
        <f aca="false" t="array" ref="B916:B916">IFERROR(VLOOKUP(C915,Orçamento!$A$1:$I$5027,4,0),”NÃO ENC.”))</f>
        <v>#N/A</v>
      </c>
      <c r="C916" s="100"/>
      <c r="D916" s="100"/>
      <c r="E916" s="100"/>
      <c r="F916" s="100"/>
      <c r="G916" s="100"/>
      <c r="H916" s="100"/>
      <c r="I916" s="100"/>
      <c r="L916" s="48"/>
    </row>
    <row r="917" s="46" customFormat="true" ht="24.6" hidden="false" customHeight="true" outlineLevel="0" collapsed="false">
      <c r="B917" s="100"/>
      <c r="C917" s="100"/>
      <c r="D917" s="100"/>
      <c r="E917" s="100"/>
      <c r="F917" s="100"/>
      <c r="G917" s="100"/>
      <c r="H917" s="100"/>
      <c r="I917" s="100"/>
      <c r="L917" s="48"/>
    </row>
    <row r="918" s="46" customFormat="true" ht="12.75" hidden="false" customHeight="true" outlineLevel="0" collapsed="false">
      <c r="B918" s="71" t="s">
        <v>656</v>
      </c>
      <c r="C918" s="72"/>
      <c r="D918" s="73" t="s">
        <v>657</v>
      </c>
      <c r="E918" s="71" t="s">
        <v>658</v>
      </c>
      <c r="F918" s="72" t="s">
        <v>659</v>
      </c>
      <c r="G918" s="71" t="s">
        <v>660</v>
      </c>
      <c r="H918" s="71"/>
      <c r="I918" s="71"/>
      <c r="L918" s="48"/>
    </row>
    <row r="919" s="46" customFormat="true" ht="12.75" hidden="false" customHeight="true" outlineLevel="0" collapsed="false">
      <c r="B919" s="71"/>
      <c r="C919" s="74"/>
      <c r="D919" s="73"/>
      <c r="E919" s="71"/>
      <c r="F919" s="74" t="s">
        <v>661</v>
      </c>
      <c r="G919" s="71"/>
      <c r="H919" s="71"/>
      <c r="I919" s="71"/>
      <c r="L919" s="48"/>
    </row>
    <row r="920" s="46" customFormat="true" ht="12.75" hidden="false" customHeight="true" outlineLevel="0" collapsed="false">
      <c r="B920" s="75" t="s">
        <v>745</v>
      </c>
      <c r="C920" s="76"/>
      <c r="D920" s="76" t="n">
        <v>2</v>
      </c>
      <c r="E920" s="77" t="n">
        <v>21</v>
      </c>
      <c r="F920" s="77" t="n">
        <f aca="false">E920*D920</f>
        <v>42</v>
      </c>
      <c r="G920" s="78" t="s">
        <v>741</v>
      </c>
      <c r="H920" s="78"/>
      <c r="I920" s="78"/>
      <c r="L920" s="48"/>
    </row>
    <row r="921" s="46" customFormat="true" ht="12.75" hidden="false" customHeight="true" outlineLevel="0" collapsed="false">
      <c r="A921" s="46" t="str">
        <f aca="false">C915</f>
        <v>6.17</v>
      </c>
      <c r="B921" s="79" t="s">
        <v>664</v>
      </c>
      <c r="C921" s="80"/>
      <c r="D921" s="81"/>
      <c r="E921" s="82"/>
      <c r="F921" s="83" t="n">
        <f aca="false">SUM(F920:F920)</f>
        <v>42</v>
      </c>
      <c r="G921" s="84"/>
      <c r="H921" s="85"/>
      <c r="I921" s="86"/>
      <c r="J921" s="87" t="n">
        <f aca="false">SUM(C921:I921)</f>
        <v>42</v>
      </c>
      <c r="L921" s="48"/>
    </row>
    <row r="922" customFormat="false" ht="15" hidden="false" customHeight="false" outlineLevel="0" collapsed="false"/>
    <row r="923" customFormat="false" ht="15" hidden="false" customHeight="false" outlineLevel="0" collapsed="false">
      <c r="A923" s="102" t="n">
        <v>7</v>
      </c>
      <c r="B923" s="103" t="s">
        <v>746</v>
      </c>
      <c r="C923" s="103"/>
      <c r="D923" s="103"/>
      <c r="E923" s="103"/>
      <c r="F923" s="103"/>
      <c r="G923" s="103"/>
      <c r="H923" s="103"/>
      <c r="I923" s="103"/>
    </row>
    <row r="925" s="46" customFormat="true" ht="12.75" hidden="false" customHeight="true" outlineLevel="0" collapsed="false">
      <c r="A925" s="67"/>
      <c r="B925" s="88" t="s">
        <v>653</v>
      </c>
      <c r="C925" s="89" t="str">
        <f aca="false">Orçamento!A138</f>
        <v>7.1</v>
      </c>
      <c r="D925" s="89"/>
      <c r="E925" s="90"/>
      <c r="F925" s="90"/>
      <c r="G925" s="89"/>
      <c r="H925" s="50" t="s">
        <v>654</v>
      </c>
      <c r="I925" s="91" t="s">
        <v>655</v>
      </c>
      <c r="L925" s="48"/>
    </row>
    <row r="926" s="46" customFormat="true" ht="12.75" hidden="false" customHeight="true" outlineLevel="0" collapsed="false">
      <c r="B926" s="100" t="e">
        <f aca="false" t="array" ref="B926:B926">IFERROR(VLOOKUP(C925,Orçamento!$A$1:$I$5027,4,0),”NÃO ENC.”))</f>
        <v>#N/A</v>
      </c>
      <c r="C926" s="100"/>
      <c r="D926" s="100"/>
      <c r="E926" s="100"/>
      <c r="F926" s="100"/>
      <c r="G926" s="100"/>
      <c r="H926" s="100"/>
      <c r="I926" s="100"/>
      <c r="L926" s="48"/>
    </row>
    <row r="927" s="46" customFormat="true" ht="24.6" hidden="false" customHeight="true" outlineLevel="0" collapsed="false">
      <c r="B927" s="100"/>
      <c r="C927" s="100"/>
      <c r="D927" s="100"/>
      <c r="E927" s="100"/>
      <c r="F927" s="100"/>
      <c r="G927" s="100"/>
      <c r="H927" s="100"/>
      <c r="I927" s="100"/>
      <c r="L927" s="48"/>
    </row>
    <row r="928" s="46" customFormat="true" ht="12.75" hidden="false" customHeight="true" outlineLevel="0" collapsed="false">
      <c r="B928" s="71" t="s">
        <v>656</v>
      </c>
      <c r="C928" s="72"/>
      <c r="D928" s="73" t="s">
        <v>657</v>
      </c>
      <c r="E928" s="71" t="s">
        <v>658</v>
      </c>
      <c r="F928" s="72" t="s">
        <v>659</v>
      </c>
      <c r="G928" s="71" t="s">
        <v>660</v>
      </c>
      <c r="H928" s="71"/>
      <c r="I928" s="71"/>
      <c r="L928" s="48"/>
    </row>
    <row r="929" s="46" customFormat="true" ht="12.75" hidden="false" customHeight="true" outlineLevel="0" collapsed="false">
      <c r="B929" s="71"/>
      <c r="C929" s="74"/>
      <c r="D929" s="73"/>
      <c r="E929" s="71"/>
      <c r="F929" s="74" t="s">
        <v>661</v>
      </c>
      <c r="G929" s="71"/>
      <c r="H929" s="71"/>
      <c r="I929" s="71"/>
      <c r="L929" s="48"/>
    </row>
    <row r="930" s="46" customFormat="true" ht="12.75" hidden="false" customHeight="true" outlineLevel="0" collapsed="false">
      <c r="B930" s="75" t="s">
        <v>736</v>
      </c>
      <c r="C930" s="76"/>
      <c r="D930" s="76" t="n">
        <v>1</v>
      </c>
      <c r="E930" s="77" t="n">
        <v>14</v>
      </c>
      <c r="F930" s="77" t="n">
        <f aca="false">E930*D930</f>
        <v>14</v>
      </c>
      <c r="G930" s="78" t="s">
        <v>663</v>
      </c>
      <c r="H930" s="78"/>
      <c r="I930" s="78"/>
      <c r="L930" s="48"/>
    </row>
    <row r="931" s="46" customFormat="true" ht="12.75" hidden="false" customHeight="true" outlineLevel="0" collapsed="false">
      <c r="A931" s="46" t="str">
        <f aca="false">C925</f>
        <v>7.1</v>
      </c>
      <c r="B931" s="79" t="s">
        <v>664</v>
      </c>
      <c r="C931" s="80"/>
      <c r="D931" s="81"/>
      <c r="E931" s="82"/>
      <c r="F931" s="83" t="n">
        <f aca="false">SUM(F930:F930)</f>
        <v>14</v>
      </c>
      <c r="G931" s="84"/>
      <c r="H931" s="85"/>
      <c r="I931" s="86"/>
      <c r="J931" s="87" t="n">
        <f aca="false">SUM(C931:I931)</f>
        <v>14</v>
      </c>
      <c r="L931" s="48"/>
    </row>
    <row r="933" s="46" customFormat="true" ht="12.75" hidden="false" customHeight="true" outlineLevel="0" collapsed="false">
      <c r="A933" s="67"/>
      <c r="B933" s="88" t="s">
        <v>653</v>
      </c>
      <c r="C933" s="89" t="str">
        <f aca="false">Orçamento!A139</f>
        <v>7.2</v>
      </c>
      <c r="D933" s="89"/>
      <c r="E933" s="90"/>
      <c r="F933" s="90"/>
      <c r="G933" s="89"/>
      <c r="H933" s="50" t="s">
        <v>654</v>
      </c>
      <c r="I933" s="91" t="s">
        <v>655</v>
      </c>
      <c r="L933" s="48"/>
    </row>
    <row r="934" s="46" customFormat="true" ht="12.75" hidden="false" customHeight="true" outlineLevel="0" collapsed="false">
      <c r="B934" s="100" t="e">
        <f aca="false" t="array" ref="B934:B934">IFERROR(VLOOKUP(C933,Orçamento!$A$1:$I$5027,4,0),”NÃO ENC.”))</f>
        <v>#N/A</v>
      </c>
      <c r="C934" s="100"/>
      <c r="D934" s="100"/>
      <c r="E934" s="100"/>
      <c r="F934" s="100"/>
      <c r="G934" s="100"/>
      <c r="H934" s="100"/>
      <c r="I934" s="100"/>
      <c r="L934" s="48"/>
    </row>
    <row r="935" s="46" customFormat="true" ht="24.6" hidden="false" customHeight="true" outlineLevel="0" collapsed="false">
      <c r="B935" s="100"/>
      <c r="C935" s="100"/>
      <c r="D935" s="100"/>
      <c r="E935" s="100"/>
      <c r="F935" s="100"/>
      <c r="G935" s="100"/>
      <c r="H935" s="100"/>
      <c r="I935" s="100"/>
      <c r="L935" s="48"/>
    </row>
    <row r="936" s="46" customFormat="true" ht="12.75" hidden="false" customHeight="true" outlineLevel="0" collapsed="false">
      <c r="B936" s="71" t="s">
        <v>656</v>
      </c>
      <c r="C936" s="72"/>
      <c r="D936" s="73" t="s">
        <v>657</v>
      </c>
      <c r="E936" s="71" t="s">
        <v>658</v>
      </c>
      <c r="F936" s="72" t="s">
        <v>659</v>
      </c>
      <c r="G936" s="71" t="s">
        <v>660</v>
      </c>
      <c r="H936" s="71"/>
      <c r="I936" s="71"/>
      <c r="L936" s="48"/>
    </row>
    <row r="937" s="46" customFormat="true" ht="12.75" hidden="false" customHeight="true" outlineLevel="0" collapsed="false">
      <c r="B937" s="71"/>
      <c r="C937" s="74"/>
      <c r="D937" s="73"/>
      <c r="E937" s="71"/>
      <c r="F937" s="74" t="s">
        <v>661</v>
      </c>
      <c r="G937" s="71"/>
      <c r="H937" s="71"/>
      <c r="I937" s="71"/>
      <c r="L937" s="48"/>
    </row>
    <row r="938" s="46" customFormat="true" ht="12.75" hidden="false" customHeight="true" outlineLevel="0" collapsed="false">
      <c r="B938" s="75" t="s">
        <v>736</v>
      </c>
      <c r="C938" s="76"/>
      <c r="D938" s="76" t="n">
        <v>4</v>
      </c>
      <c r="E938" s="77" t="n">
        <v>14</v>
      </c>
      <c r="F938" s="77" t="n">
        <f aca="false">E938*D938</f>
        <v>56</v>
      </c>
      <c r="G938" s="78" t="s">
        <v>663</v>
      </c>
      <c r="H938" s="78"/>
      <c r="I938" s="78"/>
      <c r="L938" s="48"/>
    </row>
    <row r="939" s="46" customFormat="true" ht="12.75" hidden="false" customHeight="true" outlineLevel="0" collapsed="false">
      <c r="A939" s="46" t="str">
        <f aca="false">C933</f>
        <v>7.2</v>
      </c>
      <c r="B939" s="79" t="s">
        <v>664</v>
      </c>
      <c r="C939" s="80"/>
      <c r="D939" s="81"/>
      <c r="E939" s="82"/>
      <c r="F939" s="83" t="n">
        <f aca="false">SUM(F938:F938)</f>
        <v>56</v>
      </c>
      <c r="G939" s="84"/>
      <c r="H939" s="85"/>
      <c r="I939" s="86"/>
      <c r="J939" s="87" t="n">
        <f aca="false">SUM(C939:I939)</f>
        <v>56</v>
      </c>
      <c r="L939" s="48"/>
    </row>
    <row r="941" s="46" customFormat="true" ht="12.75" hidden="false" customHeight="true" outlineLevel="0" collapsed="false">
      <c r="A941" s="67"/>
      <c r="B941" s="88" t="s">
        <v>653</v>
      </c>
      <c r="C941" s="89" t="str">
        <f aca="false">Orçamento!A140</f>
        <v>7.3</v>
      </c>
      <c r="D941" s="89"/>
      <c r="E941" s="90"/>
      <c r="F941" s="90"/>
      <c r="G941" s="89"/>
      <c r="H941" s="50" t="s">
        <v>654</v>
      </c>
      <c r="I941" s="91" t="s">
        <v>671</v>
      </c>
      <c r="L941" s="48"/>
    </row>
    <row r="942" s="46" customFormat="true" ht="12.75" hidden="false" customHeight="true" outlineLevel="0" collapsed="false">
      <c r="B942" s="70" t="e">
        <f aca="false" t="array" ref="B942:B942">IFERROR(VLOOKUP(C941,Orçamento!$A$1:$I$327,4,0),”NÃO ENC.”))</f>
        <v>#N/A</v>
      </c>
      <c r="C942" s="70"/>
      <c r="D942" s="70"/>
      <c r="E942" s="70"/>
      <c r="F942" s="70"/>
      <c r="G942" s="70"/>
      <c r="H942" s="70"/>
      <c r="I942" s="70"/>
      <c r="L942" s="48"/>
    </row>
    <row r="943" s="46" customFormat="true" ht="12.75" hidden="false" customHeight="true" outlineLevel="0" collapsed="false">
      <c r="B943" s="70"/>
      <c r="C943" s="70"/>
      <c r="D943" s="70"/>
      <c r="E943" s="70"/>
      <c r="F943" s="70"/>
      <c r="G943" s="70"/>
      <c r="H943" s="70"/>
      <c r="I943" s="70"/>
      <c r="L943" s="48"/>
    </row>
    <row r="944" s="46" customFormat="true" ht="12.75" hidden="false" customHeight="true" outlineLevel="0" collapsed="false">
      <c r="B944" s="71" t="s">
        <v>656</v>
      </c>
      <c r="C944" s="72"/>
      <c r="D944" s="73" t="s">
        <v>672</v>
      </c>
      <c r="E944" s="73" t="s">
        <v>673</v>
      </c>
      <c r="F944" s="71" t="s">
        <v>674</v>
      </c>
      <c r="G944" s="71" t="s">
        <v>660</v>
      </c>
      <c r="H944" s="71"/>
      <c r="I944" s="71"/>
      <c r="L944" s="48"/>
    </row>
    <row r="945" s="46" customFormat="true" ht="12.75" hidden="false" customHeight="true" outlineLevel="0" collapsed="false">
      <c r="B945" s="71"/>
      <c r="C945" s="74"/>
      <c r="D945" s="73"/>
      <c r="E945" s="73"/>
      <c r="F945" s="71"/>
      <c r="G945" s="71"/>
      <c r="H945" s="71"/>
      <c r="I945" s="71"/>
      <c r="L945" s="48"/>
    </row>
    <row r="946" s="46" customFormat="true" ht="12.75" hidden="false" customHeight="true" outlineLevel="0" collapsed="false">
      <c r="B946" s="104" t="s">
        <v>737</v>
      </c>
      <c r="C946" s="105"/>
      <c r="D946" s="76" t="n">
        <v>38</v>
      </c>
      <c r="E946" s="77" t="n">
        <v>14</v>
      </c>
      <c r="F946" s="77" t="n">
        <f aca="false">E946*D946</f>
        <v>532</v>
      </c>
      <c r="G946" s="78" t="s">
        <v>663</v>
      </c>
      <c r="H946" s="78"/>
      <c r="I946" s="78"/>
      <c r="L946" s="48"/>
    </row>
    <row r="947" s="46" customFormat="true" ht="12.75" hidden="false" customHeight="true" outlineLevel="0" collapsed="false">
      <c r="A947" s="46" t="str">
        <f aca="false">C941</f>
        <v>7.3</v>
      </c>
      <c r="B947" s="79" t="s">
        <v>664</v>
      </c>
      <c r="C947" s="80"/>
      <c r="D947" s="81"/>
      <c r="E947" s="82"/>
      <c r="F947" s="83" t="n">
        <f aca="false">SUM(F946:F946)</f>
        <v>532</v>
      </c>
      <c r="G947" s="84"/>
      <c r="H947" s="85"/>
      <c r="I947" s="86"/>
      <c r="J947" s="87" t="n">
        <f aca="false">SUM(C947:I947)</f>
        <v>532</v>
      </c>
      <c r="L947" s="48"/>
    </row>
    <row r="949" s="46" customFormat="true" ht="12.75" hidden="false" customHeight="true" outlineLevel="0" collapsed="false">
      <c r="A949" s="67"/>
      <c r="B949" s="88" t="s">
        <v>653</v>
      </c>
      <c r="C949" s="89" t="str">
        <f aca="false">Orçamento!A141</f>
        <v>7.4</v>
      </c>
      <c r="D949" s="89"/>
      <c r="E949" s="90"/>
      <c r="F949" s="90"/>
      <c r="G949" s="89"/>
      <c r="H949" s="50" t="s">
        <v>654</v>
      </c>
      <c r="I949" s="91" t="s">
        <v>655</v>
      </c>
      <c r="L949" s="48"/>
    </row>
    <row r="950" s="46" customFormat="true" ht="12.75" hidden="false" customHeight="true" outlineLevel="0" collapsed="false">
      <c r="B950" s="100" t="e">
        <f aca="false" t="array" ref="B950:B950">IFERROR(VLOOKUP(C949,Orçamento!$A$1:$I$5027,4,0),”NÃO ENC.”))</f>
        <v>#N/A</v>
      </c>
      <c r="C950" s="100"/>
      <c r="D950" s="100"/>
      <c r="E950" s="100"/>
      <c r="F950" s="100"/>
      <c r="G950" s="100"/>
      <c r="H950" s="100"/>
      <c r="I950" s="100"/>
      <c r="L950" s="48"/>
    </row>
    <row r="951" s="46" customFormat="true" ht="24.6" hidden="false" customHeight="true" outlineLevel="0" collapsed="false">
      <c r="B951" s="100"/>
      <c r="C951" s="100"/>
      <c r="D951" s="100"/>
      <c r="E951" s="100"/>
      <c r="F951" s="100"/>
      <c r="G951" s="100"/>
      <c r="H951" s="100"/>
      <c r="I951" s="100"/>
      <c r="L951" s="48"/>
    </row>
    <row r="952" s="46" customFormat="true" ht="12.75" hidden="false" customHeight="true" outlineLevel="0" collapsed="false">
      <c r="B952" s="71" t="s">
        <v>656</v>
      </c>
      <c r="C952" s="72"/>
      <c r="D952" s="73" t="s">
        <v>657</v>
      </c>
      <c r="E952" s="71" t="s">
        <v>658</v>
      </c>
      <c r="F952" s="72" t="s">
        <v>659</v>
      </c>
      <c r="G952" s="71" t="s">
        <v>660</v>
      </c>
      <c r="H952" s="71"/>
      <c r="I952" s="71"/>
      <c r="L952" s="48"/>
    </row>
    <row r="953" s="46" customFormat="true" ht="12.75" hidden="false" customHeight="true" outlineLevel="0" collapsed="false">
      <c r="B953" s="71"/>
      <c r="C953" s="74"/>
      <c r="D953" s="73"/>
      <c r="E953" s="71"/>
      <c r="F953" s="74" t="s">
        <v>661</v>
      </c>
      <c r="G953" s="71"/>
      <c r="H953" s="71"/>
      <c r="I953" s="71"/>
      <c r="L953" s="48"/>
    </row>
    <row r="954" s="46" customFormat="true" ht="12.75" hidden="false" customHeight="true" outlineLevel="0" collapsed="false">
      <c r="B954" s="75" t="s">
        <v>736</v>
      </c>
      <c r="C954" s="76"/>
      <c r="D954" s="76" t="n">
        <v>4</v>
      </c>
      <c r="E954" s="77" t="n">
        <v>14</v>
      </c>
      <c r="F954" s="77" t="n">
        <f aca="false">E954*D954</f>
        <v>56</v>
      </c>
      <c r="G954" s="78" t="s">
        <v>663</v>
      </c>
      <c r="H954" s="78"/>
      <c r="I954" s="78"/>
      <c r="L954" s="48"/>
    </row>
    <row r="955" s="46" customFormat="true" ht="12.75" hidden="false" customHeight="true" outlineLevel="0" collapsed="false">
      <c r="A955" s="46" t="str">
        <f aca="false">C949</f>
        <v>7.4</v>
      </c>
      <c r="B955" s="79" t="s">
        <v>664</v>
      </c>
      <c r="C955" s="80"/>
      <c r="D955" s="81"/>
      <c r="E955" s="82"/>
      <c r="F955" s="83" t="n">
        <f aca="false">SUM(F954:F954)</f>
        <v>56</v>
      </c>
      <c r="G955" s="84"/>
      <c r="H955" s="85"/>
      <c r="I955" s="86"/>
      <c r="J955" s="87" t="n">
        <f aca="false">SUM(C955:I955)</f>
        <v>56</v>
      </c>
      <c r="L955" s="48"/>
    </row>
    <row r="957" s="46" customFormat="true" ht="12.75" hidden="false" customHeight="true" outlineLevel="0" collapsed="false">
      <c r="A957" s="67"/>
      <c r="B957" s="88" t="s">
        <v>653</v>
      </c>
      <c r="C957" s="89" t="str">
        <f aca="false">Orçamento!A142</f>
        <v>7.5</v>
      </c>
      <c r="D957" s="89"/>
      <c r="E957" s="90"/>
      <c r="F957" s="90"/>
      <c r="G957" s="89"/>
      <c r="H957" s="50" t="s">
        <v>654</v>
      </c>
      <c r="I957" s="91" t="s">
        <v>655</v>
      </c>
      <c r="L957" s="48"/>
    </row>
    <row r="958" s="46" customFormat="true" ht="12.75" hidden="false" customHeight="true" outlineLevel="0" collapsed="false">
      <c r="B958" s="100" t="e">
        <f aca="false" t="array" ref="B958:B958">IFERROR(VLOOKUP(C957,Orçamento!$A$1:$I$5027,4,0),”NÃO ENC.”))</f>
        <v>#N/A</v>
      </c>
      <c r="C958" s="100"/>
      <c r="D958" s="100"/>
      <c r="E958" s="100"/>
      <c r="F958" s="100"/>
      <c r="G958" s="100"/>
      <c r="H958" s="100"/>
      <c r="I958" s="100"/>
      <c r="L958" s="48"/>
    </row>
    <row r="959" s="46" customFormat="true" ht="24.6" hidden="false" customHeight="true" outlineLevel="0" collapsed="false">
      <c r="B959" s="100"/>
      <c r="C959" s="100"/>
      <c r="D959" s="100"/>
      <c r="E959" s="100"/>
      <c r="F959" s="100"/>
      <c r="G959" s="100"/>
      <c r="H959" s="100"/>
      <c r="I959" s="100"/>
      <c r="L959" s="48"/>
    </row>
    <row r="960" s="46" customFormat="true" ht="12.75" hidden="false" customHeight="true" outlineLevel="0" collapsed="false">
      <c r="B960" s="71" t="s">
        <v>656</v>
      </c>
      <c r="C960" s="72"/>
      <c r="D960" s="73" t="s">
        <v>657</v>
      </c>
      <c r="E960" s="71" t="s">
        <v>658</v>
      </c>
      <c r="F960" s="72" t="s">
        <v>659</v>
      </c>
      <c r="G960" s="71" t="s">
        <v>660</v>
      </c>
      <c r="H960" s="71"/>
      <c r="I960" s="71"/>
      <c r="L960" s="48"/>
    </row>
    <row r="961" s="46" customFormat="true" ht="12.75" hidden="false" customHeight="true" outlineLevel="0" collapsed="false">
      <c r="B961" s="71"/>
      <c r="C961" s="74"/>
      <c r="D961" s="73"/>
      <c r="E961" s="71"/>
      <c r="F961" s="74" t="s">
        <v>661</v>
      </c>
      <c r="G961" s="71"/>
      <c r="H961" s="71"/>
      <c r="I961" s="71"/>
      <c r="L961" s="48"/>
    </row>
    <row r="962" s="46" customFormat="true" ht="12.75" hidden="false" customHeight="true" outlineLevel="0" collapsed="false">
      <c r="B962" s="75" t="s">
        <v>747</v>
      </c>
      <c r="C962" s="76"/>
      <c r="D962" s="76" t="n">
        <v>1</v>
      </c>
      <c r="E962" s="77" t="n">
        <v>14</v>
      </c>
      <c r="F962" s="77" t="n">
        <f aca="false">E962*D962</f>
        <v>14</v>
      </c>
      <c r="G962" s="78" t="s">
        <v>663</v>
      </c>
      <c r="H962" s="78"/>
      <c r="I962" s="78"/>
      <c r="L962" s="48"/>
    </row>
    <row r="963" s="46" customFormat="true" ht="12.75" hidden="false" customHeight="true" outlineLevel="0" collapsed="false">
      <c r="A963" s="46" t="str">
        <f aca="false">C957</f>
        <v>7.5</v>
      </c>
      <c r="B963" s="79" t="s">
        <v>664</v>
      </c>
      <c r="C963" s="80"/>
      <c r="D963" s="81"/>
      <c r="E963" s="82"/>
      <c r="F963" s="83" t="n">
        <f aca="false">SUM(F962:F962)</f>
        <v>14</v>
      </c>
      <c r="G963" s="84"/>
      <c r="H963" s="85"/>
      <c r="I963" s="86"/>
      <c r="J963" s="87" t="n">
        <f aca="false">SUM(C963:I963)</f>
        <v>14</v>
      </c>
      <c r="L963" s="48"/>
    </row>
    <row r="965" s="46" customFormat="true" ht="12.75" hidden="false" customHeight="true" outlineLevel="0" collapsed="false">
      <c r="A965" s="67"/>
      <c r="B965" s="88" t="s">
        <v>653</v>
      </c>
      <c r="C965" s="89" t="str">
        <f aca="false">Orçamento!A143</f>
        <v>7.6</v>
      </c>
      <c r="D965" s="89"/>
      <c r="E965" s="90"/>
      <c r="F965" s="90"/>
      <c r="G965" s="89"/>
      <c r="H965" s="50" t="s">
        <v>654</v>
      </c>
      <c r="I965" s="91" t="s">
        <v>655</v>
      </c>
      <c r="L965" s="48"/>
    </row>
    <row r="966" s="46" customFormat="true" ht="12.75" hidden="false" customHeight="true" outlineLevel="0" collapsed="false">
      <c r="B966" s="100" t="e">
        <f aca="false" t="array" ref="B966:B966">IFERROR(VLOOKUP(C965,Orçamento!$A$1:$I$5027,4,0),”NÃO ENC.”))</f>
        <v>#N/A</v>
      </c>
      <c r="C966" s="100"/>
      <c r="D966" s="100"/>
      <c r="E966" s="100"/>
      <c r="F966" s="100"/>
      <c r="G966" s="100"/>
      <c r="H966" s="100"/>
      <c r="I966" s="100"/>
      <c r="L966" s="48"/>
    </row>
    <row r="967" s="46" customFormat="true" ht="24.6" hidden="false" customHeight="true" outlineLevel="0" collapsed="false">
      <c r="B967" s="100"/>
      <c r="C967" s="100"/>
      <c r="D967" s="100"/>
      <c r="E967" s="100"/>
      <c r="F967" s="100"/>
      <c r="G967" s="100"/>
      <c r="H967" s="100"/>
      <c r="I967" s="100"/>
      <c r="L967" s="48"/>
    </row>
    <row r="968" s="46" customFormat="true" ht="12.75" hidden="false" customHeight="true" outlineLevel="0" collapsed="false">
      <c r="B968" s="71" t="s">
        <v>656</v>
      </c>
      <c r="C968" s="72"/>
      <c r="D968" s="73" t="s">
        <v>657</v>
      </c>
      <c r="E968" s="71" t="s">
        <v>658</v>
      </c>
      <c r="F968" s="72" t="s">
        <v>659</v>
      </c>
      <c r="G968" s="71" t="s">
        <v>660</v>
      </c>
      <c r="H968" s="71"/>
      <c r="I968" s="71"/>
      <c r="L968" s="48"/>
    </row>
    <row r="969" s="46" customFormat="true" ht="12.75" hidden="false" customHeight="true" outlineLevel="0" collapsed="false">
      <c r="B969" s="71"/>
      <c r="C969" s="74"/>
      <c r="D969" s="73"/>
      <c r="E969" s="71"/>
      <c r="F969" s="74" t="s">
        <v>661</v>
      </c>
      <c r="G969" s="71"/>
      <c r="H969" s="71"/>
      <c r="I969" s="71"/>
      <c r="L969" s="48"/>
    </row>
    <row r="970" s="46" customFormat="true" ht="12.75" hidden="false" customHeight="true" outlineLevel="0" collapsed="false">
      <c r="B970" s="75" t="s">
        <v>747</v>
      </c>
      <c r="C970" s="76"/>
      <c r="D970" s="76" t="n">
        <v>2</v>
      </c>
      <c r="E970" s="77" t="n">
        <v>14</v>
      </c>
      <c r="F970" s="77" t="n">
        <f aca="false">E970*D970</f>
        <v>28</v>
      </c>
      <c r="G970" s="78" t="s">
        <v>663</v>
      </c>
      <c r="H970" s="78"/>
      <c r="I970" s="78"/>
      <c r="L970" s="48"/>
    </row>
    <row r="971" s="46" customFormat="true" ht="12.75" hidden="false" customHeight="true" outlineLevel="0" collapsed="false">
      <c r="A971" s="46" t="str">
        <f aca="false">C965</f>
        <v>7.6</v>
      </c>
      <c r="B971" s="79" t="s">
        <v>664</v>
      </c>
      <c r="C971" s="80"/>
      <c r="D971" s="81"/>
      <c r="E971" s="82"/>
      <c r="F971" s="83" t="n">
        <f aca="false">SUM(F970:F970)</f>
        <v>28</v>
      </c>
      <c r="G971" s="84"/>
      <c r="H971" s="85"/>
      <c r="I971" s="86"/>
      <c r="J971" s="87" t="n">
        <f aca="false">SUM(C971:I971)</f>
        <v>28</v>
      </c>
      <c r="L971" s="48"/>
    </row>
    <row r="973" s="46" customFormat="true" ht="12.75" hidden="false" customHeight="true" outlineLevel="0" collapsed="false">
      <c r="A973" s="67"/>
      <c r="B973" s="88" t="s">
        <v>653</v>
      </c>
      <c r="C973" s="89" t="str">
        <f aca="false">Orçamento!A144</f>
        <v>7.7</v>
      </c>
      <c r="D973" s="89"/>
      <c r="E973" s="90"/>
      <c r="F973" s="90"/>
      <c r="G973" s="89"/>
      <c r="H973" s="50" t="s">
        <v>654</v>
      </c>
      <c r="I973" s="91" t="s">
        <v>655</v>
      </c>
      <c r="L973" s="48"/>
    </row>
    <row r="974" s="46" customFormat="true" ht="12.75" hidden="false" customHeight="true" outlineLevel="0" collapsed="false">
      <c r="B974" s="100" t="e">
        <f aca="false" t="array" ref="B974:B974">IFERROR(VLOOKUP(C973,Orçamento!$A$1:$I$5027,4,0),”NÃO ENC.”))</f>
        <v>#N/A</v>
      </c>
      <c r="C974" s="100"/>
      <c r="D974" s="100"/>
      <c r="E974" s="100"/>
      <c r="F974" s="100"/>
      <c r="G974" s="100"/>
      <c r="H974" s="100"/>
      <c r="I974" s="100"/>
      <c r="L974" s="48"/>
    </row>
    <row r="975" s="46" customFormat="true" ht="24.6" hidden="false" customHeight="true" outlineLevel="0" collapsed="false">
      <c r="B975" s="100"/>
      <c r="C975" s="100"/>
      <c r="D975" s="100"/>
      <c r="E975" s="100"/>
      <c r="F975" s="100"/>
      <c r="G975" s="100"/>
      <c r="H975" s="100"/>
      <c r="I975" s="100"/>
      <c r="L975" s="48"/>
    </row>
    <row r="976" s="46" customFormat="true" ht="12.75" hidden="false" customHeight="true" outlineLevel="0" collapsed="false">
      <c r="B976" s="71" t="s">
        <v>656</v>
      </c>
      <c r="C976" s="72"/>
      <c r="D976" s="73" t="s">
        <v>657</v>
      </c>
      <c r="E976" s="71" t="s">
        <v>658</v>
      </c>
      <c r="F976" s="72" t="s">
        <v>659</v>
      </c>
      <c r="G976" s="71" t="s">
        <v>660</v>
      </c>
      <c r="H976" s="71"/>
      <c r="I976" s="71"/>
      <c r="L976" s="48"/>
    </row>
    <row r="977" s="46" customFormat="true" ht="12.75" hidden="false" customHeight="true" outlineLevel="0" collapsed="false">
      <c r="B977" s="71"/>
      <c r="C977" s="74"/>
      <c r="D977" s="73"/>
      <c r="E977" s="71"/>
      <c r="F977" s="74" t="s">
        <v>661</v>
      </c>
      <c r="G977" s="71"/>
      <c r="H977" s="71"/>
      <c r="I977" s="71"/>
      <c r="L977" s="48"/>
    </row>
    <row r="978" s="46" customFormat="true" ht="12.75" hidden="false" customHeight="true" outlineLevel="0" collapsed="false">
      <c r="B978" s="75" t="s">
        <v>748</v>
      </c>
      <c r="C978" s="76"/>
      <c r="D978" s="76" t="n">
        <v>1</v>
      </c>
      <c r="E978" s="77" t="n">
        <v>14</v>
      </c>
      <c r="F978" s="77" t="n">
        <f aca="false">E978*D978</f>
        <v>14</v>
      </c>
      <c r="G978" s="78" t="s">
        <v>663</v>
      </c>
      <c r="H978" s="78"/>
      <c r="I978" s="78"/>
      <c r="L978" s="48"/>
    </row>
    <row r="979" s="46" customFormat="true" ht="12.75" hidden="false" customHeight="true" outlineLevel="0" collapsed="false">
      <c r="A979" s="46" t="str">
        <f aca="false">C973</f>
        <v>7.7</v>
      </c>
      <c r="B979" s="79" t="s">
        <v>664</v>
      </c>
      <c r="C979" s="80"/>
      <c r="D979" s="81"/>
      <c r="E979" s="82"/>
      <c r="F979" s="83" t="n">
        <f aca="false">SUM(F978:F978)</f>
        <v>14</v>
      </c>
      <c r="G979" s="84"/>
      <c r="H979" s="85"/>
      <c r="I979" s="86"/>
      <c r="J979" s="87" t="n">
        <f aca="false">SUM(C979:I979)</f>
        <v>14</v>
      </c>
      <c r="L979" s="48"/>
    </row>
    <row r="981" s="46" customFormat="true" ht="12.75" hidden="false" customHeight="true" outlineLevel="0" collapsed="false">
      <c r="A981" s="67"/>
      <c r="B981" s="88" t="s">
        <v>653</v>
      </c>
      <c r="C981" s="89" t="str">
        <f aca="false">Orçamento!A145</f>
        <v>7.8</v>
      </c>
      <c r="D981" s="89"/>
      <c r="E981" s="90"/>
      <c r="F981" s="90"/>
      <c r="G981" s="89"/>
      <c r="H981" s="50" t="s">
        <v>654</v>
      </c>
      <c r="I981" s="91" t="s">
        <v>655</v>
      </c>
      <c r="L981" s="48"/>
    </row>
    <row r="982" s="46" customFormat="true" ht="12.75" hidden="false" customHeight="true" outlineLevel="0" collapsed="false">
      <c r="B982" s="100" t="e">
        <f aca="false" t="array" ref="B982:B982">IFERROR(VLOOKUP(C981,Orçamento!$A$1:$I$5027,4,0),”NÃO ENC.”))</f>
        <v>#N/A</v>
      </c>
      <c r="C982" s="100"/>
      <c r="D982" s="100"/>
      <c r="E982" s="100"/>
      <c r="F982" s="100"/>
      <c r="G982" s="100"/>
      <c r="H982" s="100"/>
      <c r="I982" s="100"/>
      <c r="L982" s="48"/>
    </row>
    <row r="983" s="46" customFormat="true" ht="24.6" hidden="false" customHeight="true" outlineLevel="0" collapsed="false">
      <c r="B983" s="100"/>
      <c r="C983" s="100"/>
      <c r="D983" s="100"/>
      <c r="E983" s="100"/>
      <c r="F983" s="100"/>
      <c r="G983" s="100"/>
      <c r="H983" s="100"/>
      <c r="I983" s="100"/>
      <c r="L983" s="48"/>
    </row>
    <row r="984" s="46" customFormat="true" ht="12.75" hidden="false" customHeight="true" outlineLevel="0" collapsed="false">
      <c r="B984" s="71" t="s">
        <v>656</v>
      </c>
      <c r="C984" s="72"/>
      <c r="D984" s="73" t="s">
        <v>657</v>
      </c>
      <c r="E984" s="71" t="s">
        <v>658</v>
      </c>
      <c r="F984" s="72" t="s">
        <v>659</v>
      </c>
      <c r="G984" s="71" t="s">
        <v>660</v>
      </c>
      <c r="H984" s="71"/>
      <c r="I984" s="71"/>
      <c r="L984" s="48"/>
    </row>
    <row r="985" s="46" customFormat="true" ht="12.75" hidden="false" customHeight="true" outlineLevel="0" collapsed="false">
      <c r="B985" s="71"/>
      <c r="C985" s="74"/>
      <c r="D985" s="73"/>
      <c r="E985" s="71"/>
      <c r="F985" s="74" t="s">
        <v>661</v>
      </c>
      <c r="G985" s="71"/>
      <c r="H985" s="71"/>
      <c r="I985" s="71"/>
      <c r="L985" s="48"/>
    </row>
    <row r="986" s="46" customFormat="true" ht="12.75" hidden="false" customHeight="true" outlineLevel="0" collapsed="false">
      <c r="B986" s="75" t="s">
        <v>749</v>
      </c>
      <c r="C986" s="76"/>
      <c r="D986" s="76" t="n">
        <v>2</v>
      </c>
      <c r="E986" s="77" t="n">
        <v>14</v>
      </c>
      <c r="F986" s="77" t="n">
        <f aca="false">E986*D986</f>
        <v>28</v>
      </c>
      <c r="G986" s="78" t="s">
        <v>663</v>
      </c>
      <c r="H986" s="78"/>
      <c r="I986" s="78"/>
      <c r="L986" s="48"/>
    </row>
    <row r="987" s="46" customFormat="true" ht="12.75" hidden="false" customHeight="true" outlineLevel="0" collapsed="false">
      <c r="A987" s="46" t="str">
        <f aca="false">C981</f>
        <v>7.8</v>
      </c>
      <c r="B987" s="79" t="s">
        <v>664</v>
      </c>
      <c r="C987" s="80"/>
      <c r="D987" s="81"/>
      <c r="E987" s="82"/>
      <c r="F987" s="83" t="n">
        <f aca="false">SUM(F986:F986)</f>
        <v>28</v>
      </c>
      <c r="G987" s="84"/>
      <c r="H987" s="85"/>
      <c r="I987" s="86"/>
      <c r="J987" s="87" t="n">
        <f aca="false">SUM(C987:I987)</f>
        <v>28</v>
      </c>
      <c r="L987" s="48"/>
    </row>
    <row r="989" s="46" customFormat="true" ht="12.75" hidden="false" customHeight="true" outlineLevel="0" collapsed="false">
      <c r="A989" s="67"/>
      <c r="B989" s="88" t="s">
        <v>653</v>
      </c>
      <c r="C989" s="89" t="str">
        <f aca="false">Orçamento!A146</f>
        <v>7.9</v>
      </c>
      <c r="D989" s="89"/>
      <c r="E989" s="90"/>
      <c r="F989" s="90"/>
      <c r="G989" s="89"/>
      <c r="H989" s="50" t="s">
        <v>654</v>
      </c>
      <c r="I989" s="91" t="s">
        <v>655</v>
      </c>
      <c r="L989" s="48"/>
    </row>
    <row r="990" s="46" customFormat="true" ht="12.75" hidden="false" customHeight="true" outlineLevel="0" collapsed="false">
      <c r="B990" s="100" t="e">
        <f aca="false" t="array" ref="B990:B990">IFERROR(VLOOKUP(C989,Orçamento!$A$1:$I$5027,4,0),”NÃO ENC.”))</f>
        <v>#N/A</v>
      </c>
      <c r="C990" s="100"/>
      <c r="D990" s="100"/>
      <c r="E990" s="100"/>
      <c r="F990" s="100"/>
      <c r="G990" s="100"/>
      <c r="H990" s="100"/>
      <c r="I990" s="100"/>
      <c r="L990" s="48"/>
    </row>
    <row r="991" s="46" customFormat="true" ht="24.6" hidden="false" customHeight="true" outlineLevel="0" collapsed="false">
      <c r="B991" s="100"/>
      <c r="C991" s="100"/>
      <c r="D991" s="100"/>
      <c r="E991" s="100"/>
      <c r="F991" s="100"/>
      <c r="G991" s="100"/>
      <c r="H991" s="100"/>
      <c r="I991" s="100"/>
      <c r="L991" s="48"/>
    </row>
    <row r="992" s="46" customFormat="true" ht="12.75" hidden="false" customHeight="true" outlineLevel="0" collapsed="false">
      <c r="B992" s="71" t="s">
        <v>656</v>
      </c>
      <c r="C992" s="72"/>
      <c r="D992" s="73" t="s">
        <v>657</v>
      </c>
      <c r="E992" s="71" t="s">
        <v>658</v>
      </c>
      <c r="F992" s="72" t="s">
        <v>659</v>
      </c>
      <c r="G992" s="71" t="s">
        <v>660</v>
      </c>
      <c r="H992" s="71"/>
      <c r="I992" s="71"/>
      <c r="L992" s="48"/>
    </row>
    <row r="993" s="46" customFormat="true" ht="12.75" hidden="false" customHeight="true" outlineLevel="0" collapsed="false">
      <c r="B993" s="71"/>
      <c r="C993" s="74"/>
      <c r="D993" s="73"/>
      <c r="E993" s="71"/>
      <c r="F993" s="74" t="s">
        <v>661</v>
      </c>
      <c r="G993" s="71"/>
      <c r="H993" s="71"/>
      <c r="I993" s="71"/>
      <c r="L993" s="48"/>
    </row>
    <row r="994" s="46" customFormat="true" ht="12.75" hidden="false" customHeight="true" outlineLevel="0" collapsed="false">
      <c r="B994" s="75" t="s">
        <v>750</v>
      </c>
      <c r="C994" s="76"/>
      <c r="D994" s="76" t="n">
        <v>1</v>
      </c>
      <c r="E994" s="77" t="n">
        <v>16</v>
      </c>
      <c r="F994" s="77" t="n">
        <f aca="false">E994*D994</f>
        <v>16</v>
      </c>
      <c r="G994" s="78" t="s">
        <v>663</v>
      </c>
      <c r="H994" s="78"/>
      <c r="I994" s="78"/>
      <c r="L994" s="48"/>
    </row>
    <row r="995" s="46" customFormat="true" ht="12.75" hidden="false" customHeight="true" outlineLevel="0" collapsed="false">
      <c r="A995" s="46" t="str">
        <f aca="false">C989</f>
        <v>7.9</v>
      </c>
      <c r="B995" s="79" t="s">
        <v>664</v>
      </c>
      <c r="C995" s="80"/>
      <c r="D995" s="81"/>
      <c r="E995" s="82"/>
      <c r="F995" s="83" t="n">
        <f aca="false">SUM(F994:F994)</f>
        <v>16</v>
      </c>
      <c r="G995" s="84"/>
      <c r="H995" s="85"/>
      <c r="I995" s="86"/>
      <c r="J995" s="87" t="n">
        <f aca="false">SUM(C995:I995)</f>
        <v>16</v>
      </c>
      <c r="L995" s="48"/>
    </row>
    <row r="997" s="46" customFormat="true" ht="12.75" hidden="false" customHeight="true" outlineLevel="0" collapsed="false">
      <c r="A997" s="67"/>
      <c r="B997" s="88" t="s">
        <v>653</v>
      </c>
      <c r="C997" s="89" t="str">
        <f aca="false">Orçamento!A147</f>
        <v>7.10</v>
      </c>
      <c r="D997" s="89"/>
      <c r="E997" s="90"/>
      <c r="F997" s="90"/>
      <c r="G997" s="89"/>
      <c r="H997" s="50" t="s">
        <v>654</v>
      </c>
      <c r="I997" s="91" t="s">
        <v>655</v>
      </c>
      <c r="L997" s="48"/>
    </row>
    <row r="998" s="46" customFormat="true" ht="12.75" hidden="false" customHeight="true" outlineLevel="0" collapsed="false">
      <c r="B998" s="100" t="e">
        <f aca="false" t="array" ref="B998:B998">IFERROR(VLOOKUP(C997,Orçamento!$A$1:$I$5027,4,0),”NÃO ENC.”))</f>
        <v>#N/A</v>
      </c>
      <c r="C998" s="100"/>
      <c r="D998" s="100"/>
      <c r="E998" s="100"/>
      <c r="F998" s="100"/>
      <c r="G998" s="100"/>
      <c r="H998" s="100"/>
      <c r="I998" s="100"/>
      <c r="L998" s="48"/>
    </row>
    <row r="999" s="46" customFormat="true" ht="24.6" hidden="false" customHeight="true" outlineLevel="0" collapsed="false">
      <c r="B999" s="100"/>
      <c r="C999" s="100"/>
      <c r="D999" s="100"/>
      <c r="E999" s="100"/>
      <c r="F999" s="100"/>
      <c r="G999" s="100"/>
      <c r="H999" s="100"/>
      <c r="I999" s="100"/>
      <c r="L999" s="48"/>
    </row>
    <row r="1000" s="46" customFormat="true" ht="12.75" hidden="false" customHeight="true" outlineLevel="0" collapsed="false">
      <c r="B1000" s="71" t="s">
        <v>656</v>
      </c>
      <c r="C1000" s="72"/>
      <c r="D1000" s="73" t="s">
        <v>657</v>
      </c>
      <c r="E1000" s="71" t="s">
        <v>658</v>
      </c>
      <c r="F1000" s="72" t="s">
        <v>659</v>
      </c>
      <c r="G1000" s="71" t="s">
        <v>660</v>
      </c>
      <c r="H1000" s="71"/>
      <c r="I1000" s="71"/>
      <c r="L1000" s="48"/>
    </row>
    <row r="1001" s="46" customFormat="true" ht="12.75" hidden="false" customHeight="true" outlineLevel="0" collapsed="false">
      <c r="B1001" s="71"/>
      <c r="C1001" s="74"/>
      <c r="D1001" s="73"/>
      <c r="E1001" s="71"/>
      <c r="F1001" s="74" t="s">
        <v>661</v>
      </c>
      <c r="G1001" s="71"/>
      <c r="H1001" s="71"/>
      <c r="I1001" s="71"/>
      <c r="L1001" s="48"/>
    </row>
    <row r="1002" s="46" customFormat="true" ht="12.75" hidden="false" customHeight="true" outlineLevel="0" collapsed="false">
      <c r="B1002" s="75" t="s">
        <v>751</v>
      </c>
      <c r="C1002" s="76"/>
      <c r="D1002" s="76" t="n">
        <v>2</v>
      </c>
      <c r="E1002" s="77" t="n">
        <v>16</v>
      </c>
      <c r="F1002" s="77" t="n">
        <f aca="false">E1002*D1002</f>
        <v>32</v>
      </c>
      <c r="G1002" s="78" t="s">
        <v>663</v>
      </c>
      <c r="H1002" s="78"/>
      <c r="I1002" s="78"/>
      <c r="L1002" s="48"/>
    </row>
    <row r="1003" s="46" customFormat="true" ht="12.75" hidden="false" customHeight="true" outlineLevel="0" collapsed="false">
      <c r="A1003" s="46" t="str">
        <f aca="false">C997</f>
        <v>7.10</v>
      </c>
      <c r="B1003" s="79" t="s">
        <v>664</v>
      </c>
      <c r="C1003" s="80"/>
      <c r="D1003" s="81"/>
      <c r="E1003" s="82"/>
      <c r="F1003" s="83" t="n">
        <f aca="false">SUM(F1002:F1002)</f>
        <v>32</v>
      </c>
      <c r="G1003" s="84"/>
      <c r="H1003" s="85"/>
      <c r="I1003" s="86"/>
      <c r="J1003" s="87" t="n">
        <f aca="false">SUM(C1003:I1003)</f>
        <v>32</v>
      </c>
      <c r="L1003" s="48"/>
    </row>
    <row r="1005" s="46" customFormat="true" ht="12.75" hidden="false" customHeight="true" outlineLevel="0" collapsed="false">
      <c r="A1005" s="67"/>
      <c r="B1005" s="88" t="s">
        <v>653</v>
      </c>
      <c r="C1005" s="89" t="str">
        <f aca="false">Orçamento!A148</f>
        <v>7.11</v>
      </c>
      <c r="D1005" s="89"/>
      <c r="E1005" s="90"/>
      <c r="F1005" s="90"/>
      <c r="G1005" s="89"/>
      <c r="H1005" s="50" t="s">
        <v>654</v>
      </c>
      <c r="I1005" s="91" t="s">
        <v>655</v>
      </c>
      <c r="L1005" s="48"/>
    </row>
    <row r="1006" s="46" customFormat="true" ht="12.75" hidden="false" customHeight="true" outlineLevel="0" collapsed="false">
      <c r="B1006" s="100" t="e">
        <f aca="false" t="array" ref="B1006:B1006">IFERROR(VLOOKUP(C1005,Orçamento!$A$1:$I$5027,4,0),”NÃO ENC.”))</f>
        <v>#N/A</v>
      </c>
      <c r="C1006" s="100"/>
      <c r="D1006" s="100"/>
      <c r="E1006" s="100"/>
      <c r="F1006" s="100"/>
      <c r="G1006" s="100"/>
      <c r="H1006" s="100"/>
      <c r="I1006" s="100"/>
      <c r="L1006" s="48"/>
    </row>
    <row r="1007" s="46" customFormat="true" ht="24.6" hidden="false" customHeight="true" outlineLevel="0" collapsed="false">
      <c r="B1007" s="100"/>
      <c r="C1007" s="100"/>
      <c r="D1007" s="100"/>
      <c r="E1007" s="100"/>
      <c r="F1007" s="100"/>
      <c r="G1007" s="100"/>
      <c r="H1007" s="100"/>
      <c r="I1007" s="100"/>
      <c r="L1007" s="48"/>
    </row>
    <row r="1008" s="46" customFormat="true" ht="12.75" hidden="false" customHeight="true" outlineLevel="0" collapsed="false">
      <c r="B1008" s="71" t="s">
        <v>656</v>
      </c>
      <c r="C1008" s="72"/>
      <c r="D1008" s="73" t="s">
        <v>657</v>
      </c>
      <c r="E1008" s="71" t="s">
        <v>658</v>
      </c>
      <c r="F1008" s="72" t="s">
        <v>659</v>
      </c>
      <c r="G1008" s="71" t="s">
        <v>660</v>
      </c>
      <c r="H1008" s="71"/>
      <c r="I1008" s="71"/>
      <c r="L1008" s="48"/>
    </row>
    <row r="1009" s="46" customFormat="true" ht="12.75" hidden="false" customHeight="true" outlineLevel="0" collapsed="false">
      <c r="B1009" s="71"/>
      <c r="C1009" s="74"/>
      <c r="D1009" s="73"/>
      <c r="E1009" s="71"/>
      <c r="F1009" s="74" t="s">
        <v>661</v>
      </c>
      <c r="G1009" s="71"/>
      <c r="H1009" s="71"/>
      <c r="I1009" s="71"/>
      <c r="L1009" s="48"/>
    </row>
    <row r="1010" s="46" customFormat="true" ht="12.75" hidden="false" customHeight="true" outlineLevel="0" collapsed="false">
      <c r="B1010" s="75" t="s">
        <v>751</v>
      </c>
      <c r="C1010" s="76"/>
      <c r="D1010" s="76" t="n">
        <v>2</v>
      </c>
      <c r="E1010" s="77" t="n">
        <v>16</v>
      </c>
      <c r="F1010" s="77" t="n">
        <f aca="false">E1010*D1010</f>
        <v>32</v>
      </c>
      <c r="G1010" s="78" t="s">
        <v>663</v>
      </c>
      <c r="H1010" s="78"/>
      <c r="I1010" s="78"/>
      <c r="L1010" s="48"/>
    </row>
    <row r="1011" s="46" customFormat="true" ht="12.75" hidden="false" customHeight="true" outlineLevel="0" collapsed="false">
      <c r="A1011" s="46" t="str">
        <f aca="false">C1005</f>
        <v>7.11</v>
      </c>
      <c r="B1011" s="79" t="s">
        <v>664</v>
      </c>
      <c r="C1011" s="80"/>
      <c r="D1011" s="81"/>
      <c r="E1011" s="82"/>
      <c r="F1011" s="83" t="n">
        <f aca="false">SUM(F1010:F1010)</f>
        <v>32</v>
      </c>
      <c r="G1011" s="84"/>
      <c r="H1011" s="85"/>
      <c r="I1011" s="86"/>
      <c r="J1011" s="87" t="n">
        <f aca="false">SUM(C1011:I1011)</f>
        <v>32</v>
      </c>
      <c r="L1011" s="48"/>
    </row>
    <row r="1013" s="46" customFormat="true" ht="12.75" hidden="false" customHeight="true" outlineLevel="0" collapsed="false">
      <c r="A1013" s="67"/>
      <c r="B1013" s="88" t="s">
        <v>653</v>
      </c>
      <c r="C1013" s="89" t="str">
        <f aca="false">Orçamento!A149</f>
        <v>7.12</v>
      </c>
      <c r="D1013" s="89"/>
      <c r="E1013" s="90"/>
      <c r="F1013" s="90"/>
      <c r="G1013" s="89"/>
      <c r="H1013" s="50" t="s">
        <v>654</v>
      </c>
      <c r="I1013" s="91" t="s">
        <v>655</v>
      </c>
      <c r="L1013" s="48"/>
    </row>
    <row r="1014" s="46" customFormat="true" ht="12.75" hidden="false" customHeight="true" outlineLevel="0" collapsed="false">
      <c r="B1014" s="100" t="e">
        <f aca="false" t="array" ref="B1014:B1014">IFERROR(VLOOKUP(C1013,Orçamento!$A$1:$I$5027,4,0),”NÃO ENC.”))</f>
        <v>#N/A</v>
      </c>
      <c r="C1014" s="100"/>
      <c r="D1014" s="100"/>
      <c r="E1014" s="100"/>
      <c r="F1014" s="100"/>
      <c r="G1014" s="100"/>
      <c r="H1014" s="100"/>
      <c r="I1014" s="100"/>
      <c r="L1014" s="48"/>
    </row>
    <row r="1015" s="46" customFormat="true" ht="24.6" hidden="false" customHeight="true" outlineLevel="0" collapsed="false">
      <c r="B1015" s="100"/>
      <c r="C1015" s="100"/>
      <c r="D1015" s="100"/>
      <c r="E1015" s="100"/>
      <c r="F1015" s="100"/>
      <c r="G1015" s="100"/>
      <c r="H1015" s="100"/>
      <c r="I1015" s="100"/>
      <c r="L1015" s="48"/>
    </row>
    <row r="1016" s="46" customFormat="true" ht="12.75" hidden="false" customHeight="true" outlineLevel="0" collapsed="false">
      <c r="B1016" s="71" t="s">
        <v>656</v>
      </c>
      <c r="C1016" s="72"/>
      <c r="D1016" s="73" t="s">
        <v>657</v>
      </c>
      <c r="E1016" s="71" t="s">
        <v>658</v>
      </c>
      <c r="F1016" s="72" t="s">
        <v>659</v>
      </c>
      <c r="G1016" s="71" t="s">
        <v>660</v>
      </c>
      <c r="H1016" s="71"/>
      <c r="I1016" s="71"/>
      <c r="L1016" s="48"/>
    </row>
    <row r="1017" s="46" customFormat="true" ht="12.75" hidden="false" customHeight="true" outlineLevel="0" collapsed="false">
      <c r="B1017" s="71"/>
      <c r="C1017" s="74"/>
      <c r="D1017" s="73"/>
      <c r="E1017" s="71"/>
      <c r="F1017" s="74" t="s">
        <v>661</v>
      </c>
      <c r="G1017" s="71"/>
      <c r="H1017" s="71"/>
      <c r="I1017" s="71"/>
      <c r="L1017" s="48"/>
    </row>
    <row r="1018" s="46" customFormat="true" ht="12.75" hidden="false" customHeight="true" outlineLevel="0" collapsed="false">
      <c r="B1018" s="75" t="s">
        <v>751</v>
      </c>
      <c r="C1018" s="76"/>
      <c r="D1018" s="76" t="n">
        <v>14.5</v>
      </c>
      <c r="E1018" s="77" t="n">
        <v>14</v>
      </c>
      <c r="F1018" s="77" t="n">
        <f aca="false">E1018*D1018</f>
        <v>203</v>
      </c>
      <c r="G1018" s="78" t="s">
        <v>663</v>
      </c>
      <c r="H1018" s="78"/>
      <c r="I1018" s="78"/>
      <c r="L1018" s="48"/>
    </row>
    <row r="1019" s="46" customFormat="true" ht="12.75" hidden="false" customHeight="true" outlineLevel="0" collapsed="false">
      <c r="A1019" s="46" t="str">
        <f aca="false">C1013</f>
        <v>7.12</v>
      </c>
      <c r="B1019" s="79" t="s">
        <v>664</v>
      </c>
      <c r="C1019" s="80"/>
      <c r="D1019" s="81"/>
      <c r="E1019" s="82"/>
      <c r="F1019" s="83" t="n">
        <f aca="false">SUM(F1018:F1018)</f>
        <v>203</v>
      </c>
      <c r="G1019" s="84"/>
      <c r="H1019" s="85"/>
      <c r="I1019" s="86"/>
      <c r="J1019" s="87" t="n">
        <f aca="false">SUM(C1019:I1019)</f>
        <v>203</v>
      </c>
      <c r="L1019" s="48"/>
    </row>
    <row r="1021" s="46" customFormat="true" ht="12.75" hidden="false" customHeight="true" outlineLevel="0" collapsed="false">
      <c r="A1021" s="67"/>
      <c r="B1021" s="88" t="s">
        <v>653</v>
      </c>
      <c r="C1021" s="89" t="str">
        <f aca="false">Orçamento!A150</f>
        <v>7.13</v>
      </c>
      <c r="D1021" s="89"/>
      <c r="E1021" s="90"/>
      <c r="F1021" s="90"/>
      <c r="G1021" s="89"/>
      <c r="H1021" s="50" t="s">
        <v>654</v>
      </c>
      <c r="I1021" s="91" t="s">
        <v>655</v>
      </c>
      <c r="L1021" s="48"/>
    </row>
    <row r="1022" s="46" customFormat="true" ht="12.75" hidden="false" customHeight="true" outlineLevel="0" collapsed="false">
      <c r="B1022" s="100" t="e">
        <f aca="false" t="array" ref="B1022:B1022">IFERROR(VLOOKUP(C1021,Orçamento!$A$1:$I$5027,4,0),”NÃO ENC.”))</f>
        <v>#N/A</v>
      </c>
      <c r="C1022" s="100"/>
      <c r="D1022" s="100"/>
      <c r="E1022" s="100"/>
      <c r="F1022" s="100"/>
      <c r="G1022" s="100"/>
      <c r="H1022" s="100"/>
      <c r="I1022" s="100"/>
      <c r="L1022" s="48"/>
    </row>
    <row r="1023" s="46" customFormat="true" ht="24.6" hidden="false" customHeight="true" outlineLevel="0" collapsed="false">
      <c r="B1023" s="100"/>
      <c r="C1023" s="100"/>
      <c r="D1023" s="100"/>
      <c r="E1023" s="100"/>
      <c r="F1023" s="100"/>
      <c r="G1023" s="100"/>
      <c r="H1023" s="100"/>
      <c r="I1023" s="100"/>
      <c r="L1023" s="48"/>
    </row>
    <row r="1024" s="46" customFormat="true" ht="12.75" hidden="false" customHeight="true" outlineLevel="0" collapsed="false">
      <c r="B1024" s="71" t="s">
        <v>656</v>
      </c>
      <c r="C1024" s="72"/>
      <c r="D1024" s="73" t="s">
        <v>657</v>
      </c>
      <c r="E1024" s="71" t="s">
        <v>658</v>
      </c>
      <c r="F1024" s="72" t="s">
        <v>659</v>
      </c>
      <c r="G1024" s="71" t="s">
        <v>660</v>
      </c>
      <c r="H1024" s="71"/>
      <c r="I1024" s="71"/>
      <c r="L1024" s="48"/>
    </row>
    <row r="1025" s="46" customFormat="true" ht="12.75" hidden="false" customHeight="true" outlineLevel="0" collapsed="false">
      <c r="B1025" s="71"/>
      <c r="C1025" s="74"/>
      <c r="D1025" s="73"/>
      <c r="E1025" s="71"/>
      <c r="F1025" s="74" t="s">
        <v>661</v>
      </c>
      <c r="G1025" s="71"/>
      <c r="H1025" s="71"/>
      <c r="I1025" s="71"/>
      <c r="L1025" s="48"/>
    </row>
    <row r="1026" s="46" customFormat="true" ht="31.2" hidden="false" customHeight="true" outlineLevel="0" collapsed="false">
      <c r="B1026" s="101" t="s">
        <v>752</v>
      </c>
      <c r="C1026" s="76"/>
      <c r="D1026" s="76" t="n">
        <v>1</v>
      </c>
      <c r="E1026" s="77" t="n">
        <v>1</v>
      </c>
      <c r="F1026" s="77" t="n">
        <f aca="false">E1026*D1026</f>
        <v>1</v>
      </c>
      <c r="G1026" s="78" t="s">
        <v>753</v>
      </c>
      <c r="H1026" s="78"/>
      <c r="I1026" s="78"/>
      <c r="L1026" s="48"/>
    </row>
    <row r="1027" s="46" customFormat="true" ht="12.75" hidden="false" customHeight="true" outlineLevel="0" collapsed="false">
      <c r="A1027" s="46" t="str">
        <f aca="false">C1021</f>
        <v>7.13</v>
      </c>
      <c r="B1027" s="79" t="s">
        <v>664</v>
      </c>
      <c r="C1027" s="80"/>
      <c r="D1027" s="81"/>
      <c r="E1027" s="82"/>
      <c r="F1027" s="83" t="n">
        <f aca="false">SUM(F1026:F1026)</f>
        <v>1</v>
      </c>
      <c r="G1027" s="84"/>
      <c r="H1027" s="85"/>
      <c r="I1027" s="86"/>
      <c r="J1027" s="87" t="n">
        <f aca="false">SUM(C1027:I1027)</f>
        <v>1</v>
      </c>
      <c r="L1027" s="48"/>
    </row>
    <row r="1029" s="46" customFormat="true" ht="12.75" hidden="false" customHeight="true" outlineLevel="0" collapsed="false">
      <c r="A1029" s="67"/>
      <c r="B1029" s="88" t="s">
        <v>653</v>
      </c>
      <c r="C1029" s="89" t="str">
        <f aca="false">Orçamento!A151</f>
        <v>7.14</v>
      </c>
      <c r="D1029" s="89"/>
      <c r="E1029" s="90"/>
      <c r="F1029" s="90"/>
      <c r="G1029" s="89"/>
      <c r="H1029" s="50" t="s">
        <v>654</v>
      </c>
      <c r="I1029" s="91" t="s">
        <v>671</v>
      </c>
      <c r="L1029" s="48"/>
    </row>
    <row r="1030" s="46" customFormat="true" ht="12.75" hidden="false" customHeight="true" outlineLevel="0" collapsed="false">
      <c r="B1030" s="70" t="e">
        <f aca="false" t="array" ref="B1030:B1030">IFERROR(VLOOKUP(C1029,Orçamento!$A$1:$I$327,4,0),”NÃO ENC.”))</f>
        <v>#N/A</v>
      </c>
      <c r="C1030" s="70"/>
      <c r="D1030" s="70"/>
      <c r="E1030" s="70"/>
      <c r="F1030" s="70"/>
      <c r="G1030" s="70"/>
      <c r="H1030" s="70"/>
      <c r="I1030" s="70"/>
      <c r="L1030" s="48"/>
    </row>
    <row r="1031" s="46" customFormat="true" ht="12.75" hidden="false" customHeight="true" outlineLevel="0" collapsed="false">
      <c r="B1031" s="70"/>
      <c r="C1031" s="70"/>
      <c r="D1031" s="70"/>
      <c r="E1031" s="70"/>
      <c r="F1031" s="70"/>
      <c r="G1031" s="70"/>
      <c r="H1031" s="70"/>
      <c r="I1031" s="70"/>
      <c r="L1031" s="48"/>
    </row>
    <row r="1032" s="46" customFormat="true" ht="12.75" hidden="false" customHeight="true" outlineLevel="0" collapsed="false">
      <c r="B1032" s="71" t="s">
        <v>656</v>
      </c>
      <c r="C1032" s="72"/>
      <c r="D1032" s="73" t="s">
        <v>672</v>
      </c>
      <c r="E1032" s="73" t="s">
        <v>673</v>
      </c>
      <c r="F1032" s="71" t="s">
        <v>674</v>
      </c>
      <c r="G1032" s="71" t="s">
        <v>660</v>
      </c>
      <c r="H1032" s="71"/>
      <c r="I1032" s="71"/>
      <c r="L1032" s="48"/>
    </row>
    <row r="1033" s="46" customFormat="true" ht="12.75" hidden="false" customHeight="true" outlineLevel="0" collapsed="false">
      <c r="B1033" s="71"/>
      <c r="C1033" s="74"/>
      <c r="D1033" s="73"/>
      <c r="E1033" s="73"/>
      <c r="F1033" s="71"/>
      <c r="G1033" s="71"/>
      <c r="H1033" s="71"/>
      <c r="I1033" s="71"/>
      <c r="L1033" s="48"/>
    </row>
    <row r="1034" s="46" customFormat="true" ht="12.75" hidden="false" customHeight="true" outlineLevel="0" collapsed="false">
      <c r="B1034" s="104" t="s">
        <v>754</v>
      </c>
      <c r="C1034" s="105"/>
      <c r="D1034" s="76" t="n">
        <v>7.65</v>
      </c>
      <c r="E1034" s="77" t="n">
        <v>1</v>
      </c>
      <c r="F1034" s="77" t="n">
        <f aca="false">E1034*D1034</f>
        <v>7.65</v>
      </c>
      <c r="G1034" s="78" t="s">
        <v>753</v>
      </c>
      <c r="H1034" s="78"/>
      <c r="I1034" s="78"/>
      <c r="L1034" s="48"/>
    </row>
    <row r="1035" s="46" customFormat="true" ht="12.75" hidden="false" customHeight="true" outlineLevel="0" collapsed="false">
      <c r="A1035" s="46" t="str">
        <f aca="false">C1029</f>
        <v>7.14</v>
      </c>
      <c r="B1035" s="79" t="s">
        <v>664</v>
      </c>
      <c r="C1035" s="80"/>
      <c r="D1035" s="81"/>
      <c r="E1035" s="82"/>
      <c r="F1035" s="83" t="n">
        <f aca="false">SUM(F1034:F1034)</f>
        <v>7.65</v>
      </c>
      <c r="G1035" s="84"/>
      <c r="H1035" s="85"/>
      <c r="I1035" s="86"/>
      <c r="J1035" s="87" t="n">
        <f aca="false">SUM(C1035:I1035)</f>
        <v>7.65</v>
      </c>
      <c r="L1035" s="48"/>
    </row>
    <row r="1037" s="46" customFormat="true" ht="12.75" hidden="false" customHeight="true" outlineLevel="0" collapsed="false">
      <c r="A1037" s="67"/>
      <c r="B1037" s="88" t="s">
        <v>653</v>
      </c>
      <c r="C1037" s="89" t="str">
        <f aca="false">Orçamento!A152</f>
        <v>7.15</v>
      </c>
      <c r="D1037" s="89"/>
      <c r="E1037" s="90"/>
      <c r="F1037" s="90"/>
      <c r="G1037" s="89"/>
      <c r="H1037" s="50" t="s">
        <v>654</v>
      </c>
      <c r="I1037" s="91" t="s">
        <v>655</v>
      </c>
      <c r="L1037" s="48"/>
    </row>
    <row r="1038" s="46" customFormat="true" ht="12.75" hidden="false" customHeight="true" outlineLevel="0" collapsed="false">
      <c r="B1038" s="100" t="e">
        <f aca="false" t="array" ref="B1038:B1038">IFERROR(VLOOKUP(C1037,Orçamento!$A$1:$I$5027,4,0),”NÃO ENC.”))</f>
        <v>#N/A</v>
      </c>
      <c r="C1038" s="100"/>
      <c r="D1038" s="100"/>
      <c r="E1038" s="100"/>
      <c r="F1038" s="100"/>
      <c r="G1038" s="100"/>
      <c r="H1038" s="100"/>
      <c r="I1038" s="100"/>
      <c r="L1038" s="48"/>
    </row>
    <row r="1039" s="46" customFormat="true" ht="24.6" hidden="false" customHeight="true" outlineLevel="0" collapsed="false">
      <c r="B1039" s="100"/>
      <c r="C1039" s="100"/>
      <c r="D1039" s="100"/>
      <c r="E1039" s="100"/>
      <c r="F1039" s="100"/>
      <c r="G1039" s="100"/>
      <c r="H1039" s="100"/>
      <c r="I1039" s="100"/>
      <c r="L1039" s="48"/>
    </row>
    <row r="1040" s="46" customFormat="true" ht="12.75" hidden="false" customHeight="true" outlineLevel="0" collapsed="false">
      <c r="B1040" s="71" t="s">
        <v>656</v>
      </c>
      <c r="C1040" s="72"/>
      <c r="D1040" s="73" t="s">
        <v>657</v>
      </c>
      <c r="E1040" s="71" t="s">
        <v>658</v>
      </c>
      <c r="F1040" s="72" t="s">
        <v>659</v>
      </c>
      <c r="G1040" s="71" t="s">
        <v>660</v>
      </c>
      <c r="H1040" s="71"/>
      <c r="I1040" s="71"/>
      <c r="L1040" s="48"/>
    </row>
    <row r="1041" s="46" customFormat="true" ht="12.75" hidden="false" customHeight="true" outlineLevel="0" collapsed="false">
      <c r="B1041" s="71"/>
      <c r="C1041" s="74"/>
      <c r="D1041" s="73"/>
      <c r="E1041" s="71"/>
      <c r="F1041" s="74" t="s">
        <v>661</v>
      </c>
      <c r="G1041" s="71"/>
      <c r="H1041" s="71"/>
      <c r="I1041" s="71"/>
      <c r="L1041" s="48"/>
    </row>
    <row r="1042" s="46" customFormat="true" ht="12.75" hidden="false" customHeight="true" outlineLevel="0" collapsed="false">
      <c r="B1042" s="75"/>
      <c r="C1042" s="76"/>
      <c r="D1042" s="76" t="n">
        <v>1</v>
      </c>
      <c r="E1042" s="77" t="n">
        <v>1</v>
      </c>
      <c r="F1042" s="77" t="n">
        <f aca="false">E1042*D1042</f>
        <v>1</v>
      </c>
      <c r="G1042" s="78" t="s">
        <v>753</v>
      </c>
      <c r="H1042" s="78"/>
      <c r="I1042" s="78"/>
      <c r="L1042" s="48"/>
    </row>
    <row r="1043" s="46" customFormat="true" ht="12.75" hidden="false" customHeight="true" outlineLevel="0" collapsed="false">
      <c r="A1043" s="46" t="str">
        <f aca="false">C1037</f>
        <v>7.15</v>
      </c>
      <c r="B1043" s="79" t="s">
        <v>664</v>
      </c>
      <c r="C1043" s="80"/>
      <c r="D1043" s="81"/>
      <c r="E1043" s="82"/>
      <c r="F1043" s="83" t="n">
        <f aca="false">SUM(F1042:F1042)</f>
        <v>1</v>
      </c>
      <c r="G1043" s="84"/>
      <c r="H1043" s="85"/>
      <c r="I1043" s="86"/>
      <c r="J1043" s="87" t="n">
        <f aca="false">SUM(C1043:I1043)</f>
        <v>1</v>
      </c>
      <c r="L1043" s="48"/>
    </row>
    <row r="1045" s="46" customFormat="true" ht="12.75" hidden="false" customHeight="true" outlineLevel="0" collapsed="false">
      <c r="A1045" s="67"/>
      <c r="B1045" s="88" t="s">
        <v>653</v>
      </c>
      <c r="C1045" s="89" t="str">
        <f aca="false">Orçamento!A153</f>
        <v>7.16</v>
      </c>
      <c r="D1045" s="89"/>
      <c r="E1045" s="90"/>
      <c r="F1045" s="90"/>
      <c r="G1045" s="89"/>
      <c r="H1045" s="50" t="s">
        <v>654</v>
      </c>
      <c r="I1045" s="91" t="s">
        <v>655</v>
      </c>
      <c r="L1045" s="48"/>
    </row>
    <row r="1046" s="46" customFormat="true" ht="12.75" hidden="false" customHeight="true" outlineLevel="0" collapsed="false">
      <c r="B1046" s="100" t="e">
        <f aca="false" t="array" ref="B1046:B1046">IFERROR(VLOOKUP(C1045,Orçamento!$A$1:$I$5027,4,0),”NÃO ENC.”))</f>
        <v>#N/A</v>
      </c>
      <c r="C1046" s="100"/>
      <c r="D1046" s="100"/>
      <c r="E1046" s="100"/>
      <c r="F1046" s="100"/>
      <c r="G1046" s="100"/>
      <c r="H1046" s="100"/>
      <c r="I1046" s="100"/>
      <c r="L1046" s="48"/>
    </row>
    <row r="1047" s="46" customFormat="true" ht="24.6" hidden="false" customHeight="true" outlineLevel="0" collapsed="false">
      <c r="B1047" s="100"/>
      <c r="C1047" s="100"/>
      <c r="D1047" s="100"/>
      <c r="E1047" s="100"/>
      <c r="F1047" s="100"/>
      <c r="G1047" s="100"/>
      <c r="H1047" s="100"/>
      <c r="I1047" s="100"/>
      <c r="L1047" s="48"/>
    </row>
    <row r="1048" s="46" customFormat="true" ht="12.75" hidden="false" customHeight="true" outlineLevel="0" collapsed="false">
      <c r="B1048" s="71" t="s">
        <v>656</v>
      </c>
      <c r="C1048" s="72"/>
      <c r="D1048" s="73" t="s">
        <v>657</v>
      </c>
      <c r="E1048" s="71" t="s">
        <v>658</v>
      </c>
      <c r="F1048" s="72" t="s">
        <v>659</v>
      </c>
      <c r="G1048" s="71" t="s">
        <v>660</v>
      </c>
      <c r="H1048" s="71"/>
      <c r="I1048" s="71"/>
      <c r="L1048" s="48"/>
    </row>
    <row r="1049" s="46" customFormat="true" ht="12.75" hidden="false" customHeight="true" outlineLevel="0" collapsed="false">
      <c r="B1049" s="71"/>
      <c r="C1049" s="74"/>
      <c r="D1049" s="73"/>
      <c r="E1049" s="71"/>
      <c r="F1049" s="74" t="s">
        <v>661</v>
      </c>
      <c r="G1049" s="71"/>
      <c r="H1049" s="71"/>
      <c r="I1049" s="71"/>
      <c r="L1049" s="48"/>
    </row>
    <row r="1050" s="46" customFormat="true" ht="12.75" hidden="false" customHeight="true" outlineLevel="0" collapsed="false">
      <c r="B1050" s="75" t="s">
        <v>755</v>
      </c>
      <c r="C1050" s="76"/>
      <c r="D1050" s="76" t="n">
        <v>2</v>
      </c>
      <c r="E1050" s="77" t="n">
        <v>1</v>
      </c>
      <c r="F1050" s="77" t="n">
        <f aca="false">E1050*D1050</f>
        <v>2</v>
      </c>
      <c r="G1050" s="78" t="s">
        <v>756</v>
      </c>
      <c r="H1050" s="78"/>
      <c r="I1050" s="78"/>
      <c r="L1050" s="48"/>
    </row>
    <row r="1051" s="46" customFormat="true" ht="12.75" hidden="false" customHeight="true" outlineLevel="0" collapsed="false">
      <c r="A1051" s="46" t="str">
        <f aca="false">C1045</f>
        <v>7.16</v>
      </c>
      <c r="B1051" s="79" t="s">
        <v>664</v>
      </c>
      <c r="C1051" s="80"/>
      <c r="D1051" s="81"/>
      <c r="E1051" s="82"/>
      <c r="F1051" s="83" t="n">
        <f aca="false">SUM(F1050:F1050)</f>
        <v>2</v>
      </c>
      <c r="G1051" s="84"/>
      <c r="H1051" s="85"/>
      <c r="I1051" s="86"/>
      <c r="J1051" s="87" t="n">
        <f aca="false">SUM(C1051:I1051)</f>
        <v>2</v>
      </c>
      <c r="L1051" s="48"/>
    </row>
    <row r="1053" s="46" customFormat="true" ht="12.75" hidden="false" customHeight="true" outlineLevel="0" collapsed="false">
      <c r="A1053" s="67"/>
      <c r="B1053" s="88" t="s">
        <v>653</v>
      </c>
      <c r="C1053" s="89" t="str">
        <f aca="false">Orçamento!A154</f>
        <v>7.17</v>
      </c>
      <c r="D1053" s="89"/>
      <c r="E1053" s="90"/>
      <c r="F1053" s="90"/>
      <c r="G1053" s="89"/>
      <c r="H1053" s="50" t="s">
        <v>654</v>
      </c>
      <c r="I1053" s="91" t="s">
        <v>655</v>
      </c>
      <c r="L1053" s="48"/>
    </row>
    <row r="1054" s="46" customFormat="true" ht="12.75" hidden="false" customHeight="true" outlineLevel="0" collapsed="false">
      <c r="B1054" s="100" t="e">
        <f aca="false" t="array" ref="B1054:B1054">IFERROR(VLOOKUP(C1053,Orçamento!$A$1:$I$5027,4,0),”NÃO ENC.”))</f>
        <v>#N/A</v>
      </c>
      <c r="C1054" s="100"/>
      <c r="D1054" s="100"/>
      <c r="E1054" s="100"/>
      <c r="F1054" s="100"/>
      <c r="G1054" s="100"/>
      <c r="H1054" s="100"/>
      <c r="I1054" s="100"/>
      <c r="L1054" s="48"/>
    </row>
    <row r="1055" s="46" customFormat="true" ht="24.6" hidden="false" customHeight="true" outlineLevel="0" collapsed="false">
      <c r="B1055" s="100"/>
      <c r="C1055" s="100"/>
      <c r="D1055" s="100"/>
      <c r="E1055" s="100"/>
      <c r="F1055" s="100"/>
      <c r="G1055" s="100"/>
      <c r="H1055" s="100"/>
      <c r="I1055" s="100"/>
      <c r="L1055" s="48"/>
    </row>
    <row r="1056" s="46" customFormat="true" ht="12.75" hidden="false" customHeight="true" outlineLevel="0" collapsed="false">
      <c r="B1056" s="71" t="s">
        <v>656</v>
      </c>
      <c r="C1056" s="72"/>
      <c r="D1056" s="73" t="s">
        <v>657</v>
      </c>
      <c r="E1056" s="71" t="s">
        <v>658</v>
      </c>
      <c r="F1056" s="72" t="s">
        <v>659</v>
      </c>
      <c r="G1056" s="71" t="s">
        <v>660</v>
      </c>
      <c r="H1056" s="71"/>
      <c r="I1056" s="71"/>
      <c r="L1056" s="48"/>
    </row>
    <row r="1057" s="46" customFormat="true" ht="12.75" hidden="false" customHeight="true" outlineLevel="0" collapsed="false">
      <c r="B1057" s="71"/>
      <c r="C1057" s="74"/>
      <c r="D1057" s="73"/>
      <c r="E1057" s="71"/>
      <c r="F1057" s="74" t="s">
        <v>661</v>
      </c>
      <c r="G1057" s="71"/>
      <c r="H1057" s="71"/>
      <c r="I1057" s="71"/>
      <c r="L1057" s="48"/>
    </row>
    <row r="1058" s="46" customFormat="true" ht="12.75" hidden="false" customHeight="true" outlineLevel="0" collapsed="false">
      <c r="B1058" s="75" t="s">
        <v>755</v>
      </c>
      <c r="C1058" s="76"/>
      <c r="D1058" s="76" t="n">
        <v>1</v>
      </c>
      <c r="E1058" s="77" t="n">
        <v>1</v>
      </c>
      <c r="F1058" s="77" t="n">
        <f aca="false">E1058*D1058</f>
        <v>1</v>
      </c>
      <c r="G1058" s="78" t="s">
        <v>753</v>
      </c>
      <c r="H1058" s="78"/>
      <c r="I1058" s="78"/>
      <c r="L1058" s="48"/>
    </row>
    <row r="1059" s="46" customFormat="true" ht="12.75" hidden="false" customHeight="true" outlineLevel="0" collapsed="false">
      <c r="A1059" s="46" t="str">
        <f aca="false">C1053</f>
        <v>7.17</v>
      </c>
      <c r="B1059" s="79" t="s">
        <v>664</v>
      </c>
      <c r="C1059" s="80"/>
      <c r="D1059" s="81"/>
      <c r="E1059" s="82"/>
      <c r="F1059" s="83" t="n">
        <f aca="false">SUM(F1058:F1058)</f>
        <v>1</v>
      </c>
      <c r="G1059" s="84"/>
      <c r="H1059" s="85"/>
      <c r="I1059" s="86"/>
      <c r="J1059" s="87" t="n">
        <f aca="false">SUM(C1059:I1059)</f>
        <v>1</v>
      </c>
      <c r="L1059" s="48"/>
    </row>
    <row r="1060" customFormat="false" ht="13.2" hidden="false" customHeight="true" outlineLevel="0" collapsed="false"/>
    <row r="1061" s="46" customFormat="true" ht="12.75" hidden="false" customHeight="true" outlineLevel="0" collapsed="false">
      <c r="A1061" s="67"/>
      <c r="B1061" s="88" t="s">
        <v>653</v>
      </c>
      <c r="C1061" s="89" t="str">
        <f aca="false">Orçamento!A155</f>
        <v>7.18</v>
      </c>
      <c r="D1061" s="89"/>
      <c r="E1061" s="90"/>
      <c r="F1061" s="90"/>
      <c r="G1061" s="89"/>
      <c r="H1061" s="50" t="s">
        <v>654</v>
      </c>
      <c r="I1061" s="91" t="s">
        <v>655</v>
      </c>
      <c r="L1061" s="48"/>
    </row>
    <row r="1062" s="46" customFormat="true" ht="12.75" hidden="false" customHeight="true" outlineLevel="0" collapsed="false">
      <c r="B1062" s="100" t="e">
        <f aca="false" t="array" ref="B1062:B1062">IFERROR(VLOOKUP(C1061,Orçamento!$A$1:$I$5027,4,0),”NÃO ENC.”))</f>
        <v>#N/A</v>
      </c>
      <c r="C1062" s="100"/>
      <c r="D1062" s="100"/>
      <c r="E1062" s="100"/>
      <c r="F1062" s="100"/>
      <c r="G1062" s="100"/>
      <c r="H1062" s="100"/>
      <c r="I1062" s="100"/>
      <c r="L1062" s="48"/>
    </row>
    <row r="1063" s="46" customFormat="true" ht="24.6" hidden="false" customHeight="true" outlineLevel="0" collapsed="false">
      <c r="B1063" s="100"/>
      <c r="C1063" s="100"/>
      <c r="D1063" s="100"/>
      <c r="E1063" s="100"/>
      <c r="F1063" s="100"/>
      <c r="G1063" s="100"/>
      <c r="H1063" s="100"/>
      <c r="I1063" s="100"/>
      <c r="L1063" s="48"/>
    </row>
    <row r="1064" s="46" customFormat="true" ht="12.75" hidden="false" customHeight="true" outlineLevel="0" collapsed="false">
      <c r="B1064" s="71" t="s">
        <v>656</v>
      </c>
      <c r="C1064" s="72"/>
      <c r="D1064" s="73" t="s">
        <v>657</v>
      </c>
      <c r="E1064" s="71" t="s">
        <v>658</v>
      </c>
      <c r="F1064" s="72" t="s">
        <v>659</v>
      </c>
      <c r="G1064" s="71" t="s">
        <v>660</v>
      </c>
      <c r="H1064" s="71"/>
      <c r="I1064" s="71"/>
      <c r="L1064" s="48"/>
    </row>
    <row r="1065" s="46" customFormat="true" ht="12.75" hidden="false" customHeight="true" outlineLevel="0" collapsed="false">
      <c r="B1065" s="71"/>
      <c r="C1065" s="74"/>
      <c r="D1065" s="73"/>
      <c r="E1065" s="71"/>
      <c r="F1065" s="74" t="s">
        <v>661</v>
      </c>
      <c r="G1065" s="71"/>
      <c r="H1065" s="71"/>
      <c r="I1065" s="71"/>
      <c r="L1065" s="48"/>
    </row>
    <row r="1066" s="46" customFormat="true" ht="12.75" hidden="false" customHeight="true" outlineLevel="0" collapsed="false">
      <c r="B1066" s="75" t="s">
        <v>755</v>
      </c>
      <c r="C1066" s="76"/>
      <c r="D1066" s="76" t="n">
        <v>1</v>
      </c>
      <c r="E1066" s="77" t="n">
        <v>1</v>
      </c>
      <c r="F1066" s="77" t="n">
        <f aca="false">E1066*D1066</f>
        <v>1</v>
      </c>
      <c r="G1066" s="78" t="s">
        <v>753</v>
      </c>
      <c r="H1066" s="78"/>
      <c r="I1066" s="78"/>
      <c r="L1066" s="48"/>
    </row>
    <row r="1067" s="46" customFormat="true" ht="12.75" hidden="false" customHeight="true" outlineLevel="0" collapsed="false">
      <c r="A1067" s="46" t="str">
        <f aca="false">C1061</f>
        <v>7.18</v>
      </c>
      <c r="B1067" s="79" t="s">
        <v>664</v>
      </c>
      <c r="C1067" s="80"/>
      <c r="D1067" s="81"/>
      <c r="E1067" s="82"/>
      <c r="F1067" s="83" t="n">
        <f aca="false">SUM(F1066:F1066)</f>
        <v>1</v>
      </c>
      <c r="G1067" s="84"/>
      <c r="H1067" s="85"/>
      <c r="I1067" s="86"/>
      <c r="J1067" s="87" t="n">
        <f aca="false">SUM(C1067:I1067)</f>
        <v>1</v>
      </c>
      <c r="L1067" s="48"/>
    </row>
    <row r="1069" s="46" customFormat="true" ht="12.75" hidden="false" customHeight="true" outlineLevel="0" collapsed="false">
      <c r="A1069" s="67"/>
      <c r="B1069" s="88" t="s">
        <v>653</v>
      </c>
      <c r="C1069" s="89" t="str">
        <f aca="false">Orçamento!A156</f>
        <v>7.19</v>
      </c>
      <c r="D1069" s="89"/>
      <c r="E1069" s="90"/>
      <c r="F1069" s="90"/>
      <c r="G1069" s="89"/>
      <c r="H1069" s="50" t="s">
        <v>654</v>
      </c>
      <c r="I1069" s="91" t="s">
        <v>655</v>
      </c>
      <c r="L1069" s="48"/>
    </row>
    <row r="1070" s="46" customFormat="true" ht="12.75" hidden="false" customHeight="true" outlineLevel="0" collapsed="false">
      <c r="B1070" s="100" t="e">
        <f aca="false" t="array" ref="B1070:B1070">IFERROR(VLOOKUP(C1069,Orçamento!$A$1:$I$5027,4,0),”NÃO ENC.”))</f>
        <v>#N/A</v>
      </c>
      <c r="C1070" s="100"/>
      <c r="D1070" s="100"/>
      <c r="E1070" s="100"/>
      <c r="F1070" s="100"/>
      <c r="G1070" s="100"/>
      <c r="H1070" s="100"/>
      <c r="I1070" s="100"/>
      <c r="L1070" s="48"/>
    </row>
    <row r="1071" s="46" customFormat="true" ht="24.6" hidden="false" customHeight="true" outlineLevel="0" collapsed="false">
      <c r="B1071" s="100"/>
      <c r="C1071" s="100"/>
      <c r="D1071" s="100"/>
      <c r="E1071" s="100"/>
      <c r="F1071" s="100"/>
      <c r="G1071" s="100"/>
      <c r="H1071" s="100"/>
      <c r="I1071" s="100"/>
      <c r="L1071" s="48"/>
    </row>
    <row r="1072" s="46" customFormat="true" ht="12.75" hidden="false" customHeight="true" outlineLevel="0" collapsed="false">
      <c r="B1072" s="71" t="s">
        <v>656</v>
      </c>
      <c r="C1072" s="72"/>
      <c r="D1072" s="73" t="s">
        <v>657</v>
      </c>
      <c r="E1072" s="71" t="s">
        <v>658</v>
      </c>
      <c r="F1072" s="72" t="s">
        <v>659</v>
      </c>
      <c r="G1072" s="71" t="s">
        <v>660</v>
      </c>
      <c r="H1072" s="71"/>
      <c r="I1072" s="71"/>
      <c r="L1072" s="48"/>
    </row>
    <row r="1073" s="46" customFormat="true" ht="12.75" hidden="false" customHeight="true" outlineLevel="0" collapsed="false">
      <c r="B1073" s="71"/>
      <c r="C1073" s="74"/>
      <c r="D1073" s="73"/>
      <c r="E1073" s="71"/>
      <c r="F1073" s="74" t="s">
        <v>661</v>
      </c>
      <c r="G1073" s="71"/>
      <c r="H1073" s="71"/>
      <c r="I1073" s="71"/>
      <c r="L1073" s="48"/>
    </row>
    <row r="1074" s="46" customFormat="true" ht="12.75" hidden="false" customHeight="true" outlineLevel="0" collapsed="false">
      <c r="B1074" s="75" t="s">
        <v>757</v>
      </c>
      <c r="C1074" s="76"/>
      <c r="D1074" s="76" t="n">
        <v>4</v>
      </c>
      <c r="E1074" s="77" t="n">
        <v>1</v>
      </c>
      <c r="F1074" s="77" t="n">
        <f aca="false">E1074*D1074</f>
        <v>4</v>
      </c>
      <c r="G1074" s="78" t="s">
        <v>753</v>
      </c>
      <c r="H1074" s="78"/>
      <c r="I1074" s="78"/>
      <c r="L1074" s="48"/>
    </row>
    <row r="1075" s="46" customFormat="true" ht="12.75" hidden="false" customHeight="true" outlineLevel="0" collapsed="false">
      <c r="A1075" s="46" t="str">
        <f aca="false">C1069</f>
        <v>7.19</v>
      </c>
      <c r="B1075" s="79" t="s">
        <v>664</v>
      </c>
      <c r="C1075" s="80"/>
      <c r="D1075" s="81"/>
      <c r="E1075" s="82"/>
      <c r="F1075" s="83" t="n">
        <f aca="false">SUM(F1074:F1074)</f>
        <v>4</v>
      </c>
      <c r="G1075" s="84"/>
      <c r="H1075" s="85"/>
      <c r="I1075" s="86"/>
      <c r="J1075" s="87" t="n">
        <f aca="false">SUM(C1075:I1075)</f>
        <v>4</v>
      </c>
      <c r="L1075" s="48"/>
    </row>
    <row r="1077" s="46" customFormat="true" ht="12.75" hidden="false" customHeight="true" outlineLevel="0" collapsed="false">
      <c r="A1077" s="67"/>
      <c r="B1077" s="88" t="s">
        <v>653</v>
      </c>
      <c r="C1077" s="89" t="str">
        <f aca="false">Orçamento!A157</f>
        <v>7.20</v>
      </c>
      <c r="D1077" s="89"/>
      <c r="E1077" s="90"/>
      <c r="F1077" s="90"/>
      <c r="G1077" s="89"/>
      <c r="H1077" s="50" t="s">
        <v>654</v>
      </c>
      <c r="I1077" s="91" t="s">
        <v>655</v>
      </c>
      <c r="L1077" s="48"/>
    </row>
    <row r="1078" s="46" customFormat="true" ht="12.75" hidden="false" customHeight="true" outlineLevel="0" collapsed="false">
      <c r="B1078" s="100" t="e">
        <f aca="false" t="array" ref="B1078:B1078">IFERROR(VLOOKUP(C1077,Orçamento!$A$1:$I$5027,4,0),”NÃO ENC.”))</f>
        <v>#N/A</v>
      </c>
      <c r="C1078" s="100"/>
      <c r="D1078" s="100"/>
      <c r="E1078" s="100"/>
      <c r="F1078" s="100"/>
      <c r="G1078" s="100"/>
      <c r="H1078" s="100"/>
      <c r="I1078" s="100"/>
      <c r="L1078" s="48"/>
    </row>
    <row r="1079" s="46" customFormat="true" ht="24.6" hidden="false" customHeight="true" outlineLevel="0" collapsed="false">
      <c r="B1079" s="100"/>
      <c r="C1079" s="100"/>
      <c r="D1079" s="100"/>
      <c r="E1079" s="100"/>
      <c r="F1079" s="100"/>
      <c r="G1079" s="100"/>
      <c r="H1079" s="100"/>
      <c r="I1079" s="100"/>
      <c r="L1079" s="48"/>
    </row>
    <row r="1080" s="46" customFormat="true" ht="12.75" hidden="false" customHeight="true" outlineLevel="0" collapsed="false">
      <c r="B1080" s="71" t="s">
        <v>656</v>
      </c>
      <c r="C1080" s="72"/>
      <c r="D1080" s="73" t="s">
        <v>657</v>
      </c>
      <c r="E1080" s="71" t="s">
        <v>658</v>
      </c>
      <c r="F1080" s="72" t="s">
        <v>659</v>
      </c>
      <c r="G1080" s="71" t="s">
        <v>660</v>
      </c>
      <c r="H1080" s="71"/>
      <c r="I1080" s="71"/>
      <c r="L1080" s="48"/>
    </row>
    <row r="1081" s="46" customFormat="true" ht="12.75" hidden="false" customHeight="true" outlineLevel="0" collapsed="false">
      <c r="B1081" s="71"/>
      <c r="C1081" s="74"/>
      <c r="D1081" s="73"/>
      <c r="E1081" s="71"/>
      <c r="F1081" s="74" t="s">
        <v>661</v>
      </c>
      <c r="G1081" s="71"/>
      <c r="H1081" s="71"/>
      <c r="I1081" s="71"/>
      <c r="L1081" s="48"/>
    </row>
    <row r="1082" s="46" customFormat="true" ht="12.75" hidden="false" customHeight="true" outlineLevel="0" collapsed="false">
      <c r="B1082" s="75" t="s">
        <v>758</v>
      </c>
      <c r="C1082" s="76"/>
      <c r="D1082" s="76" t="n">
        <v>4</v>
      </c>
      <c r="E1082" s="77" t="n">
        <v>1</v>
      </c>
      <c r="F1082" s="77" t="n">
        <f aca="false">E1082*D1082</f>
        <v>4</v>
      </c>
      <c r="G1082" s="78" t="s">
        <v>663</v>
      </c>
      <c r="H1082" s="78"/>
      <c r="I1082" s="78"/>
      <c r="L1082" s="48"/>
    </row>
    <row r="1083" s="46" customFormat="true" ht="12.75" hidden="false" customHeight="true" outlineLevel="0" collapsed="false">
      <c r="A1083" s="46" t="str">
        <f aca="false">C1077</f>
        <v>7.20</v>
      </c>
      <c r="B1083" s="79" t="s">
        <v>664</v>
      </c>
      <c r="C1083" s="80"/>
      <c r="D1083" s="81"/>
      <c r="E1083" s="82"/>
      <c r="F1083" s="83" t="n">
        <f aca="false">SUM(F1082:F1082)</f>
        <v>4</v>
      </c>
      <c r="G1083" s="84"/>
      <c r="H1083" s="85"/>
      <c r="I1083" s="86"/>
      <c r="J1083" s="87" t="n">
        <f aca="false">SUM(C1083:I1083)</f>
        <v>4</v>
      </c>
      <c r="L1083" s="48"/>
    </row>
    <row r="1085" s="46" customFormat="true" ht="12.75" hidden="false" customHeight="true" outlineLevel="0" collapsed="false">
      <c r="A1085" s="67"/>
      <c r="B1085" s="88" t="s">
        <v>653</v>
      </c>
      <c r="C1085" s="89" t="str">
        <f aca="false">Orçamento!A158</f>
        <v>7.21</v>
      </c>
      <c r="D1085" s="89"/>
      <c r="E1085" s="90"/>
      <c r="F1085" s="90"/>
      <c r="G1085" s="89"/>
      <c r="H1085" s="50" t="s">
        <v>654</v>
      </c>
      <c r="I1085" s="91" t="s">
        <v>655</v>
      </c>
      <c r="L1085" s="48"/>
    </row>
    <row r="1086" s="46" customFormat="true" ht="12.75" hidden="false" customHeight="true" outlineLevel="0" collapsed="false">
      <c r="B1086" s="100" t="e">
        <f aca="false" t="array" ref="B1086:B1086">IFERROR(VLOOKUP(C1085,Orçamento!$A$1:$I$5027,4,0),”NÃO ENC.”))</f>
        <v>#N/A</v>
      </c>
      <c r="C1086" s="100"/>
      <c r="D1086" s="100"/>
      <c r="E1086" s="100"/>
      <c r="F1086" s="100"/>
      <c r="G1086" s="100"/>
      <c r="H1086" s="100"/>
      <c r="I1086" s="100"/>
      <c r="L1086" s="48"/>
    </row>
    <row r="1087" s="46" customFormat="true" ht="24.6" hidden="false" customHeight="true" outlineLevel="0" collapsed="false">
      <c r="B1087" s="100"/>
      <c r="C1087" s="100"/>
      <c r="D1087" s="100"/>
      <c r="E1087" s="100"/>
      <c r="F1087" s="100"/>
      <c r="G1087" s="100"/>
      <c r="H1087" s="100"/>
      <c r="I1087" s="100"/>
      <c r="L1087" s="48"/>
    </row>
    <row r="1088" s="46" customFormat="true" ht="12.75" hidden="false" customHeight="true" outlineLevel="0" collapsed="false">
      <c r="B1088" s="71" t="s">
        <v>656</v>
      </c>
      <c r="C1088" s="72"/>
      <c r="D1088" s="73" t="s">
        <v>657</v>
      </c>
      <c r="E1088" s="71" t="s">
        <v>658</v>
      </c>
      <c r="F1088" s="72" t="s">
        <v>659</v>
      </c>
      <c r="G1088" s="71" t="s">
        <v>660</v>
      </c>
      <c r="H1088" s="71"/>
      <c r="I1088" s="71"/>
      <c r="L1088" s="48"/>
    </row>
    <row r="1089" s="46" customFormat="true" ht="12.75" hidden="false" customHeight="true" outlineLevel="0" collapsed="false">
      <c r="B1089" s="71"/>
      <c r="C1089" s="74"/>
      <c r="D1089" s="73"/>
      <c r="E1089" s="71"/>
      <c r="F1089" s="74" t="s">
        <v>661</v>
      </c>
      <c r="G1089" s="71"/>
      <c r="H1089" s="71"/>
      <c r="I1089" s="71"/>
      <c r="L1089" s="48"/>
    </row>
    <row r="1090" s="46" customFormat="true" ht="12.75" hidden="false" customHeight="true" outlineLevel="0" collapsed="false">
      <c r="B1090" s="75" t="s">
        <v>759</v>
      </c>
      <c r="C1090" s="76"/>
      <c r="D1090" s="76" t="n">
        <v>1</v>
      </c>
      <c r="E1090" s="77" t="n">
        <v>1</v>
      </c>
      <c r="F1090" s="77" t="n">
        <f aca="false">E1090*D1090</f>
        <v>1</v>
      </c>
      <c r="G1090" s="78" t="s">
        <v>663</v>
      </c>
      <c r="H1090" s="78"/>
      <c r="I1090" s="78"/>
      <c r="L1090" s="48"/>
    </row>
    <row r="1091" s="46" customFormat="true" ht="12.75" hidden="false" customHeight="true" outlineLevel="0" collapsed="false">
      <c r="A1091" s="46" t="str">
        <f aca="false">C1085</f>
        <v>7.21</v>
      </c>
      <c r="B1091" s="79" t="s">
        <v>664</v>
      </c>
      <c r="C1091" s="80"/>
      <c r="D1091" s="81"/>
      <c r="E1091" s="82"/>
      <c r="F1091" s="83" t="n">
        <f aca="false">SUM(F1090:F1090)</f>
        <v>1</v>
      </c>
      <c r="G1091" s="84"/>
      <c r="H1091" s="85"/>
      <c r="I1091" s="86"/>
      <c r="J1091" s="87" t="n">
        <f aca="false">SUM(C1091:I1091)</f>
        <v>1</v>
      </c>
      <c r="L1091" s="48"/>
    </row>
    <row r="1093" s="46" customFormat="true" ht="12.75" hidden="false" customHeight="true" outlineLevel="0" collapsed="false">
      <c r="A1093" s="67"/>
      <c r="B1093" s="88" t="s">
        <v>653</v>
      </c>
      <c r="C1093" s="89" t="str">
        <f aca="false">Orçamento!A159</f>
        <v>7.22</v>
      </c>
      <c r="D1093" s="89"/>
      <c r="E1093" s="90"/>
      <c r="F1093" s="90"/>
      <c r="G1093" s="89"/>
      <c r="H1093" s="50" t="s">
        <v>654</v>
      </c>
      <c r="I1093" s="91" t="s">
        <v>655</v>
      </c>
      <c r="L1093" s="48"/>
    </row>
    <row r="1094" s="46" customFormat="true" ht="12.75" hidden="false" customHeight="true" outlineLevel="0" collapsed="false">
      <c r="B1094" s="100" t="e">
        <f aca="false" t="array" ref="B1094:B1094">IFERROR(VLOOKUP(C1093,Orçamento!$A$1:$I$5027,4,0),”NÃO ENC.”))</f>
        <v>#N/A</v>
      </c>
      <c r="C1094" s="100"/>
      <c r="D1094" s="100"/>
      <c r="E1094" s="100"/>
      <c r="F1094" s="100"/>
      <c r="G1094" s="100"/>
      <c r="H1094" s="100"/>
      <c r="I1094" s="100"/>
      <c r="L1094" s="48"/>
    </row>
    <row r="1095" s="46" customFormat="true" ht="24.6" hidden="false" customHeight="true" outlineLevel="0" collapsed="false">
      <c r="B1095" s="100"/>
      <c r="C1095" s="100"/>
      <c r="D1095" s="100"/>
      <c r="E1095" s="100"/>
      <c r="F1095" s="100"/>
      <c r="G1095" s="100"/>
      <c r="H1095" s="100"/>
      <c r="I1095" s="100"/>
      <c r="L1095" s="48"/>
    </row>
    <row r="1096" s="46" customFormat="true" ht="12.75" hidden="false" customHeight="true" outlineLevel="0" collapsed="false">
      <c r="B1096" s="71" t="s">
        <v>656</v>
      </c>
      <c r="C1096" s="72"/>
      <c r="D1096" s="73" t="s">
        <v>657</v>
      </c>
      <c r="E1096" s="71" t="s">
        <v>658</v>
      </c>
      <c r="F1096" s="72" t="s">
        <v>659</v>
      </c>
      <c r="G1096" s="71" t="s">
        <v>660</v>
      </c>
      <c r="H1096" s="71"/>
      <c r="I1096" s="71"/>
      <c r="L1096" s="48"/>
    </row>
    <row r="1097" s="46" customFormat="true" ht="12.75" hidden="false" customHeight="true" outlineLevel="0" collapsed="false">
      <c r="B1097" s="71"/>
      <c r="C1097" s="74"/>
      <c r="D1097" s="73"/>
      <c r="E1097" s="71"/>
      <c r="F1097" s="74" t="s">
        <v>661</v>
      </c>
      <c r="G1097" s="71"/>
      <c r="H1097" s="71"/>
      <c r="I1097" s="71"/>
      <c r="L1097" s="48"/>
    </row>
    <row r="1098" s="46" customFormat="true" ht="22.8" hidden="false" customHeight="false" outlineLevel="0" collapsed="false">
      <c r="B1098" s="101" t="s">
        <v>760</v>
      </c>
      <c r="C1098" s="76"/>
      <c r="D1098" s="76" t="n">
        <v>20</v>
      </c>
      <c r="E1098" s="77" t="n">
        <v>2</v>
      </c>
      <c r="F1098" s="77" t="n">
        <f aca="false">E1098*D1098</f>
        <v>40</v>
      </c>
      <c r="G1098" s="78" t="s">
        <v>753</v>
      </c>
      <c r="H1098" s="78"/>
      <c r="I1098" s="78"/>
      <c r="L1098" s="48"/>
    </row>
    <row r="1099" s="46" customFormat="true" ht="22.8" hidden="false" customHeight="false" outlineLevel="0" collapsed="false">
      <c r="B1099" s="101" t="s">
        <v>761</v>
      </c>
      <c r="C1099" s="76"/>
      <c r="D1099" s="76" t="n">
        <v>9</v>
      </c>
      <c r="E1099" s="77" t="n">
        <v>2</v>
      </c>
      <c r="F1099" s="77" t="n">
        <f aca="false">E1099*D1099</f>
        <v>18</v>
      </c>
      <c r="G1099" s="78" t="s">
        <v>753</v>
      </c>
      <c r="H1099" s="78"/>
      <c r="I1099" s="78"/>
      <c r="L1099" s="48"/>
    </row>
    <row r="1100" s="46" customFormat="true" ht="23.4" hidden="false" customHeight="false" outlineLevel="0" collapsed="false">
      <c r="B1100" s="101" t="s">
        <v>762</v>
      </c>
      <c r="C1100" s="76"/>
      <c r="D1100" s="76" t="n">
        <v>2.8</v>
      </c>
      <c r="E1100" s="77" t="n">
        <v>6</v>
      </c>
      <c r="F1100" s="77" t="n">
        <f aca="false">E1100*D1100</f>
        <v>16.8</v>
      </c>
      <c r="G1100" s="78" t="s">
        <v>753</v>
      </c>
      <c r="H1100" s="78"/>
      <c r="I1100" s="78"/>
      <c r="L1100" s="48"/>
    </row>
    <row r="1101" s="46" customFormat="true" ht="12.75" hidden="false" customHeight="true" outlineLevel="0" collapsed="false">
      <c r="A1101" s="46" t="str">
        <f aca="false">C1093</f>
        <v>7.22</v>
      </c>
      <c r="B1101" s="79" t="s">
        <v>664</v>
      </c>
      <c r="C1101" s="80"/>
      <c r="D1101" s="81"/>
      <c r="E1101" s="82"/>
      <c r="F1101" s="83" t="n">
        <f aca="false">SUM(F1098:F1100)</f>
        <v>74.8</v>
      </c>
      <c r="G1101" s="84"/>
      <c r="H1101" s="85"/>
      <c r="I1101" s="86"/>
      <c r="J1101" s="87" t="n">
        <f aca="false">SUM(C1101:I1101)</f>
        <v>74.8</v>
      </c>
      <c r="L1101" s="48"/>
    </row>
    <row r="1103" s="46" customFormat="true" ht="12.75" hidden="false" customHeight="true" outlineLevel="0" collapsed="false">
      <c r="A1103" s="67"/>
      <c r="B1103" s="88" t="s">
        <v>653</v>
      </c>
      <c r="C1103" s="89" t="str">
        <f aca="false">Orçamento!A160</f>
        <v>7.23</v>
      </c>
      <c r="D1103" s="89"/>
      <c r="E1103" s="90"/>
      <c r="F1103" s="90"/>
      <c r="G1103" s="89"/>
      <c r="H1103" s="50" t="s">
        <v>654</v>
      </c>
      <c r="I1103" s="91" t="s">
        <v>655</v>
      </c>
      <c r="L1103" s="48"/>
    </row>
    <row r="1104" s="46" customFormat="true" ht="12.75" hidden="false" customHeight="true" outlineLevel="0" collapsed="false">
      <c r="B1104" s="100" t="e">
        <f aca="false" t="array" ref="B1104:B1104">IFERROR(VLOOKUP(C1103,Orçamento!$A$1:$I$5027,4,0),”NÃO ENC.”))</f>
        <v>#N/A</v>
      </c>
      <c r="C1104" s="100"/>
      <c r="D1104" s="100"/>
      <c r="E1104" s="100"/>
      <c r="F1104" s="100"/>
      <c r="G1104" s="100"/>
      <c r="H1104" s="100"/>
      <c r="I1104" s="100"/>
      <c r="L1104" s="48"/>
    </row>
    <row r="1105" s="46" customFormat="true" ht="24.6" hidden="false" customHeight="true" outlineLevel="0" collapsed="false">
      <c r="B1105" s="100"/>
      <c r="C1105" s="100"/>
      <c r="D1105" s="100"/>
      <c r="E1105" s="100"/>
      <c r="F1105" s="100"/>
      <c r="G1105" s="100"/>
      <c r="H1105" s="100"/>
      <c r="I1105" s="100"/>
      <c r="L1105" s="48"/>
    </row>
    <row r="1106" s="46" customFormat="true" ht="12.75" hidden="false" customHeight="true" outlineLevel="0" collapsed="false">
      <c r="B1106" s="71" t="s">
        <v>656</v>
      </c>
      <c r="C1106" s="72"/>
      <c r="D1106" s="73" t="s">
        <v>657</v>
      </c>
      <c r="E1106" s="71" t="s">
        <v>658</v>
      </c>
      <c r="F1106" s="72" t="s">
        <v>659</v>
      </c>
      <c r="G1106" s="71" t="s">
        <v>660</v>
      </c>
      <c r="H1106" s="71"/>
      <c r="I1106" s="71"/>
      <c r="L1106" s="48"/>
    </row>
    <row r="1107" s="46" customFormat="true" ht="12.75" hidden="false" customHeight="true" outlineLevel="0" collapsed="false">
      <c r="B1107" s="71"/>
      <c r="C1107" s="74"/>
      <c r="D1107" s="73"/>
      <c r="E1107" s="71"/>
      <c r="F1107" s="74" t="s">
        <v>661</v>
      </c>
      <c r="G1107" s="71"/>
      <c r="H1107" s="71"/>
      <c r="I1107" s="71"/>
      <c r="L1107" s="48"/>
    </row>
    <row r="1108" s="46" customFormat="true" ht="22.8" hidden="false" customHeight="false" outlineLevel="0" collapsed="false">
      <c r="B1108" s="101" t="s">
        <v>760</v>
      </c>
      <c r="C1108" s="76"/>
      <c r="D1108" s="76" t="n">
        <v>3</v>
      </c>
      <c r="E1108" s="77" t="n">
        <v>2</v>
      </c>
      <c r="F1108" s="77" t="n">
        <f aca="false">E1108*D1108</f>
        <v>6</v>
      </c>
      <c r="G1108" s="78" t="s">
        <v>753</v>
      </c>
      <c r="H1108" s="78"/>
      <c r="I1108" s="78"/>
      <c r="L1108" s="48"/>
    </row>
    <row r="1109" s="46" customFormat="true" ht="22.8" hidden="false" customHeight="false" outlineLevel="0" collapsed="false">
      <c r="B1109" s="101" t="s">
        <v>761</v>
      </c>
      <c r="C1109" s="76"/>
      <c r="D1109" s="76" t="n">
        <v>5</v>
      </c>
      <c r="E1109" s="77" t="n">
        <v>2</v>
      </c>
      <c r="F1109" s="77" t="n">
        <f aca="false">E1109*D1109</f>
        <v>10</v>
      </c>
      <c r="G1109" s="78" t="s">
        <v>753</v>
      </c>
      <c r="H1109" s="78"/>
      <c r="I1109" s="78"/>
      <c r="L1109" s="48"/>
    </row>
    <row r="1110" s="46" customFormat="true" ht="23.4" hidden="false" customHeight="false" outlineLevel="0" collapsed="false">
      <c r="B1110" s="101" t="s">
        <v>762</v>
      </c>
      <c r="C1110" s="76"/>
      <c r="D1110" s="76" t="n">
        <v>1</v>
      </c>
      <c r="E1110" s="77" t="n">
        <v>6</v>
      </c>
      <c r="F1110" s="77" t="n">
        <f aca="false">E1110*D1110</f>
        <v>6</v>
      </c>
      <c r="G1110" s="78" t="s">
        <v>753</v>
      </c>
      <c r="H1110" s="78"/>
      <c r="I1110" s="78"/>
      <c r="L1110" s="48"/>
    </row>
    <row r="1111" s="46" customFormat="true" ht="12.75" hidden="false" customHeight="true" outlineLevel="0" collapsed="false">
      <c r="A1111" s="46" t="str">
        <f aca="false">C1103</f>
        <v>7.23</v>
      </c>
      <c r="B1111" s="79" t="s">
        <v>664</v>
      </c>
      <c r="C1111" s="80"/>
      <c r="D1111" s="81"/>
      <c r="E1111" s="82"/>
      <c r="F1111" s="83" t="n">
        <f aca="false">SUM(F1108:F1110)</f>
        <v>22</v>
      </c>
      <c r="G1111" s="84"/>
      <c r="H1111" s="85"/>
      <c r="I1111" s="86"/>
      <c r="J1111" s="87" t="n">
        <f aca="false">SUM(C1111:I1111)</f>
        <v>22</v>
      </c>
      <c r="L1111" s="48"/>
    </row>
    <row r="1113" s="46" customFormat="true" ht="12.75" hidden="false" customHeight="true" outlineLevel="0" collapsed="false">
      <c r="A1113" s="67"/>
      <c r="B1113" s="88" t="s">
        <v>653</v>
      </c>
      <c r="C1113" s="89" t="str">
        <f aca="false">Orçamento!A161</f>
        <v>7.24</v>
      </c>
      <c r="D1113" s="89"/>
      <c r="E1113" s="90"/>
      <c r="F1113" s="90"/>
      <c r="G1113" s="89"/>
      <c r="H1113" s="50" t="s">
        <v>654</v>
      </c>
      <c r="I1113" s="91" t="s">
        <v>655</v>
      </c>
      <c r="L1113" s="48"/>
    </row>
    <row r="1114" s="46" customFormat="true" ht="12.75" hidden="false" customHeight="true" outlineLevel="0" collapsed="false">
      <c r="B1114" s="100" t="e">
        <f aca="false" t="array" ref="B1114:B1114">IFERROR(VLOOKUP(C1113,Orçamento!$A$1:$I$5027,4,0),”NÃO ENC.”))</f>
        <v>#N/A</v>
      </c>
      <c r="C1114" s="100"/>
      <c r="D1114" s="100"/>
      <c r="E1114" s="100"/>
      <c r="F1114" s="100"/>
      <c r="G1114" s="100"/>
      <c r="H1114" s="100"/>
      <c r="I1114" s="100"/>
      <c r="L1114" s="48"/>
    </row>
    <row r="1115" s="46" customFormat="true" ht="24.6" hidden="false" customHeight="true" outlineLevel="0" collapsed="false">
      <c r="B1115" s="100"/>
      <c r="C1115" s="100"/>
      <c r="D1115" s="100"/>
      <c r="E1115" s="100"/>
      <c r="F1115" s="100"/>
      <c r="G1115" s="100"/>
      <c r="H1115" s="100"/>
      <c r="I1115" s="100"/>
      <c r="L1115" s="48"/>
    </row>
    <row r="1116" s="46" customFormat="true" ht="12.75" hidden="false" customHeight="true" outlineLevel="0" collapsed="false">
      <c r="B1116" s="71" t="s">
        <v>656</v>
      </c>
      <c r="C1116" s="72"/>
      <c r="D1116" s="73" t="s">
        <v>657</v>
      </c>
      <c r="E1116" s="71" t="s">
        <v>658</v>
      </c>
      <c r="F1116" s="72" t="s">
        <v>659</v>
      </c>
      <c r="G1116" s="71" t="s">
        <v>660</v>
      </c>
      <c r="H1116" s="71"/>
      <c r="I1116" s="71"/>
      <c r="L1116" s="48"/>
    </row>
    <row r="1117" s="46" customFormat="true" ht="12.75" hidden="false" customHeight="true" outlineLevel="0" collapsed="false">
      <c r="B1117" s="71"/>
      <c r="C1117" s="74"/>
      <c r="D1117" s="73"/>
      <c r="E1117" s="71"/>
      <c r="F1117" s="74" t="s">
        <v>661</v>
      </c>
      <c r="G1117" s="71"/>
      <c r="H1117" s="71"/>
      <c r="I1117" s="71"/>
      <c r="L1117" s="48"/>
    </row>
    <row r="1118" s="46" customFormat="true" ht="12.75" hidden="false" customHeight="true" outlineLevel="0" collapsed="false">
      <c r="B1118" s="75" t="s">
        <v>763</v>
      </c>
      <c r="C1118" s="76"/>
      <c r="D1118" s="76" t="n">
        <v>1</v>
      </c>
      <c r="E1118" s="77" t="n">
        <v>6</v>
      </c>
      <c r="F1118" s="77" t="n">
        <f aca="false">E1118*D1118</f>
        <v>6</v>
      </c>
      <c r="G1118" s="78" t="s">
        <v>753</v>
      </c>
      <c r="H1118" s="78"/>
      <c r="I1118" s="78"/>
      <c r="L1118" s="48"/>
    </row>
    <row r="1119" s="46" customFormat="true" ht="12.75" hidden="false" customHeight="true" outlineLevel="0" collapsed="false">
      <c r="A1119" s="46" t="str">
        <f aca="false">C1113</f>
        <v>7.24</v>
      </c>
      <c r="B1119" s="79" t="s">
        <v>664</v>
      </c>
      <c r="C1119" s="80"/>
      <c r="D1119" s="81"/>
      <c r="E1119" s="82"/>
      <c r="F1119" s="83" t="n">
        <f aca="false">SUM(F1118:F1118)</f>
        <v>6</v>
      </c>
      <c r="G1119" s="84"/>
      <c r="H1119" s="85"/>
      <c r="I1119" s="86"/>
      <c r="J1119" s="87" t="n">
        <f aca="false">SUM(C1119:I1119)</f>
        <v>6</v>
      </c>
      <c r="L1119" s="48"/>
    </row>
    <row r="1121" s="46" customFormat="true" ht="12.75" hidden="false" customHeight="true" outlineLevel="0" collapsed="false">
      <c r="A1121" s="67"/>
      <c r="B1121" s="88" t="s">
        <v>653</v>
      </c>
      <c r="C1121" s="89" t="str">
        <f aca="false">Orçamento!A162</f>
        <v>7.25</v>
      </c>
      <c r="D1121" s="89"/>
      <c r="E1121" s="90"/>
      <c r="F1121" s="90"/>
      <c r="G1121" s="89"/>
      <c r="H1121" s="50" t="s">
        <v>654</v>
      </c>
      <c r="I1121" s="91" t="s">
        <v>655</v>
      </c>
      <c r="L1121" s="48"/>
    </row>
    <row r="1122" s="46" customFormat="true" ht="12.75" hidden="false" customHeight="true" outlineLevel="0" collapsed="false">
      <c r="B1122" s="100" t="e">
        <f aca="false" t="array" ref="B1122:B1122">IFERROR(VLOOKUP(C1121,Orçamento!$A$1:$I$5027,4,0),”NÃO ENC.”))</f>
        <v>#N/A</v>
      </c>
      <c r="C1122" s="100"/>
      <c r="D1122" s="100"/>
      <c r="E1122" s="100"/>
      <c r="F1122" s="100"/>
      <c r="G1122" s="100"/>
      <c r="H1122" s="100"/>
      <c r="I1122" s="100"/>
      <c r="L1122" s="48"/>
    </row>
    <row r="1123" s="46" customFormat="true" ht="24.6" hidden="false" customHeight="true" outlineLevel="0" collapsed="false">
      <c r="B1123" s="100"/>
      <c r="C1123" s="100"/>
      <c r="D1123" s="100"/>
      <c r="E1123" s="100"/>
      <c r="F1123" s="100"/>
      <c r="G1123" s="100"/>
      <c r="H1123" s="100"/>
      <c r="I1123" s="100"/>
      <c r="L1123" s="48"/>
    </row>
    <row r="1124" s="46" customFormat="true" ht="12.75" hidden="false" customHeight="true" outlineLevel="0" collapsed="false">
      <c r="B1124" s="71" t="s">
        <v>656</v>
      </c>
      <c r="C1124" s="72"/>
      <c r="D1124" s="73" t="s">
        <v>657</v>
      </c>
      <c r="E1124" s="71" t="s">
        <v>658</v>
      </c>
      <c r="F1124" s="72" t="s">
        <v>659</v>
      </c>
      <c r="G1124" s="71" t="s">
        <v>660</v>
      </c>
      <c r="H1124" s="71"/>
      <c r="I1124" s="71"/>
      <c r="L1124" s="48"/>
    </row>
    <row r="1125" s="46" customFormat="true" ht="12.75" hidden="false" customHeight="true" outlineLevel="0" collapsed="false">
      <c r="B1125" s="71"/>
      <c r="C1125" s="74"/>
      <c r="D1125" s="73"/>
      <c r="E1125" s="71"/>
      <c r="F1125" s="74" t="s">
        <v>661</v>
      </c>
      <c r="G1125" s="71"/>
      <c r="H1125" s="71"/>
      <c r="I1125" s="71"/>
      <c r="L1125" s="48"/>
    </row>
    <row r="1126" s="46" customFormat="true" ht="12.75" hidden="false" customHeight="true" outlineLevel="0" collapsed="false">
      <c r="B1126" s="75" t="s">
        <v>763</v>
      </c>
      <c r="C1126" s="76"/>
      <c r="D1126" s="76" t="n">
        <v>1</v>
      </c>
      <c r="E1126" s="77" t="n">
        <v>2</v>
      </c>
      <c r="F1126" s="77" t="n">
        <f aca="false">E1126*D1126</f>
        <v>2</v>
      </c>
      <c r="G1126" s="78" t="s">
        <v>753</v>
      </c>
      <c r="H1126" s="78"/>
      <c r="I1126" s="78"/>
      <c r="L1126" s="48"/>
    </row>
    <row r="1127" s="46" customFormat="true" ht="12.75" hidden="false" customHeight="true" outlineLevel="0" collapsed="false">
      <c r="A1127" s="46" t="str">
        <f aca="false">C1121</f>
        <v>7.25</v>
      </c>
      <c r="B1127" s="79" t="s">
        <v>664</v>
      </c>
      <c r="C1127" s="80"/>
      <c r="D1127" s="81"/>
      <c r="E1127" s="82"/>
      <c r="F1127" s="83" t="n">
        <f aca="false">SUM(F1126:F1126)</f>
        <v>2</v>
      </c>
      <c r="G1127" s="84"/>
      <c r="H1127" s="85"/>
      <c r="I1127" s="86"/>
      <c r="J1127" s="87" t="n">
        <f aca="false">SUM(C1127:I1127)</f>
        <v>2</v>
      </c>
      <c r="L1127" s="48"/>
    </row>
    <row r="1129" s="46" customFormat="true" ht="12.75" hidden="false" customHeight="true" outlineLevel="0" collapsed="false">
      <c r="A1129" s="67"/>
      <c r="B1129" s="88" t="s">
        <v>653</v>
      </c>
      <c r="C1129" s="89" t="str">
        <f aca="false">Orçamento!A163</f>
        <v>7.26</v>
      </c>
      <c r="D1129" s="89"/>
      <c r="E1129" s="90"/>
      <c r="F1129" s="90"/>
      <c r="G1129" s="89"/>
      <c r="H1129" s="50" t="s">
        <v>654</v>
      </c>
      <c r="I1129" s="91" t="s">
        <v>671</v>
      </c>
      <c r="L1129" s="48"/>
    </row>
    <row r="1130" s="46" customFormat="true" ht="12.75" hidden="false" customHeight="true" outlineLevel="0" collapsed="false">
      <c r="B1130" s="70" t="e">
        <f aca="false" t="array" ref="B1130:B1130">IFERROR(VLOOKUP(C1129,Orçamento!$A$1:$I$327,4,0),”NÃO ENC.”))</f>
        <v>#N/A</v>
      </c>
      <c r="C1130" s="70"/>
      <c r="D1130" s="70"/>
      <c r="E1130" s="70"/>
      <c r="F1130" s="70"/>
      <c r="G1130" s="70"/>
      <c r="H1130" s="70"/>
      <c r="I1130" s="70"/>
      <c r="L1130" s="48"/>
    </row>
    <row r="1131" s="46" customFormat="true" ht="12.75" hidden="false" customHeight="true" outlineLevel="0" collapsed="false">
      <c r="B1131" s="70"/>
      <c r="C1131" s="70"/>
      <c r="D1131" s="70"/>
      <c r="E1131" s="70"/>
      <c r="F1131" s="70"/>
      <c r="G1131" s="70"/>
      <c r="H1131" s="70"/>
      <c r="I1131" s="70"/>
      <c r="L1131" s="48"/>
    </row>
    <row r="1132" s="46" customFormat="true" ht="12.75" hidden="false" customHeight="true" outlineLevel="0" collapsed="false">
      <c r="B1132" s="71" t="s">
        <v>656</v>
      </c>
      <c r="C1132" s="72"/>
      <c r="D1132" s="73" t="s">
        <v>672</v>
      </c>
      <c r="E1132" s="73" t="s">
        <v>673</v>
      </c>
      <c r="F1132" s="71" t="s">
        <v>674</v>
      </c>
      <c r="G1132" s="71" t="s">
        <v>660</v>
      </c>
      <c r="H1132" s="71"/>
      <c r="I1132" s="71"/>
      <c r="L1132" s="48"/>
    </row>
    <row r="1133" s="46" customFormat="true" ht="12.75" hidden="false" customHeight="true" outlineLevel="0" collapsed="false">
      <c r="B1133" s="71"/>
      <c r="C1133" s="74"/>
      <c r="D1133" s="73"/>
      <c r="E1133" s="73"/>
      <c r="F1133" s="71"/>
      <c r="G1133" s="71"/>
      <c r="H1133" s="71"/>
      <c r="I1133" s="71"/>
      <c r="L1133" s="48"/>
    </row>
    <row r="1134" s="46" customFormat="true" ht="12.75" hidden="false" customHeight="true" outlineLevel="0" collapsed="false">
      <c r="B1134" s="104" t="s">
        <v>764</v>
      </c>
      <c r="C1134" s="105"/>
      <c r="D1134" s="76" t="n">
        <v>3.8</v>
      </c>
      <c r="E1134" s="77" t="n">
        <v>2</v>
      </c>
      <c r="F1134" s="77" t="n">
        <f aca="false">E1134*D1134</f>
        <v>7.6</v>
      </c>
      <c r="G1134" s="78" t="s">
        <v>753</v>
      </c>
      <c r="H1134" s="78"/>
      <c r="I1134" s="78"/>
      <c r="L1134" s="48"/>
    </row>
    <row r="1135" s="46" customFormat="true" ht="12.75" hidden="false" customHeight="true" outlineLevel="0" collapsed="false">
      <c r="A1135" s="46" t="str">
        <f aca="false">C1129</f>
        <v>7.26</v>
      </c>
      <c r="B1135" s="79" t="s">
        <v>664</v>
      </c>
      <c r="C1135" s="80"/>
      <c r="D1135" s="81"/>
      <c r="E1135" s="82"/>
      <c r="F1135" s="83" t="n">
        <f aca="false">SUM(F1134:F1134)</f>
        <v>7.6</v>
      </c>
      <c r="G1135" s="84"/>
      <c r="H1135" s="85"/>
      <c r="I1135" s="86"/>
      <c r="J1135" s="87" t="n">
        <f aca="false">SUM(C1135:I1135)</f>
        <v>7.6</v>
      </c>
      <c r="L1135" s="48"/>
    </row>
    <row r="1137" s="46" customFormat="true" ht="12.75" hidden="false" customHeight="true" outlineLevel="0" collapsed="false">
      <c r="A1137" s="67"/>
      <c r="B1137" s="88" t="s">
        <v>653</v>
      </c>
      <c r="C1137" s="89" t="str">
        <f aca="false">Orçamento!A164</f>
        <v>7.27</v>
      </c>
      <c r="D1137" s="89"/>
      <c r="E1137" s="90"/>
      <c r="F1137" s="90"/>
      <c r="G1137" s="89"/>
      <c r="H1137" s="50" t="s">
        <v>654</v>
      </c>
      <c r="I1137" s="91" t="s">
        <v>655</v>
      </c>
      <c r="L1137" s="48"/>
    </row>
    <row r="1138" s="46" customFormat="true" ht="12.75" hidden="false" customHeight="true" outlineLevel="0" collapsed="false">
      <c r="B1138" s="100" t="e">
        <f aca="false" t="array" ref="B1138:B1138">IFERROR(VLOOKUP(C1137,Orçamento!$A$1:$I$5027,4,0),”NÃO ENC.”))</f>
        <v>#N/A</v>
      </c>
      <c r="C1138" s="100"/>
      <c r="D1138" s="100"/>
      <c r="E1138" s="100"/>
      <c r="F1138" s="100"/>
      <c r="G1138" s="100"/>
      <c r="H1138" s="100"/>
      <c r="I1138" s="100"/>
      <c r="L1138" s="48"/>
    </row>
    <row r="1139" s="46" customFormat="true" ht="24.6" hidden="false" customHeight="true" outlineLevel="0" collapsed="false">
      <c r="B1139" s="100"/>
      <c r="C1139" s="100"/>
      <c r="D1139" s="100"/>
      <c r="E1139" s="100"/>
      <c r="F1139" s="100"/>
      <c r="G1139" s="100"/>
      <c r="H1139" s="100"/>
      <c r="I1139" s="100"/>
      <c r="L1139" s="48"/>
    </row>
    <row r="1140" s="46" customFormat="true" ht="12.75" hidden="false" customHeight="true" outlineLevel="0" collapsed="false">
      <c r="B1140" s="71" t="s">
        <v>656</v>
      </c>
      <c r="C1140" s="72"/>
      <c r="D1140" s="73" t="s">
        <v>657</v>
      </c>
      <c r="E1140" s="71" t="s">
        <v>658</v>
      </c>
      <c r="F1140" s="72" t="s">
        <v>659</v>
      </c>
      <c r="G1140" s="71" t="s">
        <v>660</v>
      </c>
      <c r="H1140" s="71"/>
      <c r="I1140" s="71"/>
      <c r="L1140" s="48"/>
    </row>
    <row r="1141" s="46" customFormat="true" ht="12.75" hidden="false" customHeight="true" outlineLevel="0" collapsed="false">
      <c r="B1141" s="71"/>
      <c r="C1141" s="74"/>
      <c r="D1141" s="73"/>
      <c r="E1141" s="71"/>
      <c r="F1141" s="74" t="s">
        <v>661</v>
      </c>
      <c r="G1141" s="71"/>
      <c r="H1141" s="71"/>
      <c r="I1141" s="71"/>
      <c r="L1141" s="48"/>
    </row>
    <row r="1142" s="46" customFormat="true" ht="12.75" hidden="false" customHeight="true" outlineLevel="0" collapsed="false">
      <c r="B1142" s="75" t="s">
        <v>765</v>
      </c>
      <c r="C1142" s="76"/>
      <c r="D1142" s="76" t="n">
        <v>1</v>
      </c>
      <c r="E1142" s="77" t="n">
        <v>6</v>
      </c>
      <c r="F1142" s="77" t="n">
        <f aca="false">E1142*D1142</f>
        <v>6</v>
      </c>
      <c r="G1142" s="78" t="s">
        <v>753</v>
      </c>
      <c r="H1142" s="78"/>
      <c r="I1142" s="78"/>
      <c r="L1142" s="48"/>
    </row>
    <row r="1143" s="46" customFormat="true" ht="12.75" hidden="false" customHeight="true" outlineLevel="0" collapsed="false">
      <c r="A1143" s="46" t="str">
        <f aca="false">C1137</f>
        <v>7.27</v>
      </c>
      <c r="B1143" s="79" t="s">
        <v>664</v>
      </c>
      <c r="C1143" s="80"/>
      <c r="D1143" s="81"/>
      <c r="E1143" s="82"/>
      <c r="F1143" s="83" t="n">
        <f aca="false">SUM(F1142:F1142)</f>
        <v>6</v>
      </c>
      <c r="G1143" s="84"/>
      <c r="H1143" s="85"/>
      <c r="I1143" s="86"/>
      <c r="J1143" s="87" t="n">
        <f aca="false">SUM(C1143:I1143)</f>
        <v>6</v>
      </c>
      <c r="L1143" s="48"/>
    </row>
    <row r="1145" s="46" customFormat="true" ht="12.75" hidden="false" customHeight="true" outlineLevel="0" collapsed="false">
      <c r="A1145" s="67"/>
      <c r="B1145" s="88" t="s">
        <v>653</v>
      </c>
      <c r="C1145" s="89" t="str">
        <f aca="false">Orçamento!A165</f>
        <v>7.28</v>
      </c>
      <c r="D1145" s="89"/>
      <c r="E1145" s="90"/>
      <c r="F1145" s="90"/>
      <c r="G1145" s="89"/>
      <c r="H1145" s="50" t="s">
        <v>654</v>
      </c>
      <c r="I1145" s="91" t="s">
        <v>655</v>
      </c>
      <c r="L1145" s="48"/>
    </row>
    <row r="1146" s="46" customFormat="true" ht="12.75" hidden="false" customHeight="true" outlineLevel="0" collapsed="false">
      <c r="B1146" s="100" t="e">
        <f aca="false" t="array" ref="B1146:B1146">IFERROR(VLOOKUP(C1145,Orçamento!$A$1:$I$5027,4,0),”NÃO ENC.”))</f>
        <v>#N/A</v>
      </c>
      <c r="C1146" s="100"/>
      <c r="D1146" s="100"/>
      <c r="E1146" s="100"/>
      <c r="F1146" s="100"/>
      <c r="G1146" s="100"/>
      <c r="H1146" s="100"/>
      <c r="I1146" s="100"/>
      <c r="L1146" s="48"/>
    </row>
    <row r="1147" s="46" customFormat="true" ht="24.6" hidden="false" customHeight="true" outlineLevel="0" collapsed="false">
      <c r="B1147" s="100"/>
      <c r="C1147" s="100"/>
      <c r="D1147" s="100"/>
      <c r="E1147" s="100"/>
      <c r="F1147" s="100"/>
      <c r="G1147" s="100"/>
      <c r="H1147" s="100"/>
      <c r="I1147" s="100"/>
      <c r="L1147" s="48"/>
    </row>
    <row r="1148" s="46" customFormat="true" ht="12.75" hidden="false" customHeight="true" outlineLevel="0" collapsed="false">
      <c r="B1148" s="71" t="s">
        <v>656</v>
      </c>
      <c r="C1148" s="72"/>
      <c r="D1148" s="73" t="s">
        <v>657</v>
      </c>
      <c r="E1148" s="71" t="s">
        <v>658</v>
      </c>
      <c r="F1148" s="72" t="s">
        <v>659</v>
      </c>
      <c r="G1148" s="71" t="s">
        <v>660</v>
      </c>
      <c r="H1148" s="71"/>
      <c r="I1148" s="71"/>
      <c r="L1148" s="48"/>
    </row>
    <row r="1149" s="46" customFormat="true" ht="12.75" hidden="false" customHeight="true" outlineLevel="0" collapsed="false">
      <c r="B1149" s="71"/>
      <c r="C1149" s="74"/>
      <c r="D1149" s="73"/>
      <c r="E1149" s="71"/>
      <c r="F1149" s="74" t="s">
        <v>661</v>
      </c>
      <c r="G1149" s="71"/>
      <c r="H1149" s="71"/>
      <c r="I1149" s="71"/>
      <c r="L1149" s="48"/>
    </row>
    <row r="1150" s="46" customFormat="true" ht="12.75" hidden="false" customHeight="true" outlineLevel="0" collapsed="false">
      <c r="B1150" s="75" t="s">
        <v>765</v>
      </c>
      <c r="C1150" s="76"/>
      <c r="D1150" s="76" t="n">
        <v>1</v>
      </c>
      <c r="E1150" s="77" t="n">
        <v>6</v>
      </c>
      <c r="F1150" s="77" t="n">
        <f aca="false">E1150*D1150</f>
        <v>6</v>
      </c>
      <c r="G1150" s="78" t="s">
        <v>753</v>
      </c>
      <c r="H1150" s="78"/>
      <c r="I1150" s="78"/>
      <c r="L1150" s="48"/>
    </row>
    <row r="1151" s="46" customFormat="true" ht="12.75" hidden="false" customHeight="true" outlineLevel="0" collapsed="false">
      <c r="A1151" s="46" t="str">
        <f aca="false">C1145</f>
        <v>7.28</v>
      </c>
      <c r="B1151" s="79" t="s">
        <v>664</v>
      </c>
      <c r="C1151" s="80"/>
      <c r="D1151" s="81"/>
      <c r="E1151" s="82"/>
      <c r="F1151" s="83" t="n">
        <f aca="false">SUM(F1150:F1150)</f>
        <v>6</v>
      </c>
      <c r="G1151" s="84"/>
      <c r="H1151" s="85"/>
      <c r="I1151" s="86"/>
      <c r="J1151" s="87" t="n">
        <f aca="false">SUM(C1151:I1151)</f>
        <v>6</v>
      </c>
      <c r="L1151" s="48"/>
    </row>
    <row r="1153" s="46" customFormat="true" ht="12.75" hidden="false" customHeight="true" outlineLevel="0" collapsed="false">
      <c r="A1153" s="67"/>
      <c r="B1153" s="88" t="s">
        <v>653</v>
      </c>
      <c r="C1153" s="89" t="str">
        <f aca="false">Orçamento!A166</f>
        <v>7.29</v>
      </c>
      <c r="D1153" s="89"/>
      <c r="E1153" s="90"/>
      <c r="F1153" s="90"/>
      <c r="G1153" s="89"/>
      <c r="H1153" s="50" t="s">
        <v>654</v>
      </c>
      <c r="I1153" s="91" t="s">
        <v>671</v>
      </c>
      <c r="L1153" s="48"/>
    </row>
    <row r="1154" s="46" customFormat="true" ht="12.75" hidden="false" customHeight="true" outlineLevel="0" collapsed="false">
      <c r="B1154" s="70" t="e">
        <f aca="false" t="array" ref="B1154:B1154">IFERROR(VLOOKUP(C1153,Orçamento!$A$1:$I$327,4,0),”NÃO ENC.”))</f>
        <v>#N/A</v>
      </c>
      <c r="C1154" s="70"/>
      <c r="D1154" s="70"/>
      <c r="E1154" s="70"/>
      <c r="F1154" s="70"/>
      <c r="G1154" s="70"/>
      <c r="H1154" s="70"/>
      <c r="I1154" s="70"/>
      <c r="L1154" s="48"/>
    </row>
    <row r="1155" s="46" customFormat="true" ht="12.75" hidden="false" customHeight="true" outlineLevel="0" collapsed="false">
      <c r="B1155" s="70"/>
      <c r="C1155" s="70"/>
      <c r="D1155" s="70"/>
      <c r="E1155" s="70"/>
      <c r="F1155" s="70"/>
      <c r="G1155" s="70"/>
      <c r="H1155" s="70"/>
      <c r="I1155" s="70"/>
      <c r="L1155" s="48"/>
    </row>
    <row r="1156" s="46" customFormat="true" ht="12.75" hidden="false" customHeight="true" outlineLevel="0" collapsed="false">
      <c r="B1156" s="71" t="s">
        <v>656</v>
      </c>
      <c r="C1156" s="72"/>
      <c r="D1156" s="73" t="s">
        <v>672</v>
      </c>
      <c r="E1156" s="73" t="s">
        <v>673</v>
      </c>
      <c r="F1156" s="71" t="s">
        <v>674</v>
      </c>
      <c r="G1156" s="71" t="s">
        <v>660</v>
      </c>
      <c r="H1156" s="71"/>
      <c r="I1156" s="71"/>
      <c r="L1156" s="48"/>
    </row>
    <row r="1157" s="46" customFormat="true" ht="12.75" hidden="false" customHeight="true" outlineLevel="0" collapsed="false">
      <c r="B1157" s="71"/>
      <c r="C1157" s="74"/>
      <c r="D1157" s="73"/>
      <c r="E1157" s="73"/>
      <c r="F1157" s="71"/>
      <c r="G1157" s="71"/>
      <c r="H1157" s="71"/>
      <c r="I1157" s="71"/>
      <c r="L1157" s="48"/>
    </row>
    <row r="1158" s="46" customFormat="true" ht="12.75" hidden="false" customHeight="true" outlineLevel="0" collapsed="false">
      <c r="B1158" s="104" t="s">
        <v>766</v>
      </c>
      <c r="C1158" s="105"/>
      <c r="D1158" s="76" t="n">
        <v>1.35</v>
      </c>
      <c r="E1158" s="77" t="n">
        <v>6</v>
      </c>
      <c r="F1158" s="77" t="n">
        <f aca="false">E1158*D1158</f>
        <v>8.1</v>
      </c>
      <c r="G1158" s="78" t="s">
        <v>753</v>
      </c>
      <c r="H1158" s="78"/>
      <c r="I1158" s="78"/>
      <c r="L1158" s="48"/>
    </row>
    <row r="1159" s="46" customFormat="true" ht="12.75" hidden="false" customHeight="true" outlineLevel="0" collapsed="false">
      <c r="B1159" s="104" t="s">
        <v>767</v>
      </c>
      <c r="C1159" s="105"/>
      <c r="D1159" s="76" t="n">
        <v>2.65</v>
      </c>
      <c r="E1159" s="77" t="n">
        <v>6</v>
      </c>
      <c r="F1159" s="77" t="n">
        <f aca="false">E1159*D1159</f>
        <v>15.9</v>
      </c>
      <c r="G1159" s="78" t="s">
        <v>753</v>
      </c>
      <c r="H1159" s="78"/>
      <c r="I1159" s="78"/>
      <c r="L1159" s="48"/>
    </row>
    <row r="1160" s="46" customFormat="true" ht="12.75" hidden="false" customHeight="true" outlineLevel="0" collapsed="false">
      <c r="A1160" s="46" t="str">
        <f aca="false">C1153</f>
        <v>7.29</v>
      </c>
      <c r="B1160" s="79" t="s">
        <v>664</v>
      </c>
      <c r="C1160" s="80"/>
      <c r="D1160" s="81"/>
      <c r="E1160" s="82"/>
      <c r="F1160" s="83" t="n">
        <f aca="false">SUM(F1158:F1159)</f>
        <v>24</v>
      </c>
      <c r="G1160" s="84"/>
      <c r="H1160" s="85"/>
      <c r="I1160" s="86"/>
      <c r="J1160" s="87" t="n">
        <f aca="false">SUM(C1160:I1160)</f>
        <v>24</v>
      </c>
      <c r="L1160" s="48"/>
    </row>
    <row r="1162" s="46" customFormat="true" ht="12.75" hidden="false" customHeight="true" outlineLevel="0" collapsed="false">
      <c r="A1162" s="67"/>
      <c r="B1162" s="88" t="s">
        <v>653</v>
      </c>
      <c r="C1162" s="89" t="str">
        <f aca="false">Orçamento!A167</f>
        <v>7.30</v>
      </c>
      <c r="D1162" s="89"/>
      <c r="E1162" s="90"/>
      <c r="F1162" s="90"/>
      <c r="G1162" s="89"/>
      <c r="H1162" s="50" t="s">
        <v>654</v>
      </c>
      <c r="I1162" s="91" t="s">
        <v>655</v>
      </c>
      <c r="L1162" s="48"/>
    </row>
    <row r="1163" s="46" customFormat="true" ht="12.75" hidden="false" customHeight="true" outlineLevel="0" collapsed="false">
      <c r="B1163" s="100" t="e">
        <f aca="false" t="array" ref="B1163:B1163">IFERROR(VLOOKUP(C1162,Orçamento!$A$1:$I$5027,4,0),”NÃO ENC.”))</f>
        <v>#N/A</v>
      </c>
      <c r="C1163" s="100"/>
      <c r="D1163" s="100"/>
      <c r="E1163" s="100"/>
      <c r="F1163" s="100"/>
      <c r="G1163" s="100"/>
      <c r="H1163" s="100"/>
      <c r="I1163" s="100"/>
      <c r="L1163" s="48"/>
    </row>
    <row r="1164" s="46" customFormat="true" ht="24.6" hidden="false" customHeight="true" outlineLevel="0" collapsed="false">
      <c r="B1164" s="100"/>
      <c r="C1164" s="100"/>
      <c r="D1164" s="100"/>
      <c r="E1164" s="100"/>
      <c r="F1164" s="100"/>
      <c r="G1164" s="100"/>
      <c r="H1164" s="100"/>
      <c r="I1164" s="100"/>
      <c r="L1164" s="48"/>
    </row>
    <row r="1165" s="46" customFormat="true" ht="12.75" hidden="false" customHeight="true" outlineLevel="0" collapsed="false">
      <c r="B1165" s="71" t="s">
        <v>656</v>
      </c>
      <c r="C1165" s="72"/>
      <c r="D1165" s="73" t="s">
        <v>657</v>
      </c>
      <c r="E1165" s="71" t="s">
        <v>658</v>
      </c>
      <c r="F1165" s="72" t="s">
        <v>659</v>
      </c>
      <c r="G1165" s="71" t="s">
        <v>660</v>
      </c>
      <c r="H1165" s="71"/>
      <c r="I1165" s="71"/>
      <c r="L1165" s="48"/>
    </row>
    <row r="1166" s="46" customFormat="true" ht="12.75" hidden="false" customHeight="true" outlineLevel="0" collapsed="false">
      <c r="B1166" s="71"/>
      <c r="C1166" s="74"/>
      <c r="D1166" s="73"/>
      <c r="E1166" s="71"/>
      <c r="F1166" s="74" t="s">
        <v>661</v>
      </c>
      <c r="G1166" s="71"/>
      <c r="H1166" s="71"/>
      <c r="I1166" s="71"/>
      <c r="L1166" s="48"/>
    </row>
    <row r="1167" s="46" customFormat="true" ht="12.75" hidden="false" customHeight="true" outlineLevel="0" collapsed="false">
      <c r="B1167" s="75" t="s">
        <v>765</v>
      </c>
      <c r="C1167" s="76"/>
      <c r="D1167" s="76" t="n">
        <v>1</v>
      </c>
      <c r="E1167" s="77" t="n">
        <v>4</v>
      </c>
      <c r="F1167" s="77" t="n">
        <f aca="false">E1167*D1167</f>
        <v>4</v>
      </c>
      <c r="G1167" s="78" t="s">
        <v>753</v>
      </c>
      <c r="H1167" s="78"/>
      <c r="I1167" s="78"/>
      <c r="L1167" s="48"/>
    </row>
    <row r="1168" s="46" customFormat="true" ht="12.75" hidden="false" customHeight="true" outlineLevel="0" collapsed="false">
      <c r="A1168" s="46" t="str">
        <f aca="false">C1162</f>
        <v>7.30</v>
      </c>
      <c r="B1168" s="79" t="s">
        <v>664</v>
      </c>
      <c r="C1168" s="80"/>
      <c r="D1168" s="81"/>
      <c r="E1168" s="82"/>
      <c r="F1168" s="83" t="n">
        <f aca="false">SUM(F1167:F1167)</f>
        <v>4</v>
      </c>
      <c r="G1168" s="84"/>
      <c r="H1168" s="85"/>
      <c r="I1168" s="86"/>
      <c r="J1168" s="87" t="n">
        <f aca="false">SUM(C1168:I1168)</f>
        <v>4</v>
      </c>
      <c r="L1168" s="48"/>
    </row>
    <row r="1170" s="46" customFormat="true" ht="12.75" hidden="false" customHeight="true" outlineLevel="0" collapsed="false">
      <c r="A1170" s="67"/>
      <c r="B1170" s="88" t="s">
        <v>653</v>
      </c>
      <c r="C1170" s="89" t="str">
        <f aca="false">Orçamento!A168</f>
        <v>7.31</v>
      </c>
      <c r="D1170" s="89"/>
      <c r="E1170" s="90"/>
      <c r="F1170" s="90"/>
      <c r="G1170" s="89"/>
      <c r="H1170" s="50" t="s">
        <v>654</v>
      </c>
      <c r="I1170" s="91" t="s">
        <v>655</v>
      </c>
      <c r="L1170" s="48"/>
    </row>
    <row r="1171" s="46" customFormat="true" ht="12.75" hidden="false" customHeight="true" outlineLevel="0" collapsed="false">
      <c r="B1171" s="100" t="e">
        <f aca="false" t="array" ref="B1171:B1171">IFERROR(VLOOKUP(C1170,Orçamento!$A$1:$I$5027,4,0),”NÃO ENC.”))</f>
        <v>#N/A</v>
      </c>
      <c r="C1171" s="100"/>
      <c r="D1171" s="100"/>
      <c r="E1171" s="100"/>
      <c r="F1171" s="100"/>
      <c r="G1171" s="100"/>
      <c r="H1171" s="100"/>
      <c r="I1171" s="100"/>
      <c r="L1171" s="48"/>
    </row>
    <row r="1172" s="46" customFormat="true" ht="24.6" hidden="false" customHeight="true" outlineLevel="0" collapsed="false">
      <c r="B1172" s="100"/>
      <c r="C1172" s="100"/>
      <c r="D1172" s="100"/>
      <c r="E1172" s="100"/>
      <c r="F1172" s="100"/>
      <c r="G1172" s="100"/>
      <c r="H1172" s="100"/>
      <c r="I1172" s="100"/>
      <c r="L1172" s="48"/>
    </row>
    <row r="1173" s="46" customFormat="true" ht="12.75" hidden="false" customHeight="true" outlineLevel="0" collapsed="false">
      <c r="B1173" s="71" t="s">
        <v>656</v>
      </c>
      <c r="C1173" s="72"/>
      <c r="D1173" s="73" t="s">
        <v>657</v>
      </c>
      <c r="E1173" s="71" t="s">
        <v>658</v>
      </c>
      <c r="F1173" s="72" t="s">
        <v>659</v>
      </c>
      <c r="G1173" s="71" t="s">
        <v>660</v>
      </c>
      <c r="H1173" s="71"/>
      <c r="I1173" s="71"/>
      <c r="L1173" s="48"/>
    </row>
    <row r="1174" s="46" customFormat="true" ht="12.75" hidden="false" customHeight="true" outlineLevel="0" collapsed="false">
      <c r="B1174" s="71"/>
      <c r="C1174" s="74"/>
      <c r="D1174" s="73"/>
      <c r="E1174" s="71"/>
      <c r="F1174" s="74" t="s">
        <v>661</v>
      </c>
      <c r="G1174" s="71"/>
      <c r="H1174" s="71"/>
      <c r="I1174" s="71"/>
      <c r="L1174" s="48"/>
    </row>
    <row r="1175" s="46" customFormat="true" ht="12.75" hidden="false" customHeight="true" outlineLevel="0" collapsed="false">
      <c r="B1175" s="75" t="s">
        <v>768</v>
      </c>
      <c r="C1175" s="76"/>
      <c r="D1175" s="76" t="n">
        <v>1</v>
      </c>
      <c r="E1175" s="77" t="n">
        <v>2</v>
      </c>
      <c r="F1175" s="77" t="n">
        <f aca="false">E1175*D1175</f>
        <v>2</v>
      </c>
      <c r="G1175" s="78" t="s">
        <v>769</v>
      </c>
      <c r="H1175" s="78"/>
      <c r="I1175" s="78"/>
      <c r="L1175" s="48"/>
    </row>
    <row r="1176" s="46" customFormat="true" ht="12.75" hidden="false" customHeight="true" outlineLevel="0" collapsed="false">
      <c r="B1176" s="75" t="s">
        <v>770</v>
      </c>
      <c r="C1176" s="76"/>
      <c r="D1176" s="76" t="n">
        <v>1</v>
      </c>
      <c r="E1176" s="77" t="n">
        <v>2</v>
      </c>
      <c r="F1176" s="77" t="n">
        <f aca="false">E1176*D1176</f>
        <v>2</v>
      </c>
      <c r="G1176" s="78" t="s">
        <v>769</v>
      </c>
      <c r="H1176" s="78"/>
      <c r="I1176" s="78"/>
      <c r="L1176" s="48"/>
    </row>
    <row r="1177" s="46" customFormat="true" ht="12.75" hidden="false" customHeight="true" outlineLevel="0" collapsed="false">
      <c r="A1177" s="46" t="str">
        <f aca="false">C1170</f>
        <v>7.31</v>
      </c>
      <c r="B1177" s="79" t="s">
        <v>664</v>
      </c>
      <c r="C1177" s="80"/>
      <c r="D1177" s="81"/>
      <c r="E1177" s="82"/>
      <c r="F1177" s="83" t="n">
        <f aca="false">SUM(F1175:F1176)</f>
        <v>4</v>
      </c>
      <c r="G1177" s="84"/>
      <c r="H1177" s="85"/>
      <c r="I1177" s="86"/>
      <c r="J1177" s="87" t="n">
        <f aca="false">SUM(C1177:I1177)</f>
        <v>4</v>
      </c>
      <c r="L1177" s="48"/>
    </row>
    <row r="1178" s="46" customFormat="true" ht="12.75" hidden="false" customHeight="true" outlineLevel="0" collapsed="false">
      <c r="B1178" s="92"/>
      <c r="C1178" s="93"/>
      <c r="D1178" s="94"/>
      <c r="E1178" s="95"/>
      <c r="F1178" s="96"/>
      <c r="G1178" s="97"/>
      <c r="H1178" s="53"/>
      <c r="I1178" s="53"/>
      <c r="J1178" s="87"/>
      <c r="L1178" s="48"/>
    </row>
    <row r="1179" s="46" customFormat="true" ht="12.75" hidden="false" customHeight="true" outlineLevel="0" collapsed="false">
      <c r="A1179" s="67"/>
      <c r="B1179" s="88" t="s">
        <v>653</v>
      </c>
      <c r="C1179" s="89" t="str">
        <f aca="false">Orçamento!A169</f>
        <v>7.32</v>
      </c>
      <c r="D1179" s="89"/>
      <c r="E1179" s="90"/>
      <c r="F1179" s="90"/>
      <c r="G1179" s="89"/>
      <c r="H1179" s="50" t="s">
        <v>654</v>
      </c>
      <c r="I1179" s="91" t="s">
        <v>655</v>
      </c>
      <c r="L1179" s="48"/>
    </row>
    <row r="1180" s="46" customFormat="true" ht="12.75" hidden="false" customHeight="true" outlineLevel="0" collapsed="false">
      <c r="B1180" s="100" t="e">
        <f aca="false" t="array" ref="B1180:B1180">IFERROR(VLOOKUP(C1179,Orçamento!$A$1:$I$5027,4,0),”NÃO ENC.”))</f>
        <v>#N/A</v>
      </c>
      <c r="C1180" s="100"/>
      <c r="D1180" s="100"/>
      <c r="E1180" s="100"/>
      <c r="F1180" s="100"/>
      <c r="G1180" s="100"/>
      <c r="H1180" s="100"/>
      <c r="I1180" s="100"/>
      <c r="L1180" s="48"/>
    </row>
    <row r="1181" s="46" customFormat="true" ht="24.6" hidden="false" customHeight="true" outlineLevel="0" collapsed="false">
      <c r="B1181" s="100"/>
      <c r="C1181" s="100"/>
      <c r="D1181" s="100"/>
      <c r="E1181" s="100"/>
      <c r="F1181" s="100"/>
      <c r="G1181" s="100"/>
      <c r="H1181" s="100"/>
      <c r="I1181" s="100"/>
      <c r="L1181" s="48"/>
    </row>
    <row r="1182" s="46" customFormat="true" ht="12.75" hidden="false" customHeight="true" outlineLevel="0" collapsed="false">
      <c r="B1182" s="71" t="s">
        <v>656</v>
      </c>
      <c r="C1182" s="72"/>
      <c r="D1182" s="73" t="s">
        <v>657</v>
      </c>
      <c r="E1182" s="71" t="s">
        <v>658</v>
      </c>
      <c r="F1182" s="72" t="s">
        <v>659</v>
      </c>
      <c r="G1182" s="71" t="s">
        <v>660</v>
      </c>
      <c r="H1182" s="71"/>
      <c r="I1182" s="71"/>
      <c r="L1182" s="48"/>
    </row>
    <row r="1183" s="46" customFormat="true" ht="12.75" hidden="false" customHeight="true" outlineLevel="0" collapsed="false">
      <c r="B1183" s="71"/>
      <c r="C1183" s="74"/>
      <c r="D1183" s="73"/>
      <c r="E1183" s="71"/>
      <c r="F1183" s="74" t="s">
        <v>661</v>
      </c>
      <c r="G1183" s="71"/>
      <c r="H1183" s="71"/>
      <c r="I1183" s="71"/>
      <c r="L1183" s="48"/>
    </row>
    <row r="1184" s="46" customFormat="true" ht="12.75" hidden="false" customHeight="true" outlineLevel="0" collapsed="false">
      <c r="B1184" s="75" t="s">
        <v>771</v>
      </c>
      <c r="C1184" s="76"/>
      <c r="D1184" s="76" t="n">
        <v>1</v>
      </c>
      <c r="E1184" s="77" t="n">
        <v>2</v>
      </c>
      <c r="F1184" s="77" t="n">
        <f aca="false">E1184*D1184</f>
        <v>2</v>
      </c>
      <c r="G1184" s="78" t="s">
        <v>753</v>
      </c>
      <c r="H1184" s="78"/>
      <c r="I1184" s="78"/>
      <c r="L1184" s="48"/>
    </row>
    <row r="1185" s="46" customFormat="true" ht="12.75" hidden="false" customHeight="true" outlineLevel="0" collapsed="false">
      <c r="A1185" s="46" t="str">
        <f aca="false">C1179</f>
        <v>7.32</v>
      </c>
      <c r="B1185" s="79" t="s">
        <v>664</v>
      </c>
      <c r="C1185" s="80"/>
      <c r="D1185" s="81"/>
      <c r="E1185" s="82"/>
      <c r="F1185" s="83" t="n">
        <f aca="false">SUM(F1184:F1184)</f>
        <v>2</v>
      </c>
      <c r="G1185" s="84"/>
      <c r="H1185" s="85"/>
      <c r="I1185" s="86"/>
      <c r="J1185" s="87" t="n">
        <f aca="false">SUM(C1185:I1185)</f>
        <v>2</v>
      </c>
      <c r="L1185" s="48"/>
    </row>
    <row r="1187" s="46" customFormat="true" ht="12.75" hidden="false" customHeight="true" outlineLevel="0" collapsed="false">
      <c r="A1187" s="67"/>
      <c r="B1187" s="88" t="s">
        <v>653</v>
      </c>
      <c r="C1187" s="89" t="str">
        <f aca="false">Orçamento!A170</f>
        <v>7.33</v>
      </c>
      <c r="D1187" s="89"/>
      <c r="E1187" s="90"/>
      <c r="F1187" s="90"/>
      <c r="G1187" s="89"/>
      <c r="H1187" s="50" t="s">
        <v>654</v>
      </c>
      <c r="I1187" s="91" t="s">
        <v>655</v>
      </c>
      <c r="L1187" s="48"/>
    </row>
    <row r="1188" s="46" customFormat="true" ht="12.75" hidden="false" customHeight="true" outlineLevel="0" collapsed="false">
      <c r="B1188" s="100" t="e">
        <f aca="false" t="array" ref="B1188:B1188">IFERROR(VLOOKUP(C1187,Orçamento!$A$1:$I$5027,4,0),”NÃO ENC.”))</f>
        <v>#N/A</v>
      </c>
      <c r="C1188" s="100"/>
      <c r="D1188" s="100"/>
      <c r="E1188" s="100"/>
      <c r="F1188" s="100"/>
      <c r="G1188" s="100"/>
      <c r="H1188" s="100"/>
      <c r="I1188" s="100"/>
      <c r="L1188" s="48"/>
    </row>
    <row r="1189" s="46" customFormat="true" ht="24.6" hidden="false" customHeight="true" outlineLevel="0" collapsed="false">
      <c r="B1189" s="100"/>
      <c r="C1189" s="100"/>
      <c r="D1189" s="100"/>
      <c r="E1189" s="100"/>
      <c r="F1189" s="100"/>
      <c r="G1189" s="100"/>
      <c r="H1189" s="100"/>
      <c r="I1189" s="100"/>
      <c r="L1189" s="48"/>
    </row>
    <row r="1190" s="46" customFormat="true" ht="12.75" hidden="false" customHeight="true" outlineLevel="0" collapsed="false">
      <c r="B1190" s="71" t="s">
        <v>656</v>
      </c>
      <c r="C1190" s="72"/>
      <c r="D1190" s="73" t="s">
        <v>657</v>
      </c>
      <c r="E1190" s="71" t="s">
        <v>658</v>
      </c>
      <c r="F1190" s="72" t="s">
        <v>659</v>
      </c>
      <c r="G1190" s="71" t="s">
        <v>660</v>
      </c>
      <c r="H1190" s="71"/>
      <c r="I1190" s="71"/>
      <c r="L1190" s="48"/>
    </row>
    <row r="1191" s="46" customFormat="true" ht="12.75" hidden="false" customHeight="true" outlineLevel="0" collapsed="false">
      <c r="B1191" s="71"/>
      <c r="C1191" s="74"/>
      <c r="D1191" s="73"/>
      <c r="E1191" s="71"/>
      <c r="F1191" s="74" t="s">
        <v>661</v>
      </c>
      <c r="G1191" s="71"/>
      <c r="H1191" s="71"/>
      <c r="I1191" s="71"/>
      <c r="L1191" s="48"/>
    </row>
    <row r="1192" s="46" customFormat="true" ht="12.75" hidden="false" customHeight="true" outlineLevel="0" collapsed="false">
      <c r="B1192" s="75" t="s">
        <v>772</v>
      </c>
      <c r="C1192" s="76"/>
      <c r="D1192" s="76" t="n">
        <v>1</v>
      </c>
      <c r="E1192" s="77" t="n">
        <v>4</v>
      </c>
      <c r="F1192" s="77" t="n">
        <f aca="false">E1192*D1192</f>
        <v>4</v>
      </c>
      <c r="G1192" s="78" t="s">
        <v>753</v>
      </c>
      <c r="H1192" s="78"/>
      <c r="I1192" s="78"/>
      <c r="L1192" s="48"/>
    </row>
    <row r="1193" s="46" customFormat="true" ht="12.75" hidden="false" customHeight="true" outlineLevel="0" collapsed="false">
      <c r="B1193" s="75" t="s">
        <v>773</v>
      </c>
      <c r="C1193" s="76"/>
      <c r="D1193" s="76" t="n">
        <v>1</v>
      </c>
      <c r="E1193" s="77" t="n">
        <v>4</v>
      </c>
      <c r="F1193" s="77" t="n">
        <f aca="false">E1193*D1193</f>
        <v>4</v>
      </c>
      <c r="G1193" s="78" t="s">
        <v>753</v>
      </c>
      <c r="H1193" s="78"/>
      <c r="I1193" s="78"/>
      <c r="L1193" s="48"/>
    </row>
    <row r="1194" s="46" customFormat="true" ht="12.75" hidden="false" customHeight="true" outlineLevel="0" collapsed="false">
      <c r="B1194" s="75" t="s">
        <v>774</v>
      </c>
      <c r="C1194" s="76"/>
      <c r="D1194" s="76" t="n">
        <v>1</v>
      </c>
      <c r="E1194" s="77" t="n">
        <v>4</v>
      </c>
      <c r="F1194" s="77" t="n">
        <f aca="false">E1194*D1194</f>
        <v>4</v>
      </c>
      <c r="G1194" s="78" t="s">
        <v>753</v>
      </c>
      <c r="H1194" s="78"/>
      <c r="I1194" s="78"/>
      <c r="L1194" s="48"/>
    </row>
    <row r="1195" s="46" customFormat="true" ht="12.75" hidden="false" customHeight="true" outlineLevel="0" collapsed="false">
      <c r="B1195" s="75" t="s">
        <v>775</v>
      </c>
      <c r="C1195" s="76"/>
      <c r="D1195" s="76" t="n">
        <v>1</v>
      </c>
      <c r="E1195" s="77" t="n">
        <v>4</v>
      </c>
      <c r="F1195" s="77" t="n">
        <f aca="false">E1195*D1195</f>
        <v>4</v>
      </c>
      <c r="G1195" s="78" t="s">
        <v>753</v>
      </c>
      <c r="H1195" s="78"/>
      <c r="I1195" s="78"/>
      <c r="L1195" s="48"/>
    </row>
    <row r="1196" s="46" customFormat="true" ht="12.75" hidden="false" customHeight="true" outlineLevel="0" collapsed="false">
      <c r="B1196" s="75" t="s">
        <v>776</v>
      </c>
      <c r="C1196" s="76"/>
      <c r="D1196" s="76" t="n">
        <v>1</v>
      </c>
      <c r="E1196" s="77" t="n">
        <v>4</v>
      </c>
      <c r="F1196" s="77" t="n">
        <f aca="false">E1196*D1196</f>
        <v>4</v>
      </c>
      <c r="G1196" s="78" t="s">
        <v>753</v>
      </c>
      <c r="H1196" s="78"/>
      <c r="I1196" s="78"/>
      <c r="L1196" s="48"/>
    </row>
    <row r="1197" s="46" customFormat="true" ht="12.75" hidden="false" customHeight="true" outlineLevel="0" collapsed="false">
      <c r="B1197" s="75" t="s">
        <v>777</v>
      </c>
      <c r="C1197" s="76"/>
      <c r="D1197" s="76" t="n">
        <v>1</v>
      </c>
      <c r="E1197" s="77" t="n">
        <v>4</v>
      </c>
      <c r="F1197" s="77" t="n">
        <f aca="false">E1197*D1197</f>
        <v>4</v>
      </c>
      <c r="G1197" s="78" t="s">
        <v>753</v>
      </c>
      <c r="H1197" s="78"/>
      <c r="I1197" s="78"/>
      <c r="L1197" s="48"/>
    </row>
    <row r="1198" s="46" customFormat="true" ht="12.75" hidden="false" customHeight="true" outlineLevel="0" collapsed="false">
      <c r="A1198" s="46" t="str">
        <f aca="false">C1187</f>
        <v>7.33</v>
      </c>
      <c r="B1198" s="79" t="s">
        <v>664</v>
      </c>
      <c r="C1198" s="80"/>
      <c r="D1198" s="81"/>
      <c r="E1198" s="82"/>
      <c r="F1198" s="83" t="n">
        <f aca="false">SUM(F1192:F1197)</f>
        <v>24</v>
      </c>
      <c r="G1198" s="84"/>
      <c r="H1198" s="85"/>
      <c r="I1198" s="86"/>
      <c r="J1198" s="87" t="n">
        <f aca="false">SUM(C1198:I1198)</f>
        <v>24</v>
      </c>
      <c r="L1198" s="48"/>
    </row>
    <row r="1200" s="46" customFormat="true" ht="12.75" hidden="false" customHeight="true" outlineLevel="0" collapsed="false">
      <c r="A1200" s="67"/>
      <c r="B1200" s="88" t="s">
        <v>653</v>
      </c>
      <c r="C1200" s="89" t="str">
        <f aca="false">Orçamento!A171</f>
        <v>7.34</v>
      </c>
      <c r="D1200" s="89"/>
      <c r="E1200" s="90"/>
      <c r="F1200" s="90"/>
      <c r="G1200" s="89"/>
      <c r="H1200" s="50" t="s">
        <v>654</v>
      </c>
      <c r="I1200" s="91" t="s">
        <v>655</v>
      </c>
      <c r="L1200" s="48"/>
    </row>
    <row r="1201" s="46" customFormat="true" ht="12.75" hidden="false" customHeight="true" outlineLevel="0" collapsed="false">
      <c r="B1201" s="100" t="e">
        <f aca="false" t="array" ref="B1201:B1201">IFERROR(VLOOKUP(C1200,Orçamento!$A$1:$I$5027,4,0),”NÃO ENC.”))</f>
        <v>#N/A</v>
      </c>
      <c r="C1201" s="100"/>
      <c r="D1201" s="100"/>
      <c r="E1201" s="100"/>
      <c r="F1201" s="100"/>
      <c r="G1201" s="100"/>
      <c r="H1201" s="100"/>
      <c r="I1201" s="100"/>
      <c r="L1201" s="48"/>
    </row>
    <row r="1202" s="46" customFormat="true" ht="24.6" hidden="false" customHeight="true" outlineLevel="0" collapsed="false">
      <c r="B1202" s="100"/>
      <c r="C1202" s="100"/>
      <c r="D1202" s="100"/>
      <c r="E1202" s="100"/>
      <c r="F1202" s="100"/>
      <c r="G1202" s="100"/>
      <c r="H1202" s="100"/>
      <c r="I1202" s="100"/>
      <c r="L1202" s="48"/>
    </row>
    <row r="1203" s="46" customFormat="true" ht="12.75" hidden="false" customHeight="true" outlineLevel="0" collapsed="false">
      <c r="B1203" s="71" t="s">
        <v>656</v>
      </c>
      <c r="C1203" s="72"/>
      <c r="D1203" s="73" t="s">
        <v>657</v>
      </c>
      <c r="E1203" s="71" t="s">
        <v>658</v>
      </c>
      <c r="F1203" s="72" t="s">
        <v>659</v>
      </c>
      <c r="G1203" s="71" t="s">
        <v>660</v>
      </c>
      <c r="H1203" s="71"/>
      <c r="I1203" s="71"/>
      <c r="L1203" s="48"/>
    </row>
    <row r="1204" s="46" customFormat="true" ht="12.75" hidden="false" customHeight="true" outlineLevel="0" collapsed="false">
      <c r="B1204" s="71"/>
      <c r="C1204" s="74"/>
      <c r="D1204" s="73"/>
      <c r="E1204" s="71"/>
      <c r="F1204" s="74" t="s">
        <v>661</v>
      </c>
      <c r="G1204" s="71"/>
      <c r="H1204" s="71"/>
      <c r="I1204" s="71"/>
      <c r="L1204" s="48"/>
    </row>
    <row r="1205" s="46" customFormat="true" ht="12.75" hidden="false" customHeight="true" outlineLevel="0" collapsed="false">
      <c r="B1205" s="75" t="s">
        <v>778</v>
      </c>
      <c r="C1205" s="76"/>
      <c r="D1205" s="76" t="n">
        <v>1</v>
      </c>
      <c r="E1205" s="77" t="n">
        <v>4</v>
      </c>
      <c r="F1205" s="77" t="n">
        <f aca="false">E1205*D1205</f>
        <v>4</v>
      </c>
      <c r="G1205" s="78" t="s">
        <v>753</v>
      </c>
      <c r="H1205" s="78"/>
      <c r="I1205" s="78"/>
      <c r="L1205" s="48"/>
    </row>
    <row r="1206" s="46" customFormat="true" ht="12.75" hidden="false" customHeight="true" outlineLevel="0" collapsed="false">
      <c r="A1206" s="46" t="str">
        <f aca="false">C1200</f>
        <v>7.34</v>
      </c>
      <c r="B1206" s="79" t="s">
        <v>664</v>
      </c>
      <c r="C1206" s="80"/>
      <c r="D1206" s="81"/>
      <c r="E1206" s="82"/>
      <c r="F1206" s="83" t="n">
        <f aca="false">SUM(F1205:F1205)</f>
        <v>4</v>
      </c>
      <c r="G1206" s="84"/>
      <c r="H1206" s="85"/>
      <c r="I1206" s="86"/>
      <c r="J1206" s="87" t="n">
        <f aca="false">SUM(C1206:I1206)</f>
        <v>4</v>
      </c>
      <c r="L1206" s="48"/>
    </row>
    <row r="1208" s="46" customFormat="true" ht="12.75" hidden="false" customHeight="true" outlineLevel="0" collapsed="false">
      <c r="A1208" s="67"/>
      <c r="B1208" s="88" t="s">
        <v>653</v>
      </c>
      <c r="C1208" s="89" t="str">
        <f aca="false">Orçamento!A172</f>
        <v>7.35</v>
      </c>
      <c r="D1208" s="89"/>
      <c r="E1208" s="90"/>
      <c r="F1208" s="90"/>
      <c r="G1208" s="89"/>
      <c r="H1208" s="50" t="s">
        <v>654</v>
      </c>
      <c r="I1208" s="91" t="s">
        <v>655</v>
      </c>
      <c r="L1208" s="48"/>
    </row>
    <row r="1209" s="46" customFormat="true" ht="12.75" hidden="false" customHeight="true" outlineLevel="0" collapsed="false">
      <c r="B1209" s="100" t="e">
        <f aca="false" t="array" ref="B1209:B1209">IFERROR(VLOOKUP(C1208,Orçamento!$A$1:$I$5027,4,0),”NÃO ENC.”))</f>
        <v>#N/A</v>
      </c>
      <c r="C1209" s="100"/>
      <c r="D1209" s="100"/>
      <c r="E1209" s="100"/>
      <c r="F1209" s="100"/>
      <c r="G1209" s="100"/>
      <c r="H1209" s="100"/>
      <c r="I1209" s="100"/>
      <c r="L1209" s="48"/>
    </row>
    <row r="1210" s="46" customFormat="true" ht="24.6" hidden="false" customHeight="true" outlineLevel="0" collapsed="false">
      <c r="B1210" s="100"/>
      <c r="C1210" s="100"/>
      <c r="D1210" s="100"/>
      <c r="E1210" s="100"/>
      <c r="F1210" s="100"/>
      <c r="G1210" s="100"/>
      <c r="H1210" s="100"/>
      <c r="I1210" s="100"/>
      <c r="L1210" s="48"/>
    </row>
    <row r="1211" s="46" customFormat="true" ht="12.75" hidden="false" customHeight="true" outlineLevel="0" collapsed="false">
      <c r="B1211" s="71" t="s">
        <v>656</v>
      </c>
      <c r="C1211" s="72"/>
      <c r="D1211" s="73" t="s">
        <v>657</v>
      </c>
      <c r="E1211" s="71" t="s">
        <v>658</v>
      </c>
      <c r="F1211" s="72" t="s">
        <v>659</v>
      </c>
      <c r="G1211" s="71" t="s">
        <v>660</v>
      </c>
      <c r="H1211" s="71"/>
      <c r="I1211" s="71"/>
      <c r="L1211" s="48"/>
    </row>
    <row r="1212" s="46" customFormat="true" ht="12.75" hidden="false" customHeight="true" outlineLevel="0" collapsed="false">
      <c r="B1212" s="71"/>
      <c r="C1212" s="74"/>
      <c r="D1212" s="73"/>
      <c r="E1212" s="71"/>
      <c r="F1212" s="74" t="s">
        <v>661</v>
      </c>
      <c r="G1212" s="71"/>
      <c r="H1212" s="71"/>
      <c r="I1212" s="71"/>
      <c r="L1212" s="48"/>
    </row>
    <row r="1213" s="46" customFormat="true" ht="12.75" hidden="false" customHeight="true" outlineLevel="0" collapsed="false">
      <c r="B1213" s="75" t="s">
        <v>779</v>
      </c>
      <c r="C1213" s="76"/>
      <c r="D1213" s="76" t="n">
        <v>1</v>
      </c>
      <c r="E1213" s="77" t="n">
        <v>4</v>
      </c>
      <c r="F1213" s="77" t="n">
        <f aca="false">E1213*D1213</f>
        <v>4</v>
      </c>
      <c r="G1213" s="78" t="s">
        <v>780</v>
      </c>
      <c r="H1213" s="78"/>
      <c r="I1213" s="78"/>
      <c r="L1213" s="48"/>
    </row>
    <row r="1214" s="46" customFormat="true" ht="12.75" hidden="false" customHeight="true" outlineLevel="0" collapsed="false">
      <c r="B1214" s="75" t="s">
        <v>779</v>
      </c>
      <c r="C1214" s="76"/>
      <c r="D1214" s="76" t="n">
        <v>1</v>
      </c>
      <c r="E1214" s="77" t="n">
        <v>2</v>
      </c>
      <c r="F1214" s="77" t="n">
        <f aca="false">E1214*D1214</f>
        <v>2</v>
      </c>
      <c r="G1214" s="78" t="s">
        <v>781</v>
      </c>
      <c r="H1214" s="78"/>
      <c r="I1214" s="78"/>
      <c r="L1214" s="48"/>
    </row>
    <row r="1215" s="46" customFormat="true" ht="12.75" hidden="false" customHeight="true" outlineLevel="0" collapsed="false">
      <c r="A1215" s="46" t="str">
        <f aca="false">C1208</f>
        <v>7.35</v>
      </c>
      <c r="B1215" s="79" t="s">
        <v>664</v>
      </c>
      <c r="C1215" s="80"/>
      <c r="D1215" s="81"/>
      <c r="E1215" s="82"/>
      <c r="F1215" s="83" t="n">
        <f aca="false">SUM(F1213:F1214)</f>
        <v>6</v>
      </c>
      <c r="G1215" s="84"/>
      <c r="H1215" s="85"/>
      <c r="I1215" s="86"/>
      <c r="J1215" s="87" t="n">
        <f aca="false">SUM(C1215:I1215)</f>
        <v>6</v>
      </c>
      <c r="L1215" s="48"/>
    </row>
    <row r="1217" s="46" customFormat="true" ht="12.75" hidden="false" customHeight="true" outlineLevel="0" collapsed="false">
      <c r="A1217" s="67"/>
      <c r="B1217" s="88" t="s">
        <v>653</v>
      </c>
      <c r="C1217" s="89" t="str">
        <f aca="false">Orçamento!A173</f>
        <v>7.36</v>
      </c>
      <c r="D1217" s="89"/>
      <c r="E1217" s="90"/>
      <c r="F1217" s="90"/>
      <c r="G1217" s="89"/>
      <c r="H1217" s="50" t="s">
        <v>654</v>
      </c>
      <c r="I1217" s="91" t="s">
        <v>655</v>
      </c>
      <c r="L1217" s="48"/>
    </row>
    <row r="1218" s="46" customFormat="true" ht="12.75" hidden="false" customHeight="true" outlineLevel="0" collapsed="false">
      <c r="B1218" s="100" t="e">
        <f aca="false" t="array" ref="B1218:B1218">IFERROR(VLOOKUP(C1217,Orçamento!$A$1:$I$5027,4,0),”NÃO ENC.”))</f>
        <v>#N/A</v>
      </c>
      <c r="C1218" s="100"/>
      <c r="D1218" s="100"/>
      <c r="E1218" s="100"/>
      <c r="F1218" s="100"/>
      <c r="G1218" s="100"/>
      <c r="H1218" s="100"/>
      <c r="I1218" s="100"/>
      <c r="L1218" s="48"/>
    </row>
    <row r="1219" s="46" customFormat="true" ht="24.6" hidden="false" customHeight="true" outlineLevel="0" collapsed="false">
      <c r="B1219" s="100"/>
      <c r="C1219" s="100"/>
      <c r="D1219" s="100"/>
      <c r="E1219" s="100"/>
      <c r="F1219" s="100"/>
      <c r="G1219" s="100"/>
      <c r="H1219" s="100"/>
      <c r="I1219" s="100"/>
      <c r="L1219" s="48"/>
    </row>
    <row r="1220" s="46" customFormat="true" ht="12.75" hidden="false" customHeight="true" outlineLevel="0" collapsed="false">
      <c r="B1220" s="71" t="s">
        <v>656</v>
      </c>
      <c r="C1220" s="72"/>
      <c r="D1220" s="73" t="s">
        <v>657</v>
      </c>
      <c r="E1220" s="71" t="s">
        <v>658</v>
      </c>
      <c r="F1220" s="72" t="s">
        <v>659</v>
      </c>
      <c r="G1220" s="71" t="s">
        <v>660</v>
      </c>
      <c r="H1220" s="71"/>
      <c r="I1220" s="71"/>
      <c r="L1220" s="48"/>
    </row>
    <row r="1221" s="46" customFormat="true" ht="12.75" hidden="false" customHeight="true" outlineLevel="0" collapsed="false">
      <c r="B1221" s="71"/>
      <c r="C1221" s="74"/>
      <c r="D1221" s="73"/>
      <c r="E1221" s="71"/>
      <c r="F1221" s="74" t="s">
        <v>661</v>
      </c>
      <c r="G1221" s="71"/>
      <c r="H1221" s="71"/>
      <c r="I1221" s="71"/>
      <c r="L1221" s="48"/>
    </row>
    <row r="1222" s="46" customFormat="true" ht="12.75" hidden="false" customHeight="true" outlineLevel="0" collapsed="false">
      <c r="B1222" s="75" t="s">
        <v>782</v>
      </c>
      <c r="C1222" s="76"/>
      <c r="D1222" s="76" t="n">
        <v>1</v>
      </c>
      <c r="E1222" s="77" t="n">
        <v>2</v>
      </c>
      <c r="F1222" s="77" t="n">
        <f aca="false">E1222*D1222</f>
        <v>2</v>
      </c>
      <c r="G1222" s="78" t="s">
        <v>753</v>
      </c>
      <c r="H1222" s="78"/>
      <c r="I1222" s="78"/>
      <c r="L1222" s="48"/>
    </row>
    <row r="1223" s="46" customFormat="true" ht="12.75" hidden="false" customHeight="true" outlineLevel="0" collapsed="false">
      <c r="B1223" s="75" t="s">
        <v>783</v>
      </c>
      <c r="C1223" s="76"/>
      <c r="D1223" s="76" t="n">
        <v>1</v>
      </c>
      <c r="E1223" s="77" t="n">
        <v>2</v>
      </c>
      <c r="F1223" s="77" t="n">
        <f aca="false">E1223*D1223</f>
        <v>2</v>
      </c>
      <c r="G1223" s="78" t="s">
        <v>753</v>
      </c>
      <c r="H1223" s="78"/>
      <c r="I1223" s="78"/>
      <c r="L1223" s="48"/>
    </row>
    <row r="1224" s="46" customFormat="true" ht="12.75" hidden="false" customHeight="true" outlineLevel="0" collapsed="false">
      <c r="B1224" s="75" t="s">
        <v>784</v>
      </c>
      <c r="C1224" s="76"/>
      <c r="D1224" s="76" t="n">
        <v>1</v>
      </c>
      <c r="E1224" s="77" t="n">
        <v>2</v>
      </c>
      <c r="F1224" s="77" t="n">
        <f aca="false">E1224*D1224</f>
        <v>2</v>
      </c>
      <c r="G1224" s="78" t="s">
        <v>753</v>
      </c>
      <c r="H1224" s="78"/>
      <c r="I1224" s="78"/>
      <c r="L1224" s="48"/>
    </row>
    <row r="1225" s="46" customFormat="true" ht="12.75" hidden="false" customHeight="true" outlineLevel="0" collapsed="false">
      <c r="A1225" s="46" t="str">
        <f aca="false">C1217</f>
        <v>7.36</v>
      </c>
      <c r="B1225" s="79" t="s">
        <v>664</v>
      </c>
      <c r="C1225" s="80"/>
      <c r="D1225" s="81"/>
      <c r="E1225" s="82"/>
      <c r="F1225" s="83" t="n">
        <f aca="false">SUM(F1222:F1224)</f>
        <v>6</v>
      </c>
      <c r="G1225" s="84"/>
      <c r="H1225" s="85"/>
      <c r="I1225" s="86"/>
      <c r="J1225" s="87" t="n">
        <f aca="false">SUM(C1225:I1225)</f>
        <v>6</v>
      </c>
      <c r="L1225" s="48"/>
    </row>
    <row r="1227" s="46" customFormat="true" ht="12.75" hidden="false" customHeight="true" outlineLevel="0" collapsed="false">
      <c r="A1227" s="67"/>
      <c r="B1227" s="88" t="s">
        <v>653</v>
      </c>
      <c r="C1227" s="89" t="str">
        <f aca="false">Orçamento!A174</f>
        <v>7.37</v>
      </c>
      <c r="D1227" s="89"/>
      <c r="E1227" s="90"/>
      <c r="F1227" s="90"/>
      <c r="G1227" s="89"/>
      <c r="H1227" s="50" t="s">
        <v>654</v>
      </c>
      <c r="I1227" s="91" t="s">
        <v>655</v>
      </c>
      <c r="L1227" s="48"/>
    </row>
    <row r="1228" s="46" customFormat="true" ht="12.75" hidden="false" customHeight="true" outlineLevel="0" collapsed="false">
      <c r="B1228" s="100" t="e">
        <f aca="false" t="array" ref="B1228:B1228">IFERROR(VLOOKUP(C1227,Orçamento!$A$1:$I$5027,4,0),”NÃO ENC.”))</f>
        <v>#N/A</v>
      </c>
      <c r="C1228" s="100"/>
      <c r="D1228" s="100"/>
      <c r="E1228" s="100"/>
      <c r="F1228" s="100"/>
      <c r="G1228" s="100"/>
      <c r="H1228" s="100"/>
      <c r="I1228" s="100"/>
      <c r="L1228" s="48"/>
    </row>
    <row r="1229" s="46" customFormat="true" ht="24.6" hidden="false" customHeight="true" outlineLevel="0" collapsed="false">
      <c r="B1229" s="100"/>
      <c r="C1229" s="100"/>
      <c r="D1229" s="100"/>
      <c r="E1229" s="100"/>
      <c r="F1229" s="100"/>
      <c r="G1229" s="100"/>
      <c r="H1229" s="100"/>
      <c r="I1229" s="100"/>
      <c r="L1229" s="48"/>
    </row>
    <row r="1230" s="46" customFormat="true" ht="12.75" hidden="false" customHeight="true" outlineLevel="0" collapsed="false">
      <c r="B1230" s="71" t="s">
        <v>656</v>
      </c>
      <c r="C1230" s="72"/>
      <c r="D1230" s="73" t="s">
        <v>657</v>
      </c>
      <c r="E1230" s="71" t="s">
        <v>658</v>
      </c>
      <c r="F1230" s="72" t="s">
        <v>659</v>
      </c>
      <c r="G1230" s="71" t="s">
        <v>660</v>
      </c>
      <c r="H1230" s="71"/>
      <c r="I1230" s="71"/>
      <c r="L1230" s="48"/>
    </row>
    <row r="1231" s="46" customFormat="true" ht="12.75" hidden="false" customHeight="true" outlineLevel="0" collapsed="false">
      <c r="B1231" s="71"/>
      <c r="C1231" s="74"/>
      <c r="D1231" s="73"/>
      <c r="E1231" s="71"/>
      <c r="F1231" s="74" t="s">
        <v>661</v>
      </c>
      <c r="G1231" s="71"/>
      <c r="H1231" s="71"/>
      <c r="I1231" s="71"/>
      <c r="L1231" s="48"/>
    </row>
    <row r="1232" s="46" customFormat="true" ht="12.75" hidden="false" customHeight="true" outlineLevel="0" collapsed="false">
      <c r="B1232" s="75" t="s">
        <v>785</v>
      </c>
      <c r="C1232" s="76"/>
      <c r="D1232" s="76" t="n">
        <v>1</v>
      </c>
      <c r="E1232" s="77" t="n">
        <v>4</v>
      </c>
      <c r="F1232" s="77" t="n">
        <f aca="false">E1232*D1232</f>
        <v>4</v>
      </c>
      <c r="G1232" s="78" t="s">
        <v>753</v>
      </c>
      <c r="H1232" s="78"/>
      <c r="I1232" s="78"/>
      <c r="L1232" s="48"/>
    </row>
    <row r="1233" s="46" customFormat="true" ht="12.75" hidden="false" customHeight="true" outlineLevel="0" collapsed="false">
      <c r="A1233" s="46" t="str">
        <f aca="false">C1227</f>
        <v>7.37</v>
      </c>
      <c r="B1233" s="79" t="s">
        <v>664</v>
      </c>
      <c r="C1233" s="80"/>
      <c r="D1233" s="81"/>
      <c r="E1233" s="82"/>
      <c r="F1233" s="83" t="n">
        <f aca="false">SUM(F1232:F1232)</f>
        <v>4</v>
      </c>
      <c r="G1233" s="84"/>
      <c r="H1233" s="85"/>
      <c r="I1233" s="86"/>
      <c r="J1233" s="87" t="n">
        <f aca="false">SUM(C1233:I1233)</f>
        <v>4</v>
      </c>
      <c r="L1233" s="48"/>
    </row>
    <row r="1235" s="46" customFormat="true" ht="12.75" hidden="false" customHeight="true" outlineLevel="0" collapsed="false">
      <c r="A1235" s="67"/>
      <c r="B1235" s="88" t="s">
        <v>653</v>
      </c>
      <c r="C1235" s="89" t="str">
        <f aca="false">Orçamento!A175</f>
        <v>7.38</v>
      </c>
      <c r="D1235" s="89"/>
      <c r="E1235" s="90"/>
      <c r="F1235" s="90"/>
      <c r="G1235" s="89"/>
      <c r="H1235" s="50" t="s">
        <v>654</v>
      </c>
      <c r="I1235" s="91" t="s">
        <v>655</v>
      </c>
      <c r="L1235" s="48"/>
    </row>
    <row r="1236" s="46" customFormat="true" ht="12.75" hidden="false" customHeight="true" outlineLevel="0" collapsed="false">
      <c r="B1236" s="100" t="e">
        <f aca="false" t="array" ref="B1236:B1236">IFERROR(VLOOKUP(C1235,Orçamento!$A$1:$I$5027,4,0),”NÃO ENC.”))</f>
        <v>#N/A</v>
      </c>
      <c r="C1236" s="100"/>
      <c r="D1236" s="100"/>
      <c r="E1236" s="100"/>
      <c r="F1236" s="100"/>
      <c r="G1236" s="100"/>
      <c r="H1236" s="100"/>
      <c r="I1236" s="100"/>
      <c r="L1236" s="48"/>
    </row>
    <row r="1237" s="46" customFormat="true" ht="24.6" hidden="false" customHeight="true" outlineLevel="0" collapsed="false">
      <c r="B1237" s="100"/>
      <c r="C1237" s="100"/>
      <c r="D1237" s="100"/>
      <c r="E1237" s="100"/>
      <c r="F1237" s="100"/>
      <c r="G1237" s="100"/>
      <c r="H1237" s="100"/>
      <c r="I1237" s="100"/>
      <c r="L1237" s="48"/>
    </row>
    <row r="1238" s="46" customFormat="true" ht="12.75" hidden="false" customHeight="true" outlineLevel="0" collapsed="false">
      <c r="B1238" s="71" t="s">
        <v>656</v>
      </c>
      <c r="C1238" s="72"/>
      <c r="D1238" s="73" t="s">
        <v>657</v>
      </c>
      <c r="E1238" s="71" t="s">
        <v>658</v>
      </c>
      <c r="F1238" s="72" t="s">
        <v>659</v>
      </c>
      <c r="G1238" s="71" t="s">
        <v>660</v>
      </c>
      <c r="H1238" s="71"/>
      <c r="I1238" s="71"/>
      <c r="L1238" s="48"/>
    </row>
    <row r="1239" s="46" customFormat="true" ht="12.75" hidden="false" customHeight="true" outlineLevel="0" collapsed="false">
      <c r="B1239" s="71"/>
      <c r="C1239" s="74"/>
      <c r="D1239" s="73"/>
      <c r="E1239" s="71"/>
      <c r="F1239" s="74" t="s">
        <v>661</v>
      </c>
      <c r="G1239" s="71"/>
      <c r="H1239" s="71"/>
      <c r="I1239" s="71"/>
      <c r="L1239" s="48"/>
    </row>
    <row r="1240" s="46" customFormat="true" ht="12.75" hidden="false" customHeight="true" outlineLevel="0" collapsed="false">
      <c r="B1240" s="75" t="s">
        <v>785</v>
      </c>
      <c r="C1240" s="76"/>
      <c r="D1240" s="76" t="n">
        <v>1</v>
      </c>
      <c r="E1240" s="77" t="n">
        <v>2</v>
      </c>
      <c r="F1240" s="77" t="n">
        <f aca="false">E1240*D1240</f>
        <v>2</v>
      </c>
      <c r="G1240" s="78" t="s">
        <v>753</v>
      </c>
      <c r="H1240" s="78"/>
      <c r="I1240" s="78"/>
      <c r="L1240" s="48"/>
    </row>
    <row r="1241" s="46" customFormat="true" ht="12.75" hidden="false" customHeight="true" outlineLevel="0" collapsed="false">
      <c r="A1241" s="46" t="str">
        <f aca="false">C1235</f>
        <v>7.38</v>
      </c>
      <c r="B1241" s="79" t="s">
        <v>664</v>
      </c>
      <c r="C1241" s="80"/>
      <c r="D1241" s="81"/>
      <c r="E1241" s="82"/>
      <c r="F1241" s="83" t="n">
        <f aca="false">SUM(F1240:F1240)</f>
        <v>2</v>
      </c>
      <c r="G1241" s="84"/>
      <c r="H1241" s="85"/>
      <c r="I1241" s="86"/>
      <c r="J1241" s="87" t="n">
        <f aca="false">SUM(C1241:I1241)</f>
        <v>2</v>
      </c>
      <c r="L1241" s="48"/>
    </row>
    <row r="1243" s="46" customFormat="true" ht="12.75" hidden="false" customHeight="true" outlineLevel="0" collapsed="false">
      <c r="A1243" s="67"/>
      <c r="B1243" s="88" t="s">
        <v>653</v>
      </c>
      <c r="C1243" s="89" t="str">
        <f aca="false">Orçamento!A176</f>
        <v>7.39</v>
      </c>
      <c r="D1243" s="89"/>
      <c r="E1243" s="90"/>
      <c r="F1243" s="90"/>
      <c r="G1243" s="89"/>
      <c r="H1243" s="50" t="s">
        <v>654</v>
      </c>
      <c r="I1243" s="91" t="s">
        <v>655</v>
      </c>
      <c r="L1243" s="48"/>
    </row>
    <row r="1244" s="46" customFormat="true" ht="12.75" hidden="false" customHeight="true" outlineLevel="0" collapsed="false">
      <c r="B1244" s="100" t="e">
        <f aca="false" t="array" ref="B1244:B1244">IFERROR(VLOOKUP(C1243,Orçamento!$A$1:$I$5027,4,0),”NÃO ENC.”))</f>
        <v>#N/A</v>
      </c>
      <c r="C1244" s="100"/>
      <c r="D1244" s="100"/>
      <c r="E1244" s="100"/>
      <c r="F1244" s="100"/>
      <c r="G1244" s="100"/>
      <c r="H1244" s="100"/>
      <c r="I1244" s="100"/>
      <c r="L1244" s="48"/>
    </row>
    <row r="1245" s="46" customFormat="true" ht="24.6" hidden="false" customHeight="true" outlineLevel="0" collapsed="false">
      <c r="B1245" s="100"/>
      <c r="C1245" s="100"/>
      <c r="D1245" s="100"/>
      <c r="E1245" s="100"/>
      <c r="F1245" s="100"/>
      <c r="G1245" s="100"/>
      <c r="H1245" s="100"/>
      <c r="I1245" s="100"/>
      <c r="L1245" s="48"/>
    </row>
    <row r="1246" s="46" customFormat="true" ht="12.75" hidden="false" customHeight="true" outlineLevel="0" collapsed="false">
      <c r="B1246" s="71" t="s">
        <v>656</v>
      </c>
      <c r="C1246" s="72"/>
      <c r="D1246" s="73" t="s">
        <v>657</v>
      </c>
      <c r="E1246" s="71" t="s">
        <v>658</v>
      </c>
      <c r="F1246" s="72" t="s">
        <v>659</v>
      </c>
      <c r="G1246" s="71" t="s">
        <v>660</v>
      </c>
      <c r="H1246" s="71"/>
      <c r="I1246" s="71"/>
      <c r="L1246" s="48"/>
    </row>
    <row r="1247" s="46" customFormat="true" ht="12.75" hidden="false" customHeight="true" outlineLevel="0" collapsed="false">
      <c r="B1247" s="71"/>
      <c r="C1247" s="74"/>
      <c r="D1247" s="73"/>
      <c r="E1247" s="71"/>
      <c r="F1247" s="74" t="s">
        <v>661</v>
      </c>
      <c r="G1247" s="71"/>
      <c r="H1247" s="71"/>
      <c r="I1247" s="71"/>
      <c r="L1247" s="48"/>
    </row>
    <row r="1248" s="46" customFormat="true" ht="12.75" hidden="false" customHeight="true" outlineLevel="0" collapsed="false">
      <c r="B1248" s="75" t="s">
        <v>785</v>
      </c>
      <c r="C1248" s="76"/>
      <c r="D1248" s="76" t="n">
        <v>1</v>
      </c>
      <c r="E1248" s="77" t="n">
        <v>2</v>
      </c>
      <c r="F1248" s="77" t="n">
        <f aca="false">E1248*D1248</f>
        <v>2</v>
      </c>
      <c r="G1248" s="78" t="s">
        <v>753</v>
      </c>
      <c r="H1248" s="78"/>
      <c r="I1248" s="78"/>
      <c r="L1248" s="48"/>
    </row>
    <row r="1249" s="46" customFormat="true" ht="12.75" hidden="false" customHeight="true" outlineLevel="0" collapsed="false">
      <c r="A1249" s="46" t="str">
        <f aca="false">C1243</f>
        <v>7.39</v>
      </c>
      <c r="B1249" s="79" t="s">
        <v>664</v>
      </c>
      <c r="C1249" s="80"/>
      <c r="D1249" s="81"/>
      <c r="E1249" s="82"/>
      <c r="F1249" s="83" t="n">
        <f aca="false">SUM(F1248:F1248)</f>
        <v>2</v>
      </c>
      <c r="G1249" s="84"/>
      <c r="H1249" s="85"/>
      <c r="I1249" s="86"/>
      <c r="J1249" s="87" t="n">
        <f aca="false">SUM(C1249:I1249)</f>
        <v>2</v>
      </c>
      <c r="L1249" s="48"/>
    </row>
    <row r="1251" s="46" customFormat="true" ht="12.75" hidden="false" customHeight="true" outlineLevel="0" collapsed="false">
      <c r="A1251" s="67"/>
      <c r="B1251" s="88" t="s">
        <v>653</v>
      </c>
      <c r="C1251" s="89" t="str">
        <f aca="false">Orçamento!A177</f>
        <v>7.40</v>
      </c>
      <c r="D1251" s="89"/>
      <c r="E1251" s="90"/>
      <c r="F1251" s="90"/>
      <c r="G1251" s="89"/>
      <c r="H1251" s="50" t="s">
        <v>654</v>
      </c>
      <c r="I1251" s="91" t="s">
        <v>655</v>
      </c>
      <c r="L1251" s="48"/>
    </row>
    <row r="1252" s="46" customFormat="true" ht="12.75" hidden="false" customHeight="true" outlineLevel="0" collapsed="false">
      <c r="B1252" s="100" t="e">
        <f aca="false" t="array" ref="B1252:B1252">IFERROR(VLOOKUP(C1251,Orçamento!$A$1:$I$5027,4,0),”NÃO ENC.”))</f>
        <v>#N/A</v>
      </c>
      <c r="C1252" s="100"/>
      <c r="D1252" s="100"/>
      <c r="E1252" s="100"/>
      <c r="F1252" s="100"/>
      <c r="G1252" s="100"/>
      <c r="H1252" s="100"/>
      <c r="I1252" s="100"/>
      <c r="L1252" s="48"/>
    </row>
    <row r="1253" s="46" customFormat="true" ht="24.6" hidden="false" customHeight="true" outlineLevel="0" collapsed="false">
      <c r="B1253" s="100"/>
      <c r="C1253" s="100"/>
      <c r="D1253" s="100"/>
      <c r="E1253" s="100"/>
      <c r="F1253" s="100"/>
      <c r="G1253" s="100"/>
      <c r="H1253" s="100"/>
      <c r="I1253" s="100"/>
      <c r="L1253" s="48"/>
    </row>
    <row r="1254" s="46" customFormat="true" ht="12.75" hidden="false" customHeight="true" outlineLevel="0" collapsed="false">
      <c r="B1254" s="71" t="s">
        <v>656</v>
      </c>
      <c r="C1254" s="72"/>
      <c r="D1254" s="73" t="s">
        <v>657</v>
      </c>
      <c r="E1254" s="71" t="s">
        <v>658</v>
      </c>
      <c r="F1254" s="72" t="s">
        <v>659</v>
      </c>
      <c r="G1254" s="71" t="s">
        <v>660</v>
      </c>
      <c r="H1254" s="71"/>
      <c r="I1254" s="71"/>
      <c r="L1254" s="48"/>
    </row>
    <row r="1255" s="46" customFormat="true" ht="12.75" hidden="false" customHeight="true" outlineLevel="0" collapsed="false">
      <c r="B1255" s="71"/>
      <c r="C1255" s="74"/>
      <c r="D1255" s="73"/>
      <c r="E1255" s="71"/>
      <c r="F1255" s="74" t="s">
        <v>661</v>
      </c>
      <c r="G1255" s="71"/>
      <c r="H1255" s="71"/>
      <c r="I1255" s="71"/>
      <c r="L1255" s="48"/>
    </row>
    <row r="1256" s="46" customFormat="true" ht="12.75" hidden="false" customHeight="true" outlineLevel="0" collapsed="false">
      <c r="B1256" s="75" t="s">
        <v>786</v>
      </c>
      <c r="C1256" s="76"/>
      <c r="D1256" s="76" t="n">
        <v>2</v>
      </c>
      <c r="E1256" s="77" t="n">
        <v>4</v>
      </c>
      <c r="F1256" s="77" t="n">
        <f aca="false">E1256*D1256</f>
        <v>8</v>
      </c>
      <c r="G1256" s="78" t="s">
        <v>753</v>
      </c>
      <c r="H1256" s="78"/>
      <c r="I1256" s="78"/>
      <c r="L1256" s="48"/>
    </row>
    <row r="1257" s="46" customFormat="true" ht="12.75" hidden="false" customHeight="true" outlineLevel="0" collapsed="false">
      <c r="B1257" s="75" t="s">
        <v>787</v>
      </c>
      <c r="C1257" s="76"/>
      <c r="D1257" s="76" t="n">
        <v>2</v>
      </c>
      <c r="E1257" s="77" t="n">
        <v>2</v>
      </c>
      <c r="F1257" s="77" t="n">
        <f aca="false">E1257*D1257</f>
        <v>4</v>
      </c>
      <c r="G1257" s="78" t="s">
        <v>753</v>
      </c>
      <c r="H1257" s="78"/>
      <c r="I1257" s="78"/>
      <c r="L1257" s="48"/>
    </row>
    <row r="1258" s="46" customFormat="true" ht="12.75" hidden="false" customHeight="true" outlineLevel="0" collapsed="false">
      <c r="B1258" s="75" t="s">
        <v>788</v>
      </c>
      <c r="C1258" s="76"/>
      <c r="D1258" s="76" t="n">
        <v>2</v>
      </c>
      <c r="E1258" s="77" t="n">
        <v>2</v>
      </c>
      <c r="F1258" s="77" t="n">
        <f aca="false">E1258*D1258</f>
        <v>4</v>
      </c>
      <c r="G1258" s="78" t="s">
        <v>753</v>
      </c>
      <c r="H1258" s="78"/>
      <c r="I1258" s="78"/>
      <c r="L1258" s="48"/>
    </row>
    <row r="1259" s="46" customFormat="true" ht="12.75" hidden="false" customHeight="true" outlineLevel="0" collapsed="false">
      <c r="A1259" s="46" t="str">
        <f aca="false">C1251</f>
        <v>7.40</v>
      </c>
      <c r="B1259" s="79" t="s">
        <v>664</v>
      </c>
      <c r="C1259" s="80"/>
      <c r="D1259" s="81"/>
      <c r="E1259" s="82"/>
      <c r="F1259" s="83" t="n">
        <f aca="false">SUM(F1256:F1258)</f>
        <v>16</v>
      </c>
      <c r="G1259" s="84"/>
      <c r="H1259" s="85"/>
      <c r="I1259" s="86"/>
      <c r="J1259" s="87" t="n">
        <f aca="false">SUM(C1259:I1259)</f>
        <v>16</v>
      </c>
      <c r="L1259" s="48"/>
    </row>
    <row r="1260" customFormat="false" ht="15" hidden="false" customHeight="false" outlineLevel="0" collapsed="false"/>
    <row r="1261" customFormat="false" ht="15" hidden="false" customHeight="false" outlineLevel="0" collapsed="false">
      <c r="A1261" s="102" t="n">
        <v>8</v>
      </c>
      <c r="B1261" s="103" t="s">
        <v>789</v>
      </c>
      <c r="C1261" s="103"/>
      <c r="D1261" s="103"/>
      <c r="E1261" s="103"/>
      <c r="F1261" s="103"/>
      <c r="G1261" s="103"/>
      <c r="H1261" s="103"/>
      <c r="I1261" s="103"/>
    </row>
    <row r="1263" s="46" customFormat="true" ht="12.75" hidden="false" customHeight="true" outlineLevel="0" collapsed="false">
      <c r="A1263" s="67"/>
      <c r="B1263" s="88" t="s">
        <v>653</v>
      </c>
      <c r="C1263" s="89" t="str">
        <f aca="false">Orçamento!A181</f>
        <v>8.1</v>
      </c>
      <c r="D1263" s="89"/>
      <c r="E1263" s="90"/>
      <c r="F1263" s="90"/>
      <c r="G1263" s="89"/>
      <c r="H1263" s="50" t="s">
        <v>654</v>
      </c>
      <c r="I1263" s="91" t="s">
        <v>655</v>
      </c>
      <c r="L1263" s="48"/>
    </row>
    <row r="1264" s="46" customFormat="true" ht="12.75" hidden="false" customHeight="true" outlineLevel="0" collapsed="false">
      <c r="B1264" s="100" t="e">
        <f aca="false" t="array" ref="B1264:B1264">IFERROR(VLOOKUP(C1263,Orçamento!$A$1:$I$5027,4,0),”NÃO ENC.”))</f>
        <v>#N/A</v>
      </c>
      <c r="C1264" s="100"/>
      <c r="D1264" s="100"/>
      <c r="E1264" s="100"/>
      <c r="F1264" s="100"/>
      <c r="G1264" s="100"/>
      <c r="H1264" s="100"/>
      <c r="I1264" s="100"/>
      <c r="L1264" s="48"/>
    </row>
    <row r="1265" s="46" customFormat="true" ht="24.6" hidden="false" customHeight="true" outlineLevel="0" collapsed="false">
      <c r="B1265" s="100"/>
      <c r="C1265" s="100"/>
      <c r="D1265" s="100"/>
      <c r="E1265" s="100"/>
      <c r="F1265" s="100"/>
      <c r="G1265" s="100"/>
      <c r="H1265" s="100"/>
      <c r="I1265" s="100"/>
      <c r="L1265" s="48"/>
    </row>
    <row r="1266" s="46" customFormat="true" ht="12.75" hidden="false" customHeight="true" outlineLevel="0" collapsed="false">
      <c r="B1266" s="71" t="s">
        <v>656</v>
      </c>
      <c r="C1266" s="72"/>
      <c r="D1266" s="73" t="s">
        <v>657</v>
      </c>
      <c r="E1266" s="71" t="s">
        <v>658</v>
      </c>
      <c r="F1266" s="72" t="s">
        <v>659</v>
      </c>
      <c r="G1266" s="71" t="s">
        <v>660</v>
      </c>
      <c r="H1266" s="71"/>
      <c r="I1266" s="71"/>
      <c r="L1266" s="48"/>
    </row>
    <row r="1267" s="46" customFormat="true" ht="12.75" hidden="false" customHeight="true" outlineLevel="0" collapsed="false">
      <c r="B1267" s="71"/>
      <c r="C1267" s="74"/>
      <c r="D1267" s="73"/>
      <c r="E1267" s="71"/>
      <c r="F1267" s="74" t="s">
        <v>661</v>
      </c>
      <c r="G1267" s="71"/>
      <c r="H1267" s="71"/>
      <c r="I1267" s="71"/>
      <c r="L1267" s="48"/>
    </row>
    <row r="1268" s="46" customFormat="true" ht="12.75" hidden="false" customHeight="true" outlineLevel="0" collapsed="false">
      <c r="B1268" s="75" t="s">
        <v>790</v>
      </c>
      <c r="C1268" s="76"/>
      <c r="D1268" s="76" t="n">
        <v>1</v>
      </c>
      <c r="E1268" s="77" t="n">
        <v>1</v>
      </c>
      <c r="F1268" s="77" t="n">
        <f aca="false">E1268*D1268</f>
        <v>1</v>
      </c>
      <c r="G1268" s="78" t="s">
        <v>753</v>
      </c>
      <c r="H1268" s="78"/>
      <c r="I1268" s="78"/>
      <c r="L1268" s="48"/>
    </row>
    <row r="1269" s="46" customFormat="true" ht="12.75" hidden="false" customHeight="true" outlineLevel="0" collapsed="false">
      <c r="A1269" s="46" t="str">
        <f aca="false">C1263</f>
        <v>8.1</v>
      </c>
      <c r="B1269" s="79" t="s">
        <v>664</v>
      </c>
      <c r="C1269" s="80"/>
      <c r="D1269" s="81"/>
      <c r="E1269" s="82"/>
      <c r="F1269" s="83" t="n">
        <f aca="false">SUM(F1268:F1268)</f>
        <v>1</v>
      </c>
      <c r="G1269" s="84"/>
      <c r="H1269" s="85"/>
      <c r="I1269" s="86"/>
      <c r="J1269" s="87" t="n">
        <f aca="false">SUM(C1269:I1269)</f>
        <v>1</v>
      </c>
      <c r="L1269" s="48"/>
    </row>
    <row r="1271" s="46" customFormat="true" ht="12.75" hidden="false" customHeight="true" outlineLevel="0" collapsed="false">
      <c r="A1271" s="67"/>
      <c r="B1271" s="88" t="s">
        <v>653</v>
      </c>
      <c r="C1271" s="89" t="str">
        <f aca="false">Orçamento!A182</f>
        <v>8.2</v>
      </c>
      <c r="D1271" s="89"/>
      <c r="E1271" s="90"/>
      <c r="F1271" s="90"/>
      <c r="G1271" s="89"/>
      <c r="H1271" s="50" t="s">
        <v>654</v>
      </c>
      <c r="I1271" s="91" t="s">
        <v>655</v>
      </c>
      <c r="L1271" s="48"/>
    </row>
    <row r="1272" s="46" customFormat="true" ht="12.75" hidden="false" customHeight="true" outlineLevel="0" collapsed="false">
      <c r="B1272" s="100" t="e">
        <f aca="false" t="array" ref="B1272:B1272">IFERROR(VLOOKUP(C1271,Orçamento!$A$1:$I$5027,4,0),”NÃO ENC.”))</f>
        <v>#N/A</v>
      </c>
      <c r="C1272" s="100"/>
      <c r="D1272" s="100"/>
      <c r="E1272" s="100"/>
      <c r="F1272" s="100"/>
      <c r="G1272" s="100"/>
      <c r="H1272" s="100"/>
      <c r="I1272" s="100"/>
      <c r="L1272" s="48"/>
    </row>
    <row r="1273" s="46" customFormat="true" ht="24.6" hidden="false" customHeight="true" outlineLevel="0" collapsed="false">
      <c r="B1273" s="100"/>
      <c r="C1273" s="100"/>
      <c r="D1273" s="100"/>
      <c r="E1273" s="100"/>
      <c r="F1273" s="100"/>
      <c r="G1273" s="100"/>
      <c r="H1273" s="100"/>
      <c r="I1273" s="100"/>
      <c r="L1273" s="48"/>
    </row>
    <row r="1274" s="46" customFormat="true" ht="12.75" hidden="false" customHeight="true" outlineLevel="0" collapsed="false">
      <c r="B1274" s="71" t="s">
        <v>656</v>
      </c>
      <c r="C1274" s="72"/>
      <c r="D1274" s="73" t="s">
        <v>657</v>
      </c>
      <c r="E1274" s="71" t="s">
        <v>658</v>
      </c>
      <c r="F1274" s="72" t="s">
        <v>659</v>
      </c>
      <c r="G1274" s="71" t="s">
        <v>660</v>
      </c>
      <c r="H1274" s="71"/>
      <c r="I1274" s="71"/>
      <c r="L1274" s="48"/>
    </row>
    <row r="1275" s="46" customFormat="true" ht="12.75" hidden="false" customHeight="true" outlineLevel="0" collapsed="false">
      <c r="B1275" s="71"/>
      <c r="C1275" s="74"/>
      <c r="D1275" s="73"/>
      <c r="E1275" s="71"/>
      <c r="F1275" s="74" t="s">
        <v>661</v>
      </c>
      <c r="G1275" s="71"/>
      <c r="H1275" s="71"/>
      <c r="I1275" s="71"/>
      <c r="L1275" s="48"/>
    </row>
    <row r="1276" s="46" customFormat="true" ht="12.75" hidden="false" customHeight="true" outlineLevel="0" collapsed="false">
      <c r="B1276" s="75" t="s">
        <v>790</v>
      </c>
      <c r="C1276" s="76"/>
      <c r="D1276" s="76" t="n">
        <v>1</v>
      </c>
      <c r="E1276" s="77" t="n">
        <v>6</v>
      </c>
      <c r="F1276" s="77" t="n">
        <f aca="false">E1276*D1276</f>
        <v>6</v>
      </c>
      <c r="G1276" s="78" t="s">
        <v>753</v>
      </c>
      <c r="H1276" s="78"/>
      <c r="I1276" s="78"/>
      <c r="L1276" s="48"/>
    </row>
    <row r="1277" s="46" customFormat="true" ht="12.75" hidden="false" customHeight="true" outlineLevel="0" collapsed="false">
      <c r="A1277" s="46" t="str">
        <f aca="false">C1271</f>
        <v>8.2</v>
      </c>
      <c r="B1277" s="79" t="s">
        <v>664</v>
      </c>
      <c r="C1277" s="80"/>
      <c r="D1277" s="81"/>
      <c r="E1277" s="82"/>
      <c r="F1277" s="83" t="n">
        <f aca="false">SUM(F1276:F1276)</f>
        <v>6</v>
      </c>
      <c r="G1277" s="84"/>
      <c r="H1277" s="85"/>
      <c r="I1277" s="86"/>
      <c r="J1277" s="87" t="n">
        <f aca="false">SUM(C1277:I1277)</f>
        <v>6</v>
      </c>
      <c r="L1277" s="48"/>
    </row>
    <row r="1279" s="46" customFormat="true" ht="12.75" hidden="false" customHeight="true" outlineLevel="0" collapsed="false">
      <c r="A1279" s="67"/>
      <c r="B1279" s="88" t="s">
        <v>653</v>
      </c>
      <c r="C1279" s="89" t="str">
        <f aca="false">Orçamento!A183</f>
        <v>8.3</v>
      </c>
      <c r="D1279" s="89"/>
      <c r="E1279" s="90"/>
      <c r="F1279" s="90"/>
      <c r="G1279" s="89"/>
      <c r="H1279" s="50" t="s">
        <v>654</v>
      </c>
      <c r="I1279" s="91" t="s">
        <v>655</v>
      </c>
      <c r="L1279" s="48"/>
    </row>
    <row r="1280" s="46" customFormat="true" ht="12.75" hidden="false" customHeight="true" outlineLevel="0" collapsed="false">
      <c r="B1280" s="100" t="e">
        <f aca="false" t="array" ref="B1280:B1280">IFERROR(VLOOKUP(C1279,Orçamento!$A$1:$I$5027,4,0),”NÃO ENC.”))</f>
        <v>#N/A</v>
      </c>
      <c r="C1280" s="100"/>
      <c r="D1280" s="100"/>
      <c r="E1280" s="100"/>
      <c r="F1280" s="100"/>
      <c r="G1280" s="100"/>
      <c r="H1280" s="100"/>
      <c r="I1280" s="100"/>
      <c r="L1280" s="48"/>
    </row>
    <row r="1281" s="46" customFormat="true" ht="24.6" hidden="false" customHeight="true" outlineLevel="0" collapsed="false">
      <c r="B1281" s="100"/>
      <c r="C1281" s="100"/>
      <c r="D1281" s="100"/>
      <c r="E1281" s="100"/>
      <c r="F1281" s="100"/>
      <c r="G1281" s="100"/>
      <c r="H1281" s="100"/>
      <c r="I1281" s="100"/>
      <c r="L1281" s="48"/>
    </row>
    <row r="1282" s="46" customFormat="true" ht="12.75" hidden="false" customHeight="true" outlineLevel="0" collapsed="false">
      <c r="B1282" s="71" t="s">
        <v>656</v>
      </c>
      <c r="C1282" s="72"/>
      <c r="D1282" s="73" t="s">
        <v>657</v>
      </c>
      <c r="E1282" s="71" t="s">
        <v>658</v>
      </c>
      <c r="F1282" s="72" t="s">
        <v>659</v>
      </c>
      <c r="G1282" s="71" t="s">
        <v>660</v>
      </c>
      <c r="H1282" s="71"/>
      <c r="I1282" s="71"/>
      <c r="L1282" s="48"/>
    </row>
    <row r="1283" s="46" customFormat="true" ht="12.75" hidden="false" customHeight="true" outlineLevel="0" collapsed="false">
      <c r="B1283" s="71"/>
      <c r="C1283" s="74"/>
      <c r="D1283" s="73"/>
      <c r="E1283" s="71"/>
      <c r="F1283" s="74" t="s">
        <v>661</v>
      </c>
      <c r="G1283" s="71"/>
      <c r="H1283" s="71"/>
      <c r="I1283" s="71"/>
      <c r="L1283" s="48"/>
    </row>
    <row r="1284" s="46" customFormat="true" ht="12.75" hidden="false" customHeight="true" outlineLevel="0" collapsed="false">
      <c r="B1284" s="75" t="s">
        <v>791</v>
      </c>
      <c r="C1284" s="76"/>
      <c r="D1284" s="76" t="n">
        <v>1</v>
      </c>
      <c r="E1284" s="77" t="n">
        <v>1</v>
      </c>
      <c r="F1284" s="77" t="n">
        <f aca="false">E1284*D1284</f>
        <v>1</v>
      </c>
      <c r="G1284" s="78" t="s">
        <v>753</v>
      </c>
      <c r="H1284" s="78"/>
      <c r="I1284" s="78"/>
      <c r="L1284" s="48"/>
    </row>
    <row r="1285" s="46" customFormat="true" ht="12.75" hidden="false" customHeight="true" outlineLevel="0" collapsed="false">
      <c r="A1285" s="46" t="str">
        <f aca="false">C1279</f>
        <v>8.3</v>
      </c>
      <c r="B1285" s="79" t="s">
        <v>664</v>
      </c>
      <c r="C1285" s="80"/>
      <c r="D1285" s="81"/>
      <c r="E1285" s="82"/>
      <c r="F1285" s="83" t="n">
        <f aca="false">SUM(F1284:F1284)</f>
        <v>1</v>
      </c>
      <c r="G1285" s="84"/>
      <c r="H1285" s="85"/>
      <c r="I1285" s="86"/>
      <c r="J1285" s="87" t="n">
        <f aca="false">SUM(C1285:I1285)</f>
        <v>1</v>
      </c>
      <c r="L1285" s="48"/>
    </row>
    <row r="1287" s="46" customFormat="true" ht="12.75" hidden="false" customHeight="true" outlineLevel="0" collapsed="false">
      <c r="A1287" s="67"/>
      <c r="B1287" s="88" t="s">
        <v>653</v>
      </c>
      <c r="C1287" s="89" t="str">
        <f aca="false">Orçamento!A184</f>
        <v>8.4</v>
      </c>
      <c r="D1287" s="89"/>
      <c r="E1287" s="90"/>
      <c r="F1287" s="90"/>
      <c r="G1287" s="89"/>
      <c r="H1287" s="50" t="s">
        <v>654</v>
      </c>
      <c r="I1287" s="91" t="s">
        <v>655</v>
      </c>
      <c r="L1287" s="48"/>
    </row>
    <row r="1288" s="46" customFormat="true" ht="12.75" hidden="false" customHeight="true" outlineLevel="0" collapsed="false">
      <c r="B1288" s="100" t="e">
        <f aca="false" t="array" ref="B1288:B1288">IFERROR(VLOOKUP(C1287,Orçamento!$A$1:$I$5027,4,0),”NÃO ENC.”))</f>
        <v>#N/A</v>
      </c>
      <c r="C1288" s="100"/>
      <c r="D1288" s="100"/>
      <c r="E1288" s="100"/>
      <c r="F1288" s="100"/>
      <c r="G1288" s="100"/>
      <c r="H1288" s="100"/>
      <c r="I1288" s="100"/>
      <c r="L1288" s="48"/>
    </row>
    <row r="1289" s="46" customFormat="true" ht="24.6" hidden="false" customHeight="true" outlineLevel="0" collapsed="false">
      <c r="B1289" s="100"/>
      <c r="C1289" s="100"/>
      <c r="D1289" s="100"/>
      <c r="E1289" s="100"/>
      <c r="F1289" s="100"/>
      <c r="G1289" s="100"/>
      <c r="H1289" s="100"/>
      <c r="I1289" s="100"/>
      <c r="L1289" s="48"/>
    </row>
    <row r="1290" s="46" customFormat="true" ht="12.75" hidden="false" customHeight="true" outlineLevel="0" collapsed="false">
      <c r="B1290" s="71" t="s">
        <v>656</v>
      </c>
      <c r="C1290" s="72"/>
      <c r="D1290" s="73" t="s">
        <v>657</v>
      </c>
      <c r="E1290" s="71" t="s">
        <v>658</v>
      </c>
      <c r="F1290" s="72" t="s">
        <v>659</v>
      </c>
      <c r="G1290" s="71" t="s">
        <v>660</v>
      </c>
      <c r="H1290" s="71"/>
      <c r="I1290" s="71"/>
      <c r="L1290" s="48"/>
    </row>
    <row r="1291" s="46" customFormat="true" ht="12.75" hidden="false" customHeight="true" outlineLevel="0" collapsed="false">
      <c r="B1291" s="71"/>
      <c r="C1291" s="74"/>
      <c r="D1291" s="73"/>
      <c r="E1291" s="71"/>
      <c r="F1291" s="74" t="s">
        <v>661</v>
      </c>
      <c r="G1291" s="71"/>
      <c r="H1291" s="71"/>
      <c r="I1291" s="71"/>
      <c r="L1291" s="48"/>
    </row>
    <row r="1292" s="46" customFormat="true" ht="12.75" hidden="false" customHeight="true" outlineLevel="0" collapsed="false">
      <c r="B1292" s="75" t="s">
        <v>791</v>
      </c>
      <c r="C1292" s="76"/>
      <c r="D1292" s="76" t="n">
        <v>28</v>
      </c>
      <c r="E1292" s="77" t="n">
        <v>1</v>
      </c>
      <c r="F1292" s="77" t="n">
        <f aca="false">E1292*D1292</f>
        <v>28</v>
      </c>
      <c r="G1292" s="78" t="s">
        <v>792</v>
      </c>
      <c r="H1292" s="78"/>
      <c r="I1292" s="78"/>
      <c r="L1292" s="48"/>
    </row>
    <row r="1293" s="46" customFormat="true" ht="12.75" hidden="false" customHeight="true" outlineLevel="0" collapsed="false">
      <c r="B1293" s="75" t="s">
        <v>793</v>
      </c>
      <c r="C1293" s="76"/>
      <c r="D1293" s="76" t="n">
        <v>70</v>
      </c>
      <c r="E1293" s="77" t="n">
        <v>1</v>
      </c>
      <c r="F1293" s="77" t="n">
        <f aca="false">E1293*D1293</f>
        <v>70</v>
      </c>
      <c r="G1293" s="78" t="s">
        <v>794</v>
      </c>
      <c r="H1293" s="78"/>
      <c r="I1293" s="78"/>
      <c r="L1293" s="48"/>
    </row>
    <row r="1294" s="46" customFormat="true" ht="12.75" hidden="false" customHeight="true" outlineLevel="0" collapsed="false">
      <c r="A1294" s="46" t="str">
        <f aca="false">C1287</f>
        <v>8.4</v>
      </c>
      <c r="B1294" s="79" t="s">
        <v>664</v>
      </c>
      <c r="C1294" s="80"/>
      <c r="D1294" s="81"/>
      <c r="E1294" s="82"/>
      <c r="F1294" s="83" t="n">
        <f aca="false">SUM(F1292:F1293)</f>
        <v>98</v>
      </c>
      <c r="G1294" s="84"/>
      <c r="H1294" s="85"/>
      <c r="I1294" s="86"/>
      <c r="J1294" s="87" t="n">
        <f aca="false">SUM(C1294:I1294)</f>
        <v>98</v>
      </c>
      <c r="L1294" s="48"/>
    </row>
    <row r="1296" s="46" customFormat="true" ht="12.75" hidden="false" customHeight="true" outlineLevel="0" collapsed="false">
      <c r="A1296" s="67"/>
      <c r="B1296" s="88" t="s">
        <v>653</v>
      </c>
      <c r="C1296" s="89" t="str">
        <f aca="false">Orçamento!A185</f>
        <v>8.5</v>
      </c>
      <c r="D1296" s="89"/>
      <c r="E1296" s="90"/>
      <c r="F1296" s="90"/>
      <c r="G1296" s="89"/>
      <c r="H1296" s="50" t="s">
        <v>654</v>
      </c>
      <c r="I1296" s="91" t="s">
        <v>655</v>
      </c>
      <c r="L1296" s="48"/>
    </row>
    <row r="1297" s="46" customFormat="true" ht="12.75" hidden="false" customHeight="true" outlineLevel="0" collapsed="false">
      <c r="B1297" s="100" t="e">
        <f aca="false" t="array" ref="B1297:B1297">IFERROR(VLOOKUP(C1296,Orçamento!$A$1:$I$5027,4,0),”NÃO ENC.”))</f>
        <v>#N/A</v>
      </c>
      <c r="C1297" s="100"/>
      <c r="D1297" s="100"/>
      <c r="E1297" s="100"/>
      <c r="F1297" s="100"/>
      <c r="G1297" s="100"/>
      <c r="H1297" s="100"/>
      <c r="I1297" s="100"/>
      <c r="L1297" s="48"/>
    </row>
    <row r="1298" s="46" customFormat="true" ht="24.6" hidden="false" customHeight="true" outlineLevel="0" collapsed="false">
      <c r="B1298" s="100"/>
      <c r="C1298" s="100"/>
      <c r="D1298" s="100"/>
      <c r="E1298" s="100"/>
      <c r="F1298" s="100"/>
      <c r="G1298" s="100"/>
      <c r="H1298" s="100"/>
      <c r="I1298" s="100"/>
      <c r="L1298" s="48"/>
    </row>
    <row r="1299" s="46" customFormat="true" ht="12.75" hidden="false" customHeight="true" outlineLevel="0" collapsed="false">
      <c r="B1299" s="71" t="s">
        <v>656</v>
      </c>
      <c r="C1299" s="72"/>
      <c r="D1299" s="73" t="s">
        <v>657</v>
      </c>
      <c r="E1299" s="71" t="s">
        <v>658</v>
      </c>
      <c r="F1299" s="72" t="s">
        <v>659</v>
      </c>
      <c r="G1299" s="71" t="s">
        <v>660</v>
      </c>
      <c r="H1299" s="71"/>
      <c r="I1299" s="71"/>
      <c r="L1299" s="48"/>
    </row>
    <row r="1300" s="46" customFormat="true" ht="12.75" hidden="false" customHeight="true" outlineLevel="0" collapsed="false">
      <c r="B1300" s="71"/>
      <c r="C1300" s="74"/>
      <c r="D1300" s="73"/>
      <c r="E1300" s="71"/>
      <c r="F1300" s="74" t="s">
        <v>661</v>
      </c>
      <c r="G1300" s="71"/>
      <c r="H1300" s="71"/>
      <c r="I1300" s="71"/>
      <c r="L1300" s="48"/>
    </row>
    <row r="1301" s="46" customFormat="true" ht="12.75" hidden="false" customHeight="true" outlineLevel="0" collapsed="false">
      <c r="B1301" s="75" t="s">
        <v>795</v>
      </c>
      <c r="C1301" s="76"/>
      <c r="D1301" s="76" t="n">
        <v>2</v>
      </c>
      <c r="E1301" s="77" t="n">
        <v>1</v>
      </c>
      <c r="F1301" s="77" t="n">
        <f aca="false">E1301*D1301</f>
        <v>2</v>
      </c>
      <c r="G1301" s="78" t="s">
        <v>753</v>
      </c>
      <c r="H1301" s="78"/>
      <c r="I1301" s="78"/>
      <c r="L1301" s="48"/>
    </row>
    <row r="1302" s="46" customFormat="true" ht="12.75" hidden="false" customHeight="true" outlineLevel="0" collapsed="false">
      <c r="A1302" s="46" t="str">
        <f aca="false">C1296</f>
        <v>8.5</v>
      </c>
      <c r="B1302" s="79" t="s">
        <v>664</v>
      </c>
      <c r="C1302" s="80"/>
      <c r="D1302" s="81"/>
      <c r="E1302" s="82"/>
      <c r="F1302" s="83" t="n">
        <f aca="false">SUM(F1301:F1301)</f>
        <v>2</v>
      </c>
      <c r="G1302" s="84"/>
      <c r="H1302" s="85"/>
      <c r="I1302" s="86"/>
      <c r="J1302" s="87" t="n">
        <f aca="false">SUM(C1302:I1302)</f>
        <v>2</v>
      </c>
      <c r="L1302" s="48"/>
    </row>
    <row r="1304" s="46" customFormat="true" ht="12.75" hidden="false" customHeight="true" outlineLevel="0" collapsed="false">
      <c r="A1304" s="67"/>
      <c r="B1304" s="88" t="s">
        <v>653</v>
      </c>
      <c r="C1304" s="89" t="str">
        <f aca="false">Orçamento!A186</f>
        <v>8.6</v>
      </c>
      <c r="D1304" s="89"/>
      <c r="E1304" s="90"/>
      <c r="F1304" s="90"/>
      <c r="G1304" s="89"/>
      <c r="H1304" s="50" t="s">
        <v>654</v>
      </c>
      <c r="I1304" s="91" t="s">
        <v>655</v>
      </c>
      <c r="L1304" s="48"/>
    </row>
    <row r="1305" s="46" customFormat="true" ht="12.75" hidden="false" customHeight="true" outlineLevel="0" collapsed="false">
      <c r="B1305" s="100" t="e">
        <f aca="false" t="array" ref="B1305:B1305">IFERROR(VLOOKUP(C1304,Orçamento!$A$1:$I$5027,4,0),”NÃO ENC.”))</f>
        <v>#N/A</v>
      </c>
      <c r="C1305" s="100"/>
      <c r="D1305" s="100"/>
      <c r="E1305" s="100"/>
      <c r="F1305" s="100"/>
      <c r="G1305" s="100"/>
      <c r="H1305" s="100"/>
      <c r="I1305" s="100"/>
      <c r="L1305" s="48"/>
    </row>
    <row r="1306" s="46" customFormat="true" ht="24.6" hidden="false" customHeight="true" outlineLevel="0" collapsed="false">
      <c r="B1306" s="100"/>
      <c r="C1306" s="100"/>
      <c r="D1306" s="100"/>
      <c r="E1306" s="100"/>
      <c r="F1306" s="100"/>
      <c r="G1306" s="100"/>
      <c r="H1306" s="100"/>
      <c r="I1306" s="100"/>
      <c r="L1306" s="48"/>
    </row>
    <row r="1307" s="46" customFormat="true" ht="12.75" hidden="false" customHeight="true" outlineLevel="0" collapsed="false">
      <c r="B1307" s="71" t="s">
        <v>656</v>
      </c>
      <c r="C1307" s="72"/>
      <c r="D1307" s="73" t="s">
        <v>657</v>
      </c>
      <c r="E1307" s="71" t="s">
        <v>658</v>
      </c>
      <c r="F1307" s="72" t="s">
        <v>659</v>
      </c>
      <c r="G1307" s="71" t="s">
        <v>660</v>
      </c>
      <c r="H1307" s="71"/>
      <c r="I1307" s="71"/>
      <c r="L1307" s="48"/>
    </row>
    <row r="1308" s="46" customFormat="true" ht="12.75" hidden="false" customHeight="true" outlineLevel="0" collapsed="false">
      <c r="B1308" s="71"/>
      <c r="C1308" s="74"/>
      <c r="D1308" s="73"/>
      <c r="E1308" s="71"/>
      <c r="F1308" s="74" t="s">
        <v>661</v>
      </c>
      <c r="G1308" s="71"/>
      <c r="H1308" s="71"/>
      <c r="I1308" s="71"/>
      <c r="L1308" s="48"/>
    </row>
    <row r="1309" s="46" customFormat="true" ht="12.75" hidden="false" customHeight="true" outlineLevel="0" collapsed="false">
      <c r="B1309" s="75" t="s">
        <v>795</v>
      </c>
      <c r="C1309" s="76"/>
      <c r="D1309" s="76" t="n">
        <v>1</v>
      </c>
      <c r="E1309" s="77" t="n">
        <v>1</v>
      </c>
      <c r="F1309" s="77" t="n">
        <f aca="false">E1309*D1309</f>
        <v>1</v>
      </c>
      <c r="G1309" s="78" t="s">
        <v>753</v>
      </c>
      <c r="H1309" s="78"/>
      <c r="I1309" s="78"/>
      <c r="L1309" s="48"/>
    </row>
    <row r="1310" s="46" customFormat="true" ht="12.75" hidden="false" customHeight="true" outlineLevel="0" collapsed="false">
      <c r="A1310" s="46" t="str">
        <f aca="false">C1304</f>
        <v>8.6</v>
      </c>
      <c r="B1310" s="79" t="s">
        <v>664</v>
      </c>
      <c r="C1310" s="80"/>
      <c r="D1310" s="81"/>
      <c r="E1310" s="82"/>
      <c r="F1310" s="83" t="n">
        <f aca="false">SUM(F1309:F1309)</f>
        <v>1</v>
      </c>
      <c r="G1310" s="84"/>
      <c r="H1310" s="85"/>
      <c r="I1310" s="86"/>
      <c r="J1310" s="87" t="n">
        <f aca="false">SUM(C1310:I1310)</f>
        <v>1</v>
      </c>
      <c r="L1310" s="48"/>
    </row>
    <row r="1312" s="46" customFormat="true" ht="12.75" hidden="false" customHeight="true" outlineLevel="0" collapsed="false">
      <c r="A1312" s="67"/>
      <c r="B1312" s="88" t="s">
        <v>653</v>
      </c>
      <c r="C1312" s="89" t="str">
        <f aca="false">Orçamento!A187</f>
        <v>8.7</v>
      </c>
      <c r="D1312" s="89"/>
      <c r="E1312" s="90"/>
      <c r="F1312" s="90"/>
      <c r="G1312" s="89"/>
      <c r="H1312" s="50" t="s">
        <v>654</v>
      </c>
      <c r="I1312" s="91" t="s">
        <v>655</v>
      </c>
      <c r="L1312" s="48"/>
    </row>
    <row r="1313" s="46" customFormat="true" ht="12.75" hidden="false" customHeight="true" outlineLevel="0" collapsed="false">
      <c r="B1313" s="100" t="e">
        <f aca="false" t="array" ref="B1313:B1313">IFERROR(VLOOKUP(C1312,Orçamento!$A$1:$I$5027,4,0),”NÃO ENC.”))</f>
        <v>#N/A</v>
      </c>
      <c r="C1313" s="100"/>
      <c r="D1313" s="100"/>
      <c r="E1313" s="100"/>
      <c r="F1313" s="100"/>
      <c r="G1313" s="100"/>
      <c r="H1313" s="100"/>
      <c r="I1313" s="100"/>
      <c r="L1313" s="48"/>
    </row>
    <row r="1314" s="46" customFormat="true" ht="24.6" hidden="false" customHeight="true" outlineLevel="0" collapsed="false">
      <c r="B1314" s="100"/>
      <c r="C1314" s="100"/>
      <c r="D1314" s="100"/>
      <c r="E1314" s="100"/>
      <c r="F1314" s="100"/>
      <c r="G1314" s="100"/>
      <c r="H1314" s="100"/>
      <c r="I1314" s="100"/>
      <c r="L1314" s="48"/>
    </row>
    <row r="1315" s="46" customFormat="true" ht="12.75" hidden="false" customHeight="true" outlineLevel="0" collapsed="false">
      <c r="B1315" s="71" t="s">
        <v>656</v>
      </c>
      <c r="C1315" s="72"/>
      <c r="D1315" s="73" t="s">
        <v>657</v>
      </c>
      <c r="E1315" s="71" t="s">
        <v>658</v>
      </c>
      <c r="F1315" s="72" t="s">
        <v>659</v>
      </c>
      <c r="G1315" s="71" t="s">
        <v>660</v>
      </c>
      <c r="H1315" s="71"/>
      <c r="I1315" s="71"/>
      <c r="L1315" s="48"/>
    </row>
    <row r="1316" s="46" customFormat="true" ht="12.75" hidden="false" customHeight="true" outlineLevel="0" collapsed="false">
      <c r="B1316" s="71"/>
      <c r="C1316" s="74"/>
      <c r="D1316" s="73"/>
      <c r="E1316" s="71"/>
      <c r="F1316" s="74" t="s">
        <v>661</v>
      </c>
      <c r="G1316" s="71"/>
      <c r="H1316" s="71"/>
      <c r="I1316" s="71"/>
      <c r="L1316" s="48"/>
    </row>
    <row r="1317" s="46" customFormat="true" ht="12.75" hidden="false" customHeight="true" outlineLevel="0" collapsed="false">
      <c r="B1317" s="75" t="s">
        <v>796</v>
      </c>
      <c r="C1317" s="76"/>
      <c r="D1317" s="76" t="n">
        <v>1</v>
      </c>
      <c r="E1317" s="77" t="n">
        <v>1</v>
      </c>
      <c r="F1317" s="77" t="n">
        <f aca="false">E1317*D1317</f>
        <v>1</v>
      </c>
      <c r="G1317" s="78" t="s">
        <v>753</v>
      </c>
      <c r="H1317" s="78"/>
      <c r="I1317" s="78"/>
      <c r="L1317" s="48"/>
    </row>
    <row r="1318" s="46" customFormat="true" ht="12.75" hidden="false" customHeight="true" outlineLevel="0" collapsed="false">
      <c r="A1318" s="46" t="str">
        <f aca="false">C1312</f>
        <v>8.7</v>
      </c>
      <c r="B1318" s="79" t="s">
        <v>664</v>
      </c>
      <c r="C1318" s="80"/>
      <c r="D1318" s="81"/>
      <c r="E1318" s="82"/>
      <c r="F1318" s="83" t="n">
        <f aca="false">SUM(F1317:F1317)</f>
        <v>1</v>
      </c>
      <c r="G1318" s="84"/>
      <c r="H1318" s="85"/>
      <c r="I1318" s="86"/>
      <c r="J1318" s="87" t="n">
        <f aca="false">SUM(C1318:I1318)</f>
        <v>1</v>
      </c>
      <c r="L1318" s="48"/>
    </row>
    <row r="1320" s="46" customFormat="true" ht="12.75" hidden="false" customHeight="true" outlineLevel="0" collapsed="false">
      <c r="A1320" s="67"/>
      <c r="B1320" s="88" t="s">
        <v>653</v>
      </c>
      <c r="C1320" s="89" t="str">
        <f aca="false">Orçamento!A188</f>
        <v>8.8</v>
      </c>
      <c r="D1320" s="89"/>
      <c r="E1320" s="90"/>
      <c r="F1320" s="90"/>
      <c r="G1320" s="89"/>
      <c r="H1320" s="50" t="s">
        <v>654</v>
      </c>
      <c r="I1320" s="91" t="s">
        <v>655</v>
      </c>
      <c r="L1320" s="48"/>
    </row>
    <row r="1321" s="46" customFormat="true" ht="12.75" hidden="false" customHeight="true" outlineLevel="0" collapsed="false">
      <c r="B1321" s="100" t="e">
        <f aca="false" t="array" ref="B1321:B1321">IFERROR(VLOOKUP(C1320,Orçamento!$A$1:$I$5027,4,0),”NÃO ENC.”))</f>
        <v>#N/A</v>
      </c>
      <c r="C1321" s="100"/>
      <c r="D1321" s="100"/>
      <c r="E1321" s="100"/>
      <c r="F1321" s="100"/>
      <c r="G1321" s="100"/>
      <c r="H1321" s="100"/>
      <c r="I1321" s="100"/>
      <c r="L1321" s="48"/>
    </row>
    <row r="1322" s="46" customFormat="true" ht="24.6" hidden="false" customHeight="true" outlineLevel="0" collapsed="false">
      <c r="B1322" s="100"/>
      <c r="C1322" s="100"/>
      <c r="D1322" s="100"/>
      <c r="E1322" s="100"/>
      <c r="F1322" s="100"/>
      <c r="G1322" s="100"/>
      <c r="H1322" s="100"/>
      <c r="I1322" s="100"/>
      <c r="L1322" s="48"/>
    </row>
    <row r="1323" s="46" customFormat="true" ht="12.75" hidden="false" customHeight="true" outlineLevel="0" collapsed="false">
      <c r="B1323" s="71" t="s">
        <v>656</v>
      </c>
      <c r="C1323" s="72"/>
      <c r="D1323" s="73" t="s">
        <v>657</v>
      </c>
      <c r="E1323" s="71" t="s">
        <v>658</v>
      </c>
      <c r="F1323" s="72" t="s">
        <v>659</v>
      </c>
      <c r="G1323" s="71" t="s">
        <v>660</v>
      </c>
      <c r="H1323" s="71"/>
      <c r="I1323" s="71"/>
      <c r="L1323" s="48"/>
    </row>
    <row r="1324" s="46" customFormat="true" ht="12.75" hidden="false" customHeight="true" outlineLevel="0" collapsed="false">
      <c r="B1324" s="71"/>
      <c r="C1324" s="74"/>
      <c r="D1324" s="73"/>
      <c r="E1324" s="71"/>
      <c r="F1324" s="74" t="s">
        <v>661</v>
      </c>
      <c r="G1324" s="71"/>
      <c r="H1324" s="71"/>
      <c r="I1324" s="71"/>
      <c r="L1324" s="48"/>
    </row>
    <row r="1325" s="46" customFormat="true" ht="12.75" hidden="false" customHeight="true" outlineLevel="0" collapsed="false">
      <c r="B1325" s="75" t="s">
        <v>797</v>
      </c>
      <c r="C1325" s="76"/>
      <c r="D1325" s="76" t="n">
        <v>1</v>
      </c>
      <c r="E1325" s="77" t="n">
        <v>1</v>
      </c>
      <c r="F1325" s="77" t="n">
        <f aca="false">E1325*D1325</f>
        <v>1</v>
      </c>
      <c r="G1325" s="78" t="s">
        <v>753</v>
      </c>
      <c r="H1325" s="78"/>
      <c r="I1325" s="78"/>
      <c r="L1325" s="48"/>
    </row>
    <row r="1326" s="46" customFormat="true" ht="12.75" hidden="false" customHeight="true" outlineLevel="0" collapsed="false">
      <c r="A1326" s="46" t="str">
        <f aca="false">C1320</f>
        <v>8.8</v>
      </c>
      <c r="B1326" s="79" t="s">
        <v>664</v>
      </c>
      <c r="C1326" s="80"/>
      <c r="D1326" s="81"/>
      <c r="E1326" s="82"/>
      <c r="F1326" s="83" t="n">
        <f aca="false">SUM(F1325:F1325)</f>
        <v>1</v>
      </c>
      <c r="G1326" s="84"/>
      <c r="H1326" s="85"/>
      <c r="I1326" s="86"/>
      <c r="J1326" s="87" t="n">
        <f aca="false">SUM(C1326:I1326)</f>
        <v>1</v>
      </c>
      <c r="L1326" s="48"/>
    </row>
    <row r="1328" s="46" customFormat="true" ht="12.75" hidden="false" customHeight="true" outlineLevel="0" collapsed="false">
      <c r="A1328" s="67"/>
      <c r="B1328" s="88" t="s">
        <v>653</v>
      </c>
      <c r="C1328" s="89" t="str">
        <f aca="false">Orçamento!A189</f>
        <v>8.9</v>
      </c>
      <c r="D1328" s="89"/>
      <c r="E1328" s="90"/>
      <c r="F1328" s="90"/>
      <c r="G1328" s="89"/>
      <c r="H1328" s="50" t="s">
        <v>654</v>
      </c>
      <c r="I1328" s="91" t="s">
        <v>655</v>
      </c>
      <c r="L1328" s="48"/>
    </row>
    <row r="1329" s="46" customFormat="true" ht="12.75" hidden="false" customHeight="true" outlineLevel="0" collapsed="false">
      <c r="B1329" s="100" t="e">
        <f aca="false" t="array" ref="B1329:B1329">IFERROR(VLOOKUP(C1328,Orçamento!$A$1:$I$5027,4,0),”NÃO ENC.”))</f>
        <v>#N/A</v>
      </c>
      <c r="C1329" s="100"/>
      <c r="D1329" s="100"/>
      <c r="E1329" s="100"/>
      <c r="F1329" s="100"/>
      <c r="G1329" s="100"/>
      <c r="H1329" s="100"/>
      <c r="I1329" s="100"/>
      <c r="L1329" s="48"/>
    </row>
    <row r="1330" s="46" customFormat="true" ht="24.6" hidden="false" customHeight="true" outlineLevel="0" collapsed="false">
      <c r="B1330" s="100"/>
      <c r="C1330" s="100"/>
      <c r="D1330" s="100"/>
      <c r="E1330" s="100"/>
      <c r="F1330" s="100"/>
      <c r="G1330" s="100"/>
      <c r="H1330" s="100"/>
      <c r="I1330" s="100"/>
      <c r="L1330" s="48"/>
    </row>
    <row r="1331" s="46" customFormat="true" ht="12.75" hidden="false" customHeight="true" outlineLevel="0" collapsed="false">
      <c r="B1331" s="71" t="s">
        <v>656</v>
      </c>
      <c r="C1331" s="72"/>
      <c r="D1331" s="73" t="s">
        <v>657</v>
      </c>
      <c r="E1331" s="71" t="s">
        <v>658</v>
      </c>
      <c r="F1331" s="72" t="s">
        <v>659</v>
      </c>
      <c r="G1331" s="71" t="s">
        <v>660</v>
      </c>
      <c r="H1331" s="71"/>
      <c r="I1331" s="71"/>
      <c r="L1331" s="48"/>
    </row>
    <row r="1332" s="46" customFormat="true" ht="12.75" hidden="false" customHeight="true" outlineLevel="0" collapsed="false">
      <c r="B1332" s="71"/>
      <c r="C1332" s="74"/>
      <c r="D1332" s="73"/>
      <c r="E1332" s="71"/>
      <c r="F1332" s="74" t="s">
        <v>661</v>
      </c>
      <c r="G1332" s="71"/>
      <c r="H1332" s="71"/>
      <c r="I1332" s="71"/>
      <c r="L1332" s="48"/>
    </row>
    <row r="1333" s="46" customFormat="true" ht="12.75" hidden="false" customHeight="true" outlineLevel="0" collapsed="false">
      <c r="B1333" s="75" t="s">
        <v>798</v>
      </c>
      <c r="C1333" s="76"/>
      <c r="D1333" s="76" t="n">
        <v>1</v>
      </c>
      <c r="E1333" s="77" t="n">
        <v>1</v>
      </c>
      <c r="F1333" s="77" t="n">
        <f aca="false">E1333*D1333</f>
        <v>1</v>
      </c>
      <c r="G1333" s="78" t="s">
        <v>753</v>
      </c>
      <c r="H1333" s="78"/>
      <c r="I1333" s="78"/>
      <c r="L1333" s="48"/>
    </row>
    <row r="1334" s="46" customFormat="true" ht="12.75" hidden="false" customHeight="true" outlineLevel="0" collapsed="false">
      <c r="A1334" s="46" t="str">
        <f aca="false">C1328</f>
        <v>8.9</v>
      </c>
      <c r="B1334" s="79" t="s">
        <v>664</v>
      </c>
      <c r="C1334" s="80"/>
      <c r="D1334" s="81"/>
      <c r="E1334" s="82"/>
      <c r="F1334" s="83" t="n">
        <f aca="false">SUM(F1333:F1333)</f>
        <v>1</v>
      </c>
      <c r="G1334" s="84"/>
      <c r="H1334" s="85"/>
      <c r="I1334" s="86"/>
      <c r="J1334" s="87" t="n">
        <f aca="false">SUM(C1334:I1334)</f>
        <v>1</v>
      </c>
      <c r="L1334" s="48"/>
    </row>
    <row r="1336" s="46" customFormat="true" ht="12.75" hidden="false" customHeight="true" outlineLevel="0" collapsed="false">
      <c r="A1336" s="67"/>
      <c r="B1336" s="88" t="s">
        <v>653</v>
      </c>
      <c r="C1336" s="89" t="str">
        <f aca="false">Orçamento!A190</f>
        <v>8.10</v>
      </c>
      <c r="D1336" s="89"/>
      <c r="E1336" s="90"/>
      <c r="F1336" s="90"/>
      <c r="G1336" s="89"/>
      <c r="H1336" s="50" t="s">
        <v>654</v>
      </c>
      <c r="I1336" s="91" t="s">
        <v>655</v>
      </c>
      <c r="L1336" s="48"/>
    </row>
    <row r="1337" s="46" customFormat="true" ht="12.75" hidden="false" customHeight="true" outlineLevel="0" collapsed="false">
      <c r="B1337" s="100" t="e">
        <f aca="false" t="array" ref="B1337:B1337">IFERROR(VLOOKUP(C1336,Orçamento!$A$1:$I$5027,4,0),”NÃO ENC.”))</f>
        <v>#N/A</v>
      </c>
      <c r="C1337" s="100"/>
      <c r="D1337" s="100"/>
      <c r="E1337" s="100"/>
      <c r="F1337" s="100"/>
      <c r="G1337" s="100"/>
      <c r="H1337" s="100"/>
      <c r="I1337" s="100"/>
      <c r="L1337" s="48"/>
    </row>
    <row r="1338" s="46" customFormat="true" ht="24.6" hidden="false" customHeight="true" outlineLevel="0" collapsed="false">
      <c r="B1338" s="100"/>
      <c r="C1338" s="100"/>
      <c r="D1338" s="100"/>
      <c r="E1338" s="100"/>
      <c r="F1338" s="100"/>
      <c r="G1338" s="100"/>
      <c r="H1338" s="100"/>
      <c r="I1338" s="100"/>
      <c r="L1338" s="48"/>
    </row>
    <row r="1339" s="46" customFormat="true" ht="12.75" hidden="false" customHeight="true" outlineLevel="0" collapsed="false">
      <c r="B1339" s="71" t="s">
        <v>656</v>
      </c>
      <c r="C1339" s="72"/>
      <c r="D1339" s="73" t="s">
        <v>657</v>
      </c>
      <c r="E1339" s="71" t="s">
        <v>658</v>
      </c>
      <c r="F1339" s="72" t="s">
        <v>659</v>
      </c>
      <c r="G1339" s="71" t="s">
        <v>660</v>
      </c>
      <c r="H1339" s="71"/>
      <c r="I1339" s="71"/>
      <c r="L1339" s="48"/>
    </row>
    <row r="1340" s="46" customFormat="true" ht="12.75" hidden="false" customHeight="true" outlineLevel="0" collapsed="false">
      <c r="B1340" s="71"/>
      <c r="C1340" s="74"/>
      <c r="D1340" s="73"/>
      <c r="E1340" s="71"/>
      <c r="F1340" s="74" t="s">
        <v>661</v>
      </c>
      <c r="G1340" s="71"/>
      <c r="H1340" s="71"/>
      <c r="I1340" s="71"/>
      <c r="L1340" s="48"/>
    </row>
    <row r="1341" s="46" customFormat="true" ht="12.75" hidden="false" customHeight="true" outlineLevel="0" collapsed="false">
      <c r="B1341" s="75" t="s">
        <v>799</v>
      </c>
      <c r="C1341" s="76"/>
      <c r="D1341" s="76" t="n">
        <v>1</v>
      </c>
      <c r="E1341" s="77" t="n">
        <v>15</v>
      </c>
      <c r="F1341" s="77" t="n">
        <f aca="false">E1341*D1341</f>
        <v>15</v>
      </c>
      <c r="G1341" s="78" t="s">
        <v>753</v>
      </c>
      <c r="H1341" s="78"/>
      <c r="I1341" s="78"/>
      <c r="L1341" s="48"/>
    </row>
    <row r="1342" s="46" customFormat="true" ht="12.75" hidden="false" customHeight="true" outlineLevel="0" collapsed="false">
      <c r="A1342" s="46" t="str">
        <f aca="false">C1336</f>
        <v>8.10</v>
      </c>
      <c r="B1342" s="79" t="s">
        <v>664</v>
      </c>
      <c r="C1342" s="80"/>
      <c r="D1342" s="81"/>
      <c r="E1342" s="82"/>
      <c r="F1342" s="83" t="n">
        <f aca="false">SUM(F1341:F1341)</f>
        <v>15</v>
      </c>
      <c r="G1342" s="84"/>
      <c r="H1342" s="85"/>
      <c r="I1342" s="86"/>
      <c r="J1342" s="87" t="n">
        <f aca="false">SUM(C1342:I1342)</f>
        <v>15</v>
      </c>
      <c r="L1342" s="48"/>
    </row>
    <row r="1344" s="46" customFormat="true" ht="12.75" hidden="false" customHeight="true" outlineLevel="0" collapsed="false">
      <c r="A1344" s="67"/>
      <c r="B1344" s="88" t="s">
        <v>653</v>
      </c>
      <c r="C1344" s="89" t="str">
        <f aca="false">Orçamento!A191</f>
        <v>8.11</v>
      </c>
      <c r="D1344" s="89"/>
      <c r="E1344" s="90"/>
      <c r="F1344" s="90"/>
      <c r="G1344" s="89"/>
      <c r="H1344" s="50" t="s">
        <v>654</v>
      </c>
      <c r="I1344" s="91" t="s">
        <v>671</v>
      </c>
      <c r="L1344" s="48"/>
    </row>
    <row r="1345" s="46" customFormat="true" ht="12.75" hidden="false" customHeight="true" outlineLevel="0" collapsed="false">
      <c r="B1345" s="70" t="e">
        <f aca="false" t="array" ref="B1345:B1345">IFERROR(VLOOKUP(C1344,Orçamento!$A$1:$I$327,4,0),”NÃO ENC.”))</f>
        <v>#N/A</v>
      </c>
      <c r="C1345" s="70"/>
      <c r="D1345" s="70"/>
      <c r="E1345" s="70"/>
      <c r="F1345" s="70"/>
      <c r="G1345" s="70"/>
      <c r="H1345" s="70"/>
      <c r="I1345" s="70"/>
      <c r="L1345" s="48"/>
    </row>
    <row r="1346" s="46" customFormat="true" ht="12.75" hidden="false" customHeight="true" outlineLevel="0" collapsed="false">
      <c r="B1346" s="70"/>
      <c r="C1346" s="70"/>
      <c r="D1346" s="70"/>
      <c r="E1346" s="70"/>
      <c r="F1346" s="70"/>
      <c r="G1346" s="70"/>
      <c r="H1346" s="70"/>
      <c r="I1346" s="70"/>
      <c r="L1346" s="48"/>
    </row>
    <row r="1347" s="46" customFormat="true" ht="12.75" hidden="false" customHeight="true" outlineLevel="0" collapsed="false">
      <c r="B1347" s="71" t="s">
        <v>656</v>
      </c>
      <c r="C1347" s="72"/>
      <c r="D1347" s="73" t="s">
        <v>672</v>
      </c>
      <c r="E1347" s="73" t="s">
        <v>673</v>
      </c>
      <c r="F1347" s="71" t="s">
        <v>674</v>
      </c>
      <c r="G1347" s="71" t="s">
        <v>660</v>
      </c>
      <c r="H1347" s="71"/>
      <c r="I1347" s="71"/>
      <c r="L1347" s="48"/>
    </row>
    <row r="1348" s="46" customFormat="true" ht="12.75" hidden="false" customHeight="true" outlineLevel="0" collapsed="false">
      <c r="B1348" s="71"/>
      <c r="C1348" s="74"/>
      <c r="D1348" s="73"/>
      <c r="E1348" s="73"/>
      <c r="F1348" s="71"/>
      <c r="G1348" s="71"/>
      <c r="H1348" s="71"/>
      <c r="I1348" s="71"/>
      <c r="L1348" s="48"/>
    </row>
    <row r="1349" s="46" customFormat="true" ht="12.75" hidden="false" customHeight="true" outlineLevel="0" collapsed="false">
      <c r="B1349" s="104" t="s">
        <v>800</v>
      </c>
      <c r="C1349" s="105"/>
      <c r="D1349" s="76" t="n">
        <v>30</v>
      </c>
      <c r="E1349" s="77" t="n">
        <v>1</v>
      </c>
      <c r="F1349" s="77" t="n">
        <f aca="false">E1349*D1349</f>
        <v>30</v>
      </c>
      <c r="G1349" s="78" t="s">
        <v>753</v>
      </c>
      <c r="H1349" s="78"/>
      <c r="I1349" s="78"/>
      <c r="L1349" s="48"/>
    </row>
    <row r="1350" s="46" customFormat="true" ht="12.75" hidden="false" customHeight="true" outlineLevel="0" collapsed="false">
      <c r="B1350" s="104" t="s">
        <v>801</v>
      </c>
      <c r="C1350" s="105"/>
      <c r="D1350" s="76" t="n">
        <v>15</v>
      </c>
      <c r="E1350" s="77" t="n">
        <v>1</v>
      </c>
      <c r="F1350" s="77" t="n">
        <f aca="false">E1350*D1350</f>
        <v>15</v>
      </c>
      <c r="G1350" s="78" t="s">
        <v>753</v>
      </c>
      <c r="H1350" s="78"/>
      <c r="I1350" s="78"/>
      <c r="L1350" s="48"/>
    </row>
    <row r="1351" s="46" customFormat="true" ht="12.75" hidden="false" customHeight="true" outlineLevel="0" collapsed="false">
      <c r="A1351" s="46" t="str">
        <f aca="false">C1344</f>
        <v>8.11</v>
      </c>
      <c r="B1351" s="79" t="s">
        <v>664</v>
      </c>
      <c r="C1351" s="80"/>
      <c r="D1351" s="81"/>
      <c r="E1351" s="82"/>
      <c r="F1351" s="83" t="n">
        <f aca="false">SUM(F1349:F1350)</f>
        <v>45</v>
      </c>
      <c r="G1351" s="84"/>
      <c r="H1351" s="85"/>
      <c r="I1351" s="86"/>
      <c r="J1351" s="87" t="n">
        <f aca="false">SUM(C1351:I1351)</f>
        <v>45</v>
      </c>
      <c r="L1351" s="48"/>
    </row>
    <row r="1353" s="46" customFormat="true" ht="12.75" hidden="false" customHeight="true" outlineLevel="0" collapsed="false">
      <c r="A1353" s="67"/>
      <c r="B1353" s="88" t="s">
        <v>653</v>
      </c>
      <c r="C1353" s="89" t="str">
        <f aca="false">Orçamento!A192</f>
        <v>8.12</v>
      </c>
      <c r="D1353" s="89"/>
      <c r="E1353" s="90"/>
      <c r="F1353" s="90"/>
      <c r="G1353" s="89"/>
      <c r="H1353" s="50" t="s">
        <v>654</v>
      </c>
      <c r="I1353" s="91" t="s">
        <v>655</v>
      </c>
      <c r="L1353" s="48"/>
    </row>
    <row r="1354" s="46" customFormat="true" ht="12.75" hidden="false" customHeight="true" outlineLevel="0" collapsed="false">
      <c r="B1354" s="100" t="e">
        <f aca="false" t="array" ref="B1354:B1354">IFERROR(VLOOKUP(C1353,Orçamento!$A$1:$I$5027,4,0),”NÃO ENC.”))</f>
        <v>#N/A</v>
      </c>
      <c r="C1354" s="100"/>
      <c r="D1354" s="100"/>
      <c r="E1354" s="100"/>
      <c r="F1354" s="100"/>
      <c r="G1354" s="100"/>
      <c r="H1354" s="100"/>
      <c r="I1354" s="100"/>
      <c r="L1354" s="48"/>
    </row>
    <row r="1355" s="46" customFormat="true" ht="24.6" hidden="false" customHeight="true" outlineLevel="0" collapsed="false">
      <c r="B1355" s="100"/>
      <c r="C1355" s="100"/>
      <c r="D1355" s="100"/>
      <c r="E1355" s="100"/>
      <c r="F1355" s="100"/>
      <c r="G1355" s="100"/>
      <c r="H1355" s="100"/>
      <c r="I1355" s="100"/>
      <c r="L1355" s="48"/>
    </row>
    <row r="1356" s="46" customFormat="true" ht="12.75" hidden="false" customHeight="true" outlineLevel="0" collapsed="false">
      <c r="B1356" s="71" t="s">
        <v>656</v>
      </c>
      <c r="C1356" s="72"/>
      <c r="D1356" s="73" t="s">
        <v>657</v>
      </c>
      <c r="E1356" s="71" t="s">
        <v>658</v>
      </c>
      <c r="F1356" s="72" t="s">
        <v>659</v>
      </c>
      <c r="G1356" s="71" t="s">
        <v>660</v>
      </c>
      <c r="H1356" s="71"/>
      <c r="I1356" s="71"/>
      <c r="L1356" s="48"/>
    </row>
    <row r="1357" s="46" customFormat="true" ht="12.75" hidden="false" customHeight="true" outlineLevel="0" collapsed="false">
      <c r="B1357" s="71"/>
      <c r="C1357" s="74"/>
      <c r="D1357" s="73"/>
      <c r="E1357" s="71"/>
      <c r="F1357" s="74" t="s">
        <v>661</v>
      </c>
      <c r="G1357" s="71"/>
      <c r="H1357" s="71"/>
      <c r="I1357" s="71"/>
      <c r="L1357" s="48"/>
    </row>
    <row r="1358" s="46" customFormat="true" ht="12.75" hidden="false" customHeight="true" outlineLevel="0" collapsed="false">
      <c r="B1358" s="75" t="s">
        <v>802</v>
      </c>
      <c r="C1358" s="76"/>
      <c r="D1358" s="76" t="n">
        <v>1</v>
      </c>
      <c r="E1358" s="77" t="n">
        <v>2</v>
      </c>
      <c r="F1358" s="77" t="n">
        <f aca="false">E1358*D1358</f>
        <v>2</v>
      </c>
      <c r="G1358" s="78" t="s">
        <v>753</v>
      </c>
      <c r="H1358" s="78"/>
      <c r="I1358" s="78"/>
      <c r="L1358" s="48"/>
    </row>
    <row r="1359" s="46" customFormat="true" ht="12.75" hidden="false" customHeight="true" outlineLevel="0" collapsed="false">
      <c r="B1359" s="75" t="s">
        <v>803</v>
      </c>
      <c r="C1359" s="76"/>
      <c r="D1359" s="76" t="n">
        <v>1</v>
      </c>
      <c r="E1359" s="77" t="n">
        <v>4</v>
      </c>
      <c r="F1359" s="77" t="n">
        <f aca="false">E1359*D1359</f>
        <v>4</v>
      </c>
      <c r="G1359" s="78" t="s">
        <v>753</v>
      </c>
      <c r="H1359" s="78"/>
      <c r="I1359" s="78"/>
      <c r="L1359" s="48"/>
    </row>
    <row r="1360" s="46" customFormat="true" ht="12.75" hidden="false" customHeight="true" outlineLevel="0" collapsed="false">
      <c r="A1360" s="46" t="str">
        <f aca="false">C1353</f>
        <v>8.12</v>
      </c>
      <c r="B1360" s="79" t="s">
        <v>664</v>
      </c>
      <c r="C1360" s="80"/>
      <c r="D1360" s="81"/>
      <c r="E1360" s="82"/>
      <c r="F1360" s="83" t="n">
        <f aca="false">SUM(F1358:F1359)</f>
        <v>6</v>
      </c>
      <c r="G1360" s="84"/>
      <c r="H1360" s="85"/>
      <c r="I1360" s="86"/>
      <c r="J1360" s="87" t="n">
        <f aca="false">SUM(C1360:I1360)</f>
        <v>6</v>
      </c>
      <c r="L1360" s="48"/>
    </row>
    <row r="1362" s="46" customFormat="true" ht="12.75" hidden="false" customHeight="true" outlineLevel="0" collapsed="false">
      <c r="A1362" s="67"/>
      <c r="B1362" s="88" t="s">
        <v>653</v>
      </c>
      <c r="C1362" s="89" t="str">
        <f aca="false">Orçamento!A193</f>
        <v>8.13</v>
      </c>
      <c r="D1362" s="89"/>
      <c r="E1362" s="90"/>
      <c r="F1362" s="90"/>
      <c r="G1362" s="89"/>
      <c r="H1362" s="50" t="s">
        <v>654</v>
      </c>
      <c r="I1362" s="91" t="s">
        <v>655</v>
      </c>
      <c r="L1362" s="48"/>
    </row>
    <row r="1363" s="46" customFormat="true" ht="12.75" hidden="false" customHeight="true" outlineLevel="0" collapsed="false">
      <c r="B1363" s="100" t="e">
        <f aca="false" t="array" ref="B1363:B1363">IFERROR(VLOOKUP(C1362,Orçamento!$A$1:$I$5027,4,0),”NÃO ENC.”))</f>
        <v>#N/A</v>
      </c>
      <c r="C1363" s="100"/>
      <c r="D1363" s="100"/>
      <c r="E1363" s="100"/>
      <c r="F1363" s="100"/>
      <c r="G1363" s="100"/>
      <c r="H1363" s="100"/>
      <c r="I1363" s="100"/>
      <c r="L1363" s="48"/>
    </row>
    <row r="1364" s="46" customFormat="true" ht="24.6" hidden="false" customHeight="true" outlineLevel="0" collapsed="false">
      <c r="B1364" s="100"/>
      <c r="C1364" s="100"/>
      <c r="D1364" s="100"/>
      <c r="E1364" s="100"/>
      <c r="F1364" s="100"/>
      <c r="G1364" s="100"/>
      <c r="H1364" s="100"/>
      <c r="I1364" s="100"/>
      <c r="L1364" s="48"/>
    </row>
    <row r="1365" s="46" customFormat="true" ht="12.75" hidden="false" customHeight="true" outlineLevel="0" collapsed="false">
      <c r="B1365" s="71" t="s">
        <v>656</v>
      </c>
      <c r="C1365" s="72"/>
      <c r="D1365" s="73" t="s">
        <v>657</v>
      </c>
      <c r="E1365" s="71" t="s">
        <v>658</v>
      </c>
      <c r="F1365" s="72" t="s">
        <v>659</v>
      </c>
      <c r="G1365" s="71" t="s">
        <v>660</v>
      </c>
      <c r="H1365" s="71"/>
      <c r="I1365" s="71"/>
      <c r="L1365" s="48"/>
    </row>
    <row r="1366" s="46" customFormat="true" ht="12.75" hidden="false" customHeight="true" outlineLevel="0" collapsed="false">
      <c r="B1366" s="71"/>
      <c r="C1366" s="74"/>
      <c r="D1366" s="73"/>
      <c r="E1366" s="71"/>
      <c r="F1366" s="74" t="s">
        <v>661</v>
      </c>
      <c r="G1366" s="71"/>
      <c r="H1366" s="71"/>
      <c r="I1366" s="71"/>
      <c r="L1366" s="48"/>
    </row>
    <row r="1367" s="46" customFormat="true" ht="12.75" hidden="false" customHeight="true" outlineLevel="0" collapsed="false">
      <c r="B1367" s="75" t="s">
        <v>804</v>
      </c>
      <c r="C1367" s="76"/>
      <c r="D1367" s="76" t="n">
        <v>1</v>
      </c>
      <c r="E1367" s="77" t="n">
        <v>1</v>
      </c>
      <c r="F1367" s="77" t="n">
        <f aca="false">E1367*D1367</f>
        <v>1</v>
      </c>
      <c r="G1367" s="78" t="s">
        <v>805</v>
      </c>
      <c r="H1367" s="78"/>
      <c r="I1367" s="78"/>
      <c r="L1367" s="48"/>
    </row>
    <row r="1368" s="46" customFormat="true" ht="31.2" hidden="false" customHeight="true" outlineLevel="0" collapsed="false">
      <c r="B1368" s="75" t="s">
        <v>804</v>
      </c>
      <c r="C1368" s="76"/>
      <c r="D1368" s="76" t="n">
        <v>1</v>
      </c>
      <c r="E1368" s="77" t="n">
        <v>1</v>
      </c>
      <c r="F1368" s="77" t="n">
        <f aca="false">E1368*D1368</f>
        <v>1</v>
      </c>
      <c r="G1368" s="98" t="s">
        <v>806</v>
      </c>
      <c r="H1368" s="98"/>
      <c r="I1368" s="98"/>
      <c r="L1368" s="48"/>
    </row>
    <row r="1369" s="46" customFormat="true" ht="12.75" hidden="false" customHeight="true" outlineLevel="0" collapsed="false">
      <c r="A1369" s="46" t="str">
        <f aca="false">C1362</f>
        <v>8.13</v>
      </c>
      <c r="B1369" s="79" t="s">
        <v>664</v>
      </c>
      <c r="C1369" s="80"/>
      <c r="D1369" s="81"/>
      <c r="E1369" s="82"/>
      <c r="F1369" s="83" t="n">
        <f aca="false">SUM(F1367:F1368)</f>
        <v>2</v>
      </c>
      <c r="G1369" s="84"/>
      <c r="H1369" s="85"/>
      <c r="I1369" s="86"/>
      <c r="J1369" s="87" t="n">
        <f aca="false">SUM(C1369:I1369)</f>
        <v>2</v>
      </c>
      <c r="L1369" s="48"/>
    </row>
    <row r="1371" s="46" customFormat="true" ht="12.75" hidden="false" customHeight="true" outlineLevel="0" collapsed="false">
      <c r="A1371" s="67"/>
      <c r="B1371" s="88" t="s">
        <v>653</v>
      </c>
      <c r="C1371" s="89" t="str">
        <f aca="false">Orçamento!A194</f>
        <v>8.14</v>
      </c>
      <c r="D1371" s="89"/>
      <c r="E1371" s="90"/>
      <c r="F1371" s="90"/>
      <c r="G1371" s="89"/>
      <c r="H1371" s="50" t="s">
        <v>654</v>
      </c>
      <c r="I1371" s="91" t="s">
        <v>655</v>
      </c>
      <c r="L1371" s="48"/>
    </row>
    <row r="1372" s="46" customFormat="true" ht="12.75" hidden="false" customHeight="true" outlineLevel="0" collapsed="false">
      <c r="B1372" s="100" t="e">
        <f aca="false" t="array" ref="B1372:B1372">IFERROR(VLOOKUP(C1371,Orçamento!$A$1:$I$5027,4,0),”NÃO ENC.”))</f>
        <v>#N/A</v>
      </c>
      <c r="C1372" s="100"/>
      <c r="D1372" s="100"/>
      <c r="E1372" s="100"/>
      <c r="F1372" s="100"/>
      <c r="G1372" s="100"/>
      <c r="H1372" s="100"/>
      <c r="I1372" s="100"/>
      <c r="L1372" s="48"/>
    </row>
    <row r="1373" s="46" customFormat="true" ht="24.6" hidden="false" customHeight="true" outlineLevel="0" collapsed="false">
      <c r="B1373" s="100"/>
      <c r="C1373" s="100"/>
      <c r="D1373" s="100"/>
      <c r="E1373" s="100"/>
      <c r="F1373" s="100"/>
      <c r="G1373" s="100"/>
      <c r="H1373" s="100"/>
      <c r="I1373" s="100"/>
      <c r="L1373" s="48"/>
    </row>
    <row r="1374" s="46" customFormat="true" ht="12.75" hidden="false" customHeight="true" outlineLevel="0" collapsed="false">
      <c r="B1374" s="71" t="s">
        <v>656</v>
      </c>
      <c r="C1374" s="72"/>
      <c r="D1374" s="73" t="s">
        <v>657</v>
      </c>
      <c r="E1374" s="71" t="s">
        <v>658</v>
      </c>
      <c r="F1374" s="72" t="s">
        <v>659</v>
      </c>
      <c r="G1374" s="71" t="s">
        <v>660</v>
      </c>
      <c r="H1374" s="71"/>
      <c r="I1374" s="71"/>
      <c r="L1374" s="48"/>
    </row>
    <row r="1375" s="46" customFormat="true" ht="12.75" hidden="false" customHeight="true" outlineLevel="0" collapsed="false">
      <c r="B1375" s="71"/>
      <c r="C1375" s="74"/>
      <c r="D1375" s="73"/>
      <c r="E1375" s="71"/>
      <c r="F1375" s="74" t="s">
        <v>661</v>
      </c>
      <c r="G1375" s="71"/>
      <c r="H1375" s="71"/>
      <c r="I1375" s="71"/>
      <c r="L1375" s="48"/>
    </row>
    <row r="1376" s="46" customFormat="true" ht="12.75" hidden="false" customHeight="true" outlineLevel="0" collapsed="false">
      <c r="B1376" s="75" t="s">
        <v>804</v>
      </c>
      <c r="C1376" s="76"/>
      <c r="D1376" s="76" t="n">
        <v>1</v>
      </c>
      <c r="E1376" s="77" t="n">
        <v>2</v>
      </c>
      <c r="F1376" s="77" t="n">
        <f aca="false">E1376*D1376</f>
        <v>2</v>
      </c>
      <c r="G1376" s="78" t="s">
        <v>805</v>
      </c>
      <c r="H1376" s="78"/>
      <c r="I1376" s="78"/>
      <c r="L1376" s="48"/>
    </row>
    <row r="1377" s="46" customFormat="true" ht="31.2" hidden="false" customHeight="true" outlineLevel="0" collapsed="false">
      <c r="B1377" s="75" t="s">
        <v>804</v>
      </c>
      <c r="C1377" s="76"/>
      <c r="D1377" s="76" t="n">
        <v>1</v>
      </c>
      <c r="E1377" s="77" t="n">
        <v>2</v>
      </c>
      <c r="F1377" s="77" t="n">
        <f aca="false">E1377*D1377</f>
        <v>2</v>
      </c>
      <c r="G1377" s="98" t="s">
        <v>807</v>
      </c>
      <c r="H1377" s="98"/>
      <c r="I1377" s="98"/>
      <c r="L1377" s="48"/>
    </row>
    <row r="1378" s="46" customFormat="true" ht="12.75" hidden="false" customHeight="true" outlineLevel="0" collapsed="false">
      <c r="A1378" s="46" t="str">
        <f aca="false">C1371</f>
        <v>8.14</v>
      </c>
      <c r="B1378" s="79" t="s">
        <v>664</v>
      </c>
      <c r="C1378" s="80"/>
      <c r="D1378" s="81"/>
      <c r="E1378" s="82"/>
      <c r="F1378" s="83" t="n">
        <f aca="false">SUM(F1376:F1377)</f>
        <v>4</v>
      </c>
      <c r="G1378" s="84"/>
      <c r="H1378" s="85"/>
      <c r="I1378" s="86"/>
      <c r="J1378" s="87" t="n">
        <f aca="false">SUM(C1378:I1378)</f>
        <v>4</v>
      </c>
      <c r="L1378" s="48"/>
    </row>
    <row r="1380" s="46" customFormat="true" ht="12.75" hidden="false" customHeight="true" outlineLevel="0" collapsed="false">
      <c r="A1380" s="67"/>
      <c r="B1380" s="88" t="s">
        <v>653</v>
      </c>
      <c r="C1380" s="89" t="str">
        <f aca="false">Orçamento!A195</f>
        <v>8.15</v>
      </c>
      <c r="D1380" s="89"/>
      <c r="E1380" s="90"/>
      <c r="F1380" s="90"/>
      <c r="G1380" s="89"/>
      <c r="H1380" s="50" t="s">
        <v>654</v>
      </c>
      <c r="I1380" s="91" t="s">
        <v>655</v>
      </c>
      <c r="L1380" s="48"/>
    </row>
    <row r="1381" s="46" customFormat="true" ht="12.75" hidden="false" customHeight="true" outlineLevel="0" collapsed="false">
      <c r="B1381" s="100" t="e">
        <f aca="false" t="array" ref="B1381:B1381">IFERROR(VLOOKUP(C1380,Orçamento!$A$1:$I$5027,4,0),”NÃO ENC.”))</f>
        <v>#N/A</v>
      </c>
      <c r="C1381" s="100"/>
      <c r="D1381" s="100"/>
      <c r="E1381" s="100"/>
      <c r="F1381" s="100"/>
      <c r="G1381" s="100"/>
      <c r="H1381" s="100"/>
      <c r="I1381" s="100"/>
      <c r="L1381" s="48"/>
    </row>
    <row r="1382" s="46" customFormat="true" ht="24.6" hidden="false" customHeight="true" outlineLevel="0" collapsed="false">
      <c r="B1382" s="100"/>
      <c r="C1382" s="100"/>
      <c r="D1382" s="100"/>
      <c r="E1382" s="100"/>
      <c r="F1382" s="100"/>
      <c r="G1382" s="100"/>
      <c r="H1382" s="100"/>
      <c r="I1382" s="100"/>
      <c r="L1382" s="48"/>
    </row>
    <row r="1383" s="46" customFormat="true" ht="12.75" hidden="false" customHeight="true" outlineLevel="0" collapsed="false">
      <c r="B1383" s="71" t="s">
        <v>656</v>
      </c>
      <c r="C1383" s="72"/>
      <c r="D1383" s="73" t="s">
        <v>657</v>
      </c>
      <c r="E1383" s="71" t="s">
        <v>658</v>
      </c>
      <c r="F1383" s="72" t="s">
        <v>659</v>
      </c>
      <c r="G1383" s="71" t="s">
        <v>660</v>
      </c>
      <c r="H1383" s="71"/>
      <c r="I1383" s="71"/>
      <c r="L1383" s="48"/>
    </row>
    <row r="1384" s="46" customFormat="true" ht="12.75" hidden="false" customHeight="true" outlineLevel="0" collapsed="false">
      <c r="B1384" s="71"/>
      <c r="C1384" s="74"/>
      <c r="D1384" s="73"/>
      <c r="E1384" s="71"/>
      <c r="F1384" s="74" t="s">
        <v>661</v>
      </c>
      <c r="G1384" s="71"/>
      <c r="H1384" s="71"/>
      <c r="I1384" s="71"/>
      <c r="L1384" s="48"/>
    </row>
    <row r="1385" s="46" customFormat="true" ht="12.75" hidden="false" customHeight="true" outlineLevel="0" collapsed="false">
      <c r="B1385" s="75" t="s">
        <v>799</v>
      </c>
      <c r="C1385" s="76"/>
      <c r="D1385" s="76" t="n">
        <v>1</v>
      </c>
      <c r="E1385" s="77" t="n">
        <v>6</v>
      </c>
      <c r="F1385" s="77" t="n">
        <f aca="false">E1385*D1385</f>
        <v>6</v>
      </c>
      <c r="G1385" s="78" t="s">
        <v>753</v>
      </c>
      <c r="H1385" s="78"/>
      <c r="I1385" s="78"/>
      <c r="L1385" s="48"/>
    </row>
    <row r="1386" s="46" customFormat="true" ht="12.75" hidden="false" customHeight="true" outlineLevel="0" collapsed="false">
      <c r="A1386" s="46" t="str">
        <f aca="false">C1380</f>
        <v>8.15</v>
      </c>
      <c r="B1386" s="79" t="s">
        <v>664</v>
      </c>
      <c r="C1386" s="80"/>
      <c r="D1386" s="81"/>
      <c r="E1386" s="82"/>
      <c r="F1386" s="83" t="n">
        <f aca="false">SUM(F1385:F1385)</f>
        <v>6</v>
      </c>
      <c r="G1386" s="84"/>
      <c r="H1386" s="85"/>
      <c r="I1386" s="86"/>
      <c r="J1386" s="87" t="n">
        <f aca="false">SUM(C1386:I1386)</f>
        <v>6</v>
      </c>
      <c r="L1386" s="48"/>
    </row>
    <row r="1388" s="46" customFormat="true" ht="12.75" hidden="false" customHeight="true" outlineLevel="0" collapsed="false">
      <c r="A1388" s="67"/>
      <c r="B1388" s="88" t="s">
        <v>653</v>
      </c>
      <c r="C1388" s="89" t="str">
        <f aca="false">Orçamento!A196</f>
        <v>8.16</v>
      </c>
      <c r="D1388" s="89"/>
      <c r="E1388" s="90"/>
      <c r="F1388" s="90"/>
      <c r="G1388" s="89"/>
      <c r="H1388" s="50" t="s">
        <v>654</v>
      </c>
      <c r="I1388" s="91" t="s">
        <v>655</v>
      </c>
      <c r="L1388" s="48"/>
    </row>
    <row r="1389" s="46" customFormat="true" ht="12.75" hidden="false" customHeight="true" outlineLevel="0" collapsed="false">
      <c r="B1389" s="100" t="e">
        <f aca="false" t="array" ref="B1389:B1389">IFERROR(VLOOKUP(C1388,Orçamento!$A$1:$I$5027,4,0),”NÃO ENC.”))</f>
        <v>#N/A</v>
      </c>
      <c r="C1389" s="100"/>
      <c r="D1389" s="100"/>
      <c r="E1389" s="100"/>
      <c r="F1389" s="100"/>
      <c r="G1389" s="100"/>
      <c r="H1389" s="100"/>
      <c r="I1389" s="100"/>
      <c r="L1389" s="48"/>
    </row>
    <row r="1390" s="46" customFormat="true" ht="24.6" hidden="false" customHeight="true" outlineLevel="0" collapsed="false">
      <c r="B1390" s="100"/>
      <c r="C1390" s="100"/>
      <c r="D1390" s="100"/>
      <c r="E1390" s="100"/>
      <c r="F1390" s="100"/>
      <c r="G1390" s="100"/>
      <c r="H1390" s="100"/>
      <c r="I1390" s="100"/>
      <c r="L1390" s="48"/>
    </row>
    <row r="1391" s="46" customFormat="true" ht="12.75" hidden="false" customHeight="true" outlineLevel="0" collapsed="false">
      <c r="B1391" s="71" t="s">
        <v>656</v>
      </c>
      <c r="C1391" s="72"/>
      <c r="D1391" s="73" t="s">
        <v>657</v>
      </c>
      <c r="E1391" s="71" t="s">
        <v>658</v>
      </c>
      <c r="F1391" s="72" t="s">
        <v>659</v>
      </c>
      <c r="G1391" s="71" t="s">
        <v>660</v>
      </c>
      <c r="H1391" s="71"/>
      <c r="I1391" s="71"/>
      <c r="L1391" s="48"/>
    </row>
    <row r="1392" s="46" customFormat="true" ht="12.75" hidden="false" customHeight="true" outlineLevel="0" collapsed="false">
      <c r="B1392" s="71"/>
      <c r="C1392" s="74"/>
      <c r="D1392" s="73"/>
      <c r="E1392" s="71"/>
      <c r="F1392" s="74" t="s">
        <v>661</v>
      </c>
      <c r="G1392" s="71"/>
      <c r="H1392" s="71"/>
      <c r="I1392" s="71"/>
      <c r="L1392" s="48"/>
    </row>
    <row r="1393" s="46" customFormat="true" ht="12.75" hidden="false" customHeight="true" outlineLevel="0" collapsed="false">
      <c r="B1393" s="75" t="s">
        <v>808</v>
      </c>
      <c r="C1393" s="76"/>
      <c r="D1393" s="76" t="n">
        <v>1</v>
      </c>
      <c r="E1393" s="77" t="n">
        <v>6</v>
      </c>
      <c r="F1393" s="77" t="n">
        <f aca="false">E1393*D1393</f>
        <v>6</v>
      </c>
      <c r="G1393" s="78" t="s">
        <v>809</v>
      </c>
      <c r="H1393" s="78"/>
      <c r="I1393" s="78"/>
      <c r="L1393" s="48"/>
    </row>
    <row r="1394" s="46" customFormat="true" ht="12.75" hidden="false" customHeight="true" outlineLevel="0" collapsed="false">
      <c r="A1394" s="46" t="str">
        <f aca="false">C1388</f>
        <v>8.16</v>
      </c>
      <c r="B1394" s="79" t="s">
        <v>664</v>
      </c>
      <c r="C1394" s="80"/>
      <c r="D1394" s="81"/>
      <c r="E1394" s="82"/>
      <c r="F1394" s="83" t="n">
        <f aca="false">SUM(F1393:F1393)</f>
        <v>6</v>
      </c>
      <c r="G1394" s="84"/>
      <c r="H1394" s="85"/>
      <c r="I1394" s="86"/>
      <c r="J1394" s="87" t="n">
        <f aca="false">SUM(C1394:I1394)</f>
        <v>6</v>
      </c>
      <c r="L1394" s="48"/>
    </row>
    <row r="1396" s="46" customFormat="true" ht="12.75" hidden="false" customHeight="true" outlineLevel="0" collapsed="false">
      <c r="A1396" s="67"/>
      <c r="B1396" s="88" t="s">
        <v>653</v>
      </c>
      <c r="C1396" s="89" t="str">
        <f aca="false">Orçamento!A197</f>
        <v>8.17</v>
      </c>
      <c r="D1396" s="89"/>
      <c r="E1396" s="90"/>
      <c r="F1396" s="90"/>
      <c r="G1396" s="89"/>
      <c r="H1396" s="50" t="s">
        <v>654</v>
      </c>
      <c r="I1396" s="91" t="s">
        <v>655</v>
      </c>
      <c r="L1396" s="48"/>
    </row>
    <row r="1397" s="46" customFormat="true" ht="12.75" hidden="false" customHeight="true" outlineLevel="0" collapsed="false">
      <c r="B1397" s="100" t="e">
        <f aca="false" t="array" ref="B1397:B1397">IFERROR(VLOOKUP(C1396,Orçamento!$A$1:$I$5027,4,0),”NÃO ENC.”))</f>
        <v>#N/A</v>
      </c>
      <c r="C1397" s="100"/>
      <c r="D1397" s="100"/>
      <c r="E1397" s="100"/>
      <c r="F1397" s="100"/>
      <c r="G1397" s="100"/>
      <c r="H1397" s="100"/>
      <c r="I1397" s="100"/>
      <c r="L1397" s="48"/>
    </row>
    <row r="1398" s="46" customFormat="true" ht="24.6" hidden="false" customHeight="true" outlineLevel="0" collapsed="false">
      <c r="B1398" s="100"/>
      <c r="C1398" s="100"/>
      <c r="D1398" s="100"/>
      <c r="E1398" s="100"/>
      <c r="F1398" s="100"/>
      <c r="G1398" s="100"/>
      <c r="H1398" s="100"/>
      <c r="I1398" s="100"/>
      <c r="L1398" s="48"/>
    </row>
    <row r="1399" s="46" customFormat="true" ht="12.75" hidden="false" customHeight="true" outlineLevel="0" collapsed="false">
      <c r="B1399" s="71" t="s">
        <v>656</v>
      </c>
      <c r="C1399" s="72"/>
      <c r="D1399" s="73" t="s">
        <v>657</v>
      </c>
      <c r="E1399" s="71" t="s">
        <v>658</v>
      </c>
      <c r="F1399" s="72" t="s">
        <v>659</v>
      </c>
      <c r="G1399" s="71" t="s">
        <v>660</v>
      </c>
      <c r="H1399" s="71"/>
      <c r="I1399" s="71"/>
      <c r="L1399" s="48"/>
    </row>
    <row r="1400" s="46" customFormat="true" ht="12.75" hidden="false" customHeight="true" outlineLevel="0" collapsed="false">
      <c r="B1400" s="71"/>
      <c r="C1400" s="74"/>
      <c r="D1400" s="73"/>
      <c r="E1400" s="71"/>
      <c r="F1400" s="74" t="s">
        <v>661</v>
      </c>
      <c r="G1400" s="71"/>
      <c r="H1400" s="71"/>
      <c r="I1400" s="71"/>
      <c r="L1400" s="48"/>
    </row>
    <row r="1401" s="46" customFormat="true" ht="12.75" hidden="false" customHeight="true" outlineLevel="0" collapsed="false">
      <c r="B1401" s="75" t="s">
        <v>810</v>
      </c>
      <c r="C1401" s="76"/>
      <c r="D1401" s="76" t="n">
        <v>1</v>
      </c>
      <c r="E1401" s="77" t="n">
        <v>6</v>
      </c>
      <c r="F1401" s="77" t="n">
        <f aca="false">E1401*D1401</f>
        <v>6</v>
      </c>
      <c r="G1401" s="78" t="s">
        <v>753</v>
      </c>
      <c r="H1401" s="78"/>
      <c r="I1401" s="78"/>
      <c r="L1401" s="48"/>
    </row>
    <row r="1402" s="46" customFormat="true" ht="12.75" hidden="false" customHeight="true" outlineLevel="0" collapsed="false">
      <c r="A1402" s="46" t="str">
        <f aca="false">C1396</f>
        <v>8.17</v>
      </c>
      <c r="B1402" s="79" t="s">
        <v>664</v>
      </c>
      <c r="C1402" s="80"/>
      <c r="D1402" s="81"/>
      <c r="E1402" s="82"/>
      <c r="F1402" s="83" t="n">
        <f aca="false">SUM(F1401:F1401)</f>
        <v>6</v>
      </c>
      <c r="G1402" s="84"/>
      <c r="H1402" s="85"/>
      <c r="I1402" s="86"/>
      <c r="J1402" s="87" t="n">
        <f aca="false">SUM(C1402:I1402)</f>
        <v>6</v>
      </c>
      <c r="L1402" s="48"/>
    </row>
    <row r="1404" s="46" customFormat="true" ht="12.75" hidden="false" customHeight="true" outlineLevel="0" collapsed="false">
      <c r="A1404" s="67"/>
      <c r="B1404" s="88" t="s">
        <v>653</v>
      </c>
      <c r="C1404" s="89" t="str">
        <f aca="false">Orçamento!A198</f>
        <v>8.18</v>
      </c>
      <c r="D1404" s="89"/>
      <c r="E1404" s="90"/>
      <c r="F1404" s="90"/>
      <c r="G1404" s="89"/>
      <c r="H1404" s="50" t="s">
        <v>654</v>
      </c>
      <c r="I1404" s="91" t="s">
        <v>655</v>
      </c>
      <c r="L1404" s="48"/>
    </row>
    <row r="1405" s="46" customFormat="true" ht="12.75" hidden="false" customHeight="true" outlineLevel="0" collapsed="false">
      <c r="B1405" s="100" t="e">
        <f aca="false" t="array" ref="B1405:B1405">IFERROR(VLOOKUP(C1404,Orçamento!$A$1:$I$5027,4,0),”NÃO ENC.”))</f>
        <v>#N/A</v>
      </c>
      <c r="C1405" s="100"/>
      <c r="D1405" s="100"/>
      <c r="E1405" s="100"/>
      <c r="F1405" s="100"/>
      <c r="G1405" s="100"/>
      <c r="H1405" s="100"/>
      <c r="I1405" s="100"/>
      <c r="L1405" s="48"/>
    </row>
    <row r="1406" s="46" customFormat="true" ht="24.6" hidden="false" customHeight="true" outlineLevel="0" collapsed="false">
      <c r="B1406" s="100"/>
      <c r="C1406" s="100"/>
      <c r="D1406" s="100"/>
      <c r="E1406" s="100"/>
      <c r="F1406" s="100"/>
      <c r="G1406" s="100"/>
      <c r="H1406" s="100"/>
      <c r="I1406" s="100"/>
      <c r="L1406" s="48"/>
    </row>
    <row r="1407" s="46" customFormat="true" ht="12.75" hidden="false" customHeight="true" outlineLevel="0" collapsed="false">
      <c r="B1407" s="71" t="s">
        <v>656</v>
      </c>
      <c r="C1407" s="72"/>
      <c r="D1407" s="73" t="s">
        <v>657</v>
      </c>
      <c r="E1407" s="71" t="s">
        <v>658</v>
      </c>
      <c r="F1407" s="72" t="s">
        <v>659</v>
      </c>
      <c r="G1407" s="71" t="s">
        <v>660</v>
      </c>
      <c r="H1407" s="71"/>
      <c r="I1407" s="71"/>
      <c r="L1407" s="48"/>
    </row>
    <row r="1408" s="46" customFormat="true" ht="12.75" hidden="false" customHeight="true" outlineLevel="0" collapsed="false">
      <c r="B1408" s="71"/>
      <c r="C1408" s="74"/>
      <c r="D1408" s="73"/>
      <c r="E1408" s="71"/>
      <c r="F1408" s="74" t="s">
        <v>661</v>
      </c>
      <c r="G1408" s="71"/>
      <c r="H1408" s="71"/>
      <c r="I1408" s="71"/>
      <c r="L1408" s="48"/>
    </row>
    <row r="1409" s="46" customFormat="true" ht="12.75" hidden="false" customHeight="true" outlineLevel="0" collapsed="false">
      <c r="B1409" s="104" t="s">
        <v>811</v>
      </c>
      <c r="C1409" s="105"/>
      <c r="D1409" s="76" t="n">
        <v>4</v>
      </c>
      <c r="E1409" s="77" t="n">
        <v>4</v>
      </c>
      <c r="F1409" s="77" t="n">
        <f aca="false">E1409*D1409</f>
        <v>16</v>
      </c>
      <c r="G1409" s="78" t="s">
        <v>753</v>
      </c>
      <c r="H1409" s="78"/>
      <c r="I1409" s="78"/>
      <c r="L1409" s="48"/>
    </row>
    <row r="1410" s="46" customFormat="true" ht="12.75" hidden="false" customHeight="true" outlineLevel="0" collapsed="false">
      <c r="B1410" s="104" t="s">
        <v>812</v>
      </c>
      <c r="C1410" s="105"/>
      <c r="D1410" s="76" t="n">
        <v>2</v>
      </c>
      <c r="E1410" s="77" t="n">
        <v>2</v>
      </c>
      <c r="F1410" s="77" t="n">
        <f aca="false">E1410*D1410</f>
        <v>4</v>
      </c>
      <c r="G1410" s="78" t="s">
        <v>753</v>
      </c>
      <c r="H1410" s="78"/>
      <c r="I1410" s="78"/>
      <c r="L1410" s="48"/>
    </row>
    <row r="1411" s="46" customFormat="true" ht="12.75" hidden="false" customHeight="true" outlineLevel="0" collapsed="false">
      <c r="B1411" s="104" t="s">
        <v>813</v>
      </c>
      <c r="C1411" s="105"/>
      <c r="D1411" s="76" t="n">
        <v>2</v>
      </c>
      <c r="E1411" s="77" t="n">
        <v>2</v>
      </c>
      <c r="F1411" s="77" t="n">
        <f aca="false">E1411*D1411</f>
        <v>4</v>
      </c>
      <c r="G1411" s="78" t="s">
        <v>753</v>
      </c>
      <c r="H1411" s="78"/>
      <c r="I1411" s="78"/>
      <c r="L1411" s="48"/>
    </row>
    <row r="1412" s="46" customFormat="true" ht="12.75" hidden="false" customHeight="true" outlineLevel="0" collapsed="false">
      <c r="A1412" s="46" t="str">
        <f aca="false">C1404</f>
        <v>8.18</v>
      </c>
      <c r="B1412" s="79" t="s">
        <v>664</v>
      </c>
      <c r="C1412" s="80"/>
      <c r="D1412" s="81"/>
      <c r="E1412" s="82"/>
      <c r="F1412" s="83" t="n">
        <f aca="false">SUM(F1409:F1411)</f>
        <v>24</v>
      </c>
      <c r="G1412" s="84"/>
      <c r="H1412" s="85"/>
      <c r="I1412" s="86"/>
      <c r="J1412" s="87" t="n">
        <f aca="false">SUM(C1412:I1412)</f>
        <v>24</v>
      </c>
      <c r="L1412" s="48"/>
    </row>
    <row r="1414" s="46" customFormat="true" ht="12.75" hidden="false" customHeight="true" outlineLevel="0" collapsed="false">
      <c r="A1414" s="67"/>
      <c r="B1414" s="88" t="s">
        <v>653</v>
      </c>
      <c r="C1414" s="89" t="str">
        <f aca="false">Orçamento!A199</f>
        <v>8.19</v>
      </c>
      <c r="D1414" s="89"/>
      <c r="E1414" s="90"/>
      <c r="F1414" s="90"/>
      <c r="G1414" s="89"/>
      <c r="H1414" s="50" t="s">
        <v>654</v>
      </c>
      <c r="I1414" s="91" t="s">
        <v>655</v>
      </c>
      <c r="L1414" s="48"/>
    </row>
    <row r="1415" s="46" customFormat="true" ht="12.75" hidden="false" customHeight="true" outlineLevel="0" collapsed="false">
      <c r="B1415" s="100" t="e">
        <f aca="false" t="array" ref="B1415:B1415">IFERROR(VLOOKUP(C1414,Orçamento!$A$1:$I$5027,4,0),”NÃO ENC.”))</f>
        <v>#N/A</v>
      </c>
      <c r="C1415" s="100"/>
      <c r="D1415" s="100"/>
      <c r="E1415" s="100"/>
      <c r="F1415" s="100"/>
      <c r="G1415" s="100"/>
      <c r="H1415" s="100"/>
      <c r="I1415" s="100"/>
      <c r="L1415" s="48"/>
    </row>
    <row r="1416" s="46" customFormat="true" ht="24.6" hidden="false" customHeight="true" outlineLevel="0" collapsed="false">
      <c r="B1416" s="100"/>
      <c r="C1416" s="100"/>
      <c r="D1416" s="100"/>
      <c r="E1416" s="100"/>
      <c r="F1416" s="100"/>
      <c r="G1416" s="100"/>
      <c r="H1416" s="100"/>
      <c r="I1416" s="100"/>
      <c r="L1416" s="48"/>
    </row>
    <row r="1417" s="46" customFormat="true" ht="12.75" hidden="false" customHeight="true" outlineLevel="0" collapsed="false">
      <c r="B1417" s="71" t="s">
        <v>656</v>
      </c>
      <c r="C1417" s="72"/>
      <c r="D1417" s="73" t="s">
        <v>657</v>
      </c>
      <c r="E1417" s="71" t="s">
        <v>658</v>
      </c>
      <c r="F1417" s="72" t="s">
        <v>659</v>
      </c>
      <c r="G1417" s="71" t="s">
        <v>660</v>
      </c>
      <c r="H1417" s="71"/>
      <c r="I1417" s="71"/>
      <c r="L1417" s="48"/>
    </row>
    <row r="1418" s="46" customFormat="true" ht="12.75" hidden="false" customHeight="true" outlineLevel="0" collapsed="false">
      <c r="B1418" s="71"/>
      <c r="C1418" s="74"/>
      <c r="D1418" s="73"/>
      <c r="E1418" s="71"/>
      <c r="F1418" s="74" t="s">
        <v>661</v>
      </c>
      <c r="G1418" s="71"/>
      <c r="H1418" s="71"/>
      <c r="I1418" s="71"/>
      <c r="L1418" s="48"/>
    </row>
    <row r="1419" s="46" customFormat="true" ht="12.75" hidden="false" customHeight="true" outlineLevel="0" collapsed="false">
      <c r="B1419" s="104" t="s">
        <v>814</v>
      </c>
      <c r="C1419" s="105"/>
      <c r="D1419" s="76" t="n">
        <v>1</v>
      </c>
      <c r="E1419" s="77" t="n">
        <v>6</v>
      </c>
      <c r="F1419" s="77" t="n">
        <f aca="false">E1419*D1419</f>
        <v>6</v>
      </c>
      <c r="G1419" s="78" t="s">
        <v>753</v>
      </c>
      <c r="H1419" s="78"/>
      <c r="I1419" s="78"/>
      <c r="L1419" s="48"/>
    </row>
    <row r="1420" s="46" customFormat="true" ht="12.75" hidden="false" customHeight="true" outlineLevel="0" collapsed="false">
      <c r="A1420" s="46" t="str">
        <f aca="false">C1414</f>
        <v>8.19</v>
      </c>
      <c r="B1420" s="79" t="s">
        <v>664</v>
      </c>
      <c r="C1420" s="80"/>
      <c r="D1420" s="81"/>
      <c r="E1420" s="82"/>
      <c r="F1420" s="83" t="n">
        <f aca="false">SUM(F1419:F1419)</f>
        <v>6</v>
      </c>
      <c r="G1420" s="84"/>
      <c r="H1420" s="85"/>
      <c r="I1420" s="86"/>
      <c r="J1420" s="87" t="n">
        <f aca="false">SUM(C1420:I1420)</f>
        <v>6</v>
      </c>
      <c r="L1420" s="48"/>
    </row>
    <row r="1421" s="46" customFormat="true" ht="12.75" hidden="false" customHeight="true" outlineLevel="0" collapsed="false">
      <c r="B1421" s="92"/>
      <c r="C1421" s="93"/>
      <c r="D1421" s="94"/>
      <c r="E1421" s="95"/>
      <c r="F1421" s="96"/>
      <c r="G1421" s="97"/>
      <c r="H1421" s="53"/>
      <c r="I1421" s="53"/>
      <c r="J1421" s="87"/>
      <c r="L1421" s="48"/>
    </row>
    <row r="1422" s="46" customFormat="true" ht="12.75" hidden="false" customHeight="true" outlineLevel="0" collapsed="false">
      <c r="A1422" s="67"/>
      <c r="B1422" s="88" t="s">
        <v>653</v>
      </c>
      <c r="C1422" s="89" t="str">
        <f aca="false">Orçamento!A200</f>
        <v>8.20</v>
      </c>
      <c r="D1422" s="89"/>
      <c r="E1422" s="90"/>
      <c r="F1422" s="90"/>
      <c r="G1422" s="89"/>
      <c r="H1422" s="50" t="s">
        <v>654</v>
      </c>
      <c r="I1422" s="91" t="s">
        <v>655</v>
      </c>
      <c r="L1422" s="48"/>
    </row>
    <row r="1423" s="46" customFormat="true" ht="12.75" hidden="false" customHeight="true" outlineLevel="0" collapsed="false">
      <c r="B1423" s="100" t="e">
        <f aca="false" t="array" ref="B1423:B1423">IFERROR(VLOOKUP(C1422,Orçamento!$A$1:$I$5027,4,0),”NÃO ENC.”))</f>
        <v>#N/A</v>
      </c>
      <c r="C1423" s="100"/>
      <c r="D1423" s="100"/>
      <c r="E1423" s="100"/>
      <c r="F1423" s="100"/>
      <c r="G1423" s="100"/>
      <c r="H1423" s="100"/>
      <c r="I1423" s="100"/>
      <c r="L1423" s="48"/>
    </row>
    <row r="1424" s="46" customFormat="true" ht="24.6" hidden="false" customHeight="true" outlineLevel="0" collapsed="false">
      <c r="B1424" s="100"/>
      <c r="C1424" s="100"/>
      <c r="D1424" s="100"/>
      <c r="E1424" s="100"/>
      <c r="F1424" s="100"/>
      <c r="G1424" s="100"/>
      <c r="H1424" s="100"/>
      <c r="I1424" s="100"/>
      <c r="L1424" s="48"/>
    </row>
    <row r="1425" s="46" customFormat="true" ht="12.75" hidden="false" customHeight="true" outlineLevel="0" collapsed="false">
      <c r="B1425" s="71" t="s">
        <v>656</v>
      </c>
      <c r="C1425" s="72"/>
      <c r="D1425" s="73" t="s">
        <v>657</v>
      </c>
      <c r="E1425" s="71" t="s">
        <v>658</v>
      </c>
      <c r="F1425" s="72" t="s">
        <v>659</v>
      </c>
      <c r="G1425" s="71" t="s">
        <v>660</v>
      </c>
      <c r="H1425" s="71"/>
      <c r="I1425" s="71"/>
      <c r="L1425" s="48"/>
    </row>
    <row r="1426" s="46" customFormat="true" ht="12.75" hidden="false" customHeight="true" outlineLevel="0" collapsed="false">
      <c r="B1426" s="71"/>
      <c r="C1426" s="74"/>
      <c r="D1426" s="73"/>
      <c r="E1426" s="71"/>
      <c r="F1426" s="74" t="s">
        <v>661</v>
      </c>
      <c r="G1426" s="71"/>
      <c r="H1426" s="71"/>
      <c r="I1426" s="71"/>
      <c r="L1426" s="48"/>
    </row>
    <row r="1427" s="46" customFormat="true" ht="12.75" hidden="false" customHeight="true" outlineLevel="0" collapsed="false">
      <c r="B1427" s="104" t="s">
        <v>815</v>
      </c>
      <c r="C1427" s="105"/>
      <c r="D1427" s="76" t="n">
        <v>1</v>
      </c>
      <c r="E1427" s="77" t="n">
        <v>2</v>
      </c>
      <c r="F1427" s="77" t="n">
        <f aca="false">E1427*D1427</f>
        <v>2</v>
      </c>
      <c r="G1427" s="78" t="s">
        <v>753</v>
      </c>
      <c r="H1427" s="78"/>
      <c r="I1427" s="78"/>
      <c r="L1427" s="48"/>
    </row>
    <row r="1428" s="46" customFormat="true" ht="12.75" hidden="false" customHeight="true" outlineLevel="0" collapsed="false">
      <c r="A1428" s="46" t="str">
        <f aca="false">C1422</f>
        <v>8.20</v>
      </c>
      <c r="B1428" s="79" t="s">
        <v>664</v>
      </c>
      <c r="C1428" s="80"/>
      <c r="D1428" s="81"/>
      <c r="E1428" s="82"/>
      <c r="F1428" s="83" t="n">
        <f aca="false">SUM(F1427:F1427)</f>
        <v>2</v>
      </c>
      <c r="G1428" s="84"/>
      <c r="H1428" s="85"/>
      <c r="I1428" s="86"/>
      <c r="J1428" s="87" t="n">
        <f aca="false">SUM(C1428:I1428)</f>
        <v>2</v>
      </c>
      <c r="L1428" s="48"/>
    </row>
    <row r="1429" s="46" customFormat="true" ht="12.75" hidden="false" customHeight="true" outlineLevel="0" collapsed="false">
      <c r="B1429" s="92"/>
      <c r="C1429" s="93"/>
      <c r="D1429" s="94"/>
      <c r="E1429" s="95"/>
      <c r="F1429" s="96"/>
      <c r="G1429" s="97"/>
      <c r="H1429" s="53"/>
      <c r="I1429" s="53"/>
      <c r="J1429" s="87"/>
      <c r="L1429" s="48"/>
    </row>
    <row r="1430" s="46" customFormat="true" ht="12.75" hidden="false" customHeight="true" outlineLevel="0" collapsed="false">
      <c r="A1430" s="67"/>
      <c r="B1430" s="88" t="s">
        <v>653</v>
      </c>
      <c r="C1430" s="89" t="str">
        <f aca="false">Orçamento!A201</f>
        <v>8.21</v>
      </c>
      <c r="D1430" s="89"/>
      <c r="E1430" s="90"/>
      <c r="F1430" s="90"/>
      <c r="G1430" s="89"/>
      <c r="H1430" s="50" t="s">
        <v>654</v>
      </c>
      <c r="I1430" s="91" t="s">
        <v>655</v>
      </c>
      <c r="L1430" s="48"/>
    </row>
    <row r="1431" s="46" customFormat="true" ht="12.75" hidden="false" customHeight="true" outlineLevel="0" collapsed="false">
      <c r="B1431" s="100" t="e">
        <f aca="false" t="array" ref="B1431:B1431">IFERROR(VLOOKUP(C1430,Orçamento!$A$1:$I$5027,4,0),”NÃO ENC.”))</f>
        <v>#N/A</v>
      </c>
      <c r="C1431" s="100"/>
      <c r="D1431" s="100"/>
      <c r="E1431" s="100"/>
      <c r="F1431" s="100"/>
      <c r="G1431" s="100"/>
      <c r="H1431" s="100"/>
      <c r="I1431" s="100"/>
      <c r="L1431" s="48"/>
    </row>
    <row r="1432" s="46" customFormat="true" ht="24.6" hidden="false" customHeight="true" outlineLevel="0" collapsed="false">
      <c r="B1432" s="100"/>
      <c r="C1432" s="100"/>
      <c r="D1432" s="100"/>
      <c r="E1432" s="100"/>
      <c r="F1432" s="100"/>
      <c r="G1432" s="100"/>
      <c r="H1432" s="100"/>
      <c r="I1432" s="100"/>
      <c r="L1432" s="48"/>
    </row>
    <row r="1433" s="46" customFormat="true" ht="12.75" hidden="false" customHeight="true" outlineLevel="0" collapsed="false">
      <c r="B1433" s="71" t="s">
        <v>656</v>
      </c>
      <c r="C1433" s="72"/>
      <c r="D1433" s="73" t="s">
        <v>657</v>
      </c>
      <c r="E1433" s="71" t="s">
        <v>658</v>
      </c>
      <c r="F1433" s="72" t="s">
        <v>659</v>
      </c>
      <c r="G1433" s="71" t="s">
        <v>660</v>
      </c>
      <c r="H1433" s="71"/>
      <c r="I1433" s="71"/>
      <c r="L1433" s="48"/>
    </row>
    <row r="1434" s="46" customFormat="true" ht="12.75" hidden="false" customHeight="true" outlineLevel="0" collapsed="false">
      <c r="B1434" s="71"/>
      <c r="C1434" s="74"/>
      <c r="D1434" s="73"/>
      <c r="E1434" s="71"/>
      <c r="F1434" s="74" t="s">
        <v>661</v>
      </c>
      <c r="G1434" s="71"/>
      <c r="H1434" s="71"/>
      <c r="I1434" s="71"/>
      <c r="L1434" s="48"/>
    </row>
    <row r="1435" s="46" customFormat="true" ht="12.75" hidden="false" customHeight="true" outlineLevel="0" collapsed="false">
      <c r="B1435" s="104" t="s">
        <v>816</v>
      </c>
      <c r="C1435" s="105"/>
      <c r="D1435" s="76" t="n">
        <v>1</v>
      </c>
      <c r="E1435" s="77" t="n">
        <v>3</v>
      </c>
      <c r="F1435" s="77" t="n">
        <f aca="false">E1435*D1435</f>
        <v>3</v>
      </c>
      <c r="G1435" s="78" t="s">
        <v>753</v>
      </c>
      <c r="H1435" s="78"/>
      <c r="I1435" s="78"/>
      <c r="L1435" s="48"/>
    </row>
    <row r="1436" s="46" customFormat="true" ht="12.75" hidden="false" customHeight="true" outlineLevel="0" collapsed="false">
      <c r="A1436" s="46" t="str">
        <f aca="false">C1430</f>
        <v>8.21</v>
      </c>
      <c r="B1436" s="79" t="s">
        <v>664</v>
      </c>
      <c r="C1436" s="80"/>
      <c r="D1436" s="81"/>
      <c r="E1436" s="82"/>
      <c r="F1436" s="83" t="n">
        <f aca="false">SUM(F1435:F1435)</f>
        <v>3</v>
      </c>
      <c r="G1436" s="84"/>
      <c r="H1436" s="85"/>
      <c r="I1436" s="86"/>
      <c r="J1436" s="87" t="n">
        <f aca="false">SUM(C1436:I1436)</f>
        <v>3</v>
      </c>
      <c r="L1436" s="48"/>
    </row>
    <row r="1437" s="46" customFormat="true" ht="12.75" hidden="false" customHeight="true" outlineLevel="0" collapsed="false">
      <c r="B1437" s="92"/>
      <c r="C1437" s="93"/>
      <c r="D1437" s="94"/>
      <c r="E1437" s="95"/>
      <c r="F1437" s="96"/>
      <c r="G1437" s="97"/>
      <c r="H1437" s="53"/>
      <c r="I1437" s="53"/>
      <c r="J1437" s="87"/>
      <c r="L1437" s="48"/>
    </row>
    <row r="1438" s="46" customFormat="true" ht="12.75" hidden="false" customHeight="true" outlineLevel="0" collapsed="false">
      <c r="A1438" s="67"/>
      <c r="B1438" s="88" t="s">
        <v>653</v>
      </c>
      <c r="C1438" s="89" t="str">
        <f aca="false">Orçamento!A202</f>
        <v>8.22</v>
      </c>
      <c r="D1438" s="89"/>
      <c r="E1438" s="90"/>
      <c r="F1438" s="90"/>
      <c r="G1438" s="89"/>
      <c r="H1438" s="50" t="s">
        <v>654</v>
      </c>
      <c r="I1438" s="91" t="s">
        <v>655</v>
      </c>
      <c r="L1438" s="48"/>
    </row>
    <row r="1439" s="46" customFormat="true" ht="12.75" hidden="false" customHeight="true" outlineLevel="0" collapsed="false">
      <c r="B1439" s="100" t="e">
        <f aca="false" t="array" ref="B1439:B1439">IFERROR(VLOOKUP(C1438,Orçamento!$A$1:$I$5027,4,0),”NÃO ENC.”))</f>
        <v>#N/A</v>
      </c>
      <c r="C1439" s="100"/>
      <c r="D1439" s="100"/>
      <c r="E1439" s="100"/>
      <c r="F1439" s="100"/>
      <c r="G1439" s="100"/>
      <c r="H1439" s="100"/>
      <c r="I1439" s="100"/>
      <c r="L1439" s="48"/>
    </row>
    <row r="1440" s="46" customFormat="true" ht="24.6" hidden="false" customHeight="true" outlineLevel="0" collapsed="false">
      <c r="B1440" s="100"/>
      <c r="C1440" s="100"/>
      <c r="D1440" s="100"/>
      <c r="E1440" s="100"/>
      <c r="F1440" s="100"/>
      <c r="G1440" s="100"/>
      <c r="H1440" s="100"/>
      <c r="I1440" s="100"/>
      <c r="L1440" s="48"/>
    </row>
    <row r="1441" s="46" customFormat="true" ht="12.75" hidden="false" customHeight="true" outlineLevel="0" collapsed="false">
      <c r="B1441" s="71" t="s">
        <v>656</v>
      </c>
      <c r="C1441" s="72"/>
      <c r="D1441" s="73" t="s">
        <v>657</v>
      </c>
      <c r="E1441" s="71" t="s">
        <v>658</v>
      </c>
      <c r="F1441" s="72" t="s">
        <v>659</v>
      </c>
      <c r="G1441" s="71" t="s">
        <v>660</v>
      </c>
      <c r="H1441" s="71"/>
      <c r="I1441" s="71"/>
      <c r="L1441" s="48"/>
    </row>
    <row r="1442" s="46" customFormat="true" ht="12.75" hidden="false" customHeight="true" outlineLevel="0" collapsed="false">
      <c r="B1442" s="71"/>
      <c r="C1442" s="74"/>
      <c r="D1442" s="73"/>
      <c r="E1442" s="71"/>
      <c r="F1442" s="74" t="s">
        <v>661</v>
      </c>
      <c r="G1442" s="71"/>
      <c r="H1442" s="71"/>
      <c r="I1442" s="71"/>
      <c r="L1442" s="48"/>
    </row>
    <row r="1443" s="46" customFormat="true" ht="12.75" hidden="false" customHeight="true" outlineLevel="0" collapsed="false">
      <c r="B1443" s="104" t="s">
        <v>816</v>
      </c>
      <c r="C1443" s="105"/>
      <c r="D1443" s="76" t="n">
        <v>1</v>
      </c>
      <c r="E1443" s="77" t="n">
        <v>4</v>
      </c>
      <c r="F1443" s="77" t="n">
        <f aca="false">E1443*D1443</f>
        <v>4</v>
      </c>
      <c r="G1443" s="78" t="s">
        <v>753</v>
      </c>
      <c r="H1443" s="78"/>
      <c r="I1443" s="78"/>
      <c r="L1443" s="48"/>
    </row>
    <row r="1444" s="46" customFormat="true" ht="12.75" hidden="false" customHeight="true" outlineLevel="0" collapsed="false">
      <c r="A1444" s="46" t="str">
        <f aca="false">C1438</f>
        <v>8.22</v>
      </c>
      <c r="B1444" s="79" t="s">
        <v>664</v>
      </c>
      <c r="C1444" s="80"/>
      <c r="D1444" s="81"/>
      <c r="E1444" s="82"/>
      <c r="F1444" s="83" t="n">
        <f aca="false">SUM(F1443:F1443)</f>
        <v>4</v>
      </c>
      <c r="G1444" s="84"/>
      <c r="H1444" s="85"/>
      <c r="I1444" s="86"/>
      <c r="J1444" s="87" t="n">
        <f aca="false">SUM(C1444:I1444)</f>
        <v>4</v>
      </c>
      <c r="L1444" s="48"/>
    </row>
    <row r="1445" s="46" customFormat="true" ht="12.75" hidden="false" customHeight="true" outlineLevel="0" collapsed="false">
      <c r="B1445" s="92"/>
      <c r="C1445" s="93"/>
      <c r="D1445" s="94"/>
      <c r="E1445" s="95"/>
      <c r="F1445" s="96"/>
      <c r="G1445" s="97"/>
      <c r="H1445" s="53"/>
      <c r="I1445" s="53"/>
      <c r="J1445" s="87"/>
      <c r="L1445" s="48"/>
    </row>
    <row r="1446" s="46" customFormat="true" ht="12.75" hidden="false" customHeight="true" outlineLevel="0" collapsed="false">
      <c r="A1446" s="67"/>
      <c r="B1446" s="88" t="s">
        <v>653</v>
      </c>
      <c r="C1446" s="89" t="str">
        <f aca="false">Orçamento!A203</f>
        <v>8.23</v>
      </c>
      <c r="D1446" s="89"/>
      <c r="E1446" s="90"/>
      <c r="F1446" s="90"/>
      <c r="G1446" s="89"/>
      <c r="H1446" s="50" t="s">
        <v>654</v>
      </c>
      <c r="I1446" s="91" t="s">
        <v>655</v>
      </c>
      <c r="L1446" s="48"/>
    </row>
    <row r="1447" s="46" customFormat="true" ht="12.75" hidden="false" customHeight="true" outlineLevel="0" collapsed="false">
      <c r="B1447" s="100" t="e">
        <f aca="false" t="array" ref="B1447:B1447">IFERROR(VLOOKUP(C1446,Orçamento!$A$1:$I$5027,4,0),”NÃO ENC.”))</f>
        <v>#N/A</v>
      </c>
      <c r="C1447" s="100"/>
      <c r="D1447" s="100"/>
      <c r="E1447" s="100"/>
      <c r="F1447" s="100"/>
      <c r="G1447" s="100"/>
      <c r="H1447" s="100"/>
      <c r="I1447" s="100"/>
      <c r="L1447" s="48"/>
    </row>
    <row r="1448" s="46" customFormat="true" ht="24.6" hidden="false" customHeight="true" outlineLevel="0" collapsed="false">
      <c r="B1448" s="100"/>
      <c r="C1448" s="100"/>
      <c r="D1448" s="100"/>
      <c r="E1448" s="100"/>
      <c r="F1448" s="100"/>
      <c r="G1448" s="100"/>
      <c r="H1448" s="100"/>
      <c r="I1448" s="100"/>
      <c r="L1448" s="48"/>
    </row>
    <row r="1449" s="46" customFormat="true" ht="12.75" hidden="false" customHeight="true" outlineLevel="0" collapsed="false">
      <c r="B1449" s="71" t="s">
        <v>656</v>
      </c>
      <c r="C1449" s="72"/>
      <c r="D1449" s="73" t="s">
        <v>657</v>
      </c>
      <c r="E1449" s="71" t="s">
        <v>658</v>
      </c>
      <c r="F1449" s="72" t="s">
        <v>659</v>
      </c>
      <c r="G1449" s="71" t="s">
        <v>660</v>
      </c>
      <c r="H1449" s="71"/>
      <c r="I1449" s="71"/>
      <c r="L1449" s="48"/>
    </row>
    <row r="1450" s="46" customFormat="true" ht="12.75" hidden="false" customHeight="true" outlineLevel="0" collapsed="false">
      <c r="B1450" s="71"/>
      <c r="C1450" s="74"/>
      <c r="D1450" s="73"/>
      <c r="E1450" s="71"/>
      <c r="F1450" s="74" t="s">
        <v>661</v>
      </c>
      <c r="G1450" s="71"/>
      <c r="H1450" s="71"/>
      <c r="I1450" s="71"/>
      <c r="L1450" s="48"/>
    </row>
    <row r="1451" s="46" customFormat="true" ht="12.75" hidden="false" customHeight="true" outlineLevel="0" collapsed="false">
      <c r="B1451" s="75" t="s">
        <v>772</v>
      </c>
      <c r="C1451" s="76"/>
      <c r="D1451" s="76" t="n">
        <v>1</v>
      </c>
      <c r="E1451" s="77" t="n">
        <v>5</v>
      </c>
      <c r="F1451" s="77" t="n">
        <f aca="false">E1451*D1451</f>
        <v>5</v>
      </c>
      <c r="G1451" s="78" t="s">
        <v>753</v>
      </c>
      <c r="H1451" s="78"/>
      <c r="I1451" s="78"/>
      <c r="L1451" s="48"/>
    </row>
    <row r="1452" s="46" customFormat="true" ht="12.75" hidden="false" customHeight="true" outlineLevel="0" collapsed="false">
      <c r="B1452" s="75" t="s">
        <v>773</v>
      </c>
      <c r="C1452" s="76"/>
      <c r="D1452" s="76" t="n">
        <v>1</v>
      </c>
      <c r="E1452" s="77" t="n">
        <v>5</v>
      </c>
      <c r="F1452" s="77" t="n">
        <f aca="false">E1452*D1452</f>
        <v>5</v>
      </c>
      <c r="G1452" s="78" t="s">
        <v>753</v>
      </c>
      <c r="H1452" s="78"/>
      <c r="I1452" s="78"/>
      <c r="L1452" s="48"/>
    </row>
    <row r="1453" s="46" customFormat="true" ht="12.75" hidden="false" customHeight="true" outlineLevel="0" collapsed="false">
      <c r="B1453" s="75" t="s">
        <v>774</v>
      </c>
      <c r="C1453" s="76"/>
      <c r="D1453" s="76" t="n">
        <v>1</v>
      </c>
      <c r="E1453" s="77" t="n">
        <v>5</v>
      </c>
      <c r="F1453" s="77" t="n">
        <f aca="false">E1453*D1453</f>
        <v>5</v>
      </c>
      <c r="G1453" s="78" t="s">
        <v>753</v>
      </c>
      <c r="H1453" s="78"/>
      <c r="I1453" s="78"/>
      <c r="L1453" s="48"/>
    </row>
    <row r="1454" s="46" customFormat="true" ht="12.75" hidden="false" customHeight="true" outlineLevel="0" collapsed="false">
      <c r="B1454" s="75" t="s">
        <v>775</v>
      </c>
      <c r="C1454" s="76"/>
      <c r="D1454" s="76" t="n">
        <v>1</v>
      </c>
      <c r="E1454" s="77" t="n">
        <v>5</v>
      </c>
      <c r="F1454" s="77" t="n">
        <f aca="false">E1454*D1454</f>
        <v>5</v>
      </c>
      <c r="G1454" s="78" t="s">
        <v>753</v>
      </c>
      <c r="H1454" s="78"/>
      <c r="I1454" s="78"/>
      <c r="L1454" s="48"/>
    </row>
    <row r="1455" s="46" customFormat="true" ht="12.75" hidden="false" customHeight="true" outlineLevel="0" collapsed="false">
      <c r="B1455" s="75" t="s">
        <v>776</v>
      </c>
      <c r="C1455" s="76"/>
      <c r="D1455" s="76" t="n">
        <v>1</v>
      </c>
      <c r="E1455" s="77" t="n">
        <v>5</v>
      </c>
      <c r="F1455" s="77" t="n">
        <f aca="false">E1455*D1455</f>
        <v>5</v>
      </c>
      <c r="G1455" s="78" t="s">
        <v>753</v>
      </c>
      <c r="H1455" s="78"/>
      <c r="I1455" s="78"/>
      <c r="L1455" s="48"/>
    </row>
    <row r="1456" s="46" customFormat="true" ht="12.75" hidden="false" customHeight="true" outlineLevel="0" collapsed="false">
      <c r="B1456" s="75" t="s">
        <v>777</v>
      </c>
      <c r="C1456" s="76"/>
      <c r="D1456" s="76" t="n">
        <v>1</v>
      </c>
      <c r="E1456" s="77" t="n">
        <v>5</v>
      </c>
      <c r="F1456" s="77" t="n">
        <f aca="false">E1456*D1456</f>
        <v>5</v>
      </c>
      <c r="G1456" s="78" t="s">
        <v>753</v>
      </c>
      <c r="H1456" s="78"/>
      <c r="I1456" s="78"/>
      <c r="L1456" s="48"/>
    </row>
    <row r="1457" s="46" customFormat="true" ht="12.75" hidden="false" customHeight="true" outlineLevel="0" collapsed="false">
      <c r="A1457" s="46" t="str">
        <f aca="false">C1446</f>
        <v>8.23</v>
      </c>
      <c r="B1457" s="79" t="s">
        <v>664</v>
      </c>
      <c r="C1457" s="80"/>
      <c r="D1457" s="81"/>
      <c r="E1457" s="82"/>
      <c r="F1457" s="83" t="n">
        <f aca="false">SUM(F1451:F1456)</f>
        <v>30</v>
      </c>
      <c r="G1457" s="84"/>
      <c r="H1457" s="85"/>
      <c r="I1457" s="86"/>
      <c r="J1457" s="87" t="n">
        <f aca="false">SUM(C1457:I1457)</f>
        <v>30</v>
      </c>
      <c r="L1457" s="48"/>
    </row>
    <row r="1458" customFormat="false" ht="15" hidden="false" customHeight="false" outlineLevel="0" collapsed="false"/>
    <row r="1459" customFormat="false" ht="15" hidden="false" customHeight="false" outlineLevel="0" collapsed="false">
      <c r="A1459" s="102" t="n">
        <v>9</v>
      </c>
      <c r="B1459" s="103" t="s">
        <v>817</v>
      </c>
      <c r="C1459" s="103"/>
      <c r="D1459" s="103"/>
      <c r="E1459" s="103"/>
      <c r="F1459" s="103"/>
      <c r="G1459" s="103"/>
      <c r="H1459" s="103"/>
      <c r="I1459" s="103"/>
    </row>
    <row r="1461" s="46" customFormat="true" ht="12.75" hidden="false" customHeight="true" outlineLevel="0" collapsed="false">
      <c r="A1461" s="67"/>
      <c r="B1461" s="88" t="s">
        <v>653</v>
      </c>
      <c r="C1461" s="89" t="str">
        <f aca="false">Orçamento!A207</f>
        <v>9.1</v>
      </c>
      <c r="D1461" s="89"/>
      <c r="E1461" s="90"/>
      <c r="F1461" s="90"/>
      <c r="G1461" s="89"/>
      <c r="H1461" s="50" t="s">
        <v>654</v>
      </c>
      <c r="I1461" s="91" t="s">
        <v>655</v>
      </c>
      <c r="L1461" s="48"/>
    </row>
    <row r="1462" s="46" customFormat="true" ht="12.75" hidden="false" customHeight="true" outlineLevel="0" collapsed="false">
      <c r="B1462" s="100" t="e">
        <f aca="false" t="array" ref="B1462:B1462">IFERROR(VLOOKUP(C1461,Orçamento!$A$1:$I$5027,4,0),”NÃO ENC.”))</f>
        <v>#N/A</v>
      </c>
      <c r="C1462" s="100"/>
      <c r="D1462" s="100"/>
      <c r="E1462" s="100"/>
      <c r="F1462" s="100"/>
      <c r="G1462" s="100"/>
      <c r="H1462" s="100"/>
      <c r="I1462" s="100"/>
      <c r="L1462" s="48"/>
    </row>
    <row r="1463" s="46" customFormat="true" ht="24.6" hidden="false" customHeight="true" outlineLevel="0" collapsed="false">
      <c r="B1463" s="100"/>
      <c r="C1463" s="100"/>
      <c r="D1463" s="100"/>
      <c r="E1463" s="100"/>
      <c r="F1463" s="100"/>
      <c r="G1463" s="100"/>
      <c r="H1463" s="100"/>
      <c r="I1463" s="100"/>
      <c r="L1463" s="48"/>
    </row>
    <row r="1464" s="46" customFormat="true" ht="12.75" hidden="false" customHeight="true" outlineLevel="0" collapsed="false">
      <c r="B1464" s="71" t="s">
        <v>656</v>
      </c>
      <c r="C1464" s="72"/>
      <c r="D1464" s="73" t="s">
        <v>657</v>
      </c>
      <c r="E1464" s="71" t="s">
        <v>658</v>
      </c>
      <c r="F1464" s="72" t="s">
        <v>659</v>
      </c>
      <c r="G1464" s="71" t="s">
        <v>660</v>
      </c>
      <c r="H1464" s="71"/>
      <c r="I1464" s="71"/>
      <c r="L1464" s="48"/>
    </row>
    <row r="1465" s="46" customFormat="true" ht="12.75" hidden="false" customHeight="true" outlineLevel="0" collapsed="false">
      <c r="B1465" s="71"/>
      <c r="C1465" s="74"/>
      <c r="D1465" s="73"/>
      <c r="E1465" s="71"/>
      <c r="F1465" s="74" t="s">
        <v>661</v>
      </c>
      <c r="G1465" s="71"/>
      <c r="H1465" s="71"/>
      <c r="I1465" s="71"/>
      <c r="L1465" s="48"/>
    </row>
    <row r="1466" s="46" customFormat="true" ht="12.75" hidden="false" customHeight="true" outlineLevel="0" collapsed="false">
      <c r="B1466" s="104" t="s">
        <v>818</v>
      </c>
      <c r="C1466" s="105"/>
      <c r="D1466" s="76" t="n">
        <v>1</v>
      </c>
      <c r="E1466" s="77" t="n">
        <v>6</v>
      </c>
      <c r="F1466" s="77" t="n">
        <f aca="false">E1466*D1466</f>
        <v>6</v>
      </c>
      <c r="G1466" s="78" t="s">
        <v>753</v>
      </c>
      <c r="H1466" s="78"/>
      <c r="I1466" s="78"/>
      <c r="L1466" s="48"/>
    </row>
    <row r="1467" s="46" customFormat="true" ht="12.75" hidden="false" customHeight="true" outlineLevel="0" collapsed="false">
      <c r="A1467" s="46" t="str">
        <f aca="false">C1461</f>
        <v>9.1</v>
      </c>
      <c r="B1467" s="79" t="s">
        <v>664</v>
      </c>
      <c r="C1467" s="80"/>
      <c r="D1467" s="81"/>
      <c r="E1467" s="82"/>
      <c r="F1467" s="83" t="n">
        <f aca="false">SUM(F1466:F1466)</f>
        <v>6</v>
      </c>
      <c r="G1467" s="84"/>
      <c r="H1467" s="85"/>
      <c r="I1467" s="86"/>
      <c r="J1467" s="87" t="n">
        <f aca="false">SUM(C1467:I1467)</f>
        <v>6</v>
      </c>
      <c r="L1467" s="48"/>
    </row>
    <row r="1469" s="46" customFormat="true" ht="12.75" hidden="false" customHeight="true" outlineLevel="0" collapsed="false">
      <c r="A1469" s="67"/>
      <c r="B1469" s="88" t="s">
        <v>653</v>
      </c>
      <c r="C1469" s="89" t="str">
        <f aca="false">Orçamento!A208</f>
        <v>9.2</v>
      </c>
      <c r="D1469" s="89"/>
      <c r="E1469" s="90"/>
      <c r="F1469" s="90"/>
      <c r="G1469" s="89"/>
      <c r="H1469" s="50" t="s">
        <v>654</v>
      </c>
      <c r="I1469" s="91" t="s">
        <v>655</v>
      </c>
      <c r="L1469" s="48"/>
    </row>
    <row r="1470" s="46" customFormat="true" ht="12.75" hidden="false" customHeight="true" outlineLevel="0" collapsed="false">
      <c r="B1470" s="100" t="e">
        <f aca="false" t="array" ref="B1470:B1470">IFERROR(VLOOKUP(C1469,Orçamento!$A$1:$I$5027,4,0),”NÃO ENC.”))</f>
        <v>#N/A</v>
      </c>
      <c r="C1470" s="100"/>
      <c r="D1470" s="100"/>
      <c r="E1470" s="100"/>
      <c r="F1470" s="100"/>
      <c r="G1470" s="100"/>
      <c r="H1470" s="100"/>
      <c r="I1470" s="100"/>
      <c r="L1470" s="48"/>
    </row>
    <row r="1471" s="46" customFormat="true" ht="24.6" hidden="false" customHeight="true" outlineLevel="0" collapsed="false">
      <c r="B1471" s="100"/>
      <c r="C1471" s="100"/>
      <c r="D1471" s="100"/>
      <c r="E1471" s="100"/>
      <c r="F1471" s="100"/>
      <c r="G1471" s="100"/>
      <c r="H1471" s="100"/>
      <c r="I1471" s="100"/>
      <c r="L1471" s="48"/>
    </row>
    <row r="1472" s="46" customFormat="true" ht="12.75" hidden="false" customHeight="true" outlineLevel="0" collapsed="false">
      <c r="B1472" s="71" t="s">
        <v>656</v>
      </c>
      <c r="C1472" s="72"/>
      <c r="D1472" s="73" t="s">
        <v>657</v>
      </c>
      <c r="E1472" s="71" t="s">
        <v>658</v>
      </c>
      <c r="F1472" s="72" t="s">
        <v>659</v>
      </c>
      <c r="G1472" s="71" t="s">
        <v>660</v>
      </c>
      <c r="H1472" s="71"/>
      <c r="I1472" s="71"/>
      <c r="L1472" s="48"/>
    </row>
    <row r="1473" s="46" customFormat="true" ht="12.75" hidden="false" customHeight="true" outlineLevel="0" collapsed="false">
      <c r="B1473" s="71"/>
      <c r="C1473" s="74"/>
      <c r="D1473" s="73"/>
      <c r="E1473" s="71"/>
      <c r="F1473" s="74" t="s">
        <v>661</v>
      </c>
      <c r="G1473" s="71"/>
      <c r="H1473" s="71"/>
      <c r="I1473" s="71"/>
      <c r="L1473" s="48"/>
    </row>
    <row r="1474" s="46" customFormat="true" ht="23.4" hidden="false" customHeight="false" outlineLevel="0" collapsed="false">
      <c r="B1474" s="106" t="s">
        <v>819</v>
      </c>
      <c r="C1474" s="105"/>
      <c r="D1474" s="76" t="n">
        <v>1</v>
      </c>
      <c r="E1474" s="77" t="n">
        <v>10</v>
      </c>
      <c r="F1474" s="77" t="n">
        <f aca="false">E1474*D1474</f>
        <v>10</v>
      </c>
      <c r="G1474" s="78" t="s">
        <v>753</v>
      </c>
      <c r="H1474" s="78"/>
      <c r="I1474" s="78"/>
      <c r="L1474" s="48"/>
    </row>
    <row r="1475" s="46" customFormat="true" ht="12.75" hidden="false" customHeight="true" outlineLevel="0" collapsed="false">
      <c r="A1475" s="46" t="str">
        <f aca="false">C1469</f>
        <v>9.2</v>
      </c>
      <c r="B1475" s="79" t="s">
        <v>664</v>
      </c>
      <c r="C1475" s="80"/>
      <c r="D1475" s="81"/>
      <c r="E1475" s="82"/>
      <c r="F1475" s="83" t="n">
        <f aca="false">SUM(F1474:F1474)</f>
        <v>10</v>
      </c>
      <c r="G1475" s="84"/>
      <c r="H1475" s="85"/>
      <c r="I1475" s="86"/>
      <c r="J1475" s="87" t="n">
        <f aca="false">SUM(C1475:I1475)</f>
        <v>10</v>
      </c>
      <c r="L1475" s="48"/>
    </row>
    <row r="1477" s="46" customFormat="true" ht="12.75" hidden="false" customHeight="true" outlineLevel="0" collapsed="false">
      <c r="A1477" s="67"/>
      <c r="B1477" s="88" t="s">
        <v>653</v>
      </c>
      <c r="C1477" s="89" t="str">
        <f aca="false">Orçamento!A209</f>
        <v>9.3</v>
      </c>
      <c r="D1477" s="89"/>
      <c r="E1477" s="90"/>
      <c r="F1477" s="90"/>
      <c r="G1477" s="89"/>
      <c r="H1477" s="50" t="s">
        <v>654</v>
      </c>
      <c r="I1477" s="91" t="s">
        <v>655</v>
      </c>
      <c r="L1477" s="48"/>
    </row>
    <row r="1478" s="46" customFormat="true" ht="12.75" hidden="false" customHeight="true" outlineLevel="0" collapsed="false">
      <c r="B1478" s="100" t="e">
        <f aca="false" t="array" ref="B1478:B1478">IFERROR(VLOOKUP(C1477,Orçamento!$A$1:$I$5027,4,0),”NÃO ENC.”))</f>
        <v>#N/A</v>
      </c>
      <c r="C1478" s="100"/>
      <c r="D1478" s="100"/>
      <c r="E1478" s="100"/>
      <c r="F1478" s="100"/>
      <c r="G1478" s="100"/>
      <c r="H1478" s="100"/>
      <c r="I1478" s="100"/>
      <c r="L1478" s="48"/>
    </row>
    <row r="1479" s="46" customFormat="true" ht="24.6" hidden="false" customHeight="true" outlineLevel="0" collapsed="false">
      <c r="B1479" s="100"/>
      <c r="C1479" s="100"/>
      <c r="D1479" s="100"/>
      <c r="E1479" s="100"/>
      <c r="F1479" s="100"/>
      <c r="G1479" s="100"/>
      <c r="H1479" s="100"/>
      <c r="I1479" s="100"/>
      <c r="L1479" s="48"/>
    </row>
    <row r="1480" s="46" customFormat="true" ht="12.75" hidden="false" customHeight="true" outlineLevel="0" collapsed="false">
      <c r="B1480" s="71" t="s">
        <v>656</v>
      </c>
      <c r="C1480" s="72"/>
      <c r="D1480" s="73" t="s">
        <v>657</v>
      </c>
      <c r="E1480" s="71" t="s">
        <v>658</v>
      </c>
      <c r="F1480" s="72" t="s">
        <v>659</v>
      </c>
      <c r="G1480" s="71" t="s">
        <v>660</v>
      </c>
      <c r="H1480" s="71"/>
      <c r="I1480" s="71"/>
      <c r="L1480" s="48"/>
    </row>
    <row r="1481" s="46" customFormat="true" ht="12.75" hidden="false" customHeight="true" outlineLevel="0" collapsed="false">
      <c r="B1481" s="71"/>
      <c r="C1481" s="74"/>
      <c r="D1481" s="73"/>
      <c r="E1481" s="71"/>
      <c r="F1481" s="74" t="s">
        <v>661</v>
      </c>
      <c r="G1481" s="71"/>
      <c r="H1481" s="71"/>
      <c r="I1481" s="71"/>
      <c r="L1481" s="48"/>
    </row>
    <row r="1482" s="46" customFormat="true" ht="15" hidden="false" customHeight="false" outlineLevel="0" collapsed="false">
      <c r="B1482" s="106" t="s">
        <v>820</v>
      </c>
      <c r="C1482" s="105"/>
      <c r="D1482" s="76" t="n">
        <v>1</v>
      </c>
      <c r="E1482" s="77" t="n">
        <v>18</v>
      </c>
      <c r="F1482" s="77" t="n">
        <f aca="false">E1482*D1482</f>
        <v>18</v>
      </c>
      <c r="G1482" s="78" t="s">
        <v>753</v>
      </c>
      <c r="H1482" s="78"/>
      <c r="I1482" s="78"/>
      <c r="L1482" s="48"/>
    </row>
    <row r="1483" s="46" customFormat="true" ht="12.75" hidden="false" customHeight="true" outlineLevel="0" collapsed="false">
      <c r="A1483" s="46" t="str">
        <f aca="false">C1477</f>
        <v>9.3</v>
      </c>
      <c r="B1483" s="79" t="s">
        <v>664</v>
      </c>
      <c r="C1483" s="80"/>
      <c r="D1483" s="81"/>
      <c r="E1483" s="82"/>
      <c r="F1483" s="83" t="n">
        <f aca="false">SUM(F1482:F1482)</f>
        <v>18</v>
      </c>
      <c r="G1483" s="84"/>
      <c r="H1483" s="85"/>
      <c r="I1483" s="86"/>
      <c r="J1483" s="87" t="n">
        <f aca="false">SUM(C1483:I1483)</f>
        <v>18</v>
      </c>
      <c r="L1483" s="48"/>
    </row>
    <row r="1485" s="46" customFormat="true" ht="12.75" hidden="false" customHeight="true" outlineLevel="0" collapsed="false">
      <c r="A1485" s="67"/>
      <c r="B1485" s="88" t="s">
        <v>653</v>
      </c>
      <c r="C1485" s="89" t="str">
        <f aca="false">Orçamento!A210</f>
        <v>9.4</v>
      </c>
      <c r="D1485" s="89"/>
      <c r="E1485" s="90"/>
      <c r="F1485" s="90"/>
      <c r="G1485" s="89"/>
      <c r="H1485" s="50" t="s">
        <v>654</v>
      </c>
      <c r="I1485" s="91" t="s">
        <v>655</v>
      </c>
      <c r="L1485" s="48"/>
    </row>
    <row r="1486" s="46" customFormat="true" ht="12.75" hidden="false" customHeight="true" outlineLevel="0" collapsed="false">
      <c r="B1486" s="100" t="e">
        <f aca="false" t="array" ref="B1486:B1486">IFERROR(VLOOKUP(C1485,Orçamento!$A$1:$I$5027,4,0),”NÃO ENC.”))</f>
        <v>#N/A</v>
      </c>
      <c r="C1486" s="100"/>
      <c r="D1486" s="100"/>
      <c r="E1486" s="100"/>
      <c r="F1486" s="100"/>
      <c r="G1486" s="100"/>
      <c r="H1486" s="100"/>
      <c r="I1486" s="100"/>
      <c r="L1486" s="48"/>
    </row>
    <row r="1487" s="46" customFormat="true" ht="24.6" hidden="false" customHeight="true" outlineLevel="0" collapsed="false">
      <c r="B1487" s="100"/>
      <c r="C1487" s="100"/>
      <c r="D1487" s="100"/>
      <c r="E1487" s="100"/>
      <c r="F1487" s="100"/>
      <c r="G1487" s="100"/>
      <c r="H1487" s="100"/>
      <c r="I1487" s="100"/>
      <c r="L1487" s="48"/>
    </row>
    <row r="1488" s="46" customFormat="true" ht="12.75" hidden="false" customHeight="true" outlineLevel="0" collapsed="false">
      <c r="B1488" s="71" t="s">
        <v>656</v>
      </c>
      <c r="C1488" s="72"/>
      <c r="D1488" s="73" t="s">
        <v>657</v>
      </c>
      <c r="E1488" s="71" t="s">
        <v>658</v>
      </c>
      <c r="F1488" s="72" t="s">
        <v>659</v>
      </c>
      <c r="G1488" s="71" t="s">
        <v>660</v>
      </c>
      <c r="H1488" s="71"/>
      <c r="I1488" s="71"/>
      <c r="L1488" s="48"/>
    </row>
    <row r="1489" s="46" customFormat="true" ht="12.75" hidden="false" customHeight="true" outlineLevel="0" collapsed="false">
      <c r="B1489" s="71"/>
      <c r="C1489" s="74"/>
      <c r="D1489" s="73"/>
      <c r="E1489" s="71"/>
      <c r="F1489" s="74" t="s">
        <v>661</v>
      </c>
      <c r="G1489" s="71"/>
      <c r="H1489" s="71"/>
      <c r="I1489" s="71"/>
      <c r="L1489" s="48"/>
    </row>
    <row r="1490" s="46" customFormat="true" ht="15" hidden="false" customHeight="false" outlineLevel="0" collapsed="false">
      <c r="B1490" s="106" t="s">
        <v>821</v>
      </c>
      <c r="C1490" s="105"/>
      <c r="D1490" s="76" t="n">
        <v>1</v>
      </c>
      <c r="E1490" s="77" t="n">
        <v>18</v>
      </c>
      <c r="F1490" s="77" t="n">
        <f aca="false">E1490*D1490</f>
        <v>18</v>
      </c>
      <c r="G1490" s="78" t="s">
        <v>822</v>
      </c>
      <c r="H1490" s="78"/>
      <c r="I1490" s="78"/>
      <c r="L1490" s="48"/>
    </row>
    <row r="1491" s="46" customFormat="true" ht="12.75" hidden="false" customHeight="true" outlineLevel="0" collapsed="false">
      <c r="A1491" s="46" t="str">
        <f aca="false">C1485</f>
        <v>9.4</v>
      </c>
      <c r="B1491" s="79" t="s">
        <v>664</v>
      </c>
      <c r="C1491" s="80"/>
      <c r="D1491" s="81"/>
      <c r="E1491" s="82"/>
      <c r="F1491" s="83" t="n">
        <f aca="false">SUM(F1490:F1490)</f>
        <v>18</v>
      </c>
      <c r="G1491" s="84"/>
      <c r="H1491" s="85"/>
      <c r="I1491" s="86"/>
      <c r="J1491" s="87" t="n">
        <f aca="false">SUM(C1491:I1491)</f>
        <v>18</v>
      </c>
      <c r="L1491" s="48"/>
    </row>
    <row r="1492" customFormat="false" ht="15" hidden="false" customHeight="false" outlineLevel="0" collapsed="false"/>
    <row r="1493" customFormat="false" ht="15" hidden="false" customHeight="false" outlineLevel="0" collapsed="false">
      <c r="A1493" s="102" t="n">
        <v>10</v>
      </c>
      <c r="B1493" s="103" t="s">
        <v>823</v>
      </c>
      <c r="C1493" s="103"/>
      <c r="D1493" s="103"/>
      <c r="E1493" s="103"/>
      <c r="F1493" s="103"/>
      <c r="G1493" s="103"/>
      <c r="H1493" s="103"/>
      <c r="I1493" s="103"/>
    </row>
    <row r="1495" s="46" customFormat="true" ht="12.75" hidden="false" customHeight="true" outlineLevel="0" collapsed="false">
      <c r="A1495" s="67"/>
      <c r="B1495" s="88" t="s">
        <v>653</v>
      </c>
      <c r="C1495" s="89" t="str">
        <f aca="false">Orçamento!A214</f>
        <v>10.1</v>
      </c>
      <c r="D1495" s="89"/>
      <c r="E1495" s="90"/>
      <c r="F1495" s="90"/>
      <c r="G1495" s="89"/>
      <c r="H1495" s="50" t="s">
        <v>654</v>
      </c>
      <c r="I1495" s="91" t="s">
        <v>655</v>
      </c>
      <c r="L1495" s="48"/>
    </row>
    <row r="1496" s="46" customFormat="true" ht="12.75" hidden="false" customHeight="true" outlineLevel="0" collapsed="false">
      <c r="B1496" s="100" t="e">
        <f aca="false" t="array" ref="B1496:B1496">IFERROR(VLOOKUP(C1495,Orçamento!$A$1:$I$5027,4,0),”NÃO ENC.”))</f>
        <v>#N/A</v>
      </c>
      <c r="C1496" s="100"/>
      <c r="D1496" s="100"/>
      <c r="E1496" s="100"/>
      <c r="F1496" s="100"/>
      <c r="G1496" s="100"/>
      <c r="H1496" s="100"/>
      <c r="I1496" s="100"/>
      <c r="L1496" s="48"/>
    </row>
    <row r="1497" s="46" customFormat="true" ht="24.6" hidden="false" customHeight="true" outlineLevel="0" collapsed="false">
      <c r="B1497" s="100"/>
      <c r="C1497" s="100"/>
      <c r="D1497" s="100"/>
      <c r="E1497" s="100"/>
      <c r="F1497" s="100"/>
      <c r="G1497" s="100"/>
      <c r="H1497" s="100"/>
      <c r="I1497" s="100"/>
      <c r="L1497" s="48"/>
    </row>
    <row r="1498" s="46" customFormat="true" ht="12.75" hidden="false" customHeight="true" outlineLevel="0" collapsed="false">
      <c r="B1498" s="71" t="s">
        <v>656</v>
      </c>
      <c r="C1498" s="72"/>
      <c r="D1498" s="73" t="s">
        <v>657</v>
      </c>
      <c r="E1498" s="71" t="s">
        <v>658</v>
      </c>
      <c r="F1498" s="72" t="s">
        <v>659</v>
      </c>
      <c r="G1498" s="71" t="s">
        <v>660</v>
      </c>
      <c r="H1498" s="71"/>
      <c r="I1498" s="71"/>
      <c r="L1498" s="48"/>
    </row>
    <row r="1499" s="46" customFormat="true" ht="12.75" hidden="false" customHeight="true" outlineLevel="0" collapsed="false">
      <c r="B1499" s="71"/>
      <c r="C1499" s="74"/>
      <c r="D1499" s="73"/>
      <c r="E1499" s="71"/>
      <c r="F1499" s="74" t="s">
        <v>661</v>
      </c>
      <c r="G1499" s="71"/>
      <c r="H1499" s="71"/>
      <c r="I1499" s="71"/>
      <c r="L1499" s="48"/>
    </row>
    <row r="1500" s="46" customFormat="true" ht="15" hidden="false" customHeight="false" outlineLevel="0" collapsed="false">
      <c r="B1500" s="106" t="s">
        <v>824</v>
      </c>
      <c r="C1500" s="105"/>
      <c r="D1500" s="76" t="n">
        <v>1</v>
      </c>
      <c r="E1500" s="77" t="n">
        <v>1</v>
      </c>
      <c r="F1500" s="77" t="n">
        <f aca="false">E1500*D1500</f>
        <v>1</v>
      </c>
      <c r="G1500" s="78" t="s">
        <v>753</v>
      </c>
      <c r="H1500" s="78"/>
      <c r="I1500" s="78"/>
      <c r="L1500" s="48"/>
    </row>
    <row r="1501" s="46" customFormat="true" ht="12.75" hidden="false" customHeight="true" outlineLevel="0" collapsed="false">
      <c r="A1501" s="46" t="str">
        <f aca="false">C1495</f>
        <v>10.1</v>
      </c>
      <c r="B1501" s="79" t="s">
        <v>664</v>
      </c>
      <c r="C1501" s="80"/>
      <c r="D1501" s="81"/>
      <c r="E1501" s="82"/>
      <c r="F1501" s="83" t="n">
        <f aca="false">SUM(F1500:F1500)</f>
        <v>1</v>
      </c>
      <c r="G1501" s="84"/>
      <c r="H1501" s="85"/>
      <c r="I1501" s="86"/>
      <c r="J1501" s="87" t="n">
        <f aca="false">SUM(C1501:I1501)</f>
        <v>1</v>
      </c>
      <c r="L1501" s="48"/>
    </row>
    <row r="1503" s="46" customFormat="true" ht="12.75" hidden="false" customHeight="true" outlineLevel="0" collapsed="false">
      <c r="A1503" s="67"/>
      <c r="B1503" s="88" t="s">
        <v>653</v>
      </c>
      <c r="C1503" s="89" t="str">
        <f aca="false">Orçamento!A215</f>
        <v>10.2</v>
      </c>
      <c r="D1503" s="89"/>
      <c r="E1503" s="90"/>
      <c r="F1503" s="90"/>
      <c r="G1503" s="89"/>
      <c r="H1503" s="50" t="s">
        <v>654</v>
      </c>
      <c r="I1503" s="91" t="s">
        <v>671</v>
      </c>
      <c r="L1503" s="48"/>
    </row>
    <row r="1504" s="46" customFormat="true" ht="12.75" hidden="false" customHeight="true" outlineLevel="0" collapsed="false">
      <c r="B1504" s="70" t="e">
        <f aca="false" t="array" ref="B1504:B1504">IFERROR(VLOOKUP(C1503,Orçamento!$A$1:$I$327,4,0),”NÃO ENC.”))</f>
        <v>#N/A</v>
      </c>
      <c r="C1504" s="70"/>
      <c r="D1504" s="70"/>
      <c r="E1504" s="70"/>
      <c r="F1504" s="70"/>
      <c r="G1504" s="70"/>
      <c r="H1504" s="70"/>
      <c r="I1504" s="70"/>
      <c r="L1504" s="48"/>
    </row>
    <row r="1505" s="46" customFormat="true" ht="12.75" hidden="false" customHeight="true" outlineLevel="0" collapsed="false">
      <c r="B1505" s="70"/>
      <c r="C1505" s="70"/>
      <c r="D1505" s="70"/>
      <c r="E1505" s="70"/>
      <c r="F1505" s="70"/>
      <c r="G1505" s="70"/>
      <c r="H1505" s="70"/>
      <c r="I1505" s="70"/>
      <c r="L1505" s="48"/>
    </row>
    <row r="1506" s="46" customFormat="true" ht="12.75" hidden="false" customHeight="true" outlineLevel="0" collapsed="false">
      <c r="B1506" s="71" t="s">
        <v>656</v>
      </c>
      <c r="C1506" s="72"/>
      <c r="D1506" s="73" t="s">
        <v>672</v>
      </c>
      <c r="E1506" s="73" t="s">
        <v>673</v>
      </c>
      <c r="F1506" s="71" t="s">
        <v>674</v>
      </c>
      <c r="G1506" s="71" t="s">
        <v>660</v>
      </c>
      <c r="H1506" s="71"/>
      <c r="I1506" s="71"/>
      <c r="L1506" s="48"/>
    </row>
    <row r="1507" s="46" customFormat="true" ht="12.75" hidden="false" customHeight="true" outlineLevel="0" collapsed="false">
      <c r="B1507" s="71"/>
      <c r="C1507" s="74"/>
      <c r="D1507" s="73"/>
      <c r="E1507" s="73"/>
      <c r="F1507" s="71"/>
      <c r="G1507" s="71"/>
      <c r="H1507" s="71"/>
      <c r="I1507" s="71"/>
      <c r="L1507" s="48"/>
    </row>
    <row r="1508" s="46" customFormat="true" ht="12.75" hidden="false" customHeight="true" outlineLevel="0" collapsed="false">
      <c r="B1508" s="104" t="s">
        <v>825</v>
      </c>
      <c r="C1508" s="105"/>
      <c r="D1508" s="76" t="n">
        <v>40</v>
      </c>
      <c r="E1508" s="77" t="n">
        <v>1</v>
      </c>
      <c r="F1508" s="77" t="n">
        <f aca="false">E1508*D1508</f>
        <v>40</v>
      </c>
      <c r="G1508" s="78" t="s">
        <v>753</v>
      </c>
      <c r="H1508" s="78"/>
      <c r="I1508" s="78"/>
      <c r="L1508" s="48"/>
    </row>
    <row r="1509" s="46" customFormat="true" ht="12.75" hidden="false" customHeight="true" outlineLevel="0" collapsed="false">
      <c r="B1509" s="104" t="s">
        <v>826</v>
      </c>
      <c r="C1509" s="105"/>
      <c r="D1509" s="76" t="n">
        <v>8</v>
      </c>
      <c r="E1509" s="77" t="n">
        <v>1</v>
      </c>
      <c r="F1509" s="77" t="n">
        <f aca="false">E1509*D1509</f>
        <v>8</v>
      </c>
      <c r="G1509" s="78" t="s">
        <v>753</v>
      </c>
      <c r="H1509" s="78"/>
      <c r="I1509" s="78"/>
      <c r="L1509" s="48"/>
    </row>
    <row r="1510" s="46" customFormat="true" ht="12.75" hidden="false" customHeight="true" outlineLevel="0" collapsed="false">
      <c r="B1510" s="104"/>
      <c r="C1510" s="105"/>
      <c r="D1510" s="76"/>
      <c r="E1510" s="77" t="n">
        <v>1</v>
      </c>
      <c r="F1510" s="77" t="n">
        <f aca="false">E1510*D1510</f>
        <v>0</v>
      </c>
      <c r="G1510" s="78" t="s">
        <v>753</v>
      </c>
      <c r="H1510" s="78"/>
      <c r="I1510" s="78"/>
      <c r="L1510" s="48"/>
    </row>
    <row r="1511" s="46" customFormat="true" ht="12.75" hidden="false" customHeight="true" outlineLevel="0" collapsed="false">
      <c r="A1511" s="46" t="str">
        <f aca="false">C1503</f>
        <v>10.2</v>
      </c>
      <c r="B1511" s="79" t="s">
        <v>664</v>
      </c>
      <c r="C1511" s="80"/>
      <c r="D1511" s="81"/>
      <c r="E1511" s="82"/>
      <c r="F1511" s="83" t="n">
        <f aca="false">SUM(F1508:F1510)</f>
        <v>48</v>
      </c>
      <c r="G1511" s="84"/>
      <c r="H1511" s="85"/>
      <c r="I1511" s="86"/>
      <c r="J1511" s="87" t="n">
        <f aca="false">SUM(C1511:I1511)</f>
        <v>48</v>
      </c>
      <c r="L1511" s="48"/>
    </row>
    <row r="1513" s="46" customFormat="true" ht="12.75" hidden="false" customHeight="true" outlineLevel="0" collapsed="false">
      <c r="A1513" s="67"/>
      <c r="B1513" s="88" t="s">
        <v>653</v>
      </c>
      <c r="C1513" s="89" t="str">
        <f aca="false">Orçamento!A216</f>
        <v>10.3</v>
      </c>
      <c r="D1513" s="89"/>
      <c r="E1513" s="90"/>
      <c r="F1513" s="90"/>
      <c r="G1513" s="89"/>
      <c r="H1513" s="50" t="s">
        <v>654</v>
      </c>
      <c r="I1513" s="91" t="s">
        <v>655</v>
      </c>
      <c r="L1513" s="48"/>
    </row>
    <row r="1514" s="46" customFormat="true" ht="12.75" hidden="false" customHeight="true" outlineLevel="0" collapsed="false">
      <c r="B1514" s="100" t="e">
        <f aca="false" t="array" ref="B1514:B1514">IFERROR(VLOOKUP(C1513,Orçamento!$A$1:$I$5027,4,0),”NÃO ENC.”))</f>
        <v>#N/A</v>
      </c>
      <c r="C1514" s="100"/>
      <c r="D1514" s="100"/>
      <c r="E1514" s="100"/>
      <c r="F1514" s="100"/>
      <c r="G1514" s="100"/>
      <c r="H1514" s="100"/>
      <c r="I1514" s="100"/>
      <c r="L1514" s="48"/>
    </row>
    <row r="1515" s="46" customFormat="true" ht="24.6" hidden="false" customHeight="true" outlineLevel="0" collapsed="false">
      <c r="B1515" s="100"/>
      <c r="C1515" s="100"/>
      <c r="D1515" s="100"/>
      <c r="E1515" s="100"/>
      <c r="F1515" s="100"/>
      <c r="G1515" s="100"/>
      <c r="H1515" s="100"/>
      <c r="I1515" s="100"/>
      <c r="L1515" s="48"/>
    </row>
    <row r="1516" s="46" customFormat="true" ht="12.75" hidden="false" customHeight="true" outlineLevel="0" collapsed="false">
      <c r="B1516" s="71" t="s">
        <v>656</v>
      </c>
      <c r="C1516" s="72"/>
      <c r="D1516" s="73" t="s">
        <v>657</v>
      </c>
      <c r="E1516" s="71" t="s">
        <v>658</v>
      </c>
      <c r="F1516" s="72" t="s">
        <v>659</v>
      </c>
      <c r="G1516" s="71" t="s">
        <v>660</v>
      </c>
      <c r="H1516" s="71"/>
      <c r="I1516" s="71"/>
      <c r="L1516" s="48"/>
    </row>
    <row r="1517" s="46" customFormat="true" ht="12.75" hidden="false" customHeight="true" outlineLevel="0" collapsed="false">
      <c r="B1517" s="71"/>
      <c r="C1517" s="74"/>
      <c r="D1517" s="73"/>
      <c r="E1517" s="71"/>
      <c r="F1517" s="74" t="s">
        <v>661</v>
      </c>
      <c r="G1517" s="71"/>
      <c r="H1517" s="71"/>
      <c r="I1517" s="71"/>
      <c r="L1517" s="48"/>
    </row>
    <row r="1518" s="46" customFormat="true" ht="23.4" hidden="false" customHeight="false" outlineLevel="0" collapsed="false">
      <c r="B1518" s="106" t="s">
        <v>827</v>
      </c>
      <c r="C1518" s="105"/>
      <c r="D1518" s="76" t="n">
        <v>1</v>
      </c>
      <c r="E1518" s="77" t="n">
        <v>6</v>
      </c>
      <c r="F1518" s="77" t="n">
        <f aca="false">E1518*D1518</f>
        <v>6</v>
      </c>
      <c r="G1518" s="78" t="s">
        <v>753</v>
      </c>
      <c r="H1518" s="78"/>
      <c r="I1518" s="78"/>
      <c r="L1518" s="48"/>
    </row>
    <row r="1519" s="46" customFormat="true" ht="12.75" hidden="false" customHeight="true" outlineLevel="0" collapsed="false">
      <c r="A1519" s="46" t="str">
        <f aca="false">C1513</f>
        <v>10.3</v>
      </c>
      <c r="B1519" s="79" t="s">
        <v>664</v>
      </c>
      <c r="C1519" s="80"/>
      <c r="D1519" s="81"/>
      <c r="E1519" s="82"/>
      <c r="F1519" s="83" t="n">
        <f aca="false">SUM(F1518:F1518)</f>
        <v>6</v>
      </c>
      <c r="G1519" s="84"/>
      <c r="H1519" s="85"/>
      <c r="I1519" s="86"/>
      <c r="J1519" s="87" t="n">
        <f aca="false">SUM(C1519:I1519)</f>
        <v>6</v>
      </c>
      <c r="L1519" s="48"/>
    </row>
    <row r="1521" s="46" customFormat="true" ht="12.75" hidden="false" customHeight="true" outlineLevel="0" collapsed="false">
      <c r="A1521" s="67"/>
      <c r="B1521" s="88" t="s">
        <v>653</v>
      </c>
      <c r="C1521" s="89" t="str">
        <f aca="false">Orçamento!A217</f>
        <v>10.4</v>
      </c>
      <c r="D1521" s="89"/>
      <c r="E1521" s="90"/>
      <c r="F1521" s="90"/>
      <c r="G1521" s="89"/>
      <c r="H1521" s="50" t="s">
        <v>654</v>
      </c>
      <c r="I1521" s="91" t="s">
        <v>655</v>
      </c>
      <c r="L1521" s="48"/>
    </row>
    <row r="1522" s="46" customFormat="true" ht="12.75" hidden="false" customHeight="true" outlineLevel="0" collapsed="false">
      <c r="B1522" s="100" t="e">
        <f aca="false" t="array" ref="B1522:B1522">IFERROR(VLOOKUP(C1521,Orçamento!$A$1:$I$5027,4,0),”NÃO ENC.”))</f>
        <v>#N/A</v>
      </c>
      <c r="C1522" s="100"/>
      <c r="D1522" s="100"/>
      <c r="E1522" s="100"/>
      <c r="F1522" s="100"/>
      <c r="G1522" s="100"/>
      <c r="H1522" s="100"/>
      <c r="I1522" s="100"/>
      <c r="L1522" s="48"/>
    </row>
    <row r="1523" s="46" customFormat="true" ht="24.6" hidden="false" customHeight="true" outlineLevel="0" collapsed="false">
      <c r="B1523" s="100"/>
      <c r="C1523" s="100"/>
      <c r="D1523" s="100"/>
      <c r="E1523" s="100"/>
      <c r="F1523" s="100"/>
      <c r="G1523" s="100"/>
      <c r="H1523" s="100"/>
      <c r="I1523" s="100"/>
      <c r="L1523" s="48"/>
    </row>
    <row r="1524" s="46" customFormat="true" ht="12.75" hidden="false" customHeight="true" outlineLevel="0" collapsed="false">
      <c r="B1524" s="71" t="s">
        <v>656</v>
      </c>
      <c r="C1524" s="72"/>
      <c r="D1524" s="73" t="s">
        <v>657</v>
      </c>
      <c r="E1524" s="71" t="s">
        <v>658</v>
      </c>
      <c r="F1524" s="72" t="s">
        <v>659</v>
      </c>
      <c r="G1524" s="71" t="s">
        <v>660</v>
      </c>
      <c r="H1524" s="71"/>
      <c r="I1524" s="71"/>
      <c r="L1524" s="48"/>
    </row>
    <row r="1525" s="46" customFormat="true" ht="12.75" hidden="false" customHeight="true" outlineLevel="0" collapsed="false">
      <c r="B1525" s="71"/>
      <c r="C1525" s="74"/>
      <c r="D1525" s="73"/>
      <c r="E1525" s="71"/>
      <c r="F1525" s="74" t="s">
        <v>661</v>
      </c>
      <c r="G1525" s="71"/>
      <c r="H1525" s="71"/>
      <c r="I1525" s="71"/>
      <c r="L1525" s="48"/>
    </row>
    <row r="1526" s="46" customFormat="true" ht="15" hidden="false" customHeight="false" outlineLevel="0" collapsed="false">
      <c r="B1526" s="106" t="s">
        <v>828</v>
      </c>
      <c r="C1526" s="105"/>
      <c r="D1526" s="76" t="n">
        <v>1</v>
      </c>
      <c r="E1526" s="77" t="n">
        <v>2</v>
      </c>
      <c r="F1526" s="77" t="n">
        <f aca="false">E1526*D1526</f>
        <v>2</v>
      </c>
      <c r="G1526" s="78" t="s">
        <v>753</v>
      </c>
      <c r="H1526" s="78"/>
      <c r="I1526" s="78"/>
      <c r="L1526" s="48"/>
    </row>
    <row r="1527" s="46" customFormat="true" ht="12.75" hidden="false" customHeight="true" outlineLevel="0" collapsed="false">
      <c r="A1527" s="46" t="str">
        <f aca="false">C1521</f>
        <v>10.4</v>
      </c>
      <c r="B1527" s="79" t="s">
        <v>664</v>
      </c>
      <c r="C1527" s="80"/>
      <c r="D1527" s="81"/>
      <c r="E1527" s="82"/>
      <c r="F1527" s="83" t="n">
        <f aca="false">SUM(F1526:F1526)</f>
        <v>2</v>
      </c>
      <c r="G1527" s="84"/>
      <c r="H1527" s="85"/>
      <c r="I1527" s="86"/>
      <c r="J1527" s="87" t="n">
        <f aca="false">SUM(C1527:I1527)</f>
        <v>2</v>
      </c>
      <c r="L1527" s="48"/>
    </row>
    <row r="1529" s="46" customFormat="true" ht="12.75" hidden="false" customHeight="true" outlineLevel="0" collapsed="false">
      <c r="A1529" s="67"/>
      <c r="B1529" s="88" t="s">
        <v>653</v>
      </c>
      <c r="C1529" s="89" t="str">
        <f aca="false">Orçamento!A218</f>
        <v>10.5</v>
      </c>
      <c r="D1529" s="89"/>
      <c r="E1529" s="90"/>
      <c r="F1529" s="90"/>
      <c r="G1529" s="89"/>
      <c r="H1529" s="50" t="s">
        <v>654</v>
      </c>
      <c r="I1529" s="91" t="s">
        <v>655</v>
      </c>
      <c r="L1529" s="48"/>
    </row>
    <row r="1530" s="46" customFormat="true" ht="12.75" hidden="false" customHeight="true" outlineLevel="0" collapsed="false">
      <c r="B1530" s="100" t="e">
        <f aca="false" t="array" ref="B1530:B1530">IFERROR(VLOOKUP(C1529,Orçamento!$A$1:$I$5027,4,0),”NÃO ENC.”))</f>
        <v>#N/A</v>
      </c>
      <c r="C1530" s="100"/>
      <c r="D1530" s="100"/>
      <c r="E1530" s="100"/>
      <c r="F1530" s="100"/>
      <c r="G1530" s="100"/>
      <c r="H1530" s="100"/>
      <c r="I1530" s="100"/>
      <c r="L1530" s="48"/>
    </row>
    <row r="1531" s="46" customFormat="true" ht="24.6" hidden="false" customHeight="true" outlineLevel="0" collapsed="false">
      <c r="B1531" s="100"/>
      <c r="C1531" s="100"/>
      <c r="D1531" s="100"/>
      <c r="E1531" s="100"/>
      <c r="F1531" s="100"/>
      <c r="G1531" s="100"/>
      <c r="H1531" s="100"/>
      <c r="I1531" s="100"/>
      <c r="L1531" s="48"/>
    </row>
    <row r="1532" s="46" customFormat="true" ht="12.75" hidden="false" customHeight="true" outlineLevel="0" collapsed="false">
      <c r="B1532" s="71" t="s">
        <v>656</v>
      </c>
      <c r="C1532" s="72"/>
      <c r="D1532" s="73" t="s">
        <v>657</v>
      </c>
      <c r="E1532" s="71" t="s">
        <v>658</v>
      </c>
      <c r="F1532" s="72" t="s">
        <v>659</v>
      </c>
      <c r="G1532" s="71" t="s">
        <v>660</v>
      </c>
      <c r="H1532" s="71"/>
      <c r="I1532" s="71"/>
      <c r="L1532" s="48"/>
    </row>
    <row r="1533" s="46" customFormat="true" ht="12.75" hidden="false" customHeight="true" outlineLevel="0" collapsed="false">
      <c r="B1533" s="71"/>
      <c r="C1533" s="74"/>
      <c r="D1533" s="73"/>
      <c r="E1533" s="71"/>
      <c r="F1533" s="74" t="s">
        <v>661</v>
      </c>
      <c r="G1533" s="71"/>
      <c r="H1533" s="71"/>
      <c r="I1533" s="71"/>
      <c r="L1533" s="48"/>
    </row>
    <row r="1534" s="46" customFormat="true" ht="15" hidden="false" customHeight="false" outlineLevel="0" collapsed="false">
      <c r="B1534" s="106" t="s">
        <v>828</v>
      </c>
      <c r="C1534" s="105"/>
      <c r="D1534" s="76" t="n">
        <v>1</v>
      </c>
      <c r="E1534" s="77" t="n">
        <v>2</v>
      </c>
      <c r="F1534" s="77" t="n">
        <f aca="false">E1534*D1534</f>
        <v>2</v>
      </c>
      <c r="G1534" s="78" t="s">
        <v>753</v>
      </c>
      <c r="H1534" s="78"/>
      <c r="I1534" s="78"/>
      <c r="L1534" s="48"/>
    </row>
    <row r="1535" s="46" customFormat="true" ht="12.75" hidden="false" customHeight="true" outlineLevel="0" collapsed="false">
      <c r="A1535" s="46" t="str">
        <f aca="false">C1529</f>
        <v>10.5</v>
      </c>
      <c r="B1535" s="79" t="s">
        <v>664</v>
      </c>
      <c r="C1535" s="80"/>
      <c r="D1535" s="81"/>
      <c r="E1535" s="82"/>
      <c r="F1535" s="83" t="n">
        <f aca="false">SUM(F1534:F1534)</f>
        <v>2</v>
      </c>
      <c r="G1535" s="84"/>
      <c r="H1535" s="85"/>
      <c r="I1535" s="86"/>
      <c r="J1535" s="87" t="n">
        <f aca="false">SUM(C1535:I1535)</f>
        <v>2</v>
      </c>
      <c r="L1535" s="48"/>
    </row>
    <row r="1537" s="46" customFormat="true" ht="12.75" hidden="false" customHeight="true" outlineLevel="0" collapsed="false">
      <c r="A1537" s="67"/>
      <c r="B1537" s="88" t="s">
        <v>653</v>
      </c>
      <c r="C1537" s="89" t="str">
        <f aca="false">Orçamento!A219</f>
        <v>10.6</v>
      </c>
      <c r="D1537" s="89"/>
      <c r="E1537" s="90"/>
      <c r="F1537" s="90"/>
      <c r="G1537" s="89"/>
      <c r="H1537" s="50" t="s">
        <v>654</v>
      </c>
      <c r="I1537" s="91" t="s">
        <v>655</v>
      </c>
      <c r="L1537" s="48"/>
    </row>
    <row r="1538" s="46" customFormat="true" ht="12.75" hidden="false" customHeight="true" outlineLevel="0" collapsed="false">
      <c r="B1538" s="100" t="e">
        <f aca="false" t="array" ref="B1538:B1538">IFERROR(VLOOKUP(C1537,Orçamento!$A$1:$I$5027,4,0),”NÃO ENC.”))</f>
        <v>#N/A</v>
      </c>
      <c r="C1538" s="100"/>
      <c r="D1538" s="100"/>
      <c r="E1538" s="100"/>
      <c r="F1538" s="100"/>
      <c r="G1538" s="100"/>
      <c r="H1538" s="100"/>
      <c r="I1538" s="100"/>
      <c r="L1538" s="48"/>
    </row>
    <row r="1539" s="46" customFormat="true" ht="24.6" hidden="false" customHeight="true" outlineLevel="0" collapsed="false">
      <c r="B1539" s="100"/>
      <c r="C1539" s="100"/>
      <c r="D1539" s="100"/>
      <c r="E1539" s="100"/>
      <c r="F1539" s="100"/>
      <c r="G1539" s="100"/>
      <c r="H1539" s="100"/>
      <c r="I1539" s="100"/>
      <c r="L1539" s="48"/>
    </row>
    <row r="1540" s="46" customFormat="true" ht="12.75" hidden="false" customHeight="true" outlineLevel="0" collapsed="false">
      <c r="B1540" s="71" t="s">
        <v>656</v>
      </c>
      <c r="C1540" s="72"/>
      <c r="D1540" s="73" t="s">
        <v>657</v>
      </c>
      <c r="E1540" s="71" t="s">
        <v>658</v>
      </c>
      <c r="F1540" s="72" t="s">
        <v>659</v>
      </c>
      <c r="G1540" s="71" t="s">
        <v>660</v>
      </c>
      <c r="H1540" s="71"/>
      <c r="I1540" s="71"/>
      <c r="L1540" s="48"/>
    </row>
    <row r="1541" s="46" customFormat="true" ht="12.75" hidden="false" customHeight="true" outlineLevel="0" collapsed="false">
      <c r="B1541" s="71"/>
      <c r="C1541" s="74"/>
      <c r="D1541" s="73"/>
      <c r="E1541" s="71"/>
      <c r="F1541" s="74" t="s">
        <v>661</v>
      </c>
      <c r="G1541" s="71"/>
      <c r="H1541" s="71"/>
      <c r="I1541" s="71"/>
      <c r="L1541" s="48"/>
    </row>
    <row r="1542" s="46" customFormat="true" ht="15" hidden="false" customHeight="false" outlineLevel="0" collapsed="false">
      <c r="B1542" s="106" t="s">
        <v>828</v>
      </c>
      <c r="C1542" s="105"/>
      <c r="D1542" s="76" t="n">
        <v>1</v>
      </c>
      <c r="E1542" s="77" t="n">
        <v>2</v>
      </c>
      <c r="F1542" s="77" t="n">
        <f aca="false">E1542*D1542</f>
        <v>2</v>
      </c>
      <c r="G1542" s="78" t="s">
        <v>753</v>
      </c>
      <c r="H1542" s="78"/>
      <c r="I1542" s="78"/>
      <c r="L1542" s="48"/>
    </row>
    <row r="1543" s="46" customFormat="true" ht="12.75" hidden="false" customHeight="true" outlineLevel="0" collapsed="false">
      <c r="A1543" s="46" t="str">
        <f aca="false">C1537</f>
        <v>10.6</v>
      </c>
      <c r="B1543" s="79" t="s">
        <v>664</v>
      </c>
      <c r="C1543" s="80"/>
      <c r="D1543" s="81"/>
      <c r="E1543" s="82"/>
      <c r="F1543" s="83" t="n">
        <f aca="false">SUM(F1542:F1542)</f>
        <v>2</v>
      </c>
      <c r="G1543" s="84"/>
      <c r="H1543" s="85"/>
      <c r="I1543" s="86"/>
      <c r="J1543" s="87" t="n">
        <f aca="false">SUM(C1543:I1543)</f>
        <v>2</v>
      </c>
      <c r="L1543" s="48"/>
    </row>
    <row r="1545" s="46" customFormat="true" ht="12.75" hidden="false" customHeight="true" outlineLevel="0" collapsed="false">
      <c r="A1545" s="67"/>
      <c r="B1545" s="88" t="s">
        <v>653</v>
      </c>
      <c r="C1545" s="89" t="str">
        <f aca="false">Orçamento!A220</f>
        <v>10.7</v>
      </c>
      <c r="D1545" s="89"/>
      <c r="E1545" s="90"/>
      <c r="F1545" s="90"/>
      <c r="G1545" s="89"/>
      <c r="H1545" s="50" t="s">
        <v>654</v>
      </c>
      <c r="I1545" s="91" t="s">
        <v>655</v>
      </c>
      <c r="L1545" s="48"/>
    </row>
    <row r="1546" s="46" customFormat="true" ht="12.75" hidden="false" customHeight="true" outlineLevel="0" collapsed="false">
      <c r="B1546" s="100" t="e">
        <f aca="false" t="array" ref="B1546:B1546">IFERROR(VLOOKUP(C1545,Orçamento!$A$1:$I$5027,4,0),”NÃO ENC.”))</f>
        <v>#N/A</v>
      </c>
      <c r="C1546" s="100"/>
      <c r="D1546" s="100"/>
      <c r="E1546" s="100"/>
      <c r="F1546" s="100"/>
      <c r="G1546" s="100"/>
      <c r="H1546" s="100"/>
      <c r="I1546" s="100"/>
      <c r="L1546" s="48"/>
    </row>
    <row r="1547" s="46" customFormat="true" ht="24.6" hidden="false" customHeight="true" outlineLevel="0" collapsed="false">
      <c r="B1547" s="100"/>
      <c r="C1547" s="100"/>
      <c r="D1547" s="100"/>
      <c r="E1547" s="100"/>
      <c r="F1547" s="100"/>
      <c r="G1547" s="100"/>
      <c r="H1547" s="100"/>
      <c r="I1547" s="100"/>
      <c r="L1547" s="48"/>
    </row>
    <row r="1548" s="46" customFormat="true" ht="12.75" hidden="false" customHeight="true" outlineLevel="0" collapsed="false">
      <c r="B1548" s="71" t="s">
        <v>656</v>
      </c>
      <c r="C1548" s="72"/>
      <c r="D1548" s="73" t="s">
        <v>657</v>
      </c>
      <c r="E1548" s="71" t="s">
        <v>658</v>
      </c>
      <c r="F1548" s="72" t="s">
        <v>659</v>
      </c>
      <c r="G1548" s="71" t="s">
        <v>660</v>
      </c>
      <c r="H1548" s="71"/>
      <c r="I1548" s="71"/>
      <c r="L1548" s="48"/>
    </row>
    <row r="1549" s="46" customFormat="true" ht="12.75" hidden="false" customHeight="true" outlineLevel="0" collapsed="false">
      <c r="B1549" s="71"/>
      <c r="C1549" s="74"/>
      <c r="D1549" s="73"/>
      <c r="E1549" s="71"/>
      <c r="F1549" s="74" t="s">
        <v>661</v>
      </c>
      <c r="G1549" s="71"/>
      <c r="H1549" s="71"/>
      <c r="I1549" s="71"/>
      <c r="L1549" s="48"/>
    </row>
    <row r="1550" s="46" customFormat="true" ht="15" hidden="false" customHeight="false" outlineLevel="0" collapsed="false">
      <c r="B1550" s="106" t="s">
        <v>829</v>
      </c>
      <c r="C1550" s="105"/>
      <c r="D1550" s="76" t="n">
        <v>2</v>
      </c>
      <c r="E1550" s="77" t="n">
        <v>6</v>
      </c>
      <c r="F1550" s="77" t="n">
        <f aca="false">E1550*D1550</f>
        <v>12</v>
      </c>
      <c r="G1550" s="78" t="s">
        <v>753</v>
      </c>
      <c r="H1550" s="78"/>
      <c r="I1550" s="78"/>
      <c r="L1550" s="48"/>
    </row>
    <row r="1551" s="46" customFormat="true" ht="12.75" hidden="false" customHeight="true" outlineLevel="0" collapsed="false">
      <c r="A1551" s="46" t="str">
        <f aca="false">C1545</f>
        <v>10.7</v>
      </c>
      <c r="B1551" s="79" t="s">
        <v>664</v>
      </c>
      <c r="C1551" s="80"/>
      <c r="D1551" s="81"/>
      <c r="E1551" s="82"/>
      <c r="F1551" s="83" t="n">
        <f aca="false">SUM(F1550:F1550)</f>
        <v>12</v>
      </c>
      <c r="G1551" s="84"/>
      <c r="H1551" s="85"/>
      <c r="I1551" s="86"/>
      <c r="J1551" s="87" t="n">
        <f aca="false">SUM(C1551:I1551)</f>
        <v>12</v>
      </c>
      <c r="L1551" s="48"/>
    </row>
    <row r="1553" s="46" customFormat="true" ht="12.75" hidden="false" customHeight="true" outlineLevel="0" collapsed="false">
      <c r="A1553" s="67"/>
      <c r="B1553" s="88" t="s">
        <v>653</v>
      </c>
      <c r="C1553" s="89" t="str">
        <f aca="false">Orçamento!A221</f>
        <v>10.8</v>
      </c>
      <c r="D1553" s="89"/>
      <c r="E1553" s="90"/>
      <c r="F1553" s="90"/>
      <c r="G1553" s="89"/>
      <c r="H1553" s="50" t="s">
        <v>654</v>
      </c>
      <c r="I1553" s="91" t="s">
        <v>655</v>
      </c>
      <c r="L1553" s="48"/>
    </row>
    <row r="1554" s="46" customFormat="true" ht="12.75" hidden="false" customHeight="true" outlineLevel="0" collapsed="false">
      <c r="B1554" s="100" t="e">
        <f aca="false" t="array" ref="B1554:B1554">IFERROR(VLOOKUP(C1553,Orçamento!$A$1:$I$5027,4,0),”NÃO ENC.”))</f>
        <v>#N/A</v>
      </c>
      <c r="C1554" s="100"/>
      <c r="D1554" s="100"/>
      <c r="E1554" s="100"/>
      <c r="F1554" s="100"/>
      <c r="G1554" s="100"/>
      <c r="H1554" s="100"/>
      <c r="I1554" s="100"/>
      <c r="L1554" s="48"/>
    </row>
    <row r="1555" s="46" customFormat="true" ht="24.6" hidden="false" customHeight="true" outlineLevel="0" collapsed="false">
      <c r="B1555" s="100"/>
      <c r="C1555" s="100"/>
      <c r="D1555" s="100"/>
      <c r="E1555" s="100"/>
      <c r="F1555" s="100"/>
      <c r="G1555" s="100"/>
      <c r="H1555" s="100"/>
      <c r="I1555" s="100"/>
      <c r="L1555" s="48"/>
    </row>
    <row r="1556" s="46" customFormat="true" ht="12.75" hidden="false" customHeight="true" outlineLevel="0" collapsed="false">
      <c r="B1556" s="71" t="s">
        <v>656</v>
      </c>
      <c r="C1556" s="72"/>
      <c r="D1556" s="73" t="s">
        <v>657</v>
      </c>
      <c r="E1556" s="71" t="s">
        <v>658</v>
      </c>
      <c r="F1556" s="72" t="s">
        <v>659</v>
      </c>
      <c r="G1556" s="71" t="s">
        <v>660</v>
      </c>
      <c r="H1556" s="71"/>
      <c r="I1556" s="71"/>
      <c r="L1556" s="48"/>
    </row>
    <row r="1557" s="46" customFormat="true" ht="12.75" hidden="false" customHeight="true" outlineLevel="0" collapsed="false">
      <c r="B1557" s="71"/>
      <c r="C1557" s="74"/>
      <c r="D1557" s="73"/>
      <c r="E1557" s="71"/>
      <c r="F1557" s="74" t="s">
        <v>661</v>
      </c>
      <c r="G1557" s="71"/>
      <c r="H1557" s="71"/>
      <c r="I1557" s="71"/>
      <c r="L1557" s="48"/>
    </row>
    <row r="1558" s="46" customFormat="true" ht="15" hidden="false" customHeight="false" outlineLevel="0" collapsed="false">
      <c r="B1558" s="106" t="s">
        <v>830</v>
      </c>
      <c r="C1558" s="105"/>
      <c r="D1558" s="76" t="n">
        <v>1</v>
      </c>
      <c r="E1558" s="77" t="n">
        <v>1</v>
      </c>
      <c r="F1558" s="77" t="n">
        <f aca="false">E1558*D1558</f>
        <v>1</v>
      </c>
      <c r="G1558" s="78" t="s">
        <v>753</v>
      </c>
      <c r="H1558" s="78"/>
      <c r="I1558" s="78"/>
      <c r="L1558" s="48"/>
    </row>
    <row r="1559" s="46" customFormat="true" ht="12.75" hidden="false" customHeight="true" outlineLevel="0" collapsed="false">
      <c r="A1559" s="46" t="str">
        <f aca="false">C1553</f>
        <v>10.8</v>
      </c>
      <c r="B1559" s="79" t="s">
        <v>664</v>
      </c>
      <c r="C1559" s="80"/>
      <c r="D1559" s="81"/>
      <c r="E1559" s="82"/>
      <c r="F1559" s="83" t="n">
        <f aca="false">SUM(F1558:F1558)</f>
        <v>1</v>
      </c>
      <c r="G1559" s="84"/>
      <c r="H1559" s="85"/>
      <c r="I1559" s="86"/>
      <c r="J1559" s="87" t="n">
        <f aca="false">SUM(C1559:I1559)</f>
        <v>1</v>
      </c>
      <c r="L1559" s="48"/>
    </row>
    <row r="1561" s="46" customFormat="true" ht="12.75" hidden="false" customHeight="true" outlineLevel="0" collapsed="false">
      <c r="A1561" s="67"/>
      <c r="B1561" s="88" t="s">
        <v>653</v>
      </c>
      <c r="C1561" s="89" t="str">
        <f aca="false">Orçamento!A222</f>
        <v>10.9</v>
      </c>
      <c r="D1561" s="89"/>
      <c r="E1561" s="90"/>
      <c r="F1561" s="90"/>
      <c r="G1561" s="89"/>
      <c r="H1561" s="50" t="s">
        <v>654</v>
      </c>
      <c r="I1561" s="91" t="s">
        <v>671</v>
      </c>
      <c r="L1561" s="48"/>
    </row>
    <row r="1562" s="46" customFormat="true" ht="12.75" hidden="false" customHeight="true" outlineLevel="0" collapsed="false">
      <c r="B1562" s="70" t="e">
        <f aca="false" t="array" ref="B1562:B1562">IFERROR(VLOOKUP(C1561,Orçamento!$A$1:$I$327,4,0),”NÃO ENC.”))</f>
        <v>#N/A</v>
      </c>
      <c r="C1562" s="70"/>
      <c r="D1562" s="70"/>
      <c r="E1562" s="70"/>
      <c r="F1562" s="70"/>
      <c r="G1562" s="70"/>
      <c r="H1562" s="70"/>
      <c r="I1562" s="70"/>
      <c r="L1562" s="48"/>
    </row>
    <row r="1563" s="46" customFormat="true" ht="12.75" hidden="false" customHeight="true" outlineLevel="0" collapsed="false">
      <c r="B1563" s="70"/>
      <c r="C1563" s="70"/>
      <c r="D1563" s="70"/>
      <c r="E1563" s="70"/>
      <c r="F1563" s="70"/>
      <c r="G1563" s="70"/>
      <c r="H1563" s="70"/>
      <c r="I1563" s="70"/>
      <c r="L1563" s="48"/>
    </row>
    <row r="1564" s="46" customFormat="true" ht="12.75" hidden="false" customHeight="true" outlineLevel="0" collapsed="false">
      <c r="B1564" s="71" t="s">
        <v>656</v>
      </c>
      <c r="C1564" s="72"/>
      <c r="D1564" s="73" t="s">
        <v>672</v>
      </c>
      <c r="E1564" s="73" t="s">
        <v>673</v>
      </c>
      <c r="F1564" s="71" t="s">
        <v>674</v>
      </c>
      <c r="G1564" s="71" t="s">
        <v>660</v>
      </c>
      <c r="H1564" s="71"/>
      <c r="I1564" s="71"/>
      <c r="L1564" s="48"/>
    </row>
    <row r="1565" s="46" customFormat="true" ht="12.75" hidden="false" customHeight="true" outlineLevel="0" collapsed="false">
      <c r="B1565" s="71"/>
      <c r="C1565" s="74"/>
      <c r="D1565" s="73"/>
      <c r="E1565" s="73"/>
      <c r="F1565" s="71"/>
      <c r="G1565" s="71"/>
      <c r="H1565" s="71"/>
      <c r="I1565" s="71"/>
      <c r="L1565" s="48"/>
    </row>
    <row r="1566" s="46" customFormat="true" ht="12.75" hidden="false" customHeight="true" outlineLevel="0" collapsed="false">
      <c r="B1566" s="104" t="s">
        <v>831</v>
      </c>
      <c r="C1566" s="105"/>
      <c r="D1566" s="76" t="n">
        <v>6.6</v>
      </c>
      <c r="E1566" s="77" t="n">
        <v>1</v>
      </c>
      <c r="F1566" s="77" t="n">
        <f aca="false">E1566*D1566</f>
        <v>6.6</v>
      </c>
      <c r="G1566" s="78" t="s">
        <v>753</v>
      </c>
      <c r="H1566" s="78"/>
      <c r="I1566" s="78"/>
      <c r="L1566" s="48"/>
    </row>
    <row r="1567" s="46" customFormat="true" ht="12.75" hidden="false" customHeight="true" outlineLevel="0" collapsed="false">
      <c r="B1567" s="104" t="s">
        <v>832</v>
      </c>
      <c r="C1567" s="105"/>
      <c r="D1567" s="76" t="n">
        <v>8</v>
      </c>
      <c r="E1567" s="77" t="n">
        <v>4</v>
      </c>
      <c r="F1567" s="77" t="n">
        <f aca="false">E1567*D1567</f>
        <v>32</v>
      </c>
      <c r="G1567" s="78" t="s">
        <v>753</v>
      </c>
      <c r="H1567" s="78"/>
      <c r="I1567" s="78"/>
      <c r="L1567" s="48"/>
    </row>
    <row r="1568" s="46" customFormat="true" ht="12.75" hidden="false" customHeight="true" outlineLevel="0" collapsed="false">
      <c r="B1568" s="104" t="s">
        <v>833</v>
      </c>
      <c r="C1568" s="105"/>
      <c r="D1568" s="76" t="n">
        <v>75</v>
      </c>
      <c r="E1568" s="77" t="n">
        <v>1</v>
      </c>
      <c r="F1568" s="77" t="n">
        <f aca="false">E1568*D1568</f>
        <v>75</v>
      </c>
      <c r="G1568" s="78" t="s">
        <v>753</v>
      </c>
      <c r="H1568" s="78"/>
      <c r="I1568" s="78"/>
      <c r="L1568" s="48"/>
    </row>
    <row r="1569" s="46" customFormat="true" ht="12.75" hidden="false" customHeight="true" outlineLevel="0" collapsed="false">
      <c r="B1569" s="104"/>
      <c r="C1569" s="105"/>
      <c r="D1569" s="76"/>
      <c r="E1569" s="77" t="n">
        <v>1</v>
      </c>
      <c r="F1569" s="77" t="n">
        <f aca="false">E1569*D1569</f>
        <v>0</v>
      </c>
      <c r="G1569" s="78" t="s">
        <v>753</v>
      </c>
      <c r="H1569" s="78"/>
      <c r="I1569" s="78"/>
      <c r="L1569" s="48"/>
    </row>
    <row r="1570" s="46" customFormat="true" ht="12.75" hidden="false" customHeight="true" outlineLevel="0" collapsed="false">
      <c r="A1570" s="46" t="str">
        <f aca="false">C1561</f>
        <v>10.9</v>
      </c>
      <c r="B1570" s="79" t="s">
        <v>664</v>
      </c>
      <c r="C1570" s="80"/>
      <c r="D1570" s="81"/>
      <c r="E1570" s="82"/>
      <c r="F1570" s="83" t="n">
        <f aca="false">SUM(F1566:F1569)</f>
        <v>113.6</v>
      </c>
      <c r="G1570" s="84"/>
      <c r="H1570" s="85"/>
      <c r="I1570" s="86"/>
      <c r="J1570" s="87" t="n">
        <f aca="false">SUM(C1570:I1570)</f>
        <v>113.6</v>
      </c>
      <c r="L1570" s="48"/>
    </row>
    <row r="1572" s="46" customFormat="true" ht="12.75" hidden="false" customHeight="true" outlineLevel="0" collapsed="false">
      <c r="A1572" s="67"/>
      <c r="B1572" s="88" t="s">
        <v>653</v>
      </c>
      <c r="C1572" s="89" t="str">
        <f aca="false">Orçamento!A223</f>
        <v>10.10</v>
      </c>
      <c r="D1572" s="89"/>
      <c r="E1572" s="90"/>
      <c r="F1572" s="90"/>
      <c r="G1572" s="89"/>
      <c r="H1572" s="50" t="s">
        <v>654</v>
      </c>
      <c r="I1572" s="91" t="s">
        <v>655</v>
      </c>
      <c r="L1572" s="48"/>
    </row>
    <row r="1573" s="46" customFormat="true" ht="12.75" hidden="false" customHeight="true" outlineLevel="0" collapsed="false">
      <c r="B1573" s="100" t="e">
        <f aca="false" t="array" ref="B1573:B1573">IFERROR(VLOOKUP(C1572,Orçamento!$A$1:$I$5027,4,0),”NÃO ENC.”))</f>
        <v>#N/A</v>
      </c>
      <c r="C1573" s="100"/>
      <c r="D1573" s="100"/>
      <c r="E1573" s="100"/>
      <c r="F1573" s="100"/>
      <c r="G1573" s="100"/>
      <c r="H1573" s="100"/>
      <c r="I1573" s="100"/>
      <c r="L1573" s="48"/>
    </row>
    <row r="1574" s="46" customFormat="true" ht="24.6" hidden="false" customHeight="true" outlineLevel="0" collapsed="false">
      <c r="B1574" s="100"/>
      <c r="C1574" s="100"/>
      <c r="D1574" s="100"/>
      <c r="E1574" s="100"/>
      <c r="F1574" s="100"/>
      <c r="G1574" s="100"/>
      <c r="H1574" s="100"/>
      <c r="I1574" s="100"/>
      <c r="L1574" s="48"/>
    </row>
    <row r="1575" s="46" customFormat="true" ht="12.75" hidden="false" customHeight="true" outlineLevel="0" collapsed="false">
      <c r="B1575" s="71" t="s">
        <v>656</v>
      </c>
      <c r="C1575" s="72"/>
      <c r="D1575" s="73" t="s">
        <v>657</v>
      </c>
      <c r="E1575" s="71" t="s">
        <v>658</v>
      </c>
      <c r="F1575" s="72" t="s">
        <v>659</v>
      </c>
      <c r="G1575" s="71" t="s">
        <v>660</v>
      </c>
      <c r="H1575" s="71"/>
      <c r="I1575" s="71"/>
      <c r="L1575" s="48"/>
    </row>
    <row r="1576" s="46" customFormat="true" ht="12.75" hidden="false" customHeight="true" outlineLevel="0" collapsed="false">
      <c r="B1576" s="71"/>
      <c r="C1576" s="74"/>
      <c r="D1576" s="73"/>
      <c r="E1576" s="71"/>
      <c r="F1576" s="74" t="s">
        <v>661</v>
      </c>
      <c r="G1576" s="71"/>
      <c r="H1576" s="71"/>
      <c r="I1576" s="71"/>
      <c r="L1576" s="48"/>
    </row>
    <row r="1577" s="46" customFormat="true" ht="15" hidden="false" customHeight="false" outlineLevel="0" collapsed="false">
      <c r="B1577" s="106" t="s">
        <v>834</v>
      </c>
      <c r="C1577" s="105"/>
      <c r="D1577" s="76" t="n">
        <v>1</v>
      </c>
      <c r="E1577" s="77" t="n">
        <v>1</v>
      </c>
      <c r="F1577" s="77" t="n">
        <f aca="false">E1577*D1577</f>
        <v>1</v>
      </c>
      <c r="G1577" s="78" t="s">
        <v>753</v>
      </c>
      <c r="H1577" s="78"/>
      <c r="I1577" s="78"/>
      <c r="L1577" s="48"/>
    </row>
    <row r="1578" s="46" customFormat="true" ht="12.75" hidden="false" customHeight="true" outlineLevel="0" collapsed="false">
      <c r="A1578" s="46" t="str">
        <f aca="false">C1572</f>
        <v>10.10</v>
      </c>
      <c r="B1578" s="79" t="s">
        <v>664</v>
      </c>
      <c r="C1578" s="80"/>
      <c r="D1578" s="81"/>
      <c r="E1578" s="82"/>
      <c r="F1578" s="83" t="n">
        <f aca="false">SUM(F1577:F1577)</f>
        <v>1</v>
      </c>
      <c r="G1578" s="84"/>
      <c r="H1578" s="85"/>
      <c r="I1578" s="86"/>
      <c r="J1578" s="87" t="n">
        <f aca="false">SUM(C1578:I1578)</f>
        <v>1</v>
      </c>
      <c r="L1578" s="48"/>
    </row>
    <row r="1580" s="46" customFormat="true" ht="12.75" hidden="false" customHeight="true" outlineLevel="0" collapsed="false">
      <c r="A1580" s="67"/>
      <c r="B1580" s="88" t="s">
        <v>653</v>
      </c>
      <c r="C1580" s="89" t="str">
        <f aca="false">Orçamento!A224</f>
        <v>10.11</v>
      </c>
      <c r="D1580" s="89"/>
      <c r="E1580" s="90"/>
      <c r="F1580" s="90"/>
      <c r="G1580" s="89"/>
      <c r="H1580" s="50" t="s">
        <v>654</v>
      </c>
      <c r="I1580" s="91" t="s">
        <v>655</v>
      </c>
      <c r="L1580" s="48"/>
    </row>
    <row r="1581" s="46" customFormat="true" ht="12.75" hidden="false" customHeight="true" outlineLevel="0" collapsed="false">
      <c r="B1581" s="100" t="e">
        <f aca="false" t="array" ref="B1581:B1581">IFERROR(VLOOKUP(C1580,Orçamento!$A$1:$I$5027,4,0),”NÃO ENC.”))</f>
        <v>#N/A</v>
      </c>
      <c r="C1581" s="100"/>
      <c r="D1581" s="100"/>
      <c r="E1581" s="100"/>
      <c r="F1581" s="100"/>
      <c r="G1581" s="100"/>
      <c r="H1581" s="100"/>
      <c r="I1581" s="100"/>
      <c r="L1581" s="48"/>
    </row>
    <row r="1582" s="46" customFormat="true" ht="24.6" hidden="false" customHeight="true" outlineLevel="0" collapsed="false">
      <c r="B1582" s="100"/>
      <c r="C1582" s="100"/>
      <c r="D1582" s="100"/>
      <c r="E1582" s="100"/>
      <c r="F1582" s="100"/>
      <c r="G1582" s="100"/>
      <c r="H1582" s="100"/>
      <c r="I1582" s="100"/>
      <c r="L1582" s="48"/>
    </row>
    <row r="1583" s="46" customFormat="true" ht="12.75" hidden="false" customHeight="true" outlineLevel="0" collapsed="false">
      <c r="B1583" s="71" t="s">
        <v>656</v>
      </c>
      <c r="C1583" s="72"/>
      <c r="D1583" s="73" t="s">
        <v>657</v>
      </c>
      <c r="E1583" s="71" t="s">
        <v>658</v>
      </c>
      <c r="F1583" s="72" t="s">
        <v>659</v>
      </c>
      <c r="G1583" s="71" t="s">
        <v>660</v>
      </c>
      <c r="H1583" s="71"/>
      <c r="I1583" s="71"/>
      <c r="L1583" s="48"/>
    </row>
    <row r="1584" s="46" customFormat="true" ht="12.75" hidden="false" customHeight="true" outlineLevel="0" collapsed="false">
      <c r="B1584" s="71"/>
      <c r="C1584" s="74"/>
      <c r="D1584" s="73"/>
      <c r="E1584" s="71"/>
      <c r="F1584" s="74" t="s">
        <v>661</v>
      </c>
      <c r="G1584" s="71"/>
      <c r="H1584" s="71"/>
      <c r="I1584" s="71"/>
      <c r="L1584" s="48"/>
    </row>
    <row r="1585" s="46" customFormat="true" ht="15" hidden="false" customHeight="false" outlineLevel="0" collapsed="false">
      <c r="B1585" s="106" t="s">
        <v>835</v>
      </c>
      <c r="C1585" s="105"/>
      <c r="D1585" s="76" t="n">
        <v>1</v>
      </c>
      <c r="E1585" s="77" t="n">
        <v>8</v>
      </c>
      <c r="F1585" s="77" t="n">
        <f aca="false">E1585*D1585</f>
        <v>8</v>
      </c>
      <c r="G1585" s="78" t="s">
        <v>753</v>
      </c>
      <c r="H1585" s="78"/>
      <c r="I1585" s="78"/>
      <c r="L1585" s="48"/>
    </row>
    <row r="1586" s="46" customFormat="true" ht="12.75" hidden="false" customHeight="true" outlineLevel="0" collapsed="false">
      <c r="A1586" s="46" t="str">
        <f aca="false">C1580</f>
        <v>10.11</v>
      </c>
      <c r="B1586" s="79" t="s">
        <v>664</v>
      </c>
      <c r="C1586" s="80"/>
      <c r="D1586" s="81"/>
      <c r="E1586" s="82"/>
      <c r="F1586" s="83" t="n">
        <f aca="false">SUM(F1585:F1585)</f>
        <v>8</v>
      </c>
      <c r="G1586" s="84"/>
      <c r="H1586" s="85"/>
      <c r="I1586" s="86"/>
      <c r="J1586" s="87" t="n">
        <f aca="false">SUM(C1586:I1586)</f>
        <v>8</v>
      </c>
      <c r="L1586" s="48"/>
    </row>
    <row r="1588" s="46" customFormat="true" ht="12.75" hidden="false" customHeight="true" outlineLevel="0" collapsed="false">
      <c r="A1588" s="67"/>
      <c r="B1588" s="88" t="s">
        <v>653</v>
      </c>
      <c r="C1588" s="89" t="str">
        <f aca="false">Orçamento!A225</f>
        <v>10.12</v>
      </c>
      <c r="D1588" s="89"/>
      <c r="E1588" s="90"/>
      <c r="F1588" s="90"/>
      <c r="G1588" s="89"/>
      <c r="H1588" s="50" t="s">
        <v>654</v>
      </c>
      <c r="I1588" s="91" t="s">
        <v>655</v>
      </c>
      <c r="L1588" s="48"/>
    </row>
    <row r="1589" s="46" customFormat="true" ht="12.75" hidden="false" customHeight="true" outlineLevel="0" collapsed="false">
      <c r="B1589" s="100" t="e">
        <f aca="false" t="array" ref="B1589:B1589">IFERROR(VLOOKUP(C1588,Orçamento!$A$1:$I$5027,4,0),”NÃO ENC.”))</f>
        <v>#N/A</v>
      </c>
      <c r="C1589" s="100"/>
      <c r="D1589" s="100"/>
      <c r="E1589" s="100"/>
      <c r="F1589" s="100"/>
      <c r="G1589" s="100"/>
      <c r="H1589" s="100"/>
      <c r="I1589" s="100"/>
      <c r="L1589" s="48"/>
    </row>
    <row r="1590" s="46" customFormat="true" ht="24.6" hidden="false" customHeight="true" outlineLevel="0" collapsed="false">
      <c r="B1590" s="100"/>
      <c r="C1590" s="100"/>
      <c r="D1590" s="100"/>
      <c r="E1590" s="100"/>
      <c r="F1590" s="100"/>
      <c r="G1590" s="100"/>
      <c r="H1590" s="100"/>
      <c r="I1590" s="100"/>
      <c r="L1590" s="48"/>
    </row>
    <row r="1591" s="46" customFormat="true" ht="12.75" hidden="false" customHeight="true" outlineLevel="0" collapsed="false">
      <c r="B1591" s="71" t="s">
        <v>656</v>
      </c>
      <c r="C1591" s="72"/>
      <c r="D1591" s="73" t="s">
        <v>657</v>
      </c>
      <c r="E1591" s="71" t="s">
        <v>658</v>
      </c>
      <c r="F1591" s="72" t="s">
        <v>659</v>
      </c>
      <c r="G1591" s="71" t="s">
        <v>660</v>
      </c>
      <c r="H1591" s="71"/>
      <c r="I1591" s="71"/>
      <c r="L1591" s="48"/>
    </row>
    <row r="1592" s="46" customFormat="true" ht="12.75" hidden="false" customHeight="true" outlineLevel="0" collapsed="false">
      <c r="B1592" s="71"/>
      <c r="C1592" s="74"/>
      <c r="D1592" s="73"/>
      <c r="E1592" s="71"/>
      <c r="F1592" s="74" t="s">
        <v>661</v>
      </c>
      <c r="G1592" s="71"/>
      <c r="H1592" s="71"/>
      <c r="I1592" s="71"/>
      <c r="L1592" s="48"/>
    </row>
    <row r="1593" s="46" customFormat="true" ht="15" hidden="false" customHeight="false" outlineLevel="0" collapsed="false">
      <c r="B1593" s="106" t="s">
        <v>836</v>
      </c>
      <c r="C1593" s="105"/>
      <c r="D1593" s="76" t="n">
        <v>1</v>
      </c>
      <c r="E1593" s="77" t="n">
        <v>2</v>
      </c>
      <c r="F1593" s="77" t="n">
        <f aca="false">E1593*D1593</f>
        <v>2</v>
      </c>
      <c r="G1593" s="78" t="s">
        <v>837</v>
      </c>
      <c r="H1593" s="78"/>
      <c r="I1593" s="78"/>
      <c r="L1593" s="48"/>
    </row>
    <row r="1594" s="46" customFormat="true" ht="12.75" hidden="false" customHeight="true" outlineLevel="0" collapsed="false">
      <c r="A1594" s="46" t="str">
        <f aca="false">C1588</f>
        <v>10.12</v>
      </c>
      <c r="B1594" s="79" t="s">
        <v>664</v>
      </c>
      <c r="C1594" s="80"/>
      <c r="D1594" s="81"/>
      <c r="E1594" s="82"/>
      <c r="F1594" s="83" t="n">
        <f aca="false">SUM(F1593:F1593)</f>
        <v>2</v>
      </c>
      <c r="G1594" s="84"/>
      <c r="H1594" s="85"/>
      <c r="I1594" s="86"/>
      <c r="J1594" s="87" t="n">
        <f aca="false">SUM(C1594:I1594)</f>
        <v>2</v>
      </c>
      <c r="L1594" s="48"/>
    </row>
    <row r="1596" s="46" customFormat="true" ht="12.75" hidden="false" customHeight="true" outlineLevel="0" collapsed="false">
      <c r="A1596" s="67"/>
      <c r="B1596" s="88" t="s">
        <v>653</v>
      </c>
      <c r="C1596" s="89" t="str">
        <f aca="false">Orçamento!A226</f>
        <v>10.13</v>
      </c>
      <c r="D1596" s="89"/>
      <c r="E1596" s="90"/>
      <c r="F1596" s="90"/>
      <c r="G1596" s="89"/>
      <c r="H1596" s="50" t="s">
        <v>654</v>
      </c>
      <c r="I1596" s="91" t="s">
        <v>655</v>
      </c>
      <c r="L1596" s="48"/>
    </row>
    <row r="1597" s="46" customFormat="true" ht="12.75" hidden="false" customHeight="true" outlineLevel="0" collapsed="false">
      <c r="B1597" s="100" t="e">
        <f aca="false" t="array" ref="B1597:B1597">IFERROR(VLOOKUP(C1596,Orçamento!$A$1:$I$5027,4,0),”NÃO ENC.”))</f>
        <v>#N/A</v>
      </c>
      <c r="C1597" s="100"/>
      <c r="D1597" s="100"/>
      <c r="E1597" s="100"/>
      <c r="F1597" s="100"/>
      <c r="G1597" s="100"/>
      <c r="H1597" s="100"/>
      <c r="I1597" s="100"/>
      <c r="L1597" s="48"/>
    </row>
    <row r="1598" s="46" customFormat="true" ht="24.6" hidden="false" customHeight="true" outlineLevel="0" collapsed="false">
      <c r="B1598" s="100"/>
      <c r="C1598" s="100"/>
      <c r="D1598" s="100"/>
      <c r="E1598" s="100"/>
      <c r="F1598" s="100"/>
      <c r="G1598" s="100"/>
      <c r="H1598" s="100"/>
      <c r="I1598" s="100"/>
      <c r="L1598" s="48"/>
    </row>
    <row r="1599" s="46" customFormat="true" ht="12.75" hidden="false" customHeight="true" outlineLevel="0" collapsed="false">
      <c r="B1599" s="71" t="s">
        <v>656</v>
      </c>
      <c r="C1599" s="72"/>
      <c r="D1599" s="73" t="s">
        <v>657</v>
      </c>
      <c r="E1599" s="71" t="s">
        <v>658</v>
      </c>
      <c r="F1599" s="72" t="s">
        <v>659</v>
      </c>
      <c r="G1599" s="71" t="s">
        <v>660</v>
      </c>
      <c r="H1599" s="71"/>
      <c r="I1599" s="71"/>
      <c r="L1599" s="48"/>
    </row>
    <row r="1600" s="46" customFormat="true" ht="12.75" hidden="false" customHeight="true" outlineLevel="0" collapsed="false">
      <c r="B1600" s="71"/>
      <c r="C1600" s="74"/>
      <c r="D1600" s="73"/>
      <c r="E1600" s="71"/>
      <c r="F1600" s="74" t="s">
        <v>661</v>
      </c>
      <c r="G1600" s="71"/>
      <c r="H1600" s="71"/>
      <c r="I1600" s="71"/>
      <c r="L1600" s="48"/>
    </row>
    <row r="1601" s="46" customFormat="true" ht="15" hidden="false" customHeight="false" outlineLevel="0" collapsed="false">
      <c r="B1601" s="106" t="s">
        <v>838</v>
      </c>
      <c r="C1601" s="105"/>
      <c r="D1601" s="76" t="n">
        <v>1</v>
      </c>
      <c r="E1601" s="77" t="n">
        <v>1</v>
      </c>
      <c r="F1601" s="77" t="n">
        <f aca="false">E1601*D1601</f>
        <v>1</v>
      </c>
      <c r="G1601" s="78" t="s">
        <v>839</v>
      </c>
      <c r="H1601" s="78"/>
      <c r="I1601" s="78"/>
      <c r="L1601" s="48"/>
    </row>
    <row r="1602" s="46" customFormat="true" ht="12.75" hidden="false" customHeight="true" outlineLevel="0" collapsed="false">
      <c r="A1602" s="46" t="str">
        <f aca="false">C1596</f>
        <v>10.13</v>
      </c>
      <c r="B1602" s="79" t="s">
        <v>664</v>
      </c>
      <c r="C1602" s="80"/>
      <c r="D1602" s="81"/>
      <c r="E1602" s="82"/>
      <c r="F1602" s="83" t="n">
        <f aca="false">SUM(F1601:F1601)</f>
        <v>1</v>
      </c>
      <c r="G1602" s="84"/>
      <c r="H1602" s="85"/>
      <c r="I1602" s="86"/>
      <c r="J1602" s="87" t="n">
        <f aca="false">SUM(C1602:I1602)</f>
        <v>1</v>
      </c>
      <c r="L1602" s="48"/>
    </row>
    <row r="1604" s="46" customFormat="true" ht="12.75" hidden="false" customHeight="true" outlineLevel="0" collapsed="false">
      <c r="A1604" s="67"/>
      <c r="B1604" s="88" t="s">
        <v>653</v>
      </c>
      <c r="C1604" s="89" t="str">
        <f aca="false">Orçamento!A227</f>
        <v>10.14</v>
      </c>
      <c r="D1604" s="89"/>
      <c r="E1604" s="90"/>
      <c r="F1604" s="90"/>
      <c r="G1604" s="89"/>
      <c r="H1604" s="50" t="s">
        <v>654</v>
      </c>
      <c r="I1604" s="91" t="s">
        <v>655</v>
      </c>
      <c r="L1604" s="48"/>
    </row>
    <row r="1605" s="46" customFormat="true" ht="12.75" hidden="false" customHeight="true" outlineLevel="0" collapsed="false">
      <c r="B1605" s="100" t="e">
        <f aca="false" t="array" ref="B1605:B1605">IFERROR(VLOOKUP(C1604,Orçamento!$A$1:$I$5027,4,0),”NÃO ENC.”))</f>
        <v>#N/A</v>
      </c>
      <c r="C1605" s="100"/>
      <c r="D1605" s="100"/>
      <c r="E1605" s="100"/>
      <c r="F1605" s="100"/>
      <c r="G1605" s="100"/>
      <c r="H1605" s="100"/>
      <c r="I1605" s="100"/>
      <c r="L1605" s="48"/>
    </row>
    <row r="1606" s="46" customFormat="true" ht="24.6" hidden="false" customHeight="true" outlineLevel="0" collapsed="false">
      <c r="B1606" s="100"/>
      <c r="C1606" s="100"/>
      <c r="D1606" s="100"/>
      <c r="E1606" s="100"/>
      <c r="F1606" s="100"/>
      <c r="G1606" s="100"/>
      <c r="H1606" s="100"/>
      <c r="I1606" s="100"/>
      <c r="L1606" s="48"/>
    </row>
    <row r="1607" s="46" customFormat="true" ht="12.75" hidden="false" customHeight="true" outlineLevel="0" collapsed="false">
      <c r="B1607" s="71" t="s">
        <v>656</v>
      </c>
      <c r="C1607" s="72"/>
      <c r="D1607" s="73" t="s">
        <v>657</v>
      </c>
      <c r="E1607" s="71" t="s">
        <v>658</v>
      </c>
      <c r="F1607" s="72" t="s">
        <v>659</v>
      </c>
      <c r="G1607" s="71" t="s">
        <v>660</v>
      </c>
      <c r="H1607" s="71"/>
      <c r="I1607" s="71"/>
      <c r="L1607" s="48"/>
    </row>
    <row r="1608" s="46" customFormat="true" ht="12.75" hidden="false" customHeight="true" outlineLevel="0" collapsed="false">
      <c r="B1608" s="71"/>
      <c r="C1608" s="74"/>
      <c r="D1608" s="73"/>
      <c r="E1608" s="71"/>
      <c r="F1608" s="74" t="s">
        <v>661</v>
      </c>
      <c r="G1608" s="71"/>
      <c r="H1608" s="71"/>
      <c r="I1608" s="71"/>
      <c r="L1608" s="48"/>
    </row>
    <row r="1609" s="46" customFormat="true" ht="15" hidden="false" customHeight="false" outlineLevel="0" collapsed="false">
      <c r="B1609" s="106" t="s">
        <v>838</v>
      </c>
      <c r="C1609" s="105"/>
      <c r="D1609" s="76" t="n">
        <v>1</v>
      </c>
      <c r="E1609" s="77" t="n">
        <v>1</v>
      </c>
      <c r="F1609" s="77" t="n">
        <f aca="false">E1609*D1609</f>
        <v>1</v>
      </c>
      <c r="G1609" s="78" t="s">
        <v>839</v>
      </c>
      <c r="H1609" s="78"/>
      <c r="I1609" s="78"/>
      <c r="L1609" s="48"/>
    </row>
    <row r="1610" s="46" customFormat="true" ht="12.75" hidden="false" customHeight="true" outlineLevel="0" collapsed="false">
      <c r="A1610" s="46" t="str">
        <f aca="false">C1604</f>
        <v>10.14</v>
      </c>
      <c r="B1610" s="79" t="s">
        <v>664</v>
      </c>
      <c r="C1610" s="80"/>
      <c r="D1610" s="81"/>
      <c r="E1610" s="82"/>
      <c r="F1610" s="83" t="n">
        <f aca="false">SUM(F1609:F1609)</f>
        <v>1</v>
      </c>
      <c r="G1610" s="84"/>
      <c r="H1610" s="85"/>
      <c r="I1610" s="86"/>
      <c r="J1610" s="87" t="n">
        <f aca="false">SUM(C1610:I1610)</f>
        <v>1</v>
      </c>
      <c r="L1610" s="48"/>
    </row>
    <row r="1612" s="46" customFormat="true" ht="12.75" hidden="false" customHeight="true" outlineLevel="0" collapsed="false">
      <c r="A1612" s="67"/>
      <c r="B1612" s="88" t="s">
        <v>653</v>
      </c>
      <c r="C1612" s="89" t="str">
        <f aca="false">Orçamento!A228</f>
        <v>10.15</v>
      </c>
      <c r="D1612" s="89"/>
      <c r="E1612" s="90"/>
      <c r="F1612" s="90"/>
      <c r="G1612" s="89"/>
      <c r="H1612" s="50" t="s">
        <v>654</v>
      </c>
      <c r="I1612" s="91" t="s">
        <v>655</v>
      </c>
      <c r="L1612" s="48"/>
    </row>
    <row r="1613" s="46" customFormat="true" ht="12.75" hidden="false" customHeight="true" outlineLevel="0" collapsed="false">
      <c r="B1613" s="100" t="e">
        <f aca="false" t="array" ref="B1613:B1613">IFERROR(VLOOKUP(C1612,Orçamento!$A$1:$I$5027,4,0),”NÃO ENC.”))</f>
        <v>#N/A</v>
      </c>
      <c r="C1613" s="100"/>
      <c r="D1613" s="100"/>
      <c r="E1613" s="100"/>
      <c r="F1613" s="100"/>
      <c r="G1613" s="100"/>
      <c r="H1613" s="100"/>
      <c r="I1613" s="100"/>
      <c r="L1613" s="48"/>
    </row>
    <row r="1614" s="46" customFormat="true" ht="24.6" hidden="false" customHeight="true" outlineLevel="0" collapsed="false">
      <c r="B1614" s="100"/>
      <c r="C1614" s="100"/>
      <c r="D1614" s="100"/>
      <c r="E1614" s="100"/>
      <c r="F1614" s="100"/>
      <c r="G1614" s="100"/>
      <c r="H1614" s="100"/>
      <c r="I1614" s="100"/>
      <c r="L1614" s="48"/>
    </row>
    <row r="1615" s="46" customFormat="true" ht="12.75" hidden="false" customHeight="true" outlineLevel="0" collapsed="false">
      <c r="B1615" s="71" t="s">
        <v>656</v>
      </c>
      <c r="C1615" s="72"/>
      <c r="D1615" s="73" t="s">
        <v>657</v>
      </c>
      <c r="E1615" s="71" t="s">
        <v>658</v>
      </c>
      <c r="F1615" s="72" t="s">
        <v>659</v>
      </c>
      <c r="G1615" s="71" t="s">
        <v>660</v>
      </c>
      <c r="H1615" s="71"/>
      <c r="I1615" s="71"/>
      <c r="L1615" s="48"/>
    </row>
    <row r="1616" s="46" customFormat="true" ht="12.75" hidden="false" customHeight="true" outlineLevel="0" collapsed="false">
      <c r="B1616" s="71"/>
      <c r="C1616" s="74"/>
      <c r="D1616" s="73"/>
      <c r="E1616" s="71"/>
      <c r="F1616" s="74" t="s">
        <v>661</v>
      </c>
      <c r="G1616" s="71"/>
      <c r="H1616" s="71"/>
      <c r="I1616" s="71"/>
      <c r="L1616" s="48"/>
    </row>
    <row r="1617" s="46" customFormat="true" ht="15" hidden="false" customHeight="false" outlineLevel="0" collapsed="false">
      <c r="B1617" s="106" t="s">
        <v>838</v>
      </c>
      <c r="C1617" s="105"/>
      <c r="D1617" s="76" t="n">
        <v>1</v>
      </c>
      <c r="E1617" s="77" t="n">
        <v>57</v>
      </c>
      <c r="F1617" s="77" t="n">
        <f aca="false">E1617*D1617</f>
        <v>57</v>
      </c>
      <c r="G1617" s="78" t="s">
        <v>839</v>
      </c>
      <c r="H1617" s="78"/>
      <c r="I1617" s="78"/>
      <c r="L1617" s="48"/>
    </row>
    <row r="1618" s="46" customFormat="true" ht="12.75" hidden="false" customHeight="true" outlineLevel="0" collapsed="false">
      <c r="A1618" s="46" t="str">
        <f aca="false">C1612</f>
        <v>10.15</v>
      </c>
      <c r="B1618" s="79" t="s">
        <v>664</v>
      </c>
      <c r="C1618" s="80"/>
      <c r="D1618" s="81"/>
      <c r="E1618" s="82"/>
      <c r="F1618" s="83" t="n">
        <f aca="false">SUM(F1617:F1617)</f>
        <v>57</v>
      </c>
      <c r="G1618" s="84"/>
      <c r="H1618" s="85"/>
      <c r="I1618" s="86"/>
      <c r="J1618" s="87" t="n">
        <f aca="false">SUM(C1618:I1618)</f>
        <v>57</v>
      </c>
      <c r="L1618" s="48"/>
    </row>
    <row r="1620" s="46" customFormat="true" ht="12.75" hidden="false" customHeight="true" outlineLevel="0" collapsed="false">
      <c r="A1620" s="67"/>
      <c r="B1620" s="88" t="s">
        <v>653</v>
      </c>
      <c r="C1620" s="89" t="str">
        <f aca="false">Orçamento!A229</f>
        <v>10.16</v>
      </c>
      <c r="D1620" s="89"/>
      <c r="E1620" s="90"/>
      <c r="F1620" s="90"/>
      <c r="G1620" s="89"/>
      <c r="H1620" s="50" t="s">
        <v>654</v>
      </c>
      <c r="I1620" s="91" t="s">
        <v>655</v>
      </c>
      <c r="L1620" s="48"/>
    </row>
    <row r="1621" s="46" customFormat="true" ht="12.75" hidden="false" customHeight="true" outlineLevel="0" collapsed="false">
      <c r="B1621" s="100" t="e">
        <f aca="false" t="array" ref="B1621:B1621">IFERROR(VLOOKUP(C1620,Orçamento!$A$1:$I$5027,4,0),”NÃO ENC.”))</f>
        <v>#N/A</v>
      </c>
      <c r="C1621" s="100"/>
      <c r="D1621" s="100"/>
      <c r="E1621" s="100"/>
      <c r="F1621" s="100"/>
      <c r="G1621" s="100"/>
      <c r="H1621" s="100"/>
      <c r="I1621" s="100"/>
      <c r="L1621" s="48"/>
    </row>
    <row r="1622" s="46" customFormat="true" ht="24.6" hidden="false" customHeight="true" outlineLevel="0" collapsed="false">
      <c r="B1622" s="100"/>
      <c r="C1622" s="100"/>
      <c r="D1622" s="100"/>
      <c r="E1622" s="100"/>
      <c r="F1622" s="100"/>
      <c r="G1622" s="100"/>
      <c r="H1622" s="100"/>
      <c r="I1622" s="100"/>
      <c r="L1622" s="48"/>
    </row>
    <row r="1623" s="46" customFormat="true" ht="12.75" hidden="false" customHeight="true" outlineLevel="0" collapsed="false">
      <c r="B1623" s="71" t="s">
        <v>656</v>
      </c>
      <c r="C1623" s="72"/>
      <c r="D1623" s="73" t="s">
        <v>657</v>
      </c>
      <c r="E1623" s="71" t="s">
        <v>658</v>
      </c>
      <c r="F1623" s="72" t="s">
        <v>659</v>
      </c>
      <c r="G1623" s="71" t="s">
        <v>660</v>
      </c>
      <c r="H1623" s="71"/>
      <c r="I1623" s="71"/>
      <c r="L1623" s="48"/>
    </row>
    <row r="1624" s="46" customFormat="true" ht="12.75" hidden="false" customHeight="true" outlineLevel="0" collapsed="false">
      <c r="B1624" s="71"/>
      <c r="C1624" s="74"/>
      <c r="D1624" s="73"/>
      <c r="E1624" s="71"/>
      <c r="F1624" s="74" t="s">
        <v>661</v>
      </c>
      <c r="G1624" s="71"/>
      <c r="H1624" s="71"/>
      <c r="I1624" s="71"/>
      <c r="L1624" s="48"/>
    </row>
    <row r="1625" s="46" customFormat="true" ht="15" hidden="false" customHeight="false" outlineLevel="0" collapsed="false">
      <c r="B1625" s="106" t="s">
        <v>840</v>
      </c>
      <c r="C1625" s="105"/>
      <c r="D1625" s="76" t="n">
        <v>1</v>
      </c>
      <c r="E1625" s="77" t="n">
        <v>5</v>
      </c>
      <c r="F1625" s="77" t="n">
        <f aca="false">E1625*D1625</f>
        <v>5</v>
      </c>
      <c r="G1625" s="78" t="s">
        <v>839</v>
      </c>
      <c r="H1625" s="78"/>
      <c r="I1625" s="78"/>
      <c r="L1625" s="48"/>
    </row>
    <row r="1626" s="46" customFormat="true" ht="12.75" hidden="false" customHeight="true" outlineLevel="0" collapsed="false">
      <c r="A1626" s="46" t="str">
        <f aca="false">C1620</f>
        <v>10.16</v>
      </c>
      <c r="B1626" s="79" t="s">
        <v>664</v>
      </c>
      <c r="C1626" s="80"/>
      <c r="D1626" s="81"/>
      <c r="E1626" s="82"/>
      <c r="F1626" s="83" t="n">
        <f aca="false">SUM(F1625:F1625)</f>
        <v>5</v>
      </c>
      <c r="G1626" s="84"/>
      <c r="H1626" s="85"/>
      <c r="I1626" s="86"/>
      <c r="J1626" s="87" t="n">
        <f aca="false">SUM(C1626:I1626)</f>
        <v>5</v>
      </c>
      <c r="L1626" s="48"/>
    </row>
    <row r="1627" customFormat="false" ht="15" hidden="false" customHeight="false" outlineLevel="0" collapsed="false"/>
    <row r="1628" customFormat="false" ht="15" hidden="false" customHeight="false" outlineLevel="0" collapsed="false">
      <c r="A1628" s="102" t="n">
        <v>11</v>
      </c>
      <c r="B1628" s="103" t="s">
        <v>841</v>
      </c>
      <c r="C1628" s="103"/>
      <c r="D1628" s="103"/>
      <c r="E1628" s="103"/>
      <c r="F1628" s="103"/>
      <c r="G1628" s="103"/>
      <c r="H1628" s="103"/>
      <c r="I1628" s="103"/>
    </row>
    <row r="1630" s="46" customFormat="true" ht="12.75" hidden="false" customHeight="true" outlineLevel="0" collapsed="false">
      <c r="A1630" s="67"/>
      <c r="B1630" s="88" t="s">
        <v>653</v>
      </c>
      <c r="C1630" s="89" t="str">
        <f aca="false">Orçamento!A233</f>
        <v>11.1</v>
      </c>
      <c r="D1630" s="89"/>
      <c r="E1630" s="90"/>
      <c r="F1630" s="90"/>
      <c r="G1630" s="89"/>
      <c r="H1630" s="50" t="s">
        <v>654</v>
      </c>
      <c r="I1630" s="91" t="s">
        <v>655</v>
      </c>
      <c r="L1630" s="48"/>
    </row>
    <row r="1631" s="46" customFormat="true" ht="12.75" hidden="false" customHeight="true" outlineLevel="0" collapsed="false">
      <c r="B1631" s="100" t="e">
        <f aca="false" t="array" ref="B1631:B1631">IFERROR(VLOOKUP(C1630,Orçamento!$A$1:$I$5027,4,0),”NÃO ENC.”))</f>
        <v>#N/A</v>
      </c>
      <c r="C1631" s="100"/>
      <c r="D1631" s="100"/>
      <c r="E1631" s="100"/>
      <c r="F1631" s="100"/>
      <c r="G1631" s="100"/>
      <c r="H1631" s="100"/>
      <c r="I1631" s="100"/>
      <c r="L1631" s="48"/>
    </row>
    <row r="1632" s="46" customFormat="true" ht="24.6" hidden="false" customHeight="true" outlineLevel="0" collapsed="false">
      <c r="B1632" s="100"/>
      <c r="C1632" s="100"/>
      <c r="D1632" s="100"/>
      <c r="E1632" s="100"/>
      <c r="F1632" s="100"/>
      <c r="G1632" s="100"/>
      <c r="H1632" s="100"/>
      <c r="I1632" s="100"/>
      <c r="L1632" s="48"/>
    </row>
    <row r="1633" s="46" customFormat="true" ht="12.75" hidden="false" customHeight="true" outlineLevel="0" collapsed="false">
      <c r="B1633" s="71" t="s">
        <v>656</v>
      </c>
      <c r="C1633" s="72"/>
      <c r="D1633" s="73" t="s">
        <v>657</v>
      </c>
      <c r="E1633" s="71" t="s">
        <v>658</v>
      </c>
      <c r="F1633" s="72" t="s">
        <v>659</v>
      </c>
      <c r="G1633" s="71" t="s">
        <v>660</v>
      </c>
      <c r="H1633" s="71"/>
      <c r="I1633" s="71"/>
      <c r="L1633" s="48"/>
    </row>
    <row r="1634" s="46" customFormat="true" ht="12.75" hidden="false" customHeight="true" outlineLevel="0" collapsed="false">
      <c r="B1634" s="71"/>
      <c r="C1634" s="74"/>
      <c r="D1634" s="73"/>
      <c r="E1634" s="71"/>
      <c r="F1634" s="74" t="s">
        <v>661</v>
      </c>
      <c r="G1634" s="71"/>
      <c r="H1634" s="71"/>
      <c r="I1634" s="71"/>
      <c r="L1634" s="48"/>
    </row>
    <row r="1635" s="46" customFormat="true" ht="23.4" hidden="false" customHeight="false" outlineLevel="0" collapsed="false">
      <c r="B1635" s="106" t="s">
        <v>842</v>
      </c>
      <c r="C1635" s="105"/>
      <c r="D1635" s="76" t="n">
        <v>1</v>
      </c>
      <c r="E1635" s="77" t="n">
        <v>6</v>
      </c>
      <c r="F1635" s="77" t="n">
        <f aca="false">E1635*D1635</f>
        <v>6</v>
      </c>
      <c r="G1635" s="78" t="s">
        <v>839</v>
      </c>
      <c r="H1635" s="78"/>
      <c r="I1635" s="78"/>
      <c r="L1635" s="48"/>
    </row>
    <row r="1636" s="46" customFormat="true" ht="12.75" hidden="false" customHeight="true" outlineLevel="0" collapsed="false">
      <c r="A1636" s="46" t="str">
        <f aca="false">C1630</f>
        <v>11.1</v>
      </c>
      <c r="B1636" s="79" t="s">
        <v>664</v>
      </c>
      <c r="C1636" s="80"/>
      <c r="D1636" s="81"/>
      <c r="E1636" s="82"/>
      <c r="F1636" s="83" t="n">
        <f aca="false">SUM(F1635:F1635)</f>
        <v>6</v>
      </c>
      <c r="G1636" s="84"/>
      <c r="H1636" s="85"/>
      <c r="I1636" s="86"/>
      <c r="J1636" s="87" t="n">
        <f aca="false">SUM(C1636:I1636)</f>
        <v>6</v>
      </c>
      <c r="L1636" s="48"/>
    </row>
    <row r="1638" s="46" customFormat="true" ht="12.75" hidden="false" customHeight="true" outlineLevel="0" collapsed="false">
      <c r="A1638" s="67"/>
      <c r="B1638" s="88" t="s">
        <v>653</v>
      </c>
      <c r="C1638" s="89" t="str">
        <f aca="false">Orçamento!A234</f>
        <v>11.2</v>
      </c>
      <c r="D1638" s="89"/>
      <c r="E1638" s="90"/>
      <c r="F1638" s="90"/>
      <c r="G1638" s="89"/>
      <c r="H1638" s="50" t="s">
        <v>654</v>
      </c>
      <c r="I1638" s="91" t="s">
        <v>655</v>
      </c>
      <c r="L1638" s="48"/>
    </row>
    <row r="1639" s="46" customFormat="true" ht="12.75" hidden="false" customHeight="true" outlineLevel="0" collapsed="false">
      <c r="B1639" s="100" t="e">
        <f aca="false" t="array" ref="B1639:B1639">IFERROR(VLOOKUP(C1638,Orçamento!$A$1:$I$5027,4,0),”NÃO ENC.”))</f>
        <v>#N/A</v>
      </c>
      <c r="C1639" s="100"/>
      <c r="D1639" s="100"/>
      <c r="E1639" s="100"/>
      <c r="F1639" s="100"/>
      <c r="G1639" s="100"/>
      <c r="H1639" s="100"/>
      <c r="I1639" s="100"/>
      <c r="L1639" s="48"/>
    </row>
    <row r="1640" s="46" customFormat="true" ht="24.6" hidden="false" customHeight="true" outlineLevel="0" collapsed="false">
      <c r="B1640" s="100"/>
      <c r="C1640" s="100"/>
      <c r="D1640" s="100"/>
      <c r="E1640" s="100"/>
      <c r="F1640" s="100"/>
      <c r="G1640" s="100"/>
      <c r="H1640" s="100"/>
      <c r="I1640" s="100"/>
      <c r="L1640" s="48"/>
    </row>
    <row r="1641" s="46" customFormat="true" ht="12.75" hidden="false" customHeight="true" outlineLevel="0" collapsed="false">
      <c r="B1641" s="71" t="s">
        <v>656</v>
      </c>
      <c r="C1641" s="72"/>
      <c r="D1641" s="73" t="s">
        <v>657</v>
      </c>
      <c r="E1641" s="71" t="s">
        <v>658</v>
      </c>
      <c r="F1641" s="72" t="s">
        <v>659</v>
      </c>
      <c r="G1641" s="71" t="s">
        <v>660</v>
      </c>
      <c r="H1641" s="71"/>
      <c r="I1641" s="71"/>
      <c r="L1641" s="48"/>
    </row>
    <row r="1642" s="46" customFormat="true" ht="12.75" hidden="false" customHeight="true" outlineLevel="0" collapsed="false">
      <c r="B1642" s="71"/>
      <c r="C1642" s="74"/>
      <c r="D1642" s="73"/>
      <c r="E1642" s="71"/>
      <c r="F1642" s="74" t="s">
        <v>661</v>
      </c>
      <c r="G1642" s="71"/>
      <c r="H1642" s="71"/>
      <c r="I1642" s="71"/>
      <c r="L1642" s="48"/>
    </row>
    <row r="1643" s="46" customFormat="true" ht="23.4" hidden="false" customHeight="false" outlineLevel="0" collapsed="false">
      <c r="B1643" s="106" t="s">
        <v>842</v>
      </c>
      <c r="C1643" s="105"/>
      <c r="D1643" s="76" t="n">
        <v>2</v>
      </c>
      <c r="E1643" s="77" t="n">
        <v>6</v>
      </c>
      <c r="F1643" s="77" t="n">
        <f aca="false">E1643*D1643</f>
        <v>12</v>
      </c>
      <c r="G1643" s="78" t="s">
        <v>839</v>
      </c>
      <c r="H1643" s="78"/>
      <c r="I1643" s="78"/>
      <c r="L1643" s="48"/>
    </row>
    <row r="1644" s="46" customFormat="true" ht="12.75" hidden="false" customHeight="true" outlineLevel="0" collapsed="false">
      <c r="A1644" s="46" t="str">
        <f aca="false">C1638</f>
        <v>11.2</v>
      </c>
      <c r="B1644" s="79" t="s">
        <v>664</v>
      </c>
      <c r="C1644" s="80"/>
      <c r="D1644" s="81"/>
      <c r="E1644" s="82"/>
      <c r="F1644" s="83" t="n">
        <f aca="false">SUM(F1643:F1643)</f>
        <v>12</v>
      </c>
      <c r="G1644" s="84"/>
      <c r="H1644" s="85"/>
      <c r="I1644" s="86"/>
      <c r="J1644" s="87" t="n">
        <f aca="false">SUM(C1644:I1644)</f>
        <v>12</v>
      </c>
      <c r="L1644" s="48"/>
    </row>
    <row r="1646" s="46" customFormat="true" ht="12.75" hidden="false" customHeight="true" outlineLevel="0" collapsed="false">
      <c r="A1646" s="67"/>
      <c r="B1646" s="88" t="s">
        <v>653</v>
      </c>
      <c r="C1646" s="89" t="str">
        <f aca="false">Orçamento!A235</f>
        <v>11.3</v>
      </c>
      <c r="D1646" s="89"/>
      <c r="E1646" s="90"/>
      <c r="F1646" s="90"/>
      <c r="G1646" s="89"/>
      <c r="H1646" s="50" t="s">
        <v>654</v>
      </c>
      <c r="I1646" s="91" t="s">
        <v>671</v>
      </c>
      <c r="L1646" s="48"/>
    </row>
    <row r="1647" s="46" customFormat="true" ht="12.75" hidden="false" customHeight="true" outlineLevel="0" collapsed="false">
      <c r="B1647" s="70" t="e">
        <f aca="false" t="array" ref="B1647:B1647">IFERROR(VLOOKUP(C1646,Orçamento!$A$1:$I$327,4,0),”NÃO ENC.”))</f>
        <v>#N/A</v>
      </c>
      <c r="C1647" s="70"/>
      <c r="D1647" s="70"/>
      <c r="E1647" s="70"/>
      <c r="F1647" s="70"/>
      <c r="G1647" s="70"/>
      <c r="H1647" s="70"/>
      <c r="I1647" s="70"/>
      <c r="L1647" s="48"/>
    </row>
    <row r="1648" s="46" customFormat="true" ht="12.75" hidden="false" customHeight="true" outlineLevel="0" collapsed="false">
      <c r="B1648" s="70"/>
      <c r="C1648" s="70"/>
      <c r="D1648" s="70"/>
      <c r="E1648" s="70"/>
      <c r="F1648" s="70"/>
      <c r="G1648" s="70"/>
      <c r="H1648" s="70"/>
      <c r="I1648" s="70"/>
      <c r="L1648" s="48"/>
    </row>
    <row r="1649" s="46" customFormat="true" ht="12.75" hidden="false" customHeight="true" outlineLevel="0" collapsed="false">
      <c r="B1649" s="71" t="s">
        <v>656</v>
      </c>
      <c r="C1649" s="72"/>
      <c r="D1649" s="73" t="s">
        <v>672</v>
      </c>
      <c r="E1649" s="73" t="s">
        <v>673</v>
      </c>
      <c r="F1649" s="71" t="s">
        <v>674</v>
      </c>
      <c r="G1649" s="71" t="s">
        <v>660</v>
      </c>
      <c r="H1649" s="71"/>
      <c r="I1649" s="71"/>
      <c r="L1649" s="48"/>
    </row>
    <row r="1650" s="46" customFormat="true" ht="12.75" hidden="false" customHeight="true" outlineLevel="0" collapsed="false">
      <c r="B1650" s="71"/>
      <c r="C1650" s="74"/>
      <c r="D1650" s="73"/>
      <c r="E1650" s="73"/>
      <c r="F1650" s="71"/>
      <c r="G1650" s="71"/>
      <c r="H1650" s="71"/>
      <c r="I1650" s="71"/>
      <c r="L1650" s="48"/>
    </row>
    <row r="1651" s="46" customFormat="true" ht="12.75" hidden="false" customHeight="true" outlineLevel="0" collapsed="false">
      <c r="B1651" s="104" t="s">
        <v>831</v>
      </c>
      <c r="C1651" s="105"/>
      <c r="D1651" s="76" t="n">
        <v>2.2</v>
      </c>
      <c r="E1651" s="77" t="n">
        <v>1</v>
      </c>
      <c r="F1651" s="77" t="n">
        <f aca="false">E1651*D1651</f>
        <v>2.2</v>
      </c>
      <c r="G1651" s="78" t="s">
        <v>753</v>
      </c>
      <c r="H1651" s="78"/>
      <c r="I1651" s="78"/>
      <c r="L1651" s="48"/>
    </row>
    <row r="1652" s="46" customFormat="true" ht="12.75" hidden="false" customHeight="true" outlineLevel="0" collapsed="false">
      <c r="A1652" s="46" t="str">
        <f aca="false">C1646</f>
        <v>11.3</v>
      </c>
      <c r="B1652" s="79" t="s">
        <v>664</v>
      </c>
      <c r="C1652" s="80"/>
      <c r="D1652" s="81"/>
      <c r="E1652" s="82"/>
      <c r="F1652" s="83" t="n">
        <f aca="false">SUM(F1651:F1651)</f>
        <v>2.2</v>
      </c>
      <c r="G1652" s="84"/>
      <c r="H1652" s="85"/>
      <c r="I1652" s="86"/>
      <c r="J1652" s="87" t="n">
        <f aca="false">SUM(C1652:I1652)</f>
        <v>2.2</v>
      </c>
      <c r="L1652" s="48"/>
    </row>
    <row r="1654" s="46" customFormat="true" ht="12.75" hidden="false" customHeight="true" outlineLevel="0" collapsed="false">
      <c r="A1654" s="67"/>
      <c r="B1654" s="88" t="s">
        <v>653</v>
      </c>
      <c r="C1654" s="89" t="str">
        <f aca="false">Orçamento!A236</f>
        <v>11.4</v>
      </c>
      <c r="D1654" s="89"/>
      <c r="E1654" s="90"/>
      <c r="F1654" s="90"/>
      <c r="G1654" s="89"/>
      <c r="H1654" s="50" t="s">
        <v>654</v>
      </c>
      <c r="I1654" s="91" t="s">
        <v>665</v>
      </c>
      <c r="L1654" s="48"/>
    </row>
    <row r="1655" s="46" customFormat="true" ht="12.75" hidden="false" customHeight="true" outlineLevel="0" collapsed="false">
      <c r="B1655" s="70" t="e">
        <f aca="false" t="array" ref="B1655:B1655">IFERROR(VLOOKUP(C1654,Orçamento!$A$1:$I$5027,4,0),”NÃO ENC.”))</f>
        <v>#N/A</v>
      </c>
      <c r="C1655" s="70"/>
      <c r="D1655" s="70"/>
      <c r="E1655" s="70"/>
      <c r="F1655" s="70"/>
      <c r="G1655" s="70"/>
      <c r="H1655" s="70"/>
      <c r="I1655" s="70"/>
      <c r="L1655" s="48"/>
    </row>
    <row r="1656" s="46" customFormat="true" ht="12.75" hidden="false" customHeight="true" outlineLevel="0" collapsed="false">
      <c r="B1656" s="70"/>
      <c r="C1656" s="70"/>
      <c r="D1656" s="70"/>
      <c r="E1656" s="70"/>
      <c r="F1656" s="70"/>
      <c r="G1656" s="70"/>
      <c r="H1656" s="70"/>
      <c r="I1656" s="70"/>
      <c r="L1656" s="48"/>
    </row>
    <row r="1657" s="46" customFormat="true" ht="12.75" hidden="false" customHeight="true" outlineLevel="0" collapsed="false">
      <c r="B1657" s="71" t="s">
        <v>656</v>
      </c>
      <c r="C1657" s="72" t="s">
        <v>666</v>
      </c>
      <c r="D1657" s="72" t="s">
        <v>667</v>
      </c>
      <c r="E1657" s="71" t="s">
        <v>658</v>
      </c>
      <c r="F1657" s="72" t="s">
        <v>668</v>
      </c>
      <c r="G1657" s="71" t="s">
        <v>660</v>
      </c>
      <c r="H1657" s="71"/>
      <c r="I1657" s="71"/>
      <c r="L1657" s="48"/>
    </row>
    <row r="1658" s="46" customFormat="true" ht="12.75" hidden="false" customHeight="true" outlineLevel="0" collapsed="false">
      <c r="B1658" s="71"/>
      <c r="C1658" s="74" t="s">
        <v>669</v>
      </c>
      <c r="D1658" s="74" t="s">
        <v>669</v>
      </c>
      <c r="E1658" s="71"/>
      <c r="F1658" s="74" t="s">
        <v>670</v>
      </c>
      <c r="G1658" s="71"/>
      <c r="H1658" s="71"/>
      <c r="I1658" s="71"/>
      <c r="L1658" s="48"/>
    </row>
    <row r="1659" s="46" customFormat="true" ht="31.8" hidden="false" customHeight="true" outlineLevel="0" collapsed="false">
      <c r="B1659" s="75" t="s">
        <v>718</v>
      </c>
      <c r="C1659" s="76" t="n">
        <v>0.5</v>
      </c>
      <c r="D1659" s="76" t="n">
        <v>0.5</v>
      </c>
      <c r="E1659" s="77" t="n">
        <v>6</v>
      </c>
      <c r="F1659" s="77" t="n">
        <f aca="false">C1659*D1659*E1659</f>
        <v>1.5</v>
      </c>
      <c r="G1659" s="98" t="s">
        <v>719</v>
      </c>
      <c r="H1659" s="98"/>
      <c r="I1659" s="98"/>
      <c r="L1659" s="48"/>
    </row>
    <row r="1660" s="46" customFormat="true" ht="12.75" hidden="false" customHeight="true" outlineLevel="0" collapsed="false">
      <c r="A1660" s="46" t="str">
        <f aca="false">C1654</f>
        <v>11.4</v>
      </c>
      <c r="B1660" s="79" t="s">
        <v>664</v>
      </c>
      <c r="C1660" s="80"/>
      <c r="D1660" s="81"/>
      <c r="E1660" s="82"/>
      <c r="F1660" s="83" t="n">
        <f aca="false">SUM(F1659:F1659)</f>
        <v>1.5</v>
      </c>
      <c r="G1660" s="84"/>
      <c r="H1660" s="85"/>
      <c r="I1660" s="86"/>
      <c r="J1660" s="87" t="n">
        <f aca="false">SUM(C1660:I1660)</f>
        <v>1.5</v>
      </c>
      <c r="L1660" s="48"/>
    </row>
    <row r="1661" s="46" customFormat="true" ht="12.75" hidden="false" customHeight="true" outlineLevel="0" collapsed="false">
      <c r="B1661" s="92"/>
      <c r="C1661" s="93"/>
      <c r="D1661" s="94"/>
      <c r="E1661" s="95"/>
      <c r="F1661" s="96"/>
      <c r="G1661" s="97"/>
      <c r="H1661" s="53"/>
      <c r="I1661" s="53"/>
      <c r="J1661" s="87"/>
      <c r="L1661" s="48"/>
    </row>
    <row r="1662" s="46" customFormat="true" ht="12.75" hidden="false" customHeight="true" outlineLevel="0" collapsed="false">
      <c r="A1662" s="67"/>
      <c r="B1662" s="88" t="s">
        <v>653</v>
      </c>
      <c r="C1662" s="89" t="str">
        <f aca="false">Orçamento!A237</f>
        <v>11.5</v>
      </c>
      <c r="D1662" s="89"/>
      <c r="E1662" s="90"/>
      <c r="F1662" s="90"/>
      <c r="G1662" s="89"/>
      <c r="H1662" s="50" t="s">
        <v>654</v>
      </c>
      <c r="I1662" s="91" t="s">
        <v>655</v>
      </c>
      <c r="L1662" s="48"/>
    </row>
    <row r="1663" s="46" customFormat="true" ht="12.75" hidden="false" customHeight="true" outlineLevel="0" collapsed="false">
      <c r="B1663" s="100" t="e">
        <f aca="false" t="array" ref="B1663:B1663">IFERROR(VLOOKUP(C1662,Orçamento!$A$1:$I$5027,4,0),”NÃO ENC.”))</f>
        <v>#N/A</v>
      </c>
      <c r="C1663" s="100"/>
      <c r="D1663" s="100"/>
      <c r="E1663" s="100"/>
      <c r="F1663" s="100"/>
      <c r="G1663" s="100"/>
      <c r="H1663" s="100"/>
      <c r="I1663" s="100"/>
      <c r="L1663" s="48"/>
    </row>
    <row r="1664" s="46" customFormat="true" ht="24.6" hidden="false" customHeight="true" outlineLevel="0" collapsed="false">
      <c r="B1664" s="100"/>
      <c r="C1664" s="100"/>
      <c r="D1664" s="100"/>
      <c r="E1664" s="100"/>
      <c r="F1664" s="100"/>
      <c r="G1664" s="100"/>
      <c r="H1664" s="100"/>
      <c r="I1664" s="100"/>
      <c r="L1664" s="48"/>
    </row>
    <row r="1665" s="46" customFormat="true" ht="12.75" hidden="false" customHeight="true" outlineLevel="0" collapsed="false">
      <c r="B1665" s="71" t="s">
        <v>656</v>
      </c>
      <c r="C1665" s="72"/>
      <c r="D1665" s="73" t="s">
        <v>657</v>
      </c>
      <c r="E1665" s="71" t="s">
        <v>658</v>
      </c>
      <c r="F1665" s="72" t="s">
        <v>659</v>
      </c>
      <c r="G1665" s="71" t="s">
        <v>660</v>
      </c>
      <c r="H1665" s="71"/>
      <c r="I1665" s="71"/>
      <c r="L1665" s="48"/>
    </row>
    <row r="1666" s="46" customFormat="true" ht="12.75" hidden="false" customHeight="true" outlineLevel="0" collapsed="false">
      <c r="B1666" s="71"/>
      <c r="C1666" s="74"/>
      <c r="D1666" s="73"/>
      <c r="E1666" s="71"/>
      <c r="F1666" s="74" t="s">
        <v>661</v>
      </c>
      <c r="G1666" s="71"/>
      <c r="H1666" s="71"/>
      <c r="I1666" s="71"/>
      <c r="L1666" s="48"/>
    </row>
    <row r="1667" s="46" customFormat="true" ht="12.75" hidden="false" customHeight="true" outlineLevel="0" collapsed="false">
      <c r="B1667" s="75" t="s">
        <v>716</v>
      </c>
      <c r="C1667" s="76"/>
      <c r="D1667" s="76" t="n">
        <v>4</v>
      </c>
      <c r="E1667" s="77" t="n">
        <v>6</v>
      </c>
      <c r="F1667" s="77" t="n">
        <f aca="false">E1667*D1667</f>
        <v>24</v>
      </c>
      <c r="G1667" s="78" t="s">
        <v>753</v>
      </c>
      <c r="H1667" s="78"/>
      <c r="I1667" s="78"/>
      <c r="L1667" s="48"/>
    </row>
    <row r="1668" s="46" customFormat="true" ht="12.75" hidden="false" customHeight="true" outlineLevel="0" collapsed="false">
      <c r="A1668" s="46" t="str">
        <f aca="false">C1662</f>
        <v>11.5</v>
      </c>
      <c r="B1668" s="79" t="s">
        <v>664</v>
      </c>
      <c r="C1668" s="80"/>
      <c r="D1668" s="81"/>
      <c r="E1668" s="82"/>
      <c r="F1668" s="83" t="n">
        <f aca="false">SUM(F1667:F1667)</f>
        <v>24</v>
      </c>
      <c r="G1668" s="84"/>
      <c r="H1668" s="85"/>
      <c r="I1668" s="86"/>
      <c r="J1668" s="87" t="n">
        <f aca="false">SUM(C1668:I1668)</f>
        <v>24</v>
      </c>
      <c r="L1668" s="48"/>
    </row>
    <row r="1669" s="46" customFormat="true" ht="12.75" hidden="false" customHeight="true" outlineLevel="0" collapsed="false">
      <c r="B1669" s="92"/>
      <c r="C1669" s="93"/>
      <c r="D1669" s="94"/>
      <c r="E1669" s="95"/>
      <c r="F1669" s="96"/>
      <c r="G1669" s="97"/>
      <c r="H1669" s="53"/>
      <c r="I1669" s="53"/>
      <c r="J1669" s="87"/>
      <c r="L1669" s="48"/>
    </row>
    <row r="1670" s="46" customFormat="true" ht="12.75" hidden="false" customHeight="true" outlineLevel="0" collapsed="false">
      <c r="A1670" s="67"/>
      <c r="B1670" s="88" t="s">
        <v>653</v>
      </c>
      <c r="C1670" s="89" t="str">
        <f aca="false">Orçamento!A238</f>
        <v>11.6</v>
      </c>
      <c r="D1670" s="89"/>
      <c r="E1670" s="90"/>
      <c r="F1670" s="90"/>
      <c r="G1670" s="89"/>
      <c r="H1670" s="50" t="s">
        <v>654</v>
      </c>
      <c r="I1670" s="91" t="s">
        <v>655</v>
      </c>
      <c r="L1670" s="48"/>
    </row>
    <row r="1671" s="46" customFormat="true" ht="12.75" hidden="false" customHeight="true" outlineLevel="0" collapsed="false">
      <c r="B1671" s="100" t="e">
        <f aca="false" t="array" ref="B1671:B1671">IFERROR(VLOOKUP(C1670,Orçamento!$A$1:$I$5027,4,0),”NÃO ENC.”))</f>
        <v>#N/A</v>
      </c>
      <c r="C1671" s="100"/>
      <c r="D1671" s="100"/>
      <c r="E1671" s="100"/>
      <c r="F1671" s="100"/>
      <c r="G1671" s="100"/>
      <c r="H1671" s="100"/>
      <c r="I1671" s="100"/>
      <c r="L1671" s="48"/>
    </row>
    <row r="1672" s="46" customFormat="true" ht="24.6" hidden="false" customHeight="true" outlineLevel="0" collapsed="false">
      <c r="B1672" s="100"/>
      <c r="C1672" s="100"/>
      <c r="D1672" s="100"/>
      <c r="E1672" s="100"/>
      <c r="F1672" s="100"/>
      <c r="G1672" s="100"/>
      <c r="H1672" s="100"/>
      <c r="I1672" s="100"/>
      <c r="L1672" s="48"/>
    </row>
    <row r="1673" s="46" customFormat="true" ht="12.75" hidden="false" customHeight="true" outlineLevel="0" collapsed="false">
      <c r="B1673" s="71" t="s">
        <v>656</v>
      </c>
      <c r="C1673" s="72"/>
      <c r="D1673" s="73" t="s">
        <v>657</v>
      </c>
      <c r="E1673" s="71" t="s">
        <v>658</v>
      </c>
      <c r="F1673" s="72" t="s">
        <v>659</v>
      </c>
      <c r="G1673" s="71" t="s">
        <v>660</v>
      </c>
      <c r="H1673" s="71"/>
      <c r="I1673" s="71"/>
      <c r="L1673" s="48"/>
    </row>
    <row r="1674" s="46" customFormat="true" ht="12.75" hidden="false" customHeight="true" outlineLevel="0" collapsed="false">
      <c r="B1674" s="71"/>
      <c r="C1674" s="74"/>
      <c r="D1674" s="73"/>
      <c r="E1674" s="71"/>
      <c r="F1674" s="74" t="s">
        <v>661</v>
      </c>
      <c r="G1674" s="71"/>
      <c r="H1674" s="71"/>
      <c r="I1674" s="71"/>
      <c r="L1674" s="48"/>
    </row>
    <row r="1675" s="46" customFormat="true" ht="12.75" hidden="false" customHeight="true" outlineLevel="0" collapsed="false">
      <c r="B1675" s="75" t="s">
        <v>716</v>
      </c>
      <c r="C1675" s="76"/>
      <c r="D1675" s="76" t="n">
        <v>2</v>
      </c>
      <c r="E1675" s="77" t="n">
        <v>6</v>
      </c>
      <c r="F1675" s="77" t="n">
        <f aca="false">E1675*D1675</f>
        <v>12</v>
      </c>
      <c r="G1675" s="78" t="s">
        <v>753</v>
      </c>
      <c r="H1675" s="78"/>
      <c r="I1675" s="78"/>
      <c r="L1675" s="48"/>
    </row>
    <row r="1676" s="46" customFormat="true" ht="12.75" hidden="false" customHeight="true" outlineLevel="0" collapsed="false">
      <c r="B1676" s="75" t="s">
        <v>843</v>
      </c>
      <c r="C1676" s="76"/>
      <c r="D1676" s="76" t="n">
        <v>2</v>
      </c>
      <c r="E1676" s="77" t="n">
        <v>2</v>
      </c>
      <c r="F1676" s="77" t="n">
        <f aca="false">E1676*D1676</f>
        <v>4</v>
      </c>
      <c r="G1676" s="78" t="s">
        <v>753</v>
      </c>
      <c r="H1676" s="78"/>
      <c r="I1676" s="78"/>
      <c r="L1676" s="48"/>
    </row>
    <row r="1677" s="46" customFormat="true" ht="12.75" hidden="false" customHeight="true" outlineLevel="0" collapsed="false">
      <c r="B1677" s="75" t="s">
        <v>844</v>
      </c>
      <c r="C1677" s="76"/>
      <c r="D1677" s="76" t="n">
        <v>2</v>
      </c>
      <c r="E1677" s="77" t="n">
        <v>4</v>
      </c>
      <c r="F1677" s="77" t="n">
        <f aca="false">E1677*D1677</f>
        <v>8</v>
      </c>
      <c r="G1677" s="78" t="s">
        <v>753</v>
      </c>
      <c r="H1677" s="78"/>
      <c r="I1677" s="78"/>
      <c r="L1677" s="48"/>
    </row>
    <row r="1678" s="46" customFormat="true" ht="12.75" hidden="false" customHeight="true" outlineLevel="0" collapsed="false">
      <c r="B1678" s="75"/>
      <c r="C1678" s="76"/>
      <c r="D1678" s="76"/>
      <c r="E1678" s="77"/>
      <c r="F1678" s="77" t="n">
        <f aca="false">E1678*D1678</f>
        <v>0</v>
      </c>
      <c r="G1678" s="78" t="s">
        <v>753</v>
      </c>
      <c r="H1678" s="78"/>
      <c r="I1678" s="78"/>
      <c r="L1678" s="48"/>
    </row>
    <row r="1679" s="46" customFormat="true" ht="12.75" hidden="false" customHeight="true" outlineLevel="0" collapsed="false">
      <c r="A1679" s="46" t="str">
        <f aca="false">C1670</f>
        <v>11.6</v>
      </c>
      <c r="B1679" s="79" t="s">
        <v>664</v>
      </c>
      <c r="C1679" s="80"/>
      <c r="D1679" s="81"/>
      <c r="E1679" s="82"/>
      <c r="F1679" s="83" t="n">
        <f aca="false">SUM(F1675:F1678)</f>
        <v>24</v>
      </c>
      <c r="G1679" s="84"/>
      <c r="H1679" s="85"/>
      <c r="I1679" s="86"/>
      <c r="J1679" s="87" t="n">
        <f aca="false">SUM(C1679:I1679)</f>
        <v>24</v>
      </c>
      <c r="L1679" s="48"/>
    </row>
    <row r="1680" s="46" customFormat="true" ht="12.75" hidden="false" customHeight="true" outlineLevel="0" collapsed="false">
      <c r="B1680" s="92"/>
      <c r="C1680" s="93"/>
      <c r="D1680" s="94"/>
      <c r="E1680" s="95"/>
      <c r="F1680" s="96"/>
      <c r="G1680" s="97"/>
      <c r="H1680" s="53"/>
      <c r="I1680" s="53"/>
      <c r="J1680" s="87"/>
      <c r="L1680" s="48"/>
    </row>
    <row r="1681" s="46" customFormat="true" ht="12.75" hidden="false" customHeight="true" outlineLevel="0" collapsed="false">
      <c r="A1681" s="67"/>
      <c r="B1681" s="88" t="s">
        <v>653</v>
      </c>
      <c r="C1681" s="89" t="str">
        <f aca="false">Orçamento!A239</f>
        <v>11.7</v>
      </c>
      <c r="D1681" s="89"/>
      <c r="E1681" s="90"/>
      <c r="F1681" s="90"/>
      <c r="G1681" s="89"/>
      <c r="H1681" s="50" t="s">
        <v>654</v>
      </c>
      <c r="I1681" s="91" t="s">
        <v>655</v>
      </c>
      <c r="L1681" s="48"/>
    </row>
    <row r="1682" s="46" customFormat="true" ht="12.75" hidden="false" customHeight="true" outlineLevel="0" collapsed="false">
      <c r="B1682" s="100" t="e">
        <f aca="false" t="array" ref="B1682:B1682">IFERROR(VLOOKUP(C1681,Orçamento!$A$1:$I$5027,4,0),”NÃO ENC.”))</f>
        <v>#N/A</v>
      </c>
      <c r="C1682" s="100"/>
      <c r="D1682" s="100"/>
      <c r="E1682" s="100"/>
      <c r="F1682" s="100"/>
      <c r="G1682" s="100"/>
      <c r="H1682" s="100"/>
      <c r="I1682" s="100"/>
      <c r="L1682" s="48"/>
    </row>
    <row r="1683" s="46" customFormat="true" ht="24.6" hidden="false" customHeight="true" outlineLevel="0" collapsed="false">
      <c r="B1683" s="100"/>
      <c r="C1683" s="100"/>
      <c r="D1683" s="100"/>
      <c r="E1683" s="100"/>
      <c r="F1683" s="100"/>
      <c r="G1683" s="100"/>
      <c r="H1683" s="100"/>
      <c r="I1683" s="100"/>
      <c r="L1683" s="48"/>
    </row>
    <row r="1684" s="46" customFormat="true" ht="12.75" hidden="false" customHeight="true" outlineLevel="0" collapsed="false">
      <c r="B1684" s="71" t="s">
        <v>656</v>
      </c>
      <c r="C1684" s="72"/>
      <c r="D1684" s="73" t="s">
        <v>657</v>
      </c>
      <c r="E1684" s="71" t="s">
        <v>658</v>
      </c>
      <c r="F1684" s="72" t="s">
        <v>659</v>
      </c>
      <c r="G1684" s="71" t="s">
        <v>660</v>
      </c>
      <c r="H1684" s="71"/>
      <c r="I1684" s="71"/>
      <c r="L1684" s="48"/>
    </row>
    <row r="1685" s="46" customFormat="true" ht="12.75" hidden="false" customHeight="true" outlineLevel="0" collapsed="false">
      <c r="B1685" s="71"/>
      <c r="C1685" s="74"/>
      <c r="D1685" s="73"/>
      <c r="E1685" s="71"/>
      <c r="F1685" s="74" t="s">
        <v>661</v>
      </c>
      <c r="G1685" s="71"/>
      <c r="H1685" s="71"/>
      <c r="I1685" s="71"/>
      <c r="L1685" s="48"/>
    </row>
    <row r="1686" s="46" customFormat="true" ht="12.75" hidden="false" customHeight="true" outlineLevel="0" collapsed="false">
      <c r="B1686" s="75" t="s">
        <v>845</v>
      </c>
      <c r="C1686" s="76"/>
      <c r="D1686" s="76" t="n">
        <v>1</v>
      </c>
      <c r="E1686" s="77" t="n">
        <v>1</v>
      </c>
      <c r="F1686" s="77" t="n">
        <f aca="false">E1686*D1686</f>
        <v>1</v>
      </c>
      <c r="G1686" s="78" t="s">
        <v>753</v>
      </c>
      <c r="H1686" s="78"/>
      <c r="I1686" s="78"/>
      <c r="L1686" s="48"/>
    </row>
    <row r="1687" s="46" customFormat="true" ht="12.75" hidden="false" customHeight="true" outlineLevel="0" collapsed="false">
      <c r="A1687" s="46" t="str">
        <f aca="false">C1681</f>
        <v>11.7</v>
      </c>
      <c r="B1687" s="79" t="s">
        <v>664</v>
      </c>
      <c r="C1687" s="80"/>
      <c r="D1687" s="81"/>
      <c r="E1687" s="82"/>
      <c r="F1687" s="83" t="n">
        <f aca="false">SUM(F1686:F1686)</f>
        <v>1</v>
      </c>
      <c r="G1687" s="84"/>
      <c r="H1687" s="85"/>
      <c r="I1687" s="86"/>
      <c r="J1687" s="87" t="n">
        <f aca="false">SUM(C1687:I1687)</f>
        <v>1</v>
      </c>
      <c r="L1687" s="48"/>
    </row>
    <row r="1688" s="46" customFormat="true" ht="12.75" hidden="false" customHeight="true" outlineLevel="0" collapsed="false">
      <c r="B1688" s="92"/>
      <c r="C1688" s="93"/>
      <c r="D1688" s="94"/>
      <c r="E1688" s="95"/>
      <c r="F1688" s="96"/>
      <c r="G1688" s="97"/>
      <c r="H1688" s="53"/>
      <c r="I1688" s="53"/>
      <c r="J1688" s="87"/>
      <c r="L1688" s="48"/>
    </row>
    <row r="1689" s="46" customFormat="true" ht="12.75" hidden="false" customHeight="true" outlineLevel="0" collapsed="false">
      <c r="A1689" s="67"/>
      <c r="B1689" s="88" t="s">
        <v>653</v>
      </c>
      <c r="C1689" s="89" t="str">
        <f aca="false">Orçamento!A240</f>
        <v>11.8</v>
      </c>
      <c r="D1689" s="89"/>
      <c r="E1689" s="90"/>
      <c r="F1689" s="90"/>
      <c r="G1689" s="89"/>
      <c r="H1689" s="50" t="s">
        <v>654</v>
      </c>
      <c r="I1689" s="91" t="s">
        <v>655</v>
      </c>
      <c r="L1689" s="48"/>
    </row>
    <row r="1690" s="46" customFormat="true" ht="12.75" hidden="false" customHeight="true" outlineLevel="0" collapsed="false">
      <c r="B1690" s="100" t="e">
        <f aca="false" t="array" ref="B1690:B1690">IFERROR(VLOOKUP(C1689,Orçamento!$A$1:$I$5027,4,0),”NÃO ENC.”))</f>
        <v>#N/A</v>
      </c>
      <c r="C1690" s="100"/>
      <c r="D1690" s="100"/>
      <c r="E1690" s="100"/>
      <c r="F1690" s="100"/>
      <c r="G1690" s="100"/>
      <c r="H1690" s="100"/>
      <c r="I1690" s="100"/>
      <c r="L1690" s="48"/>
    </row>
    <row r="1691" s="46" customFormat="true" ht="24.6" hidden="false" customHeight="true" outlineLevel="0" collapsed="false">
      <c r="B1691" s="100"/>
      <c r="C1691" s="100"/>
      <c r="D1691" s="100"/>
      <c r="E1691" s="100"/>
      <c r="F1691" s="100"/>
      <c r="G1691" s="100"/>
      <c r="H1691" s="100"/>
      <c r="I1691" s="100"/>
      <c r="L1691" s="48"/>
    </row>
    <row r="1692" s="46" customFormat="true" ht="12.75" hidden="false" customHeight="true" outlineLevel="0" collapsed="false">
      <c r="B1692" s="71" t="s">
        <v>656</v>
      </c>
      <c r="C1692" s="72"/>
      <c r="D1692" s="73" t="s">
        <v>657</v>
      </c>
      <c r="E1692" s="71" t="s">
        <v>658</v>
      </c>
      <c r="F1692" s="72" t="s">
        <v>659</v>
      </c>
      <c r="G1692" s="71" t="s">
        <v>660</v>
      </c>
      <c r="H1692" s="71"/>
      <c r="I1692" s="71"/>
      <c r="L1692" s="48"/>
    </row>
    <row r="1693" s="46" customFormat="true" ht="12.75" hidden="false" customHeight="true" outlineLevel="0" collapsed="false">
      <c r="B1693" s="71"/>
      <c r="C1693" s="74"/>
      <c r="D1693" s="73"/>
      <c r="E1693" s="71"/>
      <c r="F1693" s="74" t="s">
        <v>661</v>
      </c>
      <c r="G1693" s="71"/>
      <c r="H1693" s="71"/>
      <c r="I1693" s="71"/>
      <c r="L1693" s="48"/>
    </row>
    <row r="1694" s="46" customFormat="true" ht="12.75" hidden="false" customHeight="true" outlineLevel="0" collapsed="false">
      <c r="B1694" s="75" t="s">
        <v>846</v>
      </c>
      <c r="C1694" s="76"/>
      <c r="D1694" s="76" t="n">
        <v>75</v>
      </c>
      <c r="E1694" s="77" t="n">
        <v>1</v>
      </c>
      <c r="F1694" s="77" t="n">
        <f aca="false">E1694*D1694</f>
        <v>75</v>
      </c>
      <c r="G1694" s="78" t="s">
        <v>753</v>
      </c>
      <c r="H1694" s="78"/>
      <c r="I1694" s="78"/>
      <c r="L1694" s="48"/>
    </row>
    <row r="1695" s="46" customFormat="true" ht="12.75" hidden="false" customHeight="true" outlineLevel="0" collapsed="false">
      <c r="B1695" s="75" t="s">
        <v>847</v>
      </c>
      <c r="C1695" s="76"/>
      <c r="D1695" s="76" t="n">
        <v>8</v>
      </c>
      <c r="E1695" s="77" t="n">
        <v>1</v>
      </c>
      <c r="F1695" s="77" t="n">
        <f aca="false">E1695*D1695</f>
        <v>8</v>
      </c>
      <c r="G1695" s="78" t="s">
        <v>753</v>
      </c>
      <c r="H1695" s="78"/>
      <c r="I1695" s="78"/>
      <c r="L1695" s="48"/>
    </row>
    <row r="1696" s="46" customFormat="true" ht="12.75" hidden="false" customHeight="true" outlineLevel="0" collapsed="false">
      <c r="A1696" s="46" t="str">
        <f aca="false">C1689</f>
        <v>11.8</v>
      </c>
      <c r="B1696" s="79" t="s">
        <v>664</v>
      </c>
      <c r="C1696" s="80"/>
      <c r="D1696" s="81"/>
      <c r="E1696" s="82"/>
      <c r="F1696" s="83" t="n">
        <f aca="false">SUM(F1695:F1695)</f>
        <v>8</v>
      </c>
      <c r="G1696" s="84"/>
      <c r="H1696" s="85"/>
      <c r="I1696" s="86"/>
      <c r="J1696" s="87" t="n">
        <f aca="false">SUM(C1696:I1696)</f>
        <v>8</v>
      </c>
      <c r="L1696" s="48"/>
    </row>
    <row r="1697" s="46" customFormat="true" ht="12.75" hidden="false" customHeight="true" outlineLevel="0" collapsed="false">
      <c r="B1697" s="92"/>
      <c r="C1697" s="93"/>
      <c r="D1697" s="94"/>
      <c r="E1697" s="95"/>
      <c r="F1697" s="96"/>
      <c r="G1697" s="97"/>
      <c r="H1697" s="53"/>
      <c r="I1697" s="53"/>
      <c r="J1697" s="87"/>
      <c r="L1697" s="48"/>
    </row>
    <row r="1698" s="46" customFormat="true" ht="12.75" hidden="false" customHeight="true" outlineLevel="0" collapsed="false">
      <c r="A1698" s="67"/>
      <c r="B1698" s="88" t="s">
        <v>653</v>
      </c>
      <c r="C1698" s="89" t="str">
        <f aca="false">Orçamento!A241</f>
        <v>11.9</v>
      </c>
      <c r="D1698" s="89"/>
      <c r="E1698" s="90"/>
      <c r="F1698" s="90"/>
      <c r="G1698" s="89"/>
      <c r="H1698" s="50" t="s">
        <v>654</v>
      </c>
      <c r="I1698" s="91" t="s">
        <v>655</v>
      </c>
      <c r="L1698" s="48"/>
    </row>
    <row r="1699" s="46" customFormat="true" ht="12.75" hidden="false" customHeight="true" outlineLevel="0" collapsed="false">
      <c r="B1699" s="100" t="e">
        <f aca="false" t="array" ref="B1699:B1699">IFERROR(VLOOKUP(C1698,Orçamento!$A$1:$I$5027,4,0),”NÃO ENC.”))</f>
        <v>#N/A</v>
      </c>
      <c r="C1699" s="100"/>
      <c r="D1699" s="100"/>
      <c r="E1699" s="100"/>
      <c r="F1699" s="100"/>
      <c r="G1699" s="100"/>
      <c r="H1699" s="100"/>
      <c r="I1699" s="100"/>
      <c r="L1699" s="48"/>
    </row>
    <row r="1700" s="46" customFormat="true" ht="24.6" hidden="false" customHeight="true" outlineLevel="0" collapsed="false">
      <c r="B1700" s="100"/>
      <c r="C1700" s="100"/>
      <c r="D1700" s="100"/>
      <c r="E1700" s="100"/>
      <c r="F1700" s="100"/>
      <c r="G1700" s="100"/>
      <c r="H1700" s="100"/>
      <c r="I1700" s="100"/>
      <c r="L1700" s="48"/>
    </row>
    <row r="1701" s="46" customFormat="true" ht="12.75" hidden="false" customHeight="true" outlineLevel="0" collapsed="false">
      <c r="B1701" s="71" t="s">
        <v>656</v>
      </c>
      <c r="C1701" s="72"/>
      <c r="D1701" s="73" t="s">
        <v>657</v>
      </c>
      <c r="E1701" s="71" t="s">
        <v>658</v>
      </c>
      <c r="F1701" s="72" t="s">
        <v>659</v>
      </c>
      <c r="G1701" s="71" t="s">
        <v>660</v>
      </c>
      <c r="H1701" s="71"/>
      <c r="I1701" s="71"/>
      <c r="L1701" s="48"/>
    </row>
    <row r="1702" s="46" customFormat="true" ht="12.75" hidden="false" customHeight="true" outlineLevel="0" collapsed="false">
      <c r="B1702" s="71"/>
      <c r="C1702" s="74"/>
      <c r="D1702" s="73"/>
      <c r="E1702" s="71"/>
      <c r="F1702" s="74" t="s">
        <v>661</v>
      </c>
      <c r="G1702" s="71"/>
      <c r="H1702" s="71"/>
      <c r="I1702" s="71"/>
      <c r="L1702" s="48"/>
    </row>
    <row r="1703" s="46" customFormat="true" ht="12.75" hidden="false" customHeight="true" outlineLevel="0" collapsed="false">
      <c r="B1703" s="75" t="s">
        <v>848</v>
      </c>
      <c r="C1703" s="76"/>
      <c r="D1703" s="76" t="n">
        <v>1</v>
      </c>
      <c r="E1703" s="77" t="n">
        <v>1</v>
      </c>
      <c r="F1703" s="77" t="n">
        <f aca="false">E1703*D1703</f>
        <v>1</v>
      </c>
      <c r="G1703" s="78" t="s">
        <v>753</v>
      </c>
      <c r="H1703" s="78"/>
      <c r="I1703" s="78"/>
      <c r="L1703" s="48"/>
    </row>
    <row r="1704" s="46" customFormat="true" ht="12.75" hidden="false" customHeight="true" outlineLevel="0" collapsed="false">
      <c r="A1704" s="46" t="str">
        <f aca="false">C1698</f>
        <v>11.9</v>
      </c>
      <c r="B1704" s="79" t="s">
        <v>664</v>
      </c>
      <c r="C1704" s="80"/>
      <c r="D1704" s="81"/>
      <c r="E1704" s="82"/>
      <c r="F1704" s="83" t="n">
        <f aca="false">SUM(F1703:F1703)</f>
        <v>1</v>
      </c>
      <c r="G1704" s="84"/>
      <c r="H1704" s="85"/>
      <c r="I1704" s="86"/>
      <c r="J1704" s="87" t="n">
        <f aca="false">SUM(C1704:I1704)</f>
        <v>1</v>
      </c>
      <c r="L1704" s="48"/>
    </row>
    <row r="1706" s="46" customFormat="true" ht="12.75" hidden="false" customHeight="true" outlineLevel="0" collapsed="false">
      <c r="A1706" s="67"/>
      <c r="B1706" s="88" t="s">
        <v>653</v>
      </c>
      <c r="C1706" s="89" t="str">
        <f aca="false">Orçamento!A242</f>
        <v>11.10</v>
      </c>
      <c r="D1706" s="89"/>
      <c r="E1706" s="90"/>
      <c r="F1706" s="90"/>
      <c r="G1706" s="89"/>
      <c r="H1706" s="50" t="s">
        <v>654</v>
      </c>
      <c r="I1706" s="91" t="s">
        <v>655</v>
      </c>
      <c r="L1706" s="48"/>
    </row>
    <row r="1707" s="46" customFormat="true" ht="12.75" hidden="false" customHeight="true" outlineLevel="0" collapsed="false">
      <c r="B1707" s="100" t="e">
        <f aca="false" t="array" ref="B1707:B1707">IFERROR(VLOOKUP(C1706,Orçamento!$A$1:$I$5027,4,0),”NÃO ENC.”))</f>
        <v>#N/A</v>
      </c>
      <c r="C1707" s="100"/>
      <c r="D1707" s="100"/>
      <c r="E1707" s="100"/>
      <c r="F1707" s="100"/>
      <c r="G1707" s="100"/>
      <c r="H1707" s="100"/>
      <c r="I1707" s="100"/>
      <c r="L1707" s="48"/>
    </row>
    <row r="1708" s="46" customFormat="true" ht="24.6" hidden="false" customHeight="true" outlineLevel="0" collapsed="false">
      <c r="B1708" s="100"/>
      <c r="C1708" s="100"/>
      <c r="D1708" s="100"/>
      <c r="E1708" s="100"/>
      <c r="F1708" s="100"/>
      <c r="G1708" s="100"/>
      <c r="H1708" s="100"/>
      <c r="I1708" s="100"/>
      <c r="L1708" s="48"/>
    </row>
    <row r="1709" s="46" customFormat="true" ht="12.75" hidden="false" customHeight="true" outlineLevel="0" collapsed="false">
      <c r="B1709" s="71" t="s">
        <v>656</v>
      </c>
      <c r="C1709" s="72"/>
      <c r="D1709" s="73" t="s">
        <v>657</v>
      </c>
      <c r="E1709" s="71" t="s">
        <v>658</v>
      </c>
      <c r="F1709" s="72" t="s">
        <v>659</v>
      </c>
      <c r="G1709" s="71" t="s">
        <v>660</v>
      </c>
      <c r="H1709" s="71"/>
      <c r="I1709" s="71"/>
      <c r="L1709" s="48"/>
    </row>
    <row r="1710" s="46" customFormat="true" ht="12.75" hidden="false" customHeight="true" outlineLevel="0" collapsed="false">
      <c r="B1710" s="71"/>
      <c r="C1710" s="74"/>
      <c r="D1710" s="73"/>
      <c r="E1710" s="71"/>
      <c r="F1710" s="74" t="s">
        <v>661</v>
      </c>
      <c r="G1710" s="71"/>
      <c r="H1710" s="71"/>
      <c r="I1710" s="71"/>
      <c r="L1710" s="48"/>
    </row>
    <row r="1711" s="46" customFormat="true" ht="12.75" hidden="false" customHeight="true" outlineLevel="0" collapsed="false">
      <c r="B1711" s="75" t="s">
        <v>848</v>
      </c>
      <c r="C1711" s="76"/>
      <c r="D1711" s="76" t="n">
        <v>1</v>
      </c>
      <c r="E1711" s="77" t="n">
        <v>1</v>
      </c>
      <c r="F1711" s="77" t="n">
        <f aca="false">E1711*D1711</f>
        <v>1</v>
      </c>
      <c r="G1711" s="78" t="s">
        <v>753</v>
      </c>
      <c r="H1711" s="78"/>
      <c r="I1711" s="78"/>
      <c r="L1711" s="48"/>
    </row>
    <row r="1712" s="46" customFormat="true" ht="12.75" hidden="false" customHeight="true" outlineLevel="0" collapsed="false">
      <c r="A1712" s="46" t="str">
        <f aca="false">C1706</f>
        <v>11.10</v>
      </c>
      <c r="B1712" s="79" t="s">
        <v>664</v>
      </c>
      <c r="C1712" s="80"/>
      <c r="D1712" s="81"/>
      <c r="E1712" s="82"/>
      <c r="F1712" s="83" t="n">
        <f aca="false">SUM(F1711:F1711)</f>
        <v>1</v>
      </c>
      <c r="G1712" s="84"/>
      <c r="H1712" s="85"/>
      <c r="I1712" s="86"/>
      <c r="J1712" s="87" t="n">
        <f aca="false">SUM(C1712:I1712)</f>
        <v>1</v>
      </c>
      <c r="L1712" s="48"/>
    </row>
    <row r="1714" s="46" customFormat="true" ht="12.75" hidden="false" customHeight="true" outlineLevel="0" collapsed="false">
      <c r="A1714" s="67"/>
      <c r="B1714" s="88" t="s">
        <v>653</v>
      </c>
      <c r="C1714" s="89" t="str">
        <f aca="false">Orçamento!A243</f>
        <v>11.11</v>
      </c>
      <c r="D1714" s="89"/>
      <c r="E1714" s="90"/>
      <c r="F1714" s="90"/>
      <c r="G1714" s="89"/>
      <c r="H1714" s="50" t="s">
        <v>654</v>
      </c>
      <c r="I1714" s="91" t="s">
        <v>655</v>
      </c>
      <c r="L1714" s="48"/>
    </row>
    <row r="1715" s="46" customFormat="true" ht="12.75" hidden="false" customHeight="true" outlineLevel="0" collapsed="false">
      <c r="B1715" s="100" t="e">
        <f aca="false" t="array" ref="B1715:B1715">IFERROR(VLOOKUP(C1714,Orçamento!$A$1:$I$5027,4,0),”NÃO ENC.”))</f>
        <v>#N/A</v>
      </c>
      <c r="C1715" s="100"/>
      <c r="D1715" s="100"/>
      <c r="E1715" s="100"/>
      <c r="F1715" s="100"/>
      <c r="G1715" s="100"/>
      <c r="H1715" s="100"/>
      <c r="I1715" s="100"/>
      <c r="L1715" s="48"/>
    </row>
    <row r="1716" s="46" customFormat="true" ht="24.6" hidden="false" customHeight="true" outlineLevel="0" collapsed="false">
      <c r="B1716" s="100"/>
      <c r="C1716" s="100"/>
      <c r="D1716" s="100"/>
      <c r="E1716" s="100"/>
      <c r="F1716" s="100"/>
      <c r="G1716" s="100"/>
      <c r="H1716" s="100"/>
      <c r="I1716" s="100"/>
      <c r="L1716" s="48"/>
    </row>
    <row r="1717" s="46" customFormat="true" ht="12.75" hidden="false" customHeight="true" outlineLevel="0" collapsed="false">
      <c r="B1717" s="71" t="s">
        <v>656</v>
      </c>
      <c r="C1717" s="72"/>
      <c r="D1717" s="73" t="s">
        <v>657</v>
      </c>
      <c r="E1717" s="71" t="s">
        <v>658</v>
      </c>
      <c r="F1717" s="72" t="s">
        <v>659</v>
      </c>
      <c r="G1717" s="71" t="s">
        <v>660</v>
      </c>
      <c r="H1717" s="71"/>
      <c r="I1717" s="71"/>
      <c r="L1717" s="48"/>
    </row>
    <row r="1718" s="46" customFormat="true" ht="12.75" hidden="false" customHeight="true" outlineLevel="0" collapsed="false">
      <c r="B1718" s="71"/>
      <c r="C1718" s="74"/>
      <c r="D1718" s="73"/>
      <c r="E1718" s="71"/>
      <c r="F1718" s="74" t="s">
        <v>661</v>
      </c>
      <c r="G1718" s="71"/>
      <c r="H1718" s="71"/>
      <c r="I1718" s="71"/>
      <c r="L1718" s="48"/>
    </row>
    <row r="1719" s="46" customFormat="true" ht="12.75" hidden="false" customHeight="true" outlineLevel="0" collapsed="false">
      <c r="B1719" s="75" t="s">
        <v>848</v>
      </c>
      <c r="C1719" s="76"/>
      <c r="D1719" s="76" t="n">
        <v>1</v>
      </c>
      <c r="E1719" s="77" t="n">
        <v>1</v>
      </c>
      <c r="F1719" s="77" t="n">
        <f aca="false">E1719*D1719</f>
        <v>1</v>
      </c>
      <c r="G1719" s="78" t="s">
        <v>753</v>
      </c>
      <c r="H1719" s="78"/>
      <c r="I1719" s="78"/>
      <c r="L1719" s="48"/>
    </row>
    <row r="1720" s="46" customFormat="true" ht="12.75" hidden="false" customHeight="true" outlineLevel="0" collapsed="false">
      <c r="A1720" s="46" t="str">
        <f aca="false">C1714</f>
        <v>11.11</v>
      </c>
      <c r="B1720" s="79" t="s">
        <v>664</v>
      </c>
      <c r="C1720" s="80"/>
      <c r="D1720" s="81"/>
      <c r="E1720" s="82"/>
      <c r="F1720" s="83" t="n">
        <f aca="false">SUM(F1719:F1719)</f>
        <v>1</v>
      </c>
      <c r="G1720" s="84"/>
      <c r="H1720" s="85"/>
      <c r="I1720" s="86"/>
      <c r="J1720" s="87" t="n">
        <f aca="false">SUM(C1720:I1720)</f>
        <v>1</v>
      </c>
      <c r="L1720" s="48"/>
    </row>
    <row r="1722" s="46" customFormat="true" ht="12.75" hidden="false" customHeight="true" outlineLevel="0" collapsed="false">
      <c r="A1722" s="67"/>
      <c r="B1722" s="88" t="s">
        <v>653</v>
      </c>
      <c r="C1722" s="89" t="str">
        <f aca="false">Orçamento!A244</f>
        <v>11.12</v>
      </c>
      <c r="D1722" s="89"/>
      <c r="E1722" s="90"/>
      <c r="F1722" s="90"/>
      <c r="G1722" s="89"/>
      <c r="H1722" s="50" t="s">
        <v>654</v>
      </c>
      <c r="I1722" s="91" t="s">
        <v>655</v>
      </c>
      <c r="L1722" s="48"/>
    </row>
    <row r="1723" s="46" customFormat="true" ht="12.75" hidden="false" customHeight="true" outlineLevel="0" collapsed="false">
      <c r="B1723" s="100" t="e">
        <f aca="false" t="array" ref="B1723:B1723">IFERROR(VLOOKUP(C1722,Orçamento!$A$1:$I$5027,4,0),”NÃO ENC.”))</f>
        <v>#N/A</v>
      </c>
      <c r="C1723" s="100"/>
      <c r="D1723" s="100"/>
      <c r="E1723" s="100"/>
      <c r="F1723" s="100"/>
      <c r="G1723" s="100"/>
      <c r="H1723" s="100"/>
      <c r="I1723" s="100"/>
      <c r="L1723" s="48"/>
    </row>
    <row r="1724" s="46" customFormat="true" ht="24.6" hidden="false" customHeight="true" outlineLevel="0" collapsed="false">
      <c r="B1724" s="100"/>
      <c r="C1724" s="100"/>
      <c r="D1724" s="100"/>
      <c r="E1724" s="100"/>
      <c r="F1724" s="100"/>
      <c r="G1724" s="100"/>
      <c r="H1724" s="100"/>
      <c r="I1724" s="100"/>
      <c r="L1724" s="48"/>
    </row>
    <row r="1725" s="46" customFormat="true" ht="12.75" hidden="false" customHeight="true" outlineLevel="0" collapsed="false">
      <c r="B1725" s="71" t="s">
        <v>656</v>
      </c>
      <c r="C1725" s="72"/>
      <c r="D1725" s="73" t="s">
        <v>657</v>
      </c>
      <c r="E1725" s="71" t="s">
        <v>658</v>
      </c>
      <c r="F1725" s="72" t="s">
        <v>659</v>
      </c>
      <c r="G1725" s="71" t="s">
        <v>660</v>
      </c>
      <c r="H1725" s="71"/>
      <c r="I1725" s="71"/>
      <c r="L1725" s="48"/>
    </row>
    <row r="1726" s="46" customFormat="true" ht="12.75" hidden="false" customHeight="true" outlineLevel="0" collapsed="false">
      <c r="B1726" s="71"/>
      <c r="C1726" s="74"/>
      <c r="D1726" s="73"/>
      <c r="E1726" s="71"/>
      <c r="F1726" s="74" t="s">
        <v>661</v>
      </c>
      <c r="G1726" s="71"/>
      <c r="H1726" s="71"/>
      <c r="I1726" s="71"/>
      <c r="L1726" s="48"/>
    </row>
    <row r="1727" s="46" customFormat="true" ht="12.75" hidden="false" customHeight="true" outlineLevel="0" collapsed="false">
      <c r="B1727" s="75" t="s">
        <v>848</v>
      </c>
      <c r="C1727" s="76"/>
      <c r="D1727" s="76" t="n">
        <v>1</v>
      </c>
      <c r="E1727" s="77" t="n">
        <v>4</v>
      </c>
      <c r="F1727" s="77" t="n">
        <f aca="false">E1727*D1727</f>
        <v>4</v>
      </c>
      <c r="G1727" s="78" t="s">
        <v>753</v>
      </c>
      <c r="H1727" s="78"/>
      <c r="I1727" s="78"/>
      <c r="L1727" s="48"/>
    </row>
    <row r="1728" s="46" customFormat="true" ht="12.75" hidden="false" customHeight="true" outlineLevel="0" collapsed="false">
      <c r="A1728" s="46" t="str">
        <f aca="false">C1722</f>
        <v>11.12</v>
      </c>
      <c r="B1728" s="79" t="s">
        <v>664</v>
      </c>
      <c r="C1728" s="80"/>
      <c r="D1728" s="81"/>
      <c r="E1728" s="82"/>
      <c r="F1728" s="83" t="n">
        <f aca="false">SUM(F1727:F1727)</f>
        <v>4</v>
      </c>
      <c r="G1728" s="84"/>
      <c r="H1728" s="85"/>
      <c r="I1728" s="86"/>
      <c r="J1728" s="87" t="n">
        <f aca="false">SUM(C1728:I1728)</f>
        <v>4</v>
      </c>
      <c r="L1728" s="48"/>
    </row>
    <row r="1730" s="46" customFormat="true" ht="12.75" hidden="false" customHeight="true" outlineLevel="0" collapsed="false">
      <c r="A1730" s="67"/>
      <c r="B1730" s="88" t="s">
        <v>653</v>
      </c>
      <c r="C1730" s="89" t="str">
        <f aca="false">Orçamento!A245</f>
        <v>11.13</v>
      </c>
      <c r="D1730" s="89"/>
      <c r="E1730" s="90"/>
      <c r="F1730" s="90"/>
      <c r="G1730" s="89"/>
      <c r="H1730" s="50" t="s">
        <v>654</v>
      </c>
      <c r="I1730" s="91" t="s">
        <v>655</v>
      </c>
      <c r="L1730" s="48"/>
    </row>
    <row r="1731" s="46" customFormat="true" ht="12.75" hidden="false" customHeight="true" outlineLevel="0" collapsed="false">
      <c r="B1731" s="100" t="e">
        <f aca="false" t="array" ref="B1731:B1731">IFERROR(VLOOKUP(C1730,Orçamento!$A$1:$I$5027,4,0),”NÃO ENC.”))</f>
        <v>#N/A</v>
      </c>
      <c r="C1731" s="100"/>
      <c r="D1731" s="100"/>
      <c r="E1731" s="100"/>
      <c r="F1731" s="100"/>
      <c r="G1731" s="100"/>
      <c r="H1731" s="100"/>
      <c r="I1731" s="100"/>
      <c r="L1731" s="48"/>
    </row>
    <row r="1732" s="46" customFormat="true" ht="24.6" hidden="false" customHeight="true" outlineLevel="0" collapsed="false">
      <c r="B1732" s="100"/>
      <c r="C1732" s="100"/>
      <c r="D1732" s="100"/>
      <c r="E1732" s="100"/>
      <c r="F1732" s="100"/>
      <c r="G1732" s="100"/>
      <c r="H1732" s="100"/>
      <c r="I1732" s="100"/>
      <c r="L1732" s="48"/>
    </row>
    <row r="1733" s="46" customFormat="true" ht="12.75" hidden="false" customHeight="true" outlineLevel="0" collapsed="false">
      <c r="B1733" s="71" t="s">
        <v>656</v>
      </c>
      <c r="C1733" s="72"/>
      <c r="D1733" s="73" t="s">
        <v>657</v>
      </c>
      <c r="E1733" s="71" t="s">
        <v>658</v>
      </c>
      <c r="F1733" s="72" t="s">
        <v>659</v>
      </c>
      <c r="G1733" s="71" t="s">
        <v>660</v>
      </c>
      <c r="H1733" s="71"/>
      <c r="I1733" s="71"/>
      <c r="L1733" s="48"/>
    </row>
    <row r="1734" s="46" customFormat="true" ht="12.75" hidden="false" customHeight="true" outlineLevel="0" collapsed="false">
      <c r="B1734" s="71"/>
      <c r="C1734" s="74"/>
      <c r="D1734" s="73"/>
      <c r="E1734" s="71"/>
      <c r="F1734" s="74" t="s">
        <v>661</v>
      </c>
      <c r="G1734" s="71"/>
      <c r="H1734" s="71"/>
      <c r="I1734" s="71"/>
      <c r="L1734" s="48"/>
    </row>
    <row r="1735" s="46" customFormat="true" ht="12.75" hidden="false" customHeight="true" outlineLevel="0" collapsed="false">
      <c r="B1735" s="75" t="s">
        <v>848</v>
      </c>
      <c r="C1735" s="76"/>
      <c r="D1735" s="76" t="n">
        <v>1</v>
      </c>
      <c r="E1735" s="77" t="n">
        <v>2</v>
      </c>
      <c r="F1735" s="77" t="n">
        <f aca="false">E1735*D1735</f>
        <v>2</v>
      </c>
      <c r="G1735" s="78" t="s">
        <v>753</v>
      </c>
      <c r="H1735" s="78"/>
      <c r="I1735" s="78"/>
      <c r="L1735" s="48"/>
    </row>
    <row r="1736" s="46" customFormat="true" ht="12.75" hidden="false" customHeight="true" outlineLevel="0" collapsed="false">
      <c r="A1736" s="46" t="str">
        <f aca="false">C1730</f>
        <v>11.13</v>
      </c>
      <c r="B1736" s="79" t="s">
        <v>664</v>
      </c>
      <c r="C1736" s="80"/>
      <c r="D1736" s="81"/>
      <c r="E1736" s="82"/>
      <c r="F1736" s="83" t="n">
        <f aca="false">SUM(F1735:F1735)</f>
        <v>2</v>
      </c>
      <c r="G1736" s="84"/>
      <c r="H1736" s="85"/>
      <c r="I1736" s="86"/>
      <c r="J1736" s="87" t="n">
        <f aca="false">SUM(C1736:I1736)</f>
        <v>2</v>
      </c>
      <c r="L1736" s="48"/>
    </row>
    <row r="1738" s="46" customFormat="true" ht="12.75" hidden="false" customHeight="true" outlineLevel="0" collapsed="false">
      <c r="A1738" s="67"/>
      <c r="B1738" s="88" t="s">
        <v>653</v>
      </c>
      <c r="C1738" s="89" t="str">
        <f aca="false">Orçamento!A246</f>
        <v>11.14</v>
      </c>
      <c r="D1738" s="89"/>
      <c r="E1738" s="90"/>
      <c r="F1738" s="90"/>
      <c r="G1738" s="89"/>
      <c r="H1738" s="50" t="s">
        <v>654</v>
      </c>
      <c r="I1738" s="91" t="s">
        <v>655</v>
      </c>
      <c r="L1738" s="48"/>
    </row>
    <row r="1739" s="46" customFormat="true" ht="12.75" hidden="false" customHeight="true" outlineLevel="0" collapsed="false">
      <c r="B1739" s="100" t="e">
        <f aca="false" t="array" ref="B1739:B1739">IFERROR(VLOOKUP(C1738,Orçamento!$A$1:$I$5027,4,0),”NÃO ENC.”))</f>
        <v>#N/A</v>
      </c>
      <c r="C1739" s="100"/>
      <c r="D1739" s="100"/>
      <c r="E1739" s="100"/>
      <c r="F1739" s="100"/>
      <c r="G1739" s="100"/>
      <c r="H1739" s="100"/>
      <c r="I1739" s="100"/>
      <c r="L1739" s="48"/>
    </row>
    <row r="1740" s="46" customFormat="true" ht="24.6" hidden="false" customHeight="true" outlineLevel="0" collapsed="false">
      <c r="B1740" s="100"/>
      <c r="C1740" s="100"/>
      <c r="D1740" s="100"/>
      <c r="E1740" s="100"/>
      <c r="F1740" s="100"/>
      <c r="G1740" s="100"/>
      <c r="H1740" s="100"/>
      <c r="I1740" s="100"/>
      <c r="L1740" s="48"/>
    </row>
    <row r="1741" s="46" customFormat="true" ht="12.75" hidden="false" customHeight="true" outlineLevel="0" collapsed="false">
      <c r="B1741" s="71" t="s">
        <v>656</v>
      </c>
      <c r="C1741" s="72"/>
      <c r="D1741" s="73" t="s">
        <v>657</v>
      </c>
      <c r="E1741" s="71" t="s">
        <v>658</v>
      </c>
      <c r="F1741" s="72" t="s">
        <v>659</v>
      </c>
      <c r="G1741" s="71" t="s">
        <v>660</v>
      </c>
      <c r="H1741" s="71"/>
      <c r="I1741" s="71"/>
      <c r="L1741" s="48"/>
    </row>
    <row r="1742" s="46" customFormat="true" ht="12.75" hidden="false" customHeight="true" outlineLevel="0" collapsed="false">
      <c r="B1742" s="71"/>
      <c r="C1742" s="74"/>
      <c r="D1742" s="73"/>
      <c r="E1742" s="71"/>
      <c r="F1742" s="74" t="s">
        <v>661</v>
      </c>
      <c r="G1742" s="71"/>
      <c r="H1742" s="71"/>
      <c r="I1742" s="71"/>
      <c r="L1742" s="48"/>
    </row>
    <row r="1743" s="46" customFormat="true" ht="12.75" hidden="false" customHeight="true" outlineLevel="0" collapsed="false">
      <c r="B1743" s="75" t="s">
        <v>849</v>
      </c>
      <c r="C1743" s="76"/>
      <c r="D1743" s="76" t="n">
        <v>1</v>
      </c>
      <c r="E1743" s="77" t="n">
        <v>2</v>
      </c>
      <c r="F1743" s="77" t="n">
        <f aca="false">E1743*D1743</f>
        <v>2</v>
      </c>
      <c r="G1743" s="78" t="s">
        <v>753</v>
      </c>
      <c r="H1743" s="78"/>
      <c r="I1743" s="78"/>
      <c r="L1743" s="48"/>
    </row>
    <row r="1744" s="46" customFormat="true" ht="12.75" hidden="false" customHeight="true" outlineLevel="0" collapsed="false">
      <c r="A1744" s="46" t="str">
        <f aca="false">C1738</f>
        <v>11.14</v>
      </c>
      <c r="B1744" s="79" t="s">
        <v>664</v>
      </c>
      <c r="C1744" s="80"/>
      <c r="D1744" s="81"/>
      <c r="E1744" s="82"/>
      <c r="F1744" s="83" t="n">
        <f aca="false">SUM(F1743:F1743)</f>
        <v>2</v>
      </c>
      <c r="G1744" s="84"/>
      <c r="H1744" s="85"/>
      <c r="I1744" s="86"/>
      <c r="J1744" s="87" t="n">
        <f aca="false">SUM(C1744:I1744)</f>
        <v>2</v>
      </c>
      <c r="L1744" s="48"/>
    </row>
    <row r="1746" s="46" customFormat="true" ht="12.75" hidden="false" customHeight="true" outlineLevel="0" collapsed="false">
      <c r="A1746" s="67"/>
      <c r="B1746" s="88" t="s">
        <v>653</v>
      </c>
      <c r="C1746" s="89" t="str">
        <f aca="false">Orçamento!A247</f>
        <v>11.15</v>
      </c>
      <c r="D1746" s="89"/>
      <c r="E1746" s="90"/>
      <c r="F1746" s="90"/>
      <c r="G1746" s="89"/>
      <c r="H1746" s="50" t="s">
        <v>654</v>
      </c>
      <c r="I1746" s="91" t="s">
        <v>655</v>
      </c>
      <c r="L1746" s="48"/>
    </row>
    <row r="1747" s="46" customFormat="true" ht="12.75" hidden="false" customHeight="true" outlineLevel="0" collapsed="false">
      <c r="B1747" s="100" t="e">
        <f aca="false" t="array" ref="B1747:B1747">IFERROR(VLOOKUP(C1746,Orçamento!$A$1:$I$5027,4,0),”NÃO ENC.”))</f>
        <v>#N/A</v>
      </c>
      <c r="C1747" s="100"/>
      <c r="D1747" s="100"/>
      <c r="E1747" s="100"/>
      <c r="F1747" s="100"/>
      <c r="G1747" s="100"/>
      <c r="H1747" s="100"/>
      <c r="I1747" s="100"/>
      <c r="L1747" s="48"/>
    </row>
    <row r="1748" s="46" customFormat="true" ht="24.6" hidden="false" customHeight="true" outlineLevel="0" collapsed="false">
      <c r="B1748" s="100"/>
      <c r="C1748" s="100"/>
      <c r="D1748" s="100"/>
      <c r="E1748" s="100"/>
      <c r="F1748" s="100"/>
      <c r="G1748" s="100"/>
      <c r="H1748" s="100"/>
      <c r="I1748" s="100"/>
      <c r="L1748" s="48"/>
    </row>
    <row r="1749" s="46" customFormat="true" ht="12.75" hidden="false" customHeight="true" outlineLevel="0" collapsed="false">
      <c r="B1749" s="71" t="s">
        <v>656</v>
      </c>
      <c r="C1749" s="72"/>
      <c r="D1749" s="73" t="s">
        <v>657</v>
      </c>
      <c r="E1749" s="71" t="s">
        <v>658</v>
      </c>
      <c r="F1749" s="72" t="s">
        <v>659</v>
      </c>
      <c r="G1749" s="71" t="s">
        <v>660</v>
      </c>
      <c r="H1749" s="71"/>
      <c r="I1749" s="71"/>
      <c r="L1749" s="48"/>
    </row>
    <row r="1750" s="46" customFormat="true" ht="12.75" hidden="false" customHeight="true" outlineLevel="0" collapsed="false">
      <c r="B1750" s="71"/>
      <c r="C1750" s="74"/>
      <c r="D1750" s="73"/>
      <c r="E1750" s="71"/>
      <c r="F1750" s="74" t="s">
        <v>661</v>
      </c>
      <c r="G1750" s="71"/>
      <c r="H1750" s="71"/>
      <c r="I1750" s="71"/>
      <c r="L1750" s="48"/>
    </row>
    <row r="1751" s="46" customFormat="true" ht="12.75" hidden="false" customHeight="true" outlineLevel="0" collapsed="false">
      <c r="B1751" s="75" t="s">
        <v>772</v>
      </c>
      <c r="C1751" s="76"/>
      <c r="D1751" s="76" t="n">
        <v>1</v>
      </c>
      <c r="E1751" s="77" t="n">
        <v>4</v>
      </c>
      <c r="F1751" s="77" t="n">
        <f aca="false">E1751*D1751</f>
        <v>4</v>
      </c>
      <c r="G1751" s="78" t="s">
        <v>753</v>
      </c>
      <c r="H1751" s="78"/>
      <c r="I1751" s="78"/>
      <c r="L1751" s="48"/>
    </row>
    <row r="1752" s="46" customFormat="true" ht="12.75" hidden="false" customHeight="true" outlineLevel="0" collapsed="false">
      <c r="B1752" s="75" t="s">
        <v>773</v>
      </c>
      <c r="C1752" s="76"/>
      <c r="D1752" s="76" t="n">
        <v>1</v>
      </c>
      <c r="E1752" s="77" t="n">
        <v>4</v>
      </c>
      <c r="F1752" s="77" t="n">
        <f aca="false">E1752*D1752</f>
        <v>4</v>
      </c>
      <c r="G1752" s="78" t="s">
        <v>753</v>
      </c>
      <c r="H1752" s="78"/>
      <c r="I1752" s="78"/>
      <c r="L1752" s="48"/>
    </row>
    <row r="1753" s="46" customFormat="true" ht="12.75" hidden="false" customHeight="true" outlineLevel="0" collapsed="false">
      <c r="B1753" s="75" t="s">
        <v>774</v>
      </c>
      <c r="C1753" s="76"/>
      <c r="D1753" s="76" t="n">
        <v>1</v>
      </c>
      <c r="E1753" s="77" t="n">
        <v>4</v>
      </c>
      <c r="F1753" s="77" t="n">
        <f aca="false">E1753*D1753</f>
        <v>4</v>
      </c>
      <c r="G1753" s="78" t="s">
        <v>753</v>
      </c>
      <c r="H1753" s="78"/>
      <c r="I1753" s="78"/>
      <c r="L1753" s="48"/>
    </row>
    <row r="1754" s="46" customFormat="true" ht="12.75" hidden="false" customHeight="true" outlineLevel="0" collapsed="false">
      <c r="B1754" s="75" t="s">
        <v>775</v>
      </c>
      <c r="C1754" s="76"/>
      <c r="D1754" s="76" t="n">
        <v>1</v>
      </c>
      <c r="E1754" s="77" t="n">
        <v>4</v>
      </c>
      <c r="F1754" s="77" t="n">
        <f aca="false">E1754*D1754</f>
        <v>4</v>
      </c>
      <c r="G1754" s="78" t="s">
        <v>753</v>
      </c>
      <c r="H1754" s="78"/>
      <c r="I1754" s="78"/>
      <c r="L1754" s="48"/>
    </row>
    <row r="1755" s="46" customFormat="true" ht="12.75" hidden="false" customHeight="true" outlineLevel="0" collapsed="false">
      <c r="B1755" s="75" t="s">
        <v>776</v>
      </c>
      <c r="C1755" s="76"/>
      <c r="D1755" s="76" t="n">
        <v>1</v>
      </c>
      <c r="E1755" s="77" t="n">
        <v>4</v>
      </c>
      <c r="F1755" s="77" t="n">
        <f aca="false">E1755*D1755</f>
        <v>4</v>
      </c>
      <c r="G1755" s="78" t="s">
        <v>753</v>
      </c>
      <c r="H1755" s="78"/>
      <c r="I1755" s="78"/>
      <c r="L1755" s="48"/>
    </row>
    <row r="1756" s="46" customFormat="true" ht="12.75" hidden="false" customHeight="true" outlineLevel="0" collapsed="false">
      <c r="B1756" s="75" t="s">
        <v>777</v>
      </c>
      <c r="C1756" s="76"/>
      <c r="D1756" s="76" t="n">
        <v>1</v>
      </c>
      <c r="E1756" s="77" t="n">
        <v>4</v>
      </c>
      <c r="F1756" s="77" t="n">
        <f aca="false">E1756*D1756</f>
        <v>4</v>
      </c>
      <c r="G1756" s="78" t="s">
        <v>753</v>
      </c>
      <c r="H1756" s="78"/>
      <c r="I1756" s="78"/>
      <c r="L1756" s="48"/>
    </row>
    <row r="1757" s="46" customFormat="true" ht="12.75" hidden="false" customHeight="true" outlineLevel="0" collapsed="false">
      <c r="A1757" s="46" t="str">
        <f aca="false">C1746</f>
        <v>11.15</v>
      </c>
      <c r="B1757" s="79" t="s">
        <v>664</v>
      </c>
      <c r="C1757" s="80"/>
      <c r="D1757" s="81"/>
      <c r="E1757" s="82"/>
      <c r="F1757" s="83" t="n">
        <f aca="false">SUM(F1751:F1756)</f>
        <v>24</v>
      </c>
      <c r="G1757" s="84"/>
      <c r="H1757" s="85"/>
      <c r="I1757" s="86"/>
      <c r="J1757" s="87" t="n">
        <f aca="false">SUM(C1757:I1757)</f>
        <v>24</v>
      </c>
      <c r="L1757" s="48"/>
    </row>
    <row r="1758" customFormat="false" ht="15" hidden="false" customHeight="false" outlineLevel="0" collapsed="false"/>
    <row r="1759" customFormat="false" ht="15" hidden="false" customHeight="false" outlineLevel="0" collapsed="false">
      <c r="A1759" s="102" t="n">
        <v>12</v>
      </c>
      <c r="B1759" s="103" t="s">
        <v>841</v>
      </c>
      <c r="C1759" s="103"/>
      <c r="D1759" s="103"/>
      <c r="E1759" s="103"/>
      <c r="F1759" s="103"/>
      <c r="G1759" s="103"/>
      <c r="H1759" s="103"/>
      <c r="I1759" s="103"/>
    </row>
    <row r="1761" s="46" customFormat="true" ht="12.75" hidden="false" customHeight="true" outlineLevel="0" collapsed="false">
      <c r="A1761" s="67"/>
      <c r="B1761" s="88" t="s">
        <v>653</v>
      </c>
      <c r="C1761" s="89" t="str">
        <f aca="false">Orçamento!A252</f>
        <v>12.1</v>
      </c>
      <c r="D1761" s="89"/>
      <c r="E1761" s="90"/>
      <c r="F1761" s="90"/>
      <c r="G1761" s="89"/>
      <c r="H1761" s="50" t="s">
        <v>654</v>
      </c>
      <c r="I1761" s="91" t="s">
        <v>655</v>
      </c>
      <c r="L1761" s="48"/>
    </row>
    <row r="1762" s="46" customFormat="true" ht="12.75" hidden="false" customHeight="true" outlineLevel="0" collapsed="false">
      <c r="B1762" s="100" t="e">
        <f aca="false" t="array" ref="B1762:B1762">IFERROR(VLOOKUP(C1761,Orçamento!$A$1:$I$5027,4,0),”NÃO ENC.”))</f>
        <v>#N/A</v>
      </c>
      <c r="C1762" s="100"/>
      <c r="D1762" s="100"/>
      <c r="E1762" s="100"/>
      <c r="F1762" s="100"/>
      <c r="G1762" s="100"/>
      <c r="H1762" s="100"/>
      <c r="I1762" s="100"/>
      <c r="L1762" s="48"/>
    </row>
    <row r="1763" s="46" customFormat="true" ht="24.6" hidden="false" customHeight="true" outlineLevel="0" collapsed="false">
      <c r="B1763" s="100"/>
      <c r="C1763" s="100"/>
      <c r="D1763" s="100"/>
      <c r="E1763" s="100"/>
      <c r="F1763" s="100"/>
      <c r="G1763" s="100"/>
      <c r="H1763" s="100"/>
      <c r="I1763" s="100"/>
      <c r="L1763" s="48"/>
    </row>
    <row r="1764" s="46" customFormat="true" ht="12.75" hidden="false" customHeight="true" outlineLevel="0" collapsed="false">
      <c r="B1764" s="71" t="s">
        <v>656</v>
      </c>
      <c r="C1764" s="72"/>
      <c r="D1764" s="73" t="s">
        <v>657</v>
      </c>
      <c r="E1764" s="71" t="s">
        <v>658</v>
      </c>
      <c r="F1764" s="72" t="s">
        <v>659</v>
      </c>
      <c r="G1764" s="71" t="s">
        <v>660</v>
      </c>
      <c r="H1764" s="71"/>
      <c r="I1764" s="71"/>
      <c r="L1764" s="48"/>
    </row>
    <row r="1765" s="46" customFormat="true" ht="29.4" hidden="false" customHeight="true" outlineLevel="0" collapsed="false">
      <c r="B1765" s="71"/>
      <c r="C1765" s="74"/>
      <c r="D1765" s="73"/>
      <c r="E1765" s="71"/>
      <c r="F1765" s="74" t="s">
        <v>661</v>
      </c>
      <c r="G1765" s="71"/>
      <c r="H1765" s="71"/>
      <c r="I1765" s="71"/>
      <c r="L1765" s="48"/>
    </row>
    <row r="1766" s="46" customFormat="true" ht="12.75" hidden="false" customHeight="true" outlineLevel="0" collapsed="false">
      <c r="B1766" s="75" t="s">
        <v>850</v>
      </c>
      <c r="C1766" s="76"/>
      <c r="D1766" s="76" t="n">
        <v>1</v>
      </c>
      <c r="E1766" s="77" t="n">
        <v>1</v>
      </c>
      <c r="F1766" s="77" t="n">
        <f aca="false">E1766*D1766</f>
        <v>1</v>
      </c>
      <c r="G1766" s="78" t="s">
        <v>753</v>
      </c>
      <c r="H1766" s="78"/>
      <c r="I1766" s="78"/>
      <c r="L1766" s="48"/>
    </row>
    <row r="1767" s="46" customFormat="true" ht="12.75" hidden="false" customHeight="true" outlineLevel="0" collapsed="false">
      <c r="A1767" s="46" t="str">
        <f aca="false">C1761</f>
        <v>12.1</v>
      </c>
      <c r="B1767" s="79" t="s">
        <v>664</v>
      </c>
      <c r="C1767" s="80"/>
      <c r="D1767" s="81"/>
      <c r="E1767" s="82"/>
      <c r="F1767" s="83" t="n">
        <f aca="false">SUM(F1766:F1766)</f>
        <v>1</v>
      </c>
      <c r="G1767" s="84"/>
      <c r="H1767" s="85"/>
      <c r="I1767" s="86"/>
      <c r="J1767" s="87" t="n">
        <f aca="false">SUM(C1767:I1767)</f>
        <v>1</v>
      </c>
      <c r="L1767" s="48"/>
    </row>
    <row r="1769" s="46" customFormat="true" ht="12.75" hidden="false" customHeight="true" outlineLevel="0" collapsed="false">
      <c r="A1769" s="67"/>
      <c r="B1769" s="88" t="s">
        <v>653</v>
      </c>
      <c r="C1769" s="89" t="str">
        <f aca="false">Orçamento!A253</f>
        <v>12.2</v>
      </c>
      <c r="D1769" s="89"/>
      <c r="E1769" s="90"/>
      <c r="F1769" s="90"/>
      <c r="G1769" s="89"/>
      <c r="H1769" s="50" t="s">
        <v>654</v>
      </c>
      <c r="I1769" s="91" t="s">
        <v>655</v>
      </c>
      <c r="L1769" s="48"/>
    </row>
    <row r="1770" s="46" customFormat="true" ht="12.75" hidden="false" customHeight="true" outlineLevel="0" collapsed="false">
      <c r="B1770" s="100" t="e">
        <f aca="false" t="array" ref="B1770:B1770">IFERROR(VLOOKUP(C1769,Orçamento!$A$1:$I$5027,4,0),”NÃO ENC.”))</f>
        <v>#N/A</v>
      </c>
      <c r="C1770" s="100"/>
      <c r="D1770" s="100"/>
      <c r="E1770" s="100"/>
      <c r="F1770" s="100"/>
      <c r="G1770" s="100"/>
      <c r="H1770" s="100"/>
      <c r="I1770" s="100"/>
      <c r="L1770" s="48"/>
    </row>
    <row r="1771" s="46" customFormat="true" ht="24.6" hidden="false" customHeight="true" outlineLevel="0" collapsed="false">
      <c r="B1771" s="100"/>
      <c r="C1771" s="100"/>
      <c r="D1771" s="100"/>
      <c r="E1771" s="100"/>
      <c r="F1771" s="100"/>
      <c r="G1771" s="100"/>
      <c r="H1771" s="100"/>
      <c r="I1771" s="100"/>
      <c r="L1771" s="48"/>
    </row>
    <row r="1772" s="46" customFormat="true" ht="12.75" hidden="false" customHeight="true" outlineLevel="0" collapsed="false">
      <c r="B1772" s="71" t="s">
        <v>656</v>
      </c>
      <c r="C1772" s="72"/>
      <c r="D1772" s="73" t="s">
        <v>657</v>
      </c>
      <c r="E1772" s="71" t="s">
        <v>658</v>
      </c>
      <c r="F1772" s="72" t="s">
        <v>659</v>
      </c>
      <c r="G1772" s="71" t="s">
        <v>660</v>
      </c>
      <c r="H1772" s="71"/>
      <c r="I1772" s="71"/>
      <c r="L1772" s="48"/>
    </row>
    <row r="1773" s="46" customFormat="true" ht="21.6" hidden="false" customHeight="true" outlineLevel="0" collapsed="false">
      <c r="B1773" s="71"/>
      <c r="C1773" s="74"/>
      <c r="D1773" s="73"/>
      <c r="E1773" s="71"/>
      <c r="F1773" s="74" t="s">
        <v>661</v>
      </c>
      <c r="G1773" s="71"/>
      <c r="H1773" s="71"/>
      <c r="I1773" s="71"/>
      <c r="L1773" s="48"/>
    </row>
    <row r="1774" s="46" customFormat="true" ht="12.75" hidden="false" customHeight="true" outlineLevel="0" collapsed="false">
      <c r="B1774" s="75" t="s">
        <v>850</v>
      </c>
      <c r="C1774" s="76"/>
      <c r="D1774" s="76" t="n">
        <v>1</v>
      </c>
      <c r="E1774" s="77" t="n">
        <v>1</v>
      </c>
      <c r="F1774" s="77" t="n">
        <f aca="false">E1774*D1774</f>
        <v>1</v>
      </c>
      <c r="G1774" s="78" t="s">
        <v>753</v>
      </c>
      <c r="H1774" s="78"/>
      <c r="I1774" s="78"/>
      <c r="L1774" s="48"/>
    </row>
    <row r="1775" s="46" customFormat="true" ht="12.75" hidden="false" customHeight="true" outlineLevel="0" collapsed="false">
      <c r="A1775" s="46" t="str">
        <f aca="false">C1769</f>
        <v>12.2</v>
      </c>
      <c r="B1775" s="79" t="s">
        <v>664</v>
      </c>
      <c r="C1775" s="80"/>
      <c r="D1775" s="81"/>
      <c r="E1775" s="82"/>
      <c r="F1775" s="83" t="n">
        <f aca="false">SUM(F1774:F1774)</f>
        <v>1</v>
      </c>
      <c r="G1775" s="84"/>
      <c r="H1775" s="85"/>
      <c r="I1775" s="86"/>
      <c r="J1775" s="87" t="n">
        <f aca="false">SUM(C1775:I1775)</f>
        <v>1</v>
      </c>
      <c r="L1775" s="48"/>
    </row>
    <row r="1777" s="46" customFormat="true" ht="12.75" hidden="false" customHeight="true" outlineLevel="0" collapsed="false">
      <c r="A1777" s="67"/>
      <c r="B1777" s="88" t="s">
        <v>653</v>
      </c>
      <c r="C1777" s="89" t="str">
        <f aca="false">Orçamento!A254</f>
        <v>12.3</v>
      </c>
      <c r="D1777" s="89"/>
      <c r="E1777" s="90"/>
      <c r="F1777" s="90"/>
      <c r="G1777" s="89"/>
      <c r="H1777" s="50" t="s">
        <v>654</v>
      </c>
      <c r="I1777" s="91" t="s">
        <v>655</v>
      </c>
      <c r="L1777" s="48"/>
    </row>
    <row r="1778" s="46" customFormat="true" ht="12.75" hidden="false" customHeight="true" outlineLevel="0" collapsed="false">
      <c r="B1778" s="100" t="e">
        <f aca="false" t="array" ref="B1778:B1778">IFERROR(VLOOKUP(C1777,Orçamento!$A$1:$I$5027,4,0),”NÃO ENC.”))</f>
        <v>#N/A</v>
      </c>
      <c r="C1778" s="100"/>
      <c r="D1778" s="100"/>
      <c r="E1778" s="100"/>
      <c r="F1778" s="100"/>
      <c r="G1778" s="100"/>
      <c r="H1778" s="100"/>
      <c r="I1778" s="100"/>
      <c r="L1778" s="48"/>
    </row>
    <row r="1779" s="46" customFormat="true" ht="24.6" hidden="false" customHeight="true" outlineLevel="0" collapsed="false">
      <c r="B1779" s="100"/>
      <c r="C1779" s="100"/>
      <c r="D1779" s="100"/>
      <c r="E1779" s="100"/>
      <c r="F1779" s="100"/>
      <c r="G1779" s="100"/>
      <c r="H1779" s="100"/>
      <c r="I1779" s="100"/>
      <c r="L1779" s="48"/>
    </row>
    <row r="1780" s="46" customFormat="true" ht="12.75" hidden="false" customHeight="true" outlineLevel="0" collapsed="false">
      <c r="B1780" s="71" t="s">
        <v>656</v>
      </c>
      <c r="C1780" s="72"/>
      <c r="D1780" s="73" t="s">
        <v>657</v>
      </c>
      <c r="E1780" s="71" t="s">
        <v>658</v>
      </c>
      <c r="F1780" s="72" t="s">
        <v>659</v>
      </c>
      <c r="G1780" s="71" t="s">
        <v>660</v>
      </c>
      <c r="H1780" s="71"/>
      <c r="I1780" s="71"/>
      <c r="L1780" s="48"/>
    </row>
    <row r="1781" s="46" customFormat="true" ht="21.6" hidden="false" customHeight="true" outlineLevel="0" collapsed="false">
      <c r="B1781" s="71"/>
      <c r="C1781" s="74"/>
      <c r="D1781" s="73"/>
      <c r="E1781" s="71"/>
      <c r="F1781" s="74" t="s">
        <v>661</v>
      </c>
      <c r="G1781" s="71"/>
      <c r="H1781" s="71"/>
      <c r="I1781" s="71"/>
      <c r="L1781" s="48"/>
    </row>
    <row r="1782" s="46" customFormat="true" ht="12.75" hidden="false" customHeight="true" outlineLevel="0" collapsed="false">
      <c r="B1782" s="75" t="s">
        <v>850</v>
      </c>
      <c r="C1782" s="76"/>
      <c r="D1782" s="76" t="n">
        <v>1</v>
      </c>
      <c r="E1782" s="77" t="n">
        <v>1</v>
      </c>
      <c r="F1782" s="77" t="n">
        <f aca="false">E1782*D1782</f>
        <v>1</v>
      </c>
      <c r="G1782" s="78" t="s">
        <v>753</v>
      </c>
      <c r="H1782" s="78"/>
      <c r="I1782" s="78"/>
      <c r="L1782" s="48"/>
    </row>
    <row r="1783" s="46" customFormat="true" ht="12.75" hidden="false" customHeight="true" outlineLevel="0" collapsed="false">
      <c r="A1783" s="46" t="str">
        <f aca="false">C1777</f>
        <v>12.3</v>
      </c>
      <c r="B1783" s="79" t="s">
        <v>664</v>
      </c>
      <c r="C1783" s="80"/>
      <c r="D1783" s="81"/>
      <c r="E1783" s="82"/>
      <c r="F1783" s="83" t="n">
        <f aca="false">SUM(F1782:F1782)</f>
        <v>1</v>
      </c>
      <c r="G1783" s="84"/>
      <c r="H1783" s="85"/>
      <c r="I1783" s="86"/>
      <c r="J1783" s="87" t="n">
        <f aca="false">SUM(C1783:I1783)</f>
        <v>1</v>
      </c>
      <c r="L1783" s="48"/>
    </row>
    <row r="1785" s="113" customFormat="true" ht="14.4" hidden="false" customHeight="false" outlineLevel="0" collapsed="false">
      <c r="A1785" s="107"/>
      <c r="B1785" s="108" t="s">
        <v>653</v>
      </c>
      <c r="C1785" s="109" t="str">
        <f aca="false">Orçamento!A255</f>
        <v>12.4</v>
      </c>
      <c r="D1785" s="109"/>
      <c r="E1785" s="110"/>
      <c r="F1785" s="110"/>
      <c r="G1785" s="109"/>
      <c r="H1785" s="111" t="s">
        <v>654</v>
      </c>
      <c r="I1785" s="112" t="s">
        <v>655</v>
      </c>
      <c r="L1785" s="114"/>
    </row>
    <row r="1786" s="113" customFormat="true" ht="14.4" hidden="false" customHeight="false" outlineLevel="0" collapsed="false">
      <c r="B1786" s="115" t="e">
        <f aca="false" t="array" ref="B1786:B1786">IFERROR(VLOOKUP(C1785,Orçamento!$A$1:$I$5027,4,0),”NÃO ENC.”))</f>
        <v>#N/A</v>
      </c>
      <c r="C1786" s="115"/>
      <c r="D1786" s="115"/>
      <c r="E1786" s="115"/>
      <c r="F1786" s="115"/>
      <c r="G1786" s="115"/>
      <c r="H1786" s="115"/>
      <c r="I1786" s="115"/>
      <c r="L1786" s="114"/>
    </row>
    <row r="1787" s="113" customFormat="true" ht="14.4" hidden="false" customHeight="false" outlineLevel="0" collapsed="false">
      <c r="B1787" s="115"/>
      <c r="C1787" s="115"/>
      <c r="D1787" s="115"/>
      <c r="E1787" s="115"/>
      <c r="F1787" s="115"/>
      <c r="G1787" s="115"/>
      <c r="H1787" s="115"/>
      <c r="I1787" s="115"/>
      <c r="L1787" s="114"/>
    </row>
    <row r="1788" s="113" customFormat="true" ht="14.4" hidden="false" customHeight="true" outlineLevel="0" collapsed="false">
      <c r="B1788" s="116" t="s">
        <v>656</v>
      </c>
      <c r="C1788" s="117"/>
      <c r="D1788" s="118" t="s">
        <v>657</v>
      </c>
      <c r="E1788" s="116" t="s">
        <v>658</v>
      </c>
      <c r="F1788" s="117" t="s">
        <v>659</v>
      </c>
      <c r="G1788" s="116" t="s">
        <v>660</v>
      </c>
      <c r="H1788" s="116"/>
      <c r="I1788" s="116"/>
      <c r="L1788" s="114"/>
    </row>
    <row r="1789" s="113" customFormat="true" ht="26.4" hidden="false" customHeight="true" outlineLevel="0" collapsed="false">
      <c r="B1789" s="116"/>
      <c r="C1789" s="119"/>
      <c r="D1789" s="118"/>
      <c r="E1789" s="116"/>
      <c r="F1789" s="119" t="s">
        <v>661</v>
      </c>
      <c r="G1789" s="116"/>
      <c r="H1789" s="116"/>
      <c r="I1789" s="116"/>
      <c r="L1789" s="114"/>
    </row>
    <row r="1790" s="113" customFormat="true" ht="15" hidden="false" customHeight="false" outlineLevel="0" collapsed="false">
      <c r="B1790" s="120" t="s">
        <v>851</v>
      </c>
      <c r="C1790" s="121"/>
      <c r="D1790" s="121" t="n">
        <v>2</v>
      </c>
      <c r="E1790" s="122" t="n">
        <v>3</v>
      </c>
      <c r="F1790" s="122" t="n">
        <f aca="false">E1790*D1790</f>
        <v>6</v>
      </c>
      <c r="G1790" s="123" t="s">
        <v>753</v>
      </c>
      <c r="H1790" s="123"/>
      <c r="I1790" s="123"/>
      <c r="L1790" s="114"/>
    </row>
    <row r="1791" s="113" customFormat="true" ht="15" hidden="false" customHeight="false" outlineLevel="0" collapsed="false">
      <c r="A1791" s="113" t="str">
        <f aca="false">C1785</f>
        <v>12.4</v>
      </c>
      <c r="B1791" s="124" t="s">
        <v>664</v>
      </c>
      <c r="C1791" s="125"/>
      <c r="D1791" s="126"/>
      <c r="E1791" s="127"/>
      <c r="F1791" s="128" t="n">
        <f aca="false">SUM(F1790:F1790)</f>
        <v>6</v>
      </c>
      <c r="G1791" s="129"/>
      <c r="H1791" s="130"/>
      <c r="I1791" s="131"/>
      <c r="J1791" s="132" t="n">
        <f aca="false">SUM(C1791:I1791)</f>
        <v>6</v>
      </c>
      <c r="L1791" s="114"/>
    </row>
    <row r="1793" s="113" customFormat="true" ht="14.4" hidden="false" customHeight="false" outlineLevel="0" collapsed="false">
      <c r="A1793" s="107"/>
      <c r="B1793" s="108" t="s">
        <v>653</v>
      </c>
      <c r="C1793" s="109" t="str">
        <f aca="false">Orçamento!A256</f>
        <v>12.5</v>
      </c>
      <c r="D1793" s="109"/>
      <c r="E1793" s="110"/>
      <c r="F1793" s="110"/>
      <c r="G1793" s="109"/>
      <c r="H1793" s="111" t="s">
        <v>654</v>
      </c>
      <c r="I1793" s="112" t="s">
        <v>655</v>
      </c>
      <c r="L1793" s="114"/>
    </row>
    <row r="1794" s="113" customFormat="true" ht="14.4" hidden="false" customHeight="false" outlineLevel="0" collapsed="false">
      <c r="B1794" s="115" t="e">
        <f aca="false" t="array" ref="B1794:B1794">IFERROR(VLOOKUP(C1793,Orçamento!$A$1:$I$5027,4,0),”NÃO ENC.”))</f>
        <v>#N/A</v>
      </c>
      <c r="C1794" s="115"/>
      <c r="D1794" s="115"/>
      <c r="E1794" s="115"/>
      <c r="F1794" s="115"/>
      <c r="G1794" s="115"/>
      <c r="H1794" s="115"/>
      <c r="I1794" s="115"/>
      <c r="L1794" s="114"/>
    </row>
    <row r="1795" s="113" customFormat="true" ht="14.4" hidden="false" customHeight="false" outlineLevel="0" collapsed="false">
      <c r="B1795" s="115"/>
      <c r="C1795" s="115"/>
      <c r="D1795" s="115"/>
      <c r="E1795" s="115"/>
      <c r="F1795" s="115"/>
      <c r="G1795" s="115"/>
      <c r="H1795" s="115"/>
      <c r="I1795" s="115"/>
      <c r="L1795" s="114"/>
    </row>
    <row r="1796" s="113" customFormat="true" ht="25.2" hidden="false" customHeight="true" outlineLevel="0" collapsed="false">
      <c r="B1796" s="116" t="s">
        <v>656</v>
      </c>
      <c r="C1796" s="117"/>
      <c r="D1796" s="118" t="s">
        <v>657</v>
      </c>
      <c r="E1796" s="116" t="s">
        <v>658</v>
      </c>
      <c r="F1796" s="117" t="s">
        <v>659</v>
      </c>
      <c r="G1796" s="116" t="s">
        <v>660</v>
      </c>
      <c r="H1796" s="116"/>
      <c r="I1796" s="116"/>
      <c r="L1796" s="114"/>
    </row>
    <row r="1797" s="113" customFormat="true" ht="14.4" hidden="false" customHeight="false" outlineLevel="0" collapsed="false">
      <c r="B1797" s="116"/>
      <c r="C1797" s="119"/>
      <c r="D1797" s="118"/>
      <c r="E1797" s="116"/>
      <c r="F1797" s="119" t="s">
        <v>661</v>
      </c>
      <c r="G1797" s="116"/>
      <c r="H1797" s="116"/>
      <c r="I1797" s="116"/>
      <c r="L1797" s="114"/>
    </row>
    <row r="1798" s="113" customFormat="true" ht="15" hidden="false" customHeight="false" outlineLevel="0" collapsed="false">
      <c r="B1798" s="75" t="s">
        <v>852</v>
      </c>
      <c r="C1798" s="121"/>
      <c r="D1798" s="121" t="n">
        <v>1</v>
      </c>
      <c r="E1798" s="122" t="n">
        <v>2</v>
      </c>
      <c r="F1798" s="122" t="n">
        <f aca="false">E1798*D1798</f>
        <v>2</v>
      </c>
      <c r="G1798" s="123" t="s">
        <v>753</v>
      </c>
      <c r="H1798" s="123"/>
      <c r="I1798" s="123"/>
      <c r="L1798" s="114"/>
    </row>
    <row r="1799" s="113" customFormat="true" ht="15" hidden="false" customHeight="false" outlineLevel="0" collapsed="false">
      <c r="A1799" s="113" t="str">
        <f aca="false">C1793</f>
        <v>12.5</v>
      </c>
      <c r="B1799" s="124" t="s">
        <v>664</v>
      </c>
      <c r="C1799" s="125"/>
      <c r="D1799" s="126"/>
      <c r="E1799" s="127"/>
      <c r="F1799" s="128" t="n">
        <f aca="false">SUM(F1798:F1798)</f>
        <v>2</v>
      </c>
      <c r="G1799" s="129"/>
      <c r="H1799" s="130"/>
      <c r="I1799" s="131"/>
      <c r="J1799" s="132" t="n">
        <f aca="false">SUM(C1799:I1799)</f>
        <v>2</v>
      </c>
      <c r="L1799" s="114"/>
    </row>
    <row r="1801" s="113" customFormat="true" ht="14.4" hidden="false" customHeight="false" outlineLevel="0" collapsed="false">
      <c r="A1801" s="107"/>
      <c r="B1801" s="108" t="s">
        <v>653</v>
      </c>
      <c r="C1801" s="109" t="str">
        <f aca="false">Orçamento!A257</f>
        <v>12.6</v>
      </c>
      <c r="D1801" s="109"/>
      <c r="E1801" s="110"/>
      <c r="F1801" s="110"/>
      <c r="G1801" s="109"/>
      <c r="H1801" s="111" t="s">
        <v>654</v>
      </c>
      <c r="I1801" s="112" t="s">
        <v>655</v>
      </c>
      <c r="L1801" s="114"/>
    </row>
    <row r="1802" s="113" customFormat="true" ht="14.4" hidden="false" customHeight="false" outlineLevel="0" collapsed="false">
      <c r="B1802" s="115" t="e">
        <f aca="false" t="array" ref="B1802:B1802">IFERROR(VLOOKUP(C1801,Orçamento!$A$1:$I$5027,4,0),”NÃO ENC.”))</f>
        <v>#N/A</v>
      </c>
      <c r="C1802" s="115"/>
      <c r="D1802" s="115"/>
      <c r="E1802" s="115"/>
      <c r="F1802" s="115"/>
      <c r="G1802" s="115"/>
      <c r="H1802" s="115"/>
      <c r="I1802" s="115"/>
      <c r="L1802" s="114"/>
    </row>
    <row r="1803" s="113" customFormat="true" ht="14.4" hidden="false" customHeight="false" outlineLevel="0" collapsed="false">
      <c r="B1803" s="115"/>
      <c r="C1803" s="115"/>
      <c r="D1803" s="115"/>
      <c r="E1803" s="115"/>
      <c r="F1803" s="115"/>
      <c r="G1803" s="115"/>
      <c r="H1803" s="115"/>
      <c r="I1803" s="115"/>
      <c r="L1803" s="114"/>
    </row>
    <row r="1804" s="113" customFormat="true" ht="14.4" hidden="false" customHeight="true" outlineLevel="0" collapsed="false">
      <c r="B1804" s="116" t="s">
        <v>656</v>
      </c>
      <c r="C1804" s="117"/>
      <c r="D1804" s="118" t="s">
        <v>657</v>
      </c>
      <c r="E1804" s="116" t="s">
        <v>658</v>
      </c>
      <c r="F1804" s="117" t="s">
        <v>659</v>
      </c>
      <c r="G1804" s="116" t="s">
        <v>660</v>
      </c>
      <c r="H1804" s="116"/>
      <c r="I1804" s="116"/>
      <c r="L1804" s="114"/>
    </row>
    <row r="1805" s="113" customFormat="true" ht="25.8" hidden="false" customHeight="true" outlineLevel="0" collapsed="false">
      <c r="B1805" s="116"/>
      <c r="C1805" s="119"/>
      <c r="D1805" s="118"/>
      <c r="E1805" s="116"/>
      <c r="F1805" s="119" t="s">
        <v>661</v>
      </c>
      <c r="G1805" s="116"/>
      <c r="H1805" s="116"/>
      <c r="I1805" s="116"/>
      <c r="L1805" s="114"/>
    </row>
    <row r="1806" s="113" customFormat="true" ht="15" hidden="false" customHeight="false" outlineLevel="0" collapsed="false">
      <c r="B1806" s="75" t="s">
        <v>852</v>
      </c>
      <c r="C1806" s="121"/>
      <c r="D1806" s="121" t="n">
        <v>1</v>
      </c>
      <c r="E1806" s="122" t="n">
        <v>1</v>
      </c>
      <c r="F1806" s="122" t="n">
        <f aca="false">E1806*D1806</f>
        <v>1</v>
      </c>
      <c r="G1806" s="123" t="s">
        <v>753</v>
      </c>
      <c r="H1806" s="123"/>
      <c r="I1806" s="123"/>
      <c r="L1806" s="114"/>
    </row>
    <row r="1807" s="113" customFormat="true" ht="15" hidden="false" customHeight="false" outlineLevel="0" collapsed="false">
      <c r="A1807" s="113" t="str">
        <f aca="false">C1801</f>
        <v>12.6</v>
      </c>
      <c r="B1807" s="124" t="s">
        <v>664</v>
      </c>
      <c r="C1807" s="125"/>
      <c r="D1807" s="126"/>
      <c r="E1807" s="127"/>
      <c r="F1807" s="128" t="n">
        <f aca="false">SUM(F1806:F1806)</f>
        <v>1</v>
      </c>
      <c r="G1807" s="129"/>
      <c r="H1807" s="130"/>
      <c r="I1807" s="131"/>
      <c r="J1807" s="132" t="n">
        <f aca="false">SUM(C1807:I1807)</f>
        <v>1</v>
      </c>
      <c r="L1807" s="114"/>
    </row>
    <row r="1809" s="113" customFormat="true" ht="14.4" hidden="false" customHeight="false" outlineLevel="0" collapsed="false">
      <c r="A1809" s="107"/>
      <c r="B1809" s="108" t="s">
        <v>653</v>
      </c>
      <c r="C1809" s="109" t="str">
        <f aca="false">Orçamento!A258</f>
        <v>12.7</v>
      </c>
      <c r="D1809" s="109"/>
      <c r="E1809" s="110"/>
      <c r="F1809" s="110"/>
      <c r="G1809" s="109"/>
      <c r="H1809" s="111" t="s">
        <v>654</v>
      </c>
      <c r="I1809" s="112" t="s">
        <v>655</v>
      </c>
      <c r="L1809" s="114"/>
    </row>
    <row r="1810" s="113" customFormat="true" ht="14.4" hidden="false" customHeight="false" outlineLevel="0" collapsed="false">
      <c r="B1810" s="115" t="e">
        <f aca="false" t="array" ref="B1810:B1810">IFERROR(VLOOKUP(C1809,Orçamento!$A$1:$I$5027,4,0),”NÃO ENC.”))</f>
        <v>#N/A</v>
      </c>
      <c r="C1810" s="115"/>
      <c r="D1810" s="115"/>
      <c r="E1810" s="115"/>
      <c r="F1810" s="115"/>
      <c r="G1810" s="115"/>
      <c r="H1810" s="115"/>
      <c r="I1810" s="115"/>
      <c r="L1810" s="114"/>
    </row>
    <row r="1811" s="113" customFormat="true" ht="14.4" hidden="false" customHeight="false" outlineLevel="0" collapsed="false">
      <c r="B1811" s="115"/>
      <c r="C1811" s="115"/>
      <c r="D1811" s="115"/>
      <c r="E1811" s="115"/>
      <c r="F1811" s="115"/>
      <c r="G1811" s="115"/>
      <c r="H1811" s="115"/>
      <c r="I1811" s="115"/>
      <c r="L1811" s="114"/>
    </row>
    <row r="1812" s="113" customFormat="true" ht="27.6" hidden="false" customHeight="true" outlineLevel="0" collapsed="false">
      <c r="B1812" s="116" t="s">
        <v>656</v>
      </c>
      <c r="C1812" s="117"/>
      <c r="D1812" s="118" t="s">
        <v>657</v>
      </c>
      <c r="E1812" s="116" t="s">
        <v>658</v>
      </c>
      <c r="F1812" s="117" t="s">
        <v>659</v>
      </c>
      <c r="G1812" s="116" t="s">
        <v>660</v>
      </c>
      <c r="H1812" s="116"/>
      <c r="I1812" s="116"/>
      <c r="L1812" s="114"/>
    </row>
    <row r="1813" s="113" customFormat="true" ht="14.4" hidden="false" customHeight="false" outlineLevel="0" collapsed="false">
      <c r="B1813" s="116"/>
      <c r="C1813" s="119"/>
      <c r="D1813" s="118"/>
      <c r="E1813" s="116"/>
      <c r="F1813" s="119" t="s">
        <v>661</v>
      </c>
      <c r="G1813" s="116"/>
      <c r="H1813" s="116"/>
      <c r="I1813" s="116"/>
      <c r="L1813" s="114"/>
    </row>
    <row r="1814" s="113" customFormat="true" ht="15" hidden="false" customHeight="false" outlineLevel="0" collapsed="false">
      <c r="B1814" s="75" t="s">
        <v>852</v>
      </c>
      <c r="C1814" s="121"/>
      <c r="D1814" s="121" t="n">
        <v>1</v>
      </c>
      <c r="E1814" s="122" t="n">
        <v>1</v>
      </c>
      <c r="F1814" s="122" t="n">
        <f aca="false">E1814*D1814</f>
        <v>1</v>
      </c>
      <c r="G1814" s="123" t="s">
        <v>753</v>
      </c>
      <c r="H1814" s="123"/>
      <c r="I1814" s="123"/>
      <c r="L1814" s="114"/>
    </row>
    <row r="1815" s="113" customFormat="true" ht="15" hidden="false" customHeight="false" outlineLevel="0" collapsed="false">
      <c r="A1815" s="113" t="str">
        <f aca="false">C1809</f>
        <v>12.7</v>
      </c>
      <c r="B1815" s="124" t="s">
        <v>664</v>
      </c>
      <c r="C1815" s="125"/>
      <c r="D1815" s="126"/>
      <c r="E1815" s="127"/>
      <c r="F1815" s="128" t="n">
        <f aca="false">SUM(F1814:F1814)</f>
        <v>1</v>
      </c>
      <c r="G1815" s="129"/>
      <c r="H1815" s="130"/>
      <c r="I1815" s="131"/>
      <c r="J1815" s="132" t="n">
        <f aca="false">SUM(C1815:I1815)</f>
        <v>1</v>
      </c>
      <c r="L1815" s="114"/>
    </row>
    <row r="1817" s="46" customFormat="true" ht="12.75" hidden="false" customHeight="true" outlineLevel="0" collapsed="false">
      <c r="A1817" s="67"/>
      <c r="B1817" s="88" t="s">
        <v>653</v>
      </c>
      <c r="C1817" s="89" t="str">
        <f aca="false">Orçamento!A259</f>
        <v>12.8</v>
      </c>
      <c r="D1817" s="89"/>
      <c r="E1817" s="90"/>
      <c r="F1817" s="90"/>
      <c r="G1817" s="89"/>
      <c r="H1817" s="50" t="s">
        <v>654</v>
      </c>
      <c r="I1817" s="91" t="s">
        <v>655</v>
      </c>
      <c r="L1817" s="48"/>
    </row>
    <row r="1818" s="46" customFormat="true" ht="12.75" hidden="false" customHeight="true" outlineLevel="0" collapsed="false">
      <c r="B1818" s="100" t="e">
        <f aca="false" t="array" ref="B1818:B1818">IFERROR(VLOOKUP(C1817,Orçamento!$A$1:$I$5027,4,0),”NÃO ENC.”))</f>
        <v>#N/A</v>
      </c>
      <c r="C1818" s="100"/>
      <c r="D1818" s="100"/>
      <c r="E1818" s="100"/>
      <c r="F1818" s="100"/>
      <c r="G1818" s="100"/>
      <c r="H1818" s="100"/>
      <c r="I1818" s="100"/>
      <c r="L1818" s="48"/>
    </row>
    <row r="1819" s="46" customFormat="true" ht="24.6" hidden="false" customHeight="true" outlineLevel="0" collapsed="false">
      <c r="B1819" s="100"/>
      <c r="C1819" s="100"/>
      <c r="D1819" s="100"/>
      <c r="E1819" s="100"/>
      <c r="F1819" s="100"/>
      <c r="G1819" s="100"/>
      <c r="H1819" s="100"/>
      <c r="I1819" s="100"/>
      <c r="L1819" s="48"/>
    </row>
    <row r="1820" s="46" customFormat="true" ht="25.2" hidden="false" customHeight="true" outlineLevel="0" collapsed="false">
      <c r="B1820" s="71" t="s">
        <v>656</v>
      </c>
      <c r="C1820" s="72"/>
      <c r="D1820" s="73" t="s">
        <v>657</v>
      </c>
      <c r="E1820" s="71" t="s">
        <v>658</v>
      </c>
      <c r="F1820" s="72" t="s">
        <v>659</v>
      </c>
      <c r="G1820" s="71" t="s">
        <v>660</v>
      </c>
      <c r="H1820" s="71"/>
      <c r="I1820" s="71"/>
      <c r="L1820" s="48"/>
    </row>
    <row r="1821" s="46" customFormat="true" ht="12.75" hidden="false" customHeight="true" outlineLevel="0" collapsed="false">
      <c r="B1821" s="71"/>
      <c r="C1821" s="74"/>
      <c r="D1821" s="73"/>
      <c r="E1821" s="71"/>
      <c r="F1821" s="74" t="s">
        <v>661</v>
      </c>
      <c r="G1821" s="71"/>
      <c r="H1821" s="71"/>
      <c r="I1821" s="71"/>
      <c r="L1821" s="48"/>
    </row>
    <row r="1822" s="46" customFormat="true" ht="12.6" hidden="false" customHeight="true" outlineLevel="0" collapsed="false">
      <c r="B1822" s="75" t="s">
        <v>772</v>
      </c>
      <c r="C1822" s="76"/>
      <c r="D1822" s="76" t="n">
        <v>1</v>
      </c>
      <c r="E1822" s="77" t="n">
        <v>1</v>
      </c>
      <c r="F1822" s="77" t="n">
        <f aca="false">E1822*D1822</f>
        <v>1</v>
      </c>
      <c r="G1822" s="78" t="s">
        <v>753</v>
      </c>
      <c r="H1822" s="78"/>
      <c r="I1822" s="78"/>
      <c r="L1822" s="48"/>
    </row>
    <row r="1823" s="46" customFormat="true" ht="12.75" hidden="false" customHeight="true" outlineLevel="0" collapsed="false">
      <c r="B1823" s="75" t="s">
        <v>773</v>
      </c>
      <c r="C1823" s="76"/>
      <c r="D1823" s="76" t="n">
        <v>1</v>
      </c>
      <c r="E1823" s="77" t="n">
        <v>1</v>
      </c>
      <c r="F1823" s="77" t="n">
        <f aca="false">E1823*D1823</f>
        <v>1</v>
      </c>
      <c r="G1823" s="78" t="s">
        <v>753</v>
      </c>
      <c r="H1823" s="78"/>
      <c r="I1823" s="78"/>
      <c r="L1823" s="48"/>
    </row>
    <row r="1824" s="46" customFormat="true" ht="12.75" hidden="false" customHeight="true" outlineLevel="0" collapsed="false">
      <c r="B1824" s="75" t="s">
        <v>774</v>
      </c>
      <c r="C1824" s="76"/>
      <c r="D1824" s="76" t="n">
        <v>1</v>
      </c>
      <c r="E1824" s="77" t="n">
        <v>1</v>
      </c>
      <c r="F1824" s="77" t="n">
        <f aca="false">E1824*D1824</f>
        <v>1</v>
      </c>
      <c r="G1824" s="78" t="s">
        <v>753</v>
      </c>
      <c r="H1824" s="78"/>
      <c r="I1824" s="78"/>
      <c r="L1824" s="48"/>
    </row>
    <row r="1825" s="46" customFormat="true" ht="12.75" hidden="false" customHeight="true" outlineLevel="0" collapsed="false">
      <c r="B1825" s="75" t="s">
        <v>775</v>
      </c>
      <c r="C1825" s="76"/>
      <c r="D1825" s="76" t="n">
        <v>1</v>
      </c>
      <c r="E1825" s="77" t="n">
        <v>1</v>
      </c>
      <c r="F1825" s="77" t="n">
        <f aca="false">E1825*D1825</f>
        <v>1</v>
      </c>
      <c r="G1825" s="78" t="s">
        <v>753</v>
      </c>
      <c r="H1825" s="78"/>
      <c r="I1825" s="78"/>
      <c r="L1825" s="48"/>
    </row>
    <row r="1826" s="46" customFormat="true" ht="12.75" hidden="false" customHeight="true" outlineLevel="0" collapsed="false">
      <c r="B1826" s="75" t="s">
        <v>776</v>
      </c>
      <c r="C1826" s="76"/>
      <c r="D1826" s="76" t="n">
        <v>1</v>
      </c>
      <c r="E1826" s="77" t="n">
        <v>1</v>
      </c>
      <c r="F1826" s="77" t="n">
        <f aca="false">E1826*D1826</f>
        <v>1</v>
      </c>
      <c r="G1826" s="78" t="s">
        <v>753</v>
      </c>
      <c r="H1826" s="78"/>
      <c r="I1826" s="78"/>
      <c r="L1826" s="48"/>
    </row>
    <row r="1827" s="46" customFormat="true" ht="12.75" hidden="false" customHeight="true" outlineLevel="0" collapsed="false">
      <c r="B1827" s="75" t="s">
        <v>777</v>
      </c>
      <c r="C1827" s="76"/>
      <c r="D1827" s="76" t="n">
        <v>1</v>
      </c>
      <c r="E1827" s="77" t="n">
        <v>1</v>
      </c>
      <c r="F1827" s="77" t="n">
        <f aca="false">E1827*D1827</f>
        <v>1</v>
      </c>
      <c r="G1827" s="78" t="s">
        <v>753</v>
      </c>
      <c r="H1827" s="78"/>
      <c r="I1827" s="78"/>
      <c r="L1827" s="48"/>
    </row>
    <row r="1828" s="46" customFormat="true" ht="12.75" hidden="false" customHeight="true" outlineLevel="0" collapsed="false">
      <c r="A1828" s="46" t="str">
        <f aca="false">C1817</f>
        <v>12.8</v>
      </c>
      <c r="B1828" s="79" t="s">
        <v>664</v>
      </c>
      <c r="C1828" s="80"/>
      <c r="D1828" s="81"/>
      <c r="E1828" s="82"/>
      <c r="F1828" s="83" t="n">
        <f aca="false">SUM(F1822:F1827)</f>
        <v>6</v>
      </c>
      <c r="G1828" s="84"/>
      <c r="H1828" s="85"/>
      <c r="I1828" s="86"/>
      <c r="J1828" s="87" t="n">
        <f aca="false">SUM(C1828:I1828)</f>
        <v>6</v>
      </c>
      <c r="L1828" s="48"/>
    </row>
    <row r="1830" s="113" customFormat="true" ht="14.4" hidden="false" customHeight="false" outlineLevel="0" collapsed="false">
      <c r="A1830" s="107"/>
      <c r="B1830" s="108" t="s">
        <v>653</v>
      </c>
      <c r="C1830" s="109" t="str">
        <f aca="false">Orçamento!A260</f>
        <v>12.9</v>
      </c>
      <c r="D1830" s="109"/>
      <c r="E1830" s="110"/>
      <c r="F1830" s="110"/>
      <c r="G1830" s="109"/>
      <c r="H1830" s="111" t="s">
        <v>654</v>
      </c>
      <c r="I1830" s="112" t="s">
        <v>655</v>
      </c>
      <c r="L1830" s="114"/>
    </row>
    <row r="1831" s="113" customFormat="true" ht="14.4" hidden="false" customHeight="false" outlineLevel="0" collapsed="false">
      <c r="B1831" s="115" t="e">
        <f aca="false" t="array" ref="B1831:B1831">IFERROR(VLOOKUP(C1830,Orçamento!$A$1:$I$5027,4,0),”NÃO ENC.”))</f>
        <v>#N/A</v>
      </c>
      <c r="C1831" s="115"/>
      <c r="D1831" s="115"/>
      <c r="E1831" s="115"/>
      <c r="F1831" s="115"/>
      <c r="G1831" s="115"/>
      <c r="H1831" s="115"/>
      <c r="I1831" s="115"/>
      <c r="L1831" s="114"/>
    </row>
    <row r="1832" s="113" customFormat="true" ht="14.4" hidden="false" customHeight="false" outlineLevel="0" collapsed="false">
      <c r="B1832" s="115"/>
      <c r="C1832" s="115"/>
      <c r="D1832" s="115"/>
      <c r="E1832" s="115"/>
      <c r="F1832" s="115"/>
      <c r="G1832" s="115"/>
      <c r="H1832" s="115"/>
      <c r="I1832" s="115"/>
      <c r="L1832" s="114"/>
    </row>
    <row r="1833" s="113" customFormat="true" ht="14.4" hidden="false" customHeight="true" outlineLevel="0" collapsed="false">
      <c r="B1833" s="116" t="s">
        <v>656</v>
      </c>
      <c r="C1833" s="117"/>
      <c r="D1833" s="118" t="s">
        <v>657</v>
      </c>
      <c r="E1833" s="116" t="s">
        <v>658</v>
      </c>
      <c r="F1833" s="117" t="s">
        <v>659</v>
      </c>
      <c r="G1833" s="116" t="s">
        <v>660</v>
      </c>
      <c r="H1833" s="116"/>
      <c r="I1833" s="116"/>
      <c r="L1833" s="114"/>
    </row>
    <row r="1834" s="113" customFormat="true" ht="22.2" hidden="false" customHeight="true" outlineLevel="0" collapsed="false">
      <c r="B1834" s="116"/>
      <c r="C1834" s="119"/>
      <c r="D1834" s="118"/>
      <c r="E1834" s="116"/>
      <c r="F1834" s="119" t="s">
        <v>661</v>
      </c>
      <c r="G1834" s="116"/>
      <c r="H1834" s="116"/>
      <c r="I1834" s="116"/>
      <c r="L1834" s="114"/>
    </row>
    <row r="1835" s="113" customFormat="true" ht="15" hidden="false" customHeight="false" outlineLevel="0" collapsed="false">
      <c r="B1835" s="75" t="s">
        <v>853</v>
      </c>
      <c r="C1835" s="121"/>
      <c r="D1835" s="121" t="n">
        <v>1</v>
      </c>
      <c r="E1835" s="122" t="n">
        <v>1</v>
      </c>
      <c r="F1835" s="122" t="n">
        <f aca="false">E1835*D1835</f>
        <v>1</v>
      </c>
      <c r="G1835" s="123" t="s">
        <v>753</v>
      </c>
      <c r="H1835" s="123"/>
      <c r="I1835" s="123"/>
      <c r="L1835" s="114"/>
    </row>
    <row r="1836" s="113" customFormat="true" ht="15" hidden="false" customHeight="false" outlineLevel="0" collapsed="false">
      <c r="A1836" s="113" t="str">
        <f aca="false">C1830</f>
        <v>12.9</v>
      </c>
      <c r="B1836" s="124" t="s">
        <v>664</v>
      </c>
      <c r="C1836" s="125"/>
      <c r="D1836" s="126"/>
      <c r="E1836" s="127"/>
      <c r="F1836" s="128" t="n">
        <f aca="false">SUM(F1835:F1835)</f>
        <v>1</v>
      </c>
      <c r="G1836" s="129"/>
      <c r="H1836" s="130"/>
      <c r="I1836" s="131"/>
      <c r="J1836" s="132" t="n">
        <f aca="false">SUM(C1836:I1836)</f>
        <v>1</v>
      </c>
      <c r="L1836" s="114"/>
    </row>
    <row r="1838" s="113" customFormat="true" ht="14.4" hidden="false" customHeight="false" outlineLevel="0" collapsed="false">
      <c r="A1838" s="107"/>
      <c r="B1838" s="108" t="s">
        <v>653</v>
      </c>
      <c r="C1838" s="109" t="str">
        <f aca="false">Orçamento!A261</f>
        <v>12.10</v>
      </c>
      <c r="D1838" s="109"/>
      <c r="E1838" s="110"/>
      <c r="F1838" s="110"/>
      <c r="G1838" s="109"/>
      <c r="H1838" s="111" t="s">
        <v>654</v>
      </c>
      <c r="I1838" s="112" t="s">
        <v>655</v>
      </c>
      <c r="L1838" s="114"/>
    </row>
    <row r="1839" s="113" customFormat="true" ht="14.4" hidden="false" customHeight="false" outlineLevel="0" collapsed="false">
      <c r="B1839" s="115" t="e">
        <f aca="false" t="array" ref="B1839:B1839">IFERROR(VLOOKUP(C1838,Orçamento!$A$1:$I$5027,4,0),”NÃO ENC.”))</f>
        <v>#N/A</v>
      </c>
      <c r="C1839" s="115"/>
      <c r="D1839" s="115"/>
      <c r="E1839" s="115"/>
      <c r="F1839" s="115"/>
      <c r="G1839" s="115"/>
      <c r="H1839" s="115"/>
      <c r="I1839" s="115"/>
      <c r="L1839" s="114"/>
    </row>
    <row r="1840" s="113" customFormat="true" ht="14.4" hidden="false" customHeight="false" outlineLevel="0" collapsed="false">
      <c r="B1840" s="115"/>
      <c r="C1840" s="115"/>
      <c r="D1840" s="115"/>
      <c r="E1840" s="115"/>
      <c r="F1840" s="115"/>
      <c r="G1840" s="115"/>
      <c r="H1840" s="115"/>
      <c r="I1840" s="115"/>
      <c r="L1840" s="114"/>
    </row>
    <row r="1841" s="113" customFormat="true" ht="14.4" hidden="false" customHeight="true" outlineLevel="0" collapsed="false">
      <c r="B1841" s="116" t="s">
        <v>656</v>
      </c>
      <c r="C1841" s="117"/>
      <c r="D1841" s="118" t="s">
        <v>657</v>
      </c>
      <c r="E1841" s="116" t="s">
        <v>658</v>
      </c>
      <c r="F1841" s="117" t="s">
        <v>659</v>
      </c>
      <c r="G1841" s="116" t="s">
        <v>660</v>
      </c>
      <c r="H1841" s="116"/>
      <c r="I1841" s="116"/>
      <c r="L1841" s="114"/>
    </row>
    <row r="1842" s="113" customFormat="true" ht="24" hidden="false" customHeight="true" outlineLevel="0" collapsed="false">
      <c r="B1842" s="116"/>
      <c r="C1842" s="119"/>
      <c r="D1842" s="118"/>
      <c r="E1842" s="116"/>
      <c r="F1842" s="119" t="s">
        <v>661</v>
      </c>
      <c r="G1842" s="116"/>
      <c r="H1842" s="116"/>
      <c r="I1842" s="116"/>
      <c r="L1842" s="114"/>
    </row>
    <row r="1843" s="113" customFormat="true" ht="15" hidden="false" customHeight="false" outlineLevel="0" collapsed="false">
      <c r="B1843" s="75" t="s">
        <v>854</v>
      </c>
      <c r="C1843" s="121"/>
      <c r="D1843" s="121" t="n">
        <v>1</v>
      </c>
      <c r="E1843" s="122" t="n">
        <v>6</v>
      </c>
      <c r="F1843" s="122" t="n">
        <f aca="false">E1843*D1843</f>
        <v>6</v>
      </c>
      <c r="G1843" s="123" t="s">
        <v>753</v>
      </c>
      <c r="H1843" s="123"/>
      <c r="I1843" s="123"/>
      <c r="L1843" s="114"/>
    </row>
    <row r="1844" s="113" customFormat="true" ht="15" hidden="false" customHeight="false" outlineLevel="0" collapsed="false">
      <c r="A1844" s="113" t="str">
        <f aca="false">C1838</f>
        <v>12.10</v>
      </c>
      <c r="B1844" s="124" t="s">
        <v>664</v>
      </c>
      <c r="C1844" s="125"/>
      <c r="D1844" s="126"/>
      <c r="E1844" s="127"/>
      <c r="F1844" s="128" t="n">
        <f aca="false">SUM(F1843:F1843)</f>
        <v>6</v>
      </c>
      <c r="G1844" s="129"/>
      <c r="H1844" s="130"/>
      <c r="I1844" s="131"/>
      <c r="J1844" s="132" t="n">
        <f aca="false">SUM(C1844:I1844)</f>
        <v>6</v>
      </c>
      <c r="L1844" s="114"/>
    </row>
    <row r="1846" customFormat="false" ht="15" hidden="false" customHeight="false" outlineLevel="0" collapsed="false">
      <c r="A1846" s="102" t="n">
        <v>13</v>
      </c>
      <c r="B1846" s="103" t="s">
        <v>855</v>
      </c>
      <c r="C1846" s="103"/>
      <c r="D1846" s="103"/>
      <c r="E1846" s="103"/>
      <c r="F1846" s="103"/>
      <c r="G1846" s="103"/>
      <c r="H1846" s="103"/>
      <c r="I1846" s="103"/>
    </row>
    <row r="1848" s="113" customFormat="true" ht="14.4" hidden="false" customHeight="false" outlineLevel="0" collapsed="false">
      <c r="A1848" s="107"/>
      <c r="B1848" s="108" t="s">
        <v>653</v>
      </c>
      <c r="C1848" s="109" t="str">
        <f aca="false">Orçamento!A265</f>
        <v>13.1</v>
      </c>
      <c r="D1848" s="109"/>
      <c r="E1848" s="110"/>
      <c r="F1848" s="110"/>
      <c r="G1848" s="109"/>
      <c r="H1848" s="111" t="s">
        <v>654</v>
      </c>
      <c r="I1848" s="112" t="s">
        <v>655</v>
      </c>
      <c r="L1848" s="114"/>
    </row>
    <row r="1849" s="113" customFormat="true" ht="14.4" hidden="false" customHeight="false" outlineLevel="0" collapsed="false">
      <c r="B1849" s="115" t="e">
        <f aca="false" t="array" ref="B1849:B1849">IFERROR(VLOOKUP(C1848,Orçamento!$A$1:$I$5027,4,0),”NÃO ENC.”))</f>
        <v>#N/A</v>
      </c>
      <c r="C1849" s="115"/>
      <c r="D1849" s="115"/>
      <c r="E1849" s="115"/>
      <c r="F1849" s="115"/>
      <c r="G1849" s="115"/>
      <c r="H1849" s="115"/>
      <c r="I1849" s="115"/>
      <c r="L1849" s="114"/>
    </row>
    <row r="1850" s="113" customFormat="true" ht="14.4" hidden="false" customHeight="false" outlineLevel="0" collapsed="false">
      <c r="B1850" s="115"/>
      <c r="C1850" s="115"/>
      <c r="D1850" s="115"/>
      <c r="E1850" s="115"/>
      <c r="F1850" s="115"/>
      <c r="G1850" s="115"/>
      <c r="H1850" s="115"/>
      <c r="I1850" s="115"/>
      <c r="L1850" s="114"/>
    </row>
    <row r="1851" s="113" customFormat="true" ht="14.4" hidden="false" customHeight="true" outlineLevel="0" collapsed="false">
      <c r="B1851" s="116" t="s">
        <v>656</v>
      </c>
      <c r="C1851" s="117"/>
      <c r="D1851" s="118" t="s">
        <v>657</v>
      </c>
      <c r="E1851" s="116" t="s">
        <v>658</v>
      </c>
      <c r="F1851" s="117" t="s">
        <v>659</v>
      </c>
      <c r="G1851" s="116" t="s">
        <v>660</v>
      </c>
      <c r="H1851" s="116"/>
      <c r="I1851" s="116"/>
      <c r="L1851" s="114"/>
    </row>
    <row r="1852" s="113" customFormat="true" ht="24" hidden="false" customHeight="true" outlineLevel="0" collapsed="false">
      <c r="B1852" s="116"/>
      <c r="C1852" s="119"/>
      <c r="D1852" s="118"/>
      <c r="E1852" s="116"/>
      <c r="F1852" s="119" t="s">
        <v>661</v>
      </c>
      <c r="G1852" s="116"/>
      <c r="H1852" s="116"/>
      <c r="I1852" s="116"/>
      <c r="L1852" s="114"/>
    </row>
    <row r="1853" s="113" customFormat="true" ht="15" hidden="false" customHeight="false" outlineLevel="0" collapsed="false">
      <c r="B1853" s="75" t="s">
        <v>856</v>
      </c>
      <c r="C1853" s="121"/>
      <c r="D1853" s="121" t="n">
        <v>1</v>
      </c>
      <c r="E1853" s="122" t="n">
        <v>2</v>
      </c>
      <c r="F1853" s="122" t="n">
        <f aca="false">E1853*D1853</f>
        <v>2</v>
      </c>
      <c r="G1853" s="123" t="s">
        <v>753</v>
      </c>
      <c r="H1853" s="123"/>
      <c r="I1853" s="123"/>
      <c r="L1853" s="114"/>
    </row>
    <row r="1854" s="113" customFormat="true" ht="15" hidden="false" customHeight="false" outlineLevel="0" collapsed="false">
      <c r="A1854" s="113" t="str">
        <f aca="false">C1848</f>
        <v>13.1</v>
      </c>
      <c r="B1854" s="124" t="s">
        <v>664</v>
      </c>
      <c r="C1854" s="125"/>
      <c r="D1854" s="126"/>
      <c r="E1854" s="127"/>
      <c r="F1854" s="128" t="n">
        <f aca="false">SUM(F1853:F1853)</f>
        <v>2</v>
      </c>
      <c r="G1854" s="129"/>
      <c r="H1854" s="130"/>
      <c r="I1854" s="131"/>
      <c r="J1854" s="132" t="n">
        <f aca="false">SUM(C1854:I1854)</f>
        <v>2</v>
      </c>
      <c r="L1854" s="114"/>
    </row>
    <row r="1856" s="46" customFormat="true" ht="12.75" hidden="false" customHeight="true" outlineLevel="0" collapsed="false">
      <c r="A1856" s="67"/>
      <c r="B1856" s="88" t="s">
        <v>653</v>
      </c>
      <c r="C1856" s="89" t="str">
        <f aca="false">Orçamento!A266</f>
        <v>13.2</v>
      </c>
      <c r="D1856" s="89"/>
      <c r="E1856" s="90"/>
      <c r="F1856" s="90"/>
      <c r="G1856" s="89"/>
      <c r="H1856" s="50" t="s">
        <v>654</v>
      </c>
      <c r="I1856" s="91" t="s">
        <v>655</v>
      </c>
      <c r="L1856" s="48"/>
    </row>
    <row r="1857" s="46" customFormat="true" ht="12.75" hidden="false" customHeight="true" outlineLevel="0" collapsed="false">
      <c r="B1857" s="100" t="e">
        <f aca="false" t="array" ref="B1857:B1857">IFERROR(VLOOKUP(C1856,Orçamento!$A$1:$I$5027,4,0),”NÃO ENC.”))</f>
        <v>#N/A</v>
      </c>
      <c r="C1857" s="100"/>
      <c r="D1857" s="100"/>
      <c r="E1857" s="100"/>
      <c r="F1857" s="100"/>
      <c r="G1857" s="100"/>
      <c r="H1857" s="100"/>
      <c r="I1857" s="100"/>
      <c r="L1857" s="48"/>
    </row>
    <row r="1858" s="46" customFormat="true" ht="24.6" hidden="false" customHeight="true" outlineLevel="0" collapsed="false">
      <c r="B1858" s="100"/>
      <c r="C1858" s="100"/>
      <c r="D1858" s="100"/>
      <c r="E1858" s="100"/>
      <c r="F1858" s="100"/>
      <c r="G1858" s="100"/>
      <c r="H1858" s="100"/>
      <c r="I1858" s="100"/>
      <c r="L1858" s="48"/>
    </row>
    <row r="1859" s="46" customFormat="true" ht="25.2" hidden="false" customHeight="true" outlineLevel="0" collapsed="false">
      <c r="B1859" s="71" t="s">
        <v>656</v>
      </c>
      <c r="C1859" s="72"/>
      <c r="D1859" s="73" t="s">
        <v>657</v>
      </c>
      <c r="E1859" s="71" t="s">
        <v>658</v>
      </c>
      <c r="F1859" s="72" t="s">
        <v>659</v>
      </c>
      <c r="G1859" s="71" t="s">
        <v>660</v>
      </c>
      <c r="H1859" s="71"/>
      <c r="I1859" s="71"/>
      <c r="L1859" s="48"/>
    </row>
    <row r="1860" s="46" customFormat="true" ht="12.75" hidden="false" customHeight="true" outlineLevel="0" collapsed="false">
      <c r="B1860" s="71"/>
      <c r="C1860" s="74"/>
      <c r="D1860" s="73"/>
      <c r="E1860" s="71"/>
      <c r="F1860" s="74" t="s">
        <v>661</v>
      </c>
      <c r="G1860" s="71"/>
      <c r="H1860" s="71"/>
      <c r="I1860" s="71"/>
      <c r="L1860" s="48"/>
    </row>
    <row r="1861" s="46" customFormat="true" ht="12.6" hidden="false" customHeight="true" outlineLevel="0" collapsed="false">
      <c r="B1861" s="75" t="s">
        <v>772</v>
      </c>
      <c r="C1861" s="76"/>
      <c r="D1861" s="76" t="n">
        <v>1</v>
      </c>
      <c r="E1861" s="77" t="n">
        <v>2</v>
      </c>
      <c r="F1861" s="77" t="n">
        <f aca="false">E1861*D1861</f>
        <v>2</v>
      </c>
      <c r="G1861" s="78" t="s">
        <v>753</v>
      </c>
      <c r="H1861" s="78"/>
      <c r="I1861" s="78"/>
      <c r="L1861" s="48"/>
    </row>
    <row r="1862" s="46" customFormat="true" ht="12.75" hidden="false" customHeight="true" outlineLevel="0" collapsed="false">
      <c r="B1862" s="75" t="s">
        <v>773</v>
      </c>
      <c r="C1862" s="76"/>
      <c r="D1862" s="76" t="n">
        <v>1</v>
      </c>
      <c r="E1862" s="77" t="n">
        <v>2</v>
      </c>
      <c r="F1862" s="77" t="n">
        <f aca="false">E1862*D1862</f>
        <v>2</v>
      </c>
      <c r="G1862" s="78" t="s">
        <v>753</v>
      </c>
      <c r="H1862" s="78"/>
      <c r="I1862" s="78"/>
      <c r="L1862" s="48"/>
    </row>
    <row r="1863" s="46" customFormat="true" ht="12.75" hidden="false" customHeight="true" outlineLevel="0" collapsed="false">
      <c r="B1863" s="75" t="s">
        <v>774</v>
      </c>
      <c r="C1863" s="76"/>
      <c r="D1863" s="76" t="n">
        <v>1</v>
      </c>
      <c r="E1863" s="77" t="n">
        <v>2</v>
      </c>
      <c r="F1863" s="77" t="n">
        <f aca="false">E1863*D1863</f>
        <v>2</v>
      </c>
      <c r="G1863" s="78" t="s">
        <v>753</v>
      </c>
      <c r="H1863" s="78"/>
      <c r="I1863" s="78"/>
      <c r="L1863" s="48"/>
    </row>
    <row r="1864" s="46" customFormat="true" ht="12.75" hidden="false" customHeight="true" outlineLevel="0" collapsed="false">
      <c r="B1864" s="75" t="s">
        <v>775</v>
      </c>
      <c r="C1864" s="76"/>
      <c r="D1864" s="76" t="n">
        <v>1</v>
      </c>
      <c r="E1864" s="77" t="n">
        <v>2</v>
      </c>
      <c r="F1864" s="77" t="n">
        <f aca="false">E1864*D1864</f>
        <v>2</v>
      </c>
      <c r="G1864" s="78" t="s">
        <v>753</v>
      </c>
      <c r="H1864" s="78"/>
      <c r="I1864" s="78"/>
      <c r="L1864" s="48"/>
    </row>
    <row r="1865" s="46" customFormat="true" ht="12.75" hidden="false" customHeight="true" outlineLevel="0" collapsed="false">
      <c r="B1865" s="75" t="s">
        <v>776</v>
      </c>
      <c r="C1865" s="76"/>
      <c r="D1865" s="76" t="n">
        <v>1</v>
      </c>
      <c r="E1865" s="77" t="n">
        <v>2</v>
      </c>
      <c r="F1865" s="77" t="n">
        <f aca="false">E1865*D1865</f>
        <v>2</v>
      </c>
      <c r="G1865" s="78" t="s">
        <v>753</v>
      </c>
      <c r="H1865" s="78"/>
      <c r="I1865" s="78"/>
      <c r="L1865" s="48"/>
    </row>
    <row r="1866" s="46" customFormat="true" ht="12.75" hidden="false" customHeight="true" outlineLevel="0" collapsed="false">
      <c r="B1866" s="75" t="s">
        <v>777</v>
      </c>
      <c r="C1866" s="76"/>
      <c r="D1866" s="76" t="n">
        <v>1</v>
      </c>
      <c r="E1866" s="77" t="n">
        <v>2</v>
      </c>
      <c r="F1866" s="77" t="n">
        <f aca="false">E1866*D1866</f>
        <v>2</v>
      </c>
      <c r="G1866" s="78" t="s">
        <v>753</v>
      </c>
      <c r="H1866" s="78"/>
      <c r="I1866" s="78"/>
      <c r="L1866" s="48"/>
    </row>
    <row r="1867" s="46" customFormat="true" ht="12.75" hidden="false" customHeight="true" outlineLevel="0" collapsed="false">
      <c r="A1867" s="46" t="str">
        <f aca="false">C1856</f>
        <v>13.2</v>
      </c>
      <c r="B1867" s="79" t="s">
        <v>664</v>
      </c>
      <c r="C1867" s="80"/>
      <c r="D1867" s="81"/>
      <c r="E1867" s="82"/>
      <c r="F1867" s="83" t="n">
        <f aca="false">SUM(F1861:F1866)</f>
        <v>12</v>
      </c>
      <c r="G1867" s="84"/>
      <c r="H1867" s="85"/>
      <c r="I1867" s="86"/>
      <c r="J1867" s="87" t="n">
        <f aca="false">SUM(C1867:I1867)</f>
        <v>12</v>
      </c>
      <c r="L1867" s="48"/>
    </row>
    <row r="1869" s="113" customFormat="true" ht="14.4" hidden="false" customHeight="false" outlineLevel="0" collapsed="false">
      <c r="A1869" s="107"/>
      <c r="B1869" s="108" t="s">
        <v>653</v>
      </c>
      <c r="C1869" s="109" t="str">
        <f aca="false">Orçamento!A267</f>
        <v>13.3</v>
      </c>
      <c r="D1869" s="109"/>
      <c r="E1869" s="110"/>
      <c r="F1869" s="110"/>
      <c r="G1869" s="109"/>
      <c r="H1869" s="111" t="s">
        <v>654</v>
      </c>
      <c r="I1869" s="112" t="s">
        <v>655</v>
      </c>
      <c r="L1869" s="114"/>
    </row>
    <row r="1870" s="113" customFormat="true" ht="14.4" hidden="false" customHeight="false" outlineLevel="0" collapsed="false">
      <c r="B1870" s="115" t="e">
        <f aca="false" t="array" ref="B1870:B1870">IFERROR(VLOOKUP(C1869,Orçamento!$A$1:$I$5027,4,0),”NÃO ENC.”))</f>
        <v>#N/A</v>
      </c>
      <c r="C1870" s="115"/>
      <c r="D1870" s="115"/>
      <c r="E1870" s="115"/>
      <c r="F1870" s="115"/>
      <c r="G1870" s="115"/>
      <c r="H1870" s="115"/>
      <c r="I1870" s="115"/>
      <c r="L1870" s="114"/>
    </row>
    <row r="1871" s="113" customFormat="true" ht="14.4" hidden="false" customHeight="false" outlineLevel="0" collapsed="false">
      <c r="B1871" s="115"/>
      <c r="C1871" s="115"/>
      <c r="D1871" s="115"/>
      <c r="E1871" s="115"/>
      <c r="F1871" s="115"/>
      <c r="G1871" s="115"/>
      <c r="H1871" s="115"/>
      <c r="I1871" s="115"/>
      <c r="L1871" s="114"/>
    </row>
    <row r="1872" s="113" customFormat="true" ht="14.4" hidden="false" customHeight="true" outlineLevel="0" collapsed="false">
      <c r="B1872" s="116" t="s">
        <v>656</v>
      </c>
      <c r="C1872" s="117"/>
      <c r="D1872" s="118" t="s">
        <v>657</v>
      </c>
      <c r="E1872" s="116" t="s">
        <v>658</v>
      </c>
      <c r="F1872" s="117" t="s">
        <v>659</v>
      </c>
      <c r="G1872" s="116" t="s">
        <v>660</v>
      </c>
      <c r="H1872" s="116"/>
      <c r="I1872" s="116"/>
      <c r="L1872" s="114"/>
    </row>
    <row r="1873" s="113" customFormat="true" ht="24" hidden="false" customHeight="true" outlineLevel="0" collapsed="false">
      <c r="B1873" s="116"/>
      <c r="C1873" s="119"/>
      <c r="D1873" s="118"/>
      <c r="E1873" s="116"/>
      <c r="F1873" s="119" t="s">
        <v>661</v>
      </c>
      <c r="G1873" s="116"/>
      <c r="H1873" s="116"/>
      <c r="I1873" s="116"/>
      <c r="L1873" s="114"/>
    </row>
    <row r="1874" s="113" customFormat="true" ht="15" hidden="false" customHeight="false" outlineLevel="0" collapsed="false">
      <c r="B1874" s="75" t="s">
        <v>857</v>
      </c>
      <c r="C1874" s="121"/>
      <c r="D1874" s="121" t="n">
        <v>2</v>
      </c>
      <c r="E1874" s="122" t="n">
        <v>12</v>
      </c>
      <c r="F1874" s="122" t="n">
        <f aca="false">E1874*D1874</f>
        <v>24</v>
      </c>
      <c r="G1874" s="123" t="s">
        <v>753</v>
      </c>
      <c r="H1874" s="123"/>
      <c r="I1874" s="123"/>
      <c r="L1874" s="114"/>
    </row>
    <row r="1875" s="113" customFormat="true" ht="15" hidden="false" customHeight="false" outlineLevel="0" collapsed="false">
      <c r="A1875" s="113" t="str">
        <f aca="false">C1869</f>
        <v>13.3</v>
      </c>
      <c r="B1875" s="124" t="s">
        <v>664</v>
      </c>
      <c r="C1875" s="125"/>
      <c r="D1875" s="126"/>
      <c r="E1875" s="127"/>
      <c r="F1875" s="128" t="n">
        <f aca="false">SUM(F1874:F1874)</f>
        <v>24</v>
      </c>
      <c r="G1875" s="129"/>
      <c r="H1875" s="130"/>
      <c r="I1875" s="131"/>
      <c r="J1875" s="132" t="n">
        <f aca="false">SUM(C1875:I1875)</f>
        <v>24</v>
      </c>
      <c r="L1875" s="114"/>
    </row>
    <row r="1877" s="113" customFormat="true" ht="14.4" hidden="false" customHeight="false" outlineLevel="0" collapsed="false">
      <c r="A1877" s="107"/>
      <c r="B1877" s="108" t="s">
        <v>653</v>
      </c>
      <c r="C1877" s="109" t="str">
        <f aca="false">Orçamento!A268</f>
        <v>13.4</v>
      </c>
      <c r="D1877" s="109"/>
      <c r="E1877" s="110"/>
      <c r="F1877" s="110"/>
      <c r="G1877" s="109"/>
      <c r="H1877" s="111" t="s">
        <v>654</v>
      </c>
      <c r="I1877" s="112" t="s">
        <v>655</v>
      </c>
      <c r="L1877" s="114"/>
    </row>
    <row r="1878" s="113" customFormat="true" ht="14.4" hidden="false" customHeight="false" outlineLevel="0" collapsed="false">
      <c r="B1878" s="115" t="e">
        <f aca="false" t="array" ref="B1878:B1878">IFERROR(VLOOKUP(C1877,Orçamento!$A$1:$I$5027,4,0),”NÃO ENC.”))</f>
        <v>#N/A</v>
      </c>
      <c r="C1878" s="115"/>
      <c r="D1878" s="115"/>
      <c r="E1878" s="115"/>
      <c r="F1878" s="115"/>
      <c r="G1878" s="115"/>
      <c r="H1878" s="115"/>
      <c r="I1878" s="115"/>
      <c r="L1878" s="114"/>
    </row>
    <row r="1879" s="113" customFormat="true" ht="14.4" hidden="false" customHeight="false" outlineLevel="0" collapsed="false">
      <c r="B1879" s="115"/>
      <c r="C1879" s="115"/>
      <c r="D1879" s="115"/>
      <c r="E1879" s="115"/>
      <c r="F1879" s="115"/>
      <c r="G1879" s="115"/>
      <c r="H1879" s="115"/>
      <c r="I1879" s="115"/>
      <c r="L1879" s="114"/>
    </row>
    <row r="1880" s="113" customFormat="true" ht="14.4" hidden="false" customHeight="true" outlineLevel="0" collapsed="false">
      <c r="B1880" s="116" t="s">
        <v>656</v>
      </c>
      <c r="C1880" s="117"/>
      <c r="D1880" s="118" t="s">
        <v>657</v>
      </c>
      <c r="E1880" s="116" t="s">
        <v>658</v>
      </c>
      <c r="F1880" s="117" t="s">
        <v>659</v>
      </c>
      <c r="G1880" s="116" t="s">
        <v>660</v>
      </c>
      <c r="H1880" s="116"/>
      <c r="I1880" s="116"/>
      <c r="L1880" s="114"/>
    </row>
    <row r="1881" s="113" customFormat="true" ht="24" hidden="false" customHeight="true" outlineLevel="0" collapsed="false">
      <c r="B1881" s="116"/>
      <c r="C1881" s="119"/>
      <c r="D1881" s="118"/>
      <c r="E1881" s="116"/>
      <c r="F1881" s="119" t="s">
        <v>661</v>
      </c>
      <c r="G1881" s="116"/>
      <c r="H1881" s="116"/>
      <c r="I1881" s="116"/>
      <c r="L1881" s="114"/>
    </row>
    <row r="1882" s="113" customFormat="true" ht="15" hidden="false" customHeight="false" outlineLevel="0" collapsed="false">
      <c r="B1882" s="75" t="s">
        <v>858</v>
      </c>
      <c r="C1882" s="121"/>
      <c r="D1882" s="121" t="n">
        <v>2</v>
      </c>
      <c r="E1882" s="122" t="n">
        <v>2</v>
      </c>
      <c r="F1882" s="122" t="n">
        <f aca="false">E1882*D1882</f>
        <v>4</v>
      </c>
      <c r="G1882" s="123" t="s">
        <v>753</v>
      </c>
      <c r="H1882" s="123"/>
      <c r="I1882" s="123"/>
      <c r="L1882" s="114"/>
    </row>
    <row r="1883" s="113" customFormat="true" ht="15" hidden="false" customHeight="false" outlineLevel="0" collapsed="false">
      <c r="A1883" s="113" t="str">
        <f aca="false">C1877</f>
        <v>13.4</v>
      </c>
      <c r="B1883" s="124" t="s">
        <v>664</v>
      </c>
      <c r="C1883" s="125"/>
      <c r="D1883" s="126"/>
      <c r="E1883" s="127"/>
      <c r="F1883" s="128" t="n">
        <f aca="false">SUM(F1882:F1882)</f>
        <v>4</v>
      </c>
      <c r="G1883" s="129"/>
      <c r="H1883" s="130"/>
      <c r="I1883" s="131"/>
      <c r="J1883" s="132" t="n">
        <f aca="false">SUM(C1883:I1883)</f>
        <v>4</v>
      </c>
      <c r="L1883" s="114"/>
    </row>
    <row r="1885" s="113" customFormat="true" ht="14.4" hidden="false" customHeight="false" outlineLevel="0" collapsed="false">
      <c r="A1885" s="107"/>
      <c r="B1885" s="108" t="s">
        <v>653</v>
      </c>
      <c r="C1885" s="109" t="str">
        <f aca="false">Orçamento!A269</f>
        <v>13.5</v>
      </c>
      <c r="D1885" s="109"/>
      <c r="E1885" s="110"/>
      <c r="F1885" s="110"/>
      <c r="G1885" s="109"/>
      <c r="H1885" s="111" t="s">
        <v>654</v>
      </c>
      <c r="I1885" s="112" t="s">
        <v>655</v>
      </c>
      <c r="L1885" s="114"/>
    </row>
    <row r="1886" s="113" customFormat="true" ht="14.4" hidden="false" customHeight="false" outlineLevel="0" collapsed="false">
      <c r="B1886" s="115" t="e">
        <f aca="false" t="array" ref="B1886:B1886">IFERROR(VLOOKUP(C1885,Orçamento!$A$1:$I$5027,4,0),”NÃO ENC.”))</f>
        <v>#N/A</v>
      </c>
      <c r="C1886" s="115"/>
      <c r="D1886" s="115"/>
      <c r="E1886" s="115"/>
      <c r="F1886" s="115"/>
      <c r="G1886" s="115"/>
      <c r="H1886" s="115"/>
      <c r="I1886" s="115"/>
      <c r="L1886" s="114"/>
    </row>
    <row r="1887" s="113" customFormat="true" ht="14.4" hidden="false" customHeight="false" outlineLevel="0" collapsed="false">
      <c r="B1887" s="115"/>
      <c r="C1887" s="115"/>
      <c r="D1887" s="115"/>
      <c r="E1887" s="115"/>
      <c r="F1887" s="115"/>
      <c r="G1887" s="115"/>
      <c r="H1887" s="115"/>
      <c r="I1887" s="115"/>
      <c r="L1887" s="114"/>
    </row>
    <row r="1888" s="113" customFormat="true" ht="14.4" hidden="false" customHeight="true" outlineLevel="0" collapsed="false">
      <c r="B1888" s="116" t="s">
        <v>656</v>
      </c>
      <c r="C1888" s="117"/>
      <c r="D1888" s="118" t="s">
        <v>657</v>
      </c>
      <c r="E1888" s="116" t="s">
        <v>658</v>
      </c>
      <c r="F1888" s="117" t="s">
        <v>659</v>
      </c>
      <c r="G1888" s="116" t="s">
        <v>660</v>
      </c>
      <c r="H1888" s="116"/>
      <c r="I1888" s="116"/>
      <c r="L1888" s="114"/>
    </row>
    <row r="1889" s="113" customFormat="true" ht="24" hidden="false" customHeight="true" outlineLevel="0" collapsed="false">
      <c r="B1889" s="116"/>
      <c r="C1889" s="119"/>
      <c r="D1889" s="118"/>
      <c r="E1889" s="116"/>
      <c r="F1889" s="119" t="s">
        <v>661</v>
      </c>
      <c r="G1889" s="116"/>
      <c r="H1889" s="116"/>
      <c r="I1889" s="116"/>
      <c r="L1889" s="114"/>
    </row>
    <row r="1890" s="113" customFormat="true" ht="15" hidden="false" customHeight="false" outlineLevel="0" collapsed="false">
      <c r="B1890" s="75" t="s">
        <v>858</v>
      </c>
      <c r="C1890" s="121"/>
      <c r="D1890" s="121" t="n">
        <v>3</v>
      </c>
      <c r="E1890" s="122" t="n">
        <v>2</v>
      </c>
      <c r="F1890" s="122" t="n">
        <f aca="false">E1890*D1890</f>
        <v>6</v>
      </c>
      <c r="G1890" s="123" t="s">
        <v>753</v>
      </c>
      <c r="H1890" s="123"/>
      <c r="I1890" s="123"/>
      <c r="L1890" s="114"/>
    </row>
    <row r="1891" s="113" customFormat="true" ht="15" hidden="false" customHeight="false" outlineLevel="0" collapsed="false">
      <c r="A1891" s="113" t="str">
        <f aca="false">C1885</f>
        <v>13.5</v>
      </c>
      <c r="B1891" s="124" t="s">
        <v>664</v>
      </c>
      <c r="C1891" s="125"/>
      <c r="D1891" s="126"/>
      <c r="E1891" s="127"/>
      <c r="F1891" s="128" t="n">
        <f aca="false">SUM(F1890:F1890)</f>
        <v>6</v>
      </c>
      <c r="G1891" s="129"/>
      <c r="H1891" s="130"/>
      <c r="I1891" s="131"/>
      <c r="J1891" s="132" t="n">
        <f aca="false">SUM(C1891:I1891)</f>
        <v>6</v>
      </c>
      <c r="L1891" s="114"/>
    </row>
    <row r="1893" customFormat="false" ht="15" hidden="false" customHeight="false" outlineLevel="0" collapsed="false">
      <c r="A1893" s="102" t="n">
        <v>14</v>
      </c>
      <c r="B1893" s="103" t="s">
        <v>859</v>
      </c>
      <c r="C1893" s="103"/>
      <c r="D1893" s="103"/>
      <c r="E1893" s="103"/>
      <c r="F1893" s="103"/>
      <c r="G1893" s="103"/>
      <c r="H1893" s="103"/>
      <c r="I1893" s="103"/>
    </row>
    <row r="1895" s="113" customFormat="true" ht="14.4" hidden="false" customHeight="false" outlineLevel="0" collapsed="false">
      <c r="A1895" s="107"/>
      <c r="B1895" s="108" t="s">
        <v>653</v>
      </c>
      <c r="C1895" s="109" t="str">
        <f aca="false">Orçamento!A273</f>
        <v>14.1</v>
      </c>
      <c r="D1895" s="109"/>
      <c r="E1895" s="110"/>
      <c r="F1895" s="110"/>
      <c r="G1895" s="109"/>
      <c r="H1895" s="111" t="s">
        <v>654</v>
      </c>
      <c r="I1895" s="112" t="s">
        <v>655</v>
      </c>
      <c r="L1895" s="114"/>
    </row>
    <row r="1896" s="113" customFormat="true" ht="14.4" hidden="false" customHeight="false" outlineLevel="0" collapsed="false">
      <c r="B1896" s="115" t="e">
        <f aca="false" t="array" ref="B1896:B1896">IFERROR(VLOOKUP(C1895,Orçamento!$A$1:$I$5027,4,0),”NÃO ENC.”))</f>
        <v>#N/A</v>
      </c>
      <c r="C1896" s="115"/>
      <c r="D1896" s="115"/>
      <c r="E1896" s="115"/>
      <c r="F1896" s="115"/>
      <c r="G1896" s="115"/>
      <c r="H1896" s="115"/>
      <c r="I1896" s="115"/>
      <c r="L1896" s="114"/>
    </row>
    <row r="1897" s="113" customFormat="true" ht="14.4" hidden="false" customHeight="false" outlineLevel="0" collapsed="false">
      <c r="B1897" s="115"/>
      <c r="C1897" s="115"/>
      <c r="D1897" s="115"/>
      <c r="E1897" s="115"/>
      <c r="F1897" s="115"/>
      <c r="G1897" s="115"/>
      <c r="H1897" s="115"/>
      <c r="I1897" s="115"/>
      <c r="L1897" s="114"/>
    </row>
    <row r="1898" s="113" customFormat="true" ht="14.4" hidden="false" customHeight="true" outlineLevel="0" collapsed="false">
      <c r="B1898" s="116" t="s">
        <v>656</v>
      </c>
      <c r="C1898" s="117"/>
      <c r="D1898" s="118" t="s">
        <v>657</v>
      </c>
      <c r="E1898" s="116" t="s">
        <v>658</v>
      </c>
      <c r="F1898" s="117" t="s">
        <v>659</v>
      </c>
      <c r="G1898" s="116" t="s">
        <v>660</v>
      </c>
      <c r="H1898" s="116"/>
      <c r="I1898" s="116"/>
      <c r="L1898" s="114"/>
    </row>
    <row r="1899" s="113" customFormat="true" ht="24" hidden="false" customHeight="true" outlineLevel="0" collapsed="false">
      <c r="B1899" s="116"/>
      <c r="C1899" s="119"/>
      <c r="D1899" s="118"/>
      <c r="E1899" s="116"/>
      <c r="F1899" s="119" t="s">
        <v>661</v>
      </c>
      <c r="G1899" s="116"/>
      <c r="H1899" s="116"/>
      <c r="I1899" s="116"/>
      <c r="L1899" s="114"/>
    </row>
    <row r="1900" s="113" customFormat="true" ht="15" hidden="false" customHeight="false" outlineLevel="0" collapsed="false">
      <c r="B1900" s="75" t="s">
        <v>860</v>
      </c>
      <c r="C1900" s="121"/>
      <c r="D1900" s="121" t="n">
        <v>1</v>
      </c>
      <c r="E1900" s="122" t="n">
        <v>15</v>
      </c>
      <c r="F1900" s="122" t="n">
        <f aca="false">E1900*D1900</f>
        <v>15</v>
      </c>
      <c r="G1900" s="123" t="s">
        <v>753</v>
      </c>
      <c r="H1900" s="123"/>
      <c r="I1900" s="123"/>
      <c r="L1900" s="114"/>
    </row>
    <row r="1901" s="113" customFormat="true" ht="15" hidden="false" customHeight="false" outlineLevel="0" collapsed="false">
      <c r="A1901" s="113" t="str">
        <f aca="false">C1895</f>
        <v>14.1</v>
      </c>
      <c r="B1901" s="124" t="s">
        <v>664</v>
      </c>
      <c r="C1901" s="125"/>
      <c r="D1901" s="126"/>
      <c r="E1901" s="127"/>
      <c r="F1901" s="128" t="n">
        <f aca="false">SUM(F1900:F1900)</f>
        <v>15</v>
      </c>
      <c r="G1901" s="129"/>
      <c r="H1901" s="130"/>
      <c r="I1901" s="131"/>
      <c r="J1901" s="132" t="n">
        <f aca="false">SUM(C1901:I1901)</f>
        <v>15</v>
      </c>
      <c r="L1901" s="114"/>
    </row>
    <row r="1903" s="113" customFormat="true" ht="14.4" hidden="false" customHeight="false" outlineLevel="0" collapsed="false">
      <c r="A1903" s="107"/>
      <c r="B1903" s="108" t="s">
        <v>653</v>
      </c>
      <c r="C1903" s="109" t="str">
        <f aca="false">Orçamento!A274</f>
        <v>14.2</v>
      </c>
      <c r="D1903" s="109"/>
      <c r="E1903" s="110"/>
      <c r="F1903" s="110"/>
      <c r="G1903" s="109"/>
      <c r="H1903" s="111" t="s">
        <v>654</v>
      </c>
      <c r="I1903" s="112" t="s">
        <v>655</v>
      </c>
      <c r="L1903" s="114"/>
    </row>
    <row r="1904" s="113" customFormat="true" ht="14.4" hidden="false" customHeight="false" outlineLevel="0" collapsed="false">
      <c r="B1904" s="115" t="e">
        <f aca="false" t="array" ref="B1904:B1904">IFERROR(VLOOKUP(C1903,Orçamento!$A$1:$I$5027,4,0),”NÃO ENC.”))</f>
        <v>#N/A</v>
      </c>
      <c r="C1904" s="115"/>
      <c r="D1904" s="115"/>
      <c r="E1904" s="115"/>
      <c r="F1904" s="115"/>
      <c r="G1904" s="115"/>
      <c r="H1904" s="115"/>
      <c r="I1904" s="115"/>
      <c r="L1904" s="114"/>
    </row>
    <row r="1905" s="113" customFormat="true" ht="14.4" hidden="false" customHeight="false" outlineLevel="0" collapsed="false">
      <c r="B1905" s="115"/>
      <c r="C1905" s="115"/>
      <c r="D1905" s="115"/>
      <c r="E1905" s="115"/>
      <c r="F1905" s="115"/>
      <c r="G1905" s="115"/>
      <c r="H1905" s="115"/>
      <c r="I1905" s="115"/>
      <c r="L1905" s="114"/>
    </row>
    <row r="1906" s="113" customFormat="true" ht="14.4" hidden="false" customHeight="true" outlineLevel="0" collapsed="false">
      <c r="B1906" s="116" t="s">
        <v>656</v>
      </c>
      <c r="C1906" s="117"/>
      <c r="D1906" s="118" t="s">
        <v>657</v>
      </c>
      <c r="E1906" s="116" t="s">
        <v>658</v>
      </c>
      <c r="F1906" s="117" t="s">
        <v>659</v>
      </c>
      <c r="G1906" s="116" t="s">
        <v>660</v>
      </c>
      <c r="H1906" s="116"/>
      <c r="I1906" s="116"/>
      <c r="L1906" s="114"/>
    </row>
    <row r="1907" s="113" customFormat="true" ht="24" hidden="false" customHeight="true" outlineLevel="0" collapsed="false">
      <c r="B1907" s="116"/>
      <c r="C1907" s="119"/>
      <c r="D1907" s="118"/>
      <c r="E1907" s="116"/>
      <c r="F1907" s="119" t="s">
        <v>661</v>
      </c>
      <c r="G1907" s="116"/>
      <c r="H1907" s="116"/>
      <c r="I1907" s="116"/>
      <c r="L1907" s="114"/>
    </row>
    <row r="1908" s="113" customFormat="true" ht="15" hidden="false" customHeight="false" outlineLevel="0" collapsed="false">
      <c r="B1908" s="75" t="s">
        <v>861</v>
      </c>
      <c r="C1908" s="121"/>
      <c r="D1908" s="121" t="n">
        <v>1</v>
      </c>
      <c r="E1908" s="122" t="n">
        <v>6</v>
      </c>
      <c r="F1908" s="122" t="n">
        <f aca="false">E1908*D1908</f>
        <v>6</v>
      </c>
      <c r="G1908" s="123" t="s">
        <v>753</v>
      </c>
      <c r="H1908" s="123"/>
      <c r="I1908" s="123"/>
      <c r="L1908" s="114"/>
    </row>
    <row r="1909" s="113" customFormat="true" ht="15" hidden="false" customHeight="false" outlineLevel="0" collapsed="false">
      <c r="A1909" s="113" t="str">
        <f aca="false">C1903</f>
        <v>14.2</v>
      </c>
      <c r="B1909" s="124" t="s">
        <v>664</v>
      </c>
      <c r="C1909" s="125"/>
      <c r="D1909" s="126"/>
      <c r="E1909" s="127"/>
      <c r="F1909" s="128" t="n">
        <f aca="false">SUM(F1908:F1908)</f>
        <v>6</v>
      </c>
      <c r="G1909" s="129"/>
      <c r="H1909" s="130"/>
      <c r="I1909" s="131"/>
      <c r="J1909" s="132" t="n">
        <f aca="false">SUM(C1909:I1909)</f>
        <v>6</v>
      </c>
      <c r="L1909" s="114"/>
    </row>
    <row r="1911" s="113" customFormat="true" ht="14.4" hidden="false" customHeight="false" outlineLevel="0" collapsed="false">
      <c r="A1911" s="107"/>
      <c r="B1911" s="108" t="s">
        <v>653</v>
      </c>
      <c r="C1911" s="109" t="str">
        <f aca="false">Orçamento!A275</f>
        <v>14.3</v>
      </c>
      <c r="D1911" s="109"/>
      <c r="E1911" s="110"/>
      <c r="F1911" s="110"/>
      <c r="G1911" s="109"/>
      <c r="H1911" s="111" t="s">
        <v>654</v>
      </c>
      <c r="I1911" s="112" t="s">
        <v>655</v>
      </c>
      <c r="L1911" s="114"/>
    </row>
    <row r="1912" s="113" customFormat="true" ht="14.4" hidden="false" customHeight="false" outlineLevel="0" collapsed="false">
      <c r="B1912" s="115" t="e">
        <f aca="false" t="array" ref="B1912:B1912">IFERROR(VLOOKUP(C1911,Orçamento!$A$1:$I$5027,4,0),”NÃO ENC.”))</f>
        <v>#N/A</v>
      </c>
      <c r="C1912" s="115"/>
      <c r="D1912" s="115"/>
      <c r="E1912" s="115"/>
      <c r="F1912" s="115"/>
      <c r="G1912" s="115"/>
      <c r="H1912" s="115"/>
      <c r="I1912" s="115"/>
      <c r="L1912" s="114"/>
    </row>
    <row r="1913" s="113" customFormat="true" ht="14.4" hidden="false" customHeight="false" outlineLevel="0" collapsed="false">
      <c r="B1913" s="115"/>
      <c r="C1913" s="115"/>
      <c r="D1913" s="115"/>
      <c r="E1913" s="115"/>
      <c r="F1913" s="115"/>
      <c r="G1913" s="115"/>
      <c r="H1913" s="115"/>
      <c r="I1913" s="115"/>
      <c r="L1913" s="114"/>
    </row>
    <row r="1914" s="113" customFormat="true" ht="14.4" hidden="false" customHeight="true" outlineLevel="0" collapsed="false">
      <c r="B1914" s="116" t="s">
        <v>656</v>
      </c>
      <c r="C1914" s="117"/>
      <c r="D1914" s="118" t="s">
        <v>657</v>
      </c>
      <c r="E1914" s="116" t="s">
        <v>658</v>
      </c>
      <c r="F1914" s="117" t="s">
        <v>659</v>
      </c>
      <c r="G1914" s="116" t="s">
        <v>660</v>
      </c>
      <c r="H1914" s="116"/>
      <c r="I1914" s="116"/>
      <c r="L1914" s="114"/>
    </row>
    <row r="1915" s="113" customFormat="true" ht="24" hidden="false" customHeight="true" outlineLevel="0" collapsed="false">
      <c r="B1915" s="116"/>
      <c r="C1915" s="119"/>
      <c r="D1915" s="118"/>
      <c r="E1915" s="116"/>
      <c r="F1915" s="119" t="s">
        <v>661</v>
      </c>
      <c r="G1915" s="116"/>
      <c r="H1915" s="116"/>
      <c r="I1915" s="116"/>
      <c r="L1915" s="114"/>
    </row>
    <row r="1916" s="113" customFormat="true" ht="15" hidden="false" customHeight="false" outlineLevel="0" collapsed="false">
      <c r="B1916" s="75" t="s">
        <v>862</v>
      </c>
      <c r="C1916" s="121"/>
      <c r="D1916" s="121" t="n">
        <v>1</v>
      </c>
      <c r="E1916" s="122" t="n">
        <v>1</v>
      </c>
      <c r="F1916" s="122" t="n">
        <f aca="false">E1916*D1916</f>
        <v>1</v>
      </c>
      <c r="G1916" s="123" t="s">
        <v>753</v>
      </c>
      <c r="H1916" s="123"/>
      <c r="I1916" s="123"/>
      <c r="L1916" s="114"/>
    </row>
    <row r="1917" s="113" customFormat="true" ht="15" hidden="false" customHeight="false" outlineLevel="0" collapsed="false">
      <c r="A1917" s="113" t="str">
        <f aca="false">C1911</f>
        <v>14.3</v>
      </c>
      <c r="B1917" s="124" t="s">
        <v>664</v>
      </c>
      <c r="C1917" s="125"/>
      <c r="D1917" s="126"/>
      <c r="E1917" s="127"/>
      <c r="F1917" s="128" t="n">
        <f aca="false">SUM(F1916:F1916)</f>
        <v>1</v>
      </c>
      <c r="G1917" s="129"/>
      <c r="H1917" s="130"/>
      <c r="I1917" s="131"/>
      <c r="J1917" s="132" t="n">
        <f aca="false">SUM(C1917:I1917)</f>
        <v>1</v>
      </c>
      <c r="L1917" s="114"/>
    </row>
    <row r="1919" s="46" customFormat="true" ht="12.75" hidden="false" customHeight="true" outlineLevel="0" collapsed="false">
      <c r="A1919" s="67"/>
      <c r="B1919" s="88" t="s">
        <v>653</v>
      </c>
      <c r="C1919" s="89" t="str">
        <f aca="false">Orçamento!A276</f>
        <v>14.4</v>
      </c>
      <c r="D1919" s="89"/>
      <c r="E1919" s="90"/>
      <c r="F1919" s="90"/>
      <c r="G1919" s="89"/>
      <c r="H1919" s="50" t="s">
        <v>654</v>
      </c>
      <c r="I1919" s="91" t="s">
        <v>671</v>
      </c>
      <c r="L1919" s="48"/>
    </row>
    <row r="1920" s="46" customFormat="true" ht="12.75" hidden="false" customHeight="true" outlineLevel="0" collapsed="false">
      <c r="B1920" s="70" t="e">
        <f aca="false" t="array" ref="B1920:B1920">IFERROR(VLOOKUP(C1919,Orçamento!$A$1:$I$327,4,0),”NÃO ENC.”))</f>
        <v>#N/A</v>
      </c>
      <c r="C1920" s="70"/>
      <c r="D1920" s="70"/>
      <c r="E1920" s="70"/>
      <c r="F1920" s="70"/>
      <c r="G1920" s="70"/>
      <c r="H1920" s="70"/>
      <c r="I1920" s="70"/>
      <c r="L1920" s="48"/>
    </row>
    <row r="1921" s="46" customFormat="true" ht="12.75" hidden="false" customHeight="true" outlineLevel="0" collapsed="false">
      <c r="B1921" s="70"/>
      <c r="C1921" s="70"/>
      <c r="D1921" s="70"/>
      <c r="E1921" s="70"/>
      <c r="F1921" s="70"/>
      <c r="G1921" s="70"/>
      <c r="H1921" s="70"/>
      <c r="I1921" s="70"/>
      <c r="L1921" s="48"/>
    </row>
    <row r="1922" s="46" customFormat="true" ht="12.75" hidden="false" customHeight="true" outlineLevel="0" collapsed="false">
      <c r="B1922" s="71" t="s">
        <v>656</v>
      </c>
      <c r="C1922" s="72"/>
      <c r="D1922" s="73" t="s">
        <v>672</v>
      </c>
      <c r="E1922" s="73" t="s">
        <v>673</v>
      </c>
      <c r="F1922" s="71" t="s">
        <v>674</v>
      </c>
      <c r="G1922" s="71" t="s">
        <v>660</v>
      </c>
      <c r="H1922" s="71"/>
      <c r="I1922" s="71"/>
      <c r="L1922" s="48"/>
    </row>
    <row r="1923" s="46" customFormat="true" ht="12.75" hidden="false" customHeight="true" outlineLevel="0" collapsed="false">
      <c r="B1923" s="71"/>
      <c r="C1923" s="74"/>
      <c r="D1923" s="73"/>
      <c r="E1923" s="73"/>
      <c r="F1923" s="71"/>
      <c r="G1923" s="71"/>
      <c r="H1923" s="71"/>
      <c r="I1923" s="71"/>
      <c r="L1923" s="48"/>
    </row>
    <row r="1924" s="46" customFormat="true" ht="12.75" hidden="false" customHeight="true" outlineLevel="0" collapsed="false">
      <c r="B1924" s="104" t="s">
        <v>831</v>
      </c>
      <c r="C1924" s="105"/>
      <c r="D1924" s="76" t="n">
        <v>15</v>
      </c>
      <c r="E1924" s="77" t="n">
        <v>1</v>
      </c>
      <c r="F1924" s="77" t="n">
        <f aca="false">E1924*D1924</f>
        <v>15</v>
      </c>
      <c r="G1924" s="78" t="s">
        <v>753</v>
      </c>
      <c r="H1924" s="78"/>
      <c r="I1924" s="78"/>
      <c r="L1924" s="48"/>
    </row>
    <row r="1925" s="46" customFormat="true" ht="12.75" hidden="false" customHeight="true" outlineLevel="0" collapsed="false">
      <c r="B1925" s="104" t="s">
        <v>863</v>
      </c>
      <c r="C1925" s="105"/>
      <c r="D1925" s="76" t="n">
        <v>10</v>
      </c>
      <c r="E1925" s="77" t="n">
        <v>1</v>
      </c>
      <c r="F1925" s="77" t="n">
        <f aca="false">E1925*D1925</f>
        <v>10</v>
      </c>
      <c r="G1925" s="78" t="s">
        <v>753</v>
      </c>
      <c r="H1925" s="78"/>
      <c r="I1925" s="78"/>
      <c r="L1925" s="48"/>
    </row>
    <row r="1926" s="46" customFormat="true" ht="12.75" hidden="false" customHeight="true" outlineLevel="0" collapsed="false">
      <c r="A1926" s="46" t="str">
        <f aca="false">C1919</f>
        <v>14.4</v>
      </c>
      <c r="B1926" s="79" t="s">
        <v>664</v>
      </c>
      <c r="C1926" s="80"/>
      <c r="D1926" s="81"/>
      <c r="E1926" s="82"/>
      <c r="F1926" s="83" t="n">
        <f aca="false">SUM(F1924:F1925)</f>
        <v>25</v>
      </c>
      <c r="G1926" s="84"/>
      <c r="H1926" s="85"/>
      <c r="I1926" s="86"/>
      <c r="J1926" s="87" t="n">
        <f aca="false">SUM(C1926:I1926)</f>
        <v>25</v>
      </c>
      <c r="L1926" s="48"/>
    </row>
    <row r="1928" s="113" customFormat="true" ht="14.4" hidden="false" customHeight="false" outlineLevel="0" collapsed="false">
      <c r="A1928" s="107"/>
      <c r="B1928" s="108" t="s">
        <v>653</v>
      </c>
      <c r="C1928" s="109" t="str">
        <f aca="false">Orçamento!A277</f>
        <v>14.5</v>
      </c>
      <c r="D1928" s="109"/>
      <c r="E1928" s="110"/>
      <c r="F1928" s="110"/>
      <c r="G1928" s="109"/>
      <c r="H1928" s="111" t="s">
        <v>654</v>
      </c>
      <c r="I1928" s="112" t="s">
        <v>655</v>
      </c>
      <c r="L1928" s="114"/>
    </row>
    <row r="1929" s="113" customFormat="true" ht="14.4" hidden="false" customHeight="false" outlineLevel="0" collapsed="false">
      <c r="B1929" s="115" t="e">
        <f aca="false" t="array" ref="B1929:B1929">IFERROR(VLOOKUP(C1928,Orçamento!$A$1:$I$5027,4,0),”NÃO ENC.”))</f>
        <v>#N/A</v>
      </c>
      <c r="C1929" s="115"/>
      <c r="D1929" s="115"/>
      <c r="E1929" s="115"/>
      <c r="F1929" s="115"/>
      <c r="G1929" s="115"/>
      <c r="H1929" s="115"/>
      <c r="I1929" s="115"/>
      <c r="L1929" s="114"/>
    </row>
    <row r="1930" s="113" customFormat="true" ht="14.4" hidden="false" customHeight="false" outlineLevel="0" collapsed="false">
      <c r="B1930" s="115"/>
      <c r="C1930" s="115"/>
      <c r="D1930" s="115"/>
      <c r="E1930" s="115"/>
      <c r="F1930" s="115"/>
      <c r="G1930" s="115"/>
      <c r="H1930" s="115"/>
      <c r="I1930" s="115"/>
      <c r="L1930" s="114"/>
    </row>
    <row r="1931" s="113" customFormat="true" ht="14.4" hidden="false" customHeight="true" outlineLevel="0" collapsed="false">
      <c r="B1931" s="116" t="s">
        <v>656</v>
      </c>
      <c r="C1931" s="117"/>
      <c r="D1931" s="118" t="s">
        <v>657</v>
      </c>
      <c r="E1931" s="116" t="s">
        <v>658</v>
      </c>
      <c r="F1931" s="117" t="s">
        <v>659</v>
      </c>
      <c r="G1931" s="116" t="s">
        <v>660</v>
      </c>
      <c r="H1931" s="116"/>
      <c r="I1931" s="116"/>
      <c r="L1931" s="114"/>
    </row>
    <row r="1932" s="113" customFormat="true" ht="24" hidden="false" customHeight="true" outlineLevel="0" collapsed="false">
      <c r="B1932" s="116"/>
      <c r="C1932" s="119"/>
      <c r="D1932" s="118"/>
      <c r="E1932" s="116"/>
      <c r="F1932" s="119" t="s">
        <v>661</v>
      </c>
      <c r="G1932" s="116"/>
      <c r="H1932" s="116"/>
      <c r="I1932" s="116"/>
      <c r="L1932" s="114"/>
    </row>
    <row r="1933" s="113" customFormat="true" ht="15" hidden="false" customHeight="false" outlineLevel="0" collapsed="false">
      <c r="B1933" s="75" t="s">
        <v>862</v>
      </c>
      <c r="C1933" s="121"/>
      <c r="D1933" s="121" t="n">
        <v>1</v>
      </c>
      <c r="E1933" s="122" t="n">
        <v>1</v>
      </c>
      <c r="F1933" s="122" t="n">
        <f aca="false">E1933*D1933</f>
        <v>1</v>
      </c>
      <c r="G1933" s="123" t="s">
        <v>753</v>
      </c>
      <c r="H1933" s="123"/>
      <c r="I1933" s="123"/>
      <c r="L1933" s="114"/>
    </row>
    <row r="1934" s="113" customFormat="true" ht="15" hidden="false" customHeight="false" outlineLevel="0" collapsed="false">
      <c r="A1934" s="113" t="str">
        <f aca="false">C1928</f>
        <v>14.5</v>
      </c>
      <c r="B1934" s="124" t="s">
        <v>664</v>
      </c>
      <c r="C1934" s="125"/>
      <c r="D1934" s="126"/>
      <c r="E1934" s="127"/>
      <c r="F1934" s="128" t="n">
        <f aca="false">SUM(F1933:F1933)</f>
        <v>1</v>
      </c>
      <c r="G1934" s="129"/>
      <c r="H1934" s="130"/>
      <c r="I1934" s="131"/>
      <c r="J1934" s="132" t="n">
        <f aca="false">SUM(C1934:I1934)</f>
        <v>1</v>
      </c>
      <c r="L1934" s="114"/>
    </row>
    <row r="1936" s="113" customFormat="true" ht="14.4" hidden="false" customHeight="false" outlineLevel="0" collapsed="false">
      <c r="A1936" s="107"/>
      <c r="B1936" s="108" t="s">
        <v>653</v>
      </c>
      <c r="C1936" s="109" t="str">
        <f aca="false">Orçamento!A278</f>
        <v>14.6</v>
      </c>
      <c r="D1936" s="109"/>
      <c r="E1936" s="110"/>
      <c r="F1936" s="110"/>
      <c r="G1936" s="109"/>
      <c r="H1936" s="111" t="s">
        <v>654</v>
      </c>
      <c r="I1936" s="112" t="s">
        <v>655</v>
      </c>
      <c r="L1936" s="114"/>
    </row>
    <row r="1937" s="113" customFormat="true" ht="14.4" hidden="false" customHeight="false" outlineLevel="0" collapsed="false">
      <c r="B1937" s="115" t="e">
        <f aca="false" t="array" ref="B1937:B1937">IFERROR(VLOOKUP(C1936,Orçamento!$A$1:$I$5027,4,0),”NÃO ENC.”))</f>
        <v>#N/A</v>
      </c>
      <c r="C1937" s="115"/>
      <c r="D1937" s="115"/>
      <c r="E1937" s="115"/>
      <c r="F1937" s="115"/>
      <c r="G1937" s="115"/>
      <c r="H1937" s="115"/>
      <c r="I1937" s="115"/>
      <c r="L1937" s="114"/>
    </row>
    <row r="1938" s="113" customFormat="true" ht="14.4" hidden="false" customHeight="false" outlineLevel="0" collapsed="false">
      <c r="B1938" s="115"/>
      <c r="C1938" s="115"/>
      <c r="D1938" s="115"/>
      <c r="E1938" s="115"/>
      <c r="F1938" s="115"/>
      <c r="G1938" s="115"/>
      <c r="H1938" s="115"/>
      <c r="I1938" s="115"/>
      <c r="L1938" s="114"/>
    </row>
    <row r="1939" s="113" customFormat="true" ht="14.4" hidden="false" customHeight="true" outlineLevel="0" collapsed="false">
      <c r="B1939" s="116" t="s">
        <v>656</v>
      </c>
      <c r="C1939" s="117"/>
      <c r="D1939" s="118" t="s">
        <v>657</v>
      </c>
      <c r="E1939" s="116" t="s">
        <v>658</v>
      </c>
      <c r="F1939" s="117" t="s">
        <v>659</v>
      </c>
      <c r="G1939" s="116" t="s">
        <v>660</v>
      </c>
      <c r="H1939" s="116"/>
      <c r="I1939" s="116"/>
      <c r="L1939" s="114"/>
    </row>
    <row r="1940" s="113" customFormat="true" ht="24" hidden="false" customHeight="true" outlineLevel="0" collapsed="false">
      <c r="B1940" s="116"/>
      <c r="C1940" s="119"/>
      <c r="D1940" s="118"/>
      <c r="E1940" s="116"/>
      <c r="F1940" s="119" t="s">
        <v>661</v>
      </c>
      <c r="G1940" s="116"/>
      <c r="H1940" s="116"/>
      <c r="I1940" s="116"/>
      <c r="L1940" s="114"/>
    </row>
    <row r="1941" s="113" customFormat="true" ht="15" hidden="false" customHeight="false" outlineLevel="0" collapsed="false">
      <c r="B1941" s="75" t="s">
        <v>864</v>
      </c>
      <c r="C1941" s="121"/>
      <c r="D1941" s="121" t="n">
        <v>1</v>
      </c>
      <c r="E1941" s="122" t="n">
        <v>1</v>
      </c>
      <c r="F1941" s="122" t="n">
        <f aca="false">E1941*D1941</f>
        <v>1</v>
      </c>
      <c r="G1941" s="123" t="s">
        <v>753</v>
      </c>
      <c r="H1941" s="123"/>
      <c r="I1941" s="123"/>
      <c r="L1941" s="114"/>
    </row>
    <row r="1942" s="113" customFormat="true" ht="15" hidden="false" customHeight="false" outlineLevel="0" collapsed="false">
      <c r="A1942" s="113" t="str">
        <f aca="false">C1936</f>
        <v>14.6</v>
      </c>
      <c r="B1942" s="124" t="s">
        <v>664</v>
      </c>
      <c r="C1942" s="125"/>
      <c r="D1942" s="126"/>
      <c r="E1942" s="127"/>
      <c r="F1942" s="128" t="n">
        <f aca="false">SUM(F1941:F1941)</f>
        <v>1</v>
      </c>
      <c r="G1942" s="129"/>
      <c r="H1942" s="130"/>
      <c r="I1942" s="131"/>
      <c r="J1942" s="132" t="n">
        <f aca="false">SUM(C1942:I1942)</f>
        <v>1</v>
      </c>
      <c r="L1942" s="114"/>
    </row>
    <row r="1944" s="113" customFormat="true" ht="14.4" hidden="false" customHeight="false" outlineLevel="0" collapsed="false">
      <c r="A1944" s="107"/>
      <c r="B1944" s="108" t="s">
        <v>653</v>
      </c>
      <c r="C1944" s="109" t="str">
        <f aca="false">Orçamento!A279</f>
        <v>14.7</v>
      </c>
      <c r="D1944" s="109"/>
      <c r="E1944" s="110"/>
      <c r="F1944" s="110"/>
      <c r="G1944" s="109"/>
      <c r="H1944" s="111" t="s">
        <v>654</v>
      </c>
      <c r="I1944" s="112" t="s">
        <v>655</v>
      </c>
      <c r="L1944" s="114"/>
    </row>
    <row r="1945" s="113" customFormat="true" ht="14.4" hidden="false" customHeight="false" outlineLevel="0" collapsed="false">
      <c r="B1945" s="115" t="e">
        <f aca="false" t="array" ref="B1945:B1945">IFERROR(VLOOKUP(C1944,Orçamento!$A$1:$I$5027,4,0),”NÃO ENC.”))</f>
        <v>#N/A</v>
      </c>
      <c r="C1945" s="115"/>
      <c r="D1945" s="115"/>
      <c r="E1945" s="115"/>
      <c r="F1945" s="115"/>
      <c r="G1945" s="115"/>
      <c r="H1945" s="115"/>
      <c r="I1945" s="115"/>
      <c r="L1945" s="114"/>
    </row>
    <row r="1946" s="113" customFormat="true" ht="14.4" hidden="false" customHeight="false" outlineLevel="0" collapsed="false">
      <c r="B1946" s="115"/>
      <c r="C1946" s="115"/>
      <c r="D1946" s="115"/>
      <c r="E1946" s="115"/>
      <c r="F1946" s="115"/>
      <c r="G1946" s="115"/>
      <c r="H1946" s="115"/>
      <c r="I1946" s="115"/>
      <c r="L1946" s="114"/>
    </row>
    <row r="1947" s="113" customFormat="true" ht="14.4" hidden="false" customHeight="true" outlineLevel="0" collapsed="false">
      <c r="B1947" s="116" t="s">
        <v>656</v>
      </c>
      <c r="C1947" s="117"/>
      <c r="D1947" s="118" t="s">
        <v>657</v>
      </c>
      <c r="E1947" s="116" t="s">
        <v>658</v>
      </c>
      <c r="F1947" s="117" t="s">
        <v>659</v>
      </c>
      <c r="G1947" s="116" t="s">
        <v>660</v>
      </c>
      <c r="H1947" s="116"/>
      <c r="I1947" s="116"/>
      <c r="L1947" s="114"/>
    </row>
    <row r="1948" s="113" customFormat="true" ht="24" hidden="false" customHeight="true" outlineLevel="0" collapsed="false">
      <c r="B1948" s="116"/>
      <c r="C1948" s="119"/>
      <c r="D1948" s="118"/>
      <c r="E1948" s="116"/>
      <c r="F1948" s="119" t="s">
        <v>661</v>
      </c>
      <c r="G1948" s="116"/>
      <c r="H1948" s="116"/>
      <c r="I1948" s="116"/>
      <c r="L1948" s="114"/>
    </row>
    <row r="1949" s="113" customFormat="true" ht="15" hidden="false" customHeight="false" outlineLevel="0" collapsed="false">
      <c r="B1949" s="75" t="s">
        <v>865</v>
      </c>
      <c r="C1949" s="121"/>
      <c r="D1949" s="121" t="n">
        <v>1</v>
      </c>
      <c r="E1949" s="122" t="n">
        <v>4</v>
      </c>
      <c r="F1949" s="122" t="n">
        <f aca="false">E1949*D1949</f>
        <v>4</v>
      </c>
      <c r="G1949" s="123" t="s">
        <v>753</v>
      </c>
      <c r="H1949" s="123"/>
      <c r="I1949" s="123"/>
      <c r="L1949" s="114"/>
    </row>
    <row r="1950" s="113" customFormat="true" ht="15" hidden="false" customHeight="false" outlineLevel="0" collapsed="false">
      <c r="A1950" s="113" t="str">
        <f aca="false">C1944</f>
        <v>14.7</v>
      </c>
      <c r="B1950" s="124" t="s">
        <v>664</v>
      </c>
      <c r="C1950" s="125"/>
      <c r="D1950" s="126"/>
      <c r="E1950" s="127"/>
      <c r="F1950" s="128" t="n">
        <f aca="false">SUM(F1949:F1949)</f>
        <v>4</v>
      </c>
      <c r="G1950" s="129"/>
      <c r="H1950" s="130"/>
      <c r="I1950" s="131"/>
      <c r="J1950" s="132" t="n">
        <f aca="false">SUM(C1950:I1950)</f>
        <v>4</v>
      </c>
      <c r="L1950" s="114"/>
    </row>
    <row r="1952" s="113" customFormat="true" ht="14.4" hidden="false" customHeight="false" outlineLevel="0" collapsed="false">
      <c r="A1952" s="107"/>
      <c r="B1952" s="108" t="s">
        <v>653</v>
      </c>
      <c r="C1952" s="109" t="str">
        <f aca="false">Orçamento!A280</f>
        <v>14.8</v>
      </c>
      <c r="D1952" s="109"/>
      <c r="E1952" s="110"/>
      <c r="F1952" s="110"/>
      <c r="G1952" s="109"/>
      <c r="H1952" s="111" t="s">
        <v>654</v>
      </c>
      <c r="I1952" s="112" t="s">
        <v>655</v>
      </c>
      <c r="L1952" s="114"/>
    </row>
    <row r="1953" s="113" customFormat="true" ht="14.4" hidden="false" customHeight="false" outlineLevel="0" collapsed="false">
      <c r="B1953" s="115" t="e">
        <f aca="false" t="array" ref="B1953:B1953">IFERROR(VLOOKUP(C1952,Orçamento!$A$1:$I$5027,4,0),”NÃO ENC.”))</f>
        <v>#N/A</v>
      </c>
      <c r="C1953" s="115"/>
      <c r="D1953" s="115"/>
      <c r="E1953" s="115"/>
      <c r="F1953" s="115"/>
      <c r="G1953" s="115"/>
      <c r="H1953" s="115"/>
      <c r="I1953" s="115"/>
      <c r="L1953" s="114"/>
    </row>
    <row r="1954" s="113" customFormat="true" ht="14.4" hidden="false" customHeight="false" outlineLevel="0" collapsed="false">
      <c r="B1954" s="115"/>
      <c r="C1954" s="115"/>
      <c r="D1954" s="115"/>
      <c r="E1954" s="115"/>
      <c r="F1954" s="115"/>
      <c r="G1954" s="115"/>
      <c r="H1954" s="115"/>
      <c r="I1954" s="115"/>
      <c r="L1954" s="114"/>
    </row>
    <row r="1955" s="113" customFormat="true" ht="14.4" hidden="false" customHeight="true" outlineLevel="0" collapsed="false">
      <c r="B1955" s="116" t="s">
        <v>656</v>
      </c>
      <c r="C1955" s="117"/>
      <c r="D1955" s="118" t="s">
        <v>657</v>
      </c>
      <c r="E1955" s="116" t="s">
        <v>658</v>
      </c>
      <c r="F1955" s="117" t="s">
        <v>659</v>
      </c>
      <c r="G1955" s="116" t="s">
        <v>660</v>
      </c>
      <c r="H1955" s="116"/>
      <c r="I1955" s="116"/>
      <c r="L1955" s="114"/>
    </row>
    <row r="1956" s="113" customFormat="true" ht="24" hidden="false" customHeight="true" outlineLevel="0" collapsed="false">
      <c r="B1956" s="116"/>
      <c r="C1956" s="119"/>
      <c r="D1956" s="118"/>
      <c r="E1956" s="116"/>
      <c r="F1956" s="119" t="s">
        <v>661</v>
      </c>
      <c r="G1956" s="116"/>
      <c r="H1956" s="116"/>
      <c r="I1956" s="116"/>
      <c r="L1956" s="114"/>
    </row>
    <row r="1957" s="113" customFormat="true" ht="15" hidden="false" customHeight="false" outlineLevel="0" collapsed="false">
      <c r="B1957" s="75" t="s">
        <v>865</v>
      </c>
      <c r="C1957" s="121"/>
      <c r="D1957" s="121" t="n">
        <v>1</v>
      </c>
      <c r="E1957" s="122" t="n">
        <v>1</v>
      </c>
      <c r="F1957" s="122" t="n">
        <f aca="false">E1957*D1957</f>
        <v>1</v>
      </c>
      <c r="G1957" s="123" t="s">
        <v>753</v>
      </c>
      <c r="H1957" s="123"/>
      <c r="I1957" s="123"/>
      <c r="L1957" s="114"/>
    </row>
    <row r="1958" s="113" customFormat="true" ht="15" hidden="false" customHeight="false" outlineLevel="0" collapsed="false">
      <c r="A1958" s="113" t="str">
        <f aca="false">C1952</f>
        <v>14.8</v>
      </c>
      <c r="B1958" s="124" t="s">
        <v>664</v>
      </c>
      <c r="C1958" s="125"/>
      <c r="D1958" s="126"/>
      <c r="E1958" s="127"/>
      <c r="F1958" s="128" t="n">
        <f aca="false">SUM(F1957:F1957)</f>
        <v>1</v>
      </c>
      <c r="G1958" s="129"/>
      <c r="H1958" s="130"/>
      <c r="I1958" s="131"/>
      <c r="J1958" s="132" t="n">
        <f aca="false">SUM(C1958:I1958)</f>
        <v>1</v>
      </c>
      <c r="L1958" s="114"/>
    </row>
    <row r="1960" s="46" customFormat="true" ht="12.75" hidden="false" customHeight="true" outlineLevel="0" collapsed="false">
      <c r="A1960" s="67"/>
      <c r="B1960" s="88" t="s">
        <v>653</v>
      </c>
      <c r="C1960" s="89" t="str">
        <f aca="false">Orçamento!A281</f>
        <v>14.9</v>
      </c>
      <c r="D1960" s="89"/>
      <c r="E1960" s="90"/>
      <c r="F1960" s="90"/>
      <c r="G1960" s="89"/>
      <c r="H1960" s="50" t="s">
        <v>654</v>
      </c>
      <c r="I1960" s="91" t="s">
        <v>671</v>
      </c>
      <c r="L1960" s="48"/>
    </row>
    <row r="1961" s="46" customFormat="true" ht="12.75" hidden="false" customHeight="true" outlineLevel="0" collapsed="false">
      <c r="B1961" s="70" t="e">
        <f aca="false" t="array" ref="B1961:B1961">IFERROR(VLOOKUP(C1960,Orçamento!$A$1:$I$327,4,0),”NÃO ENC.”))</f>
        <v>#N/A</v>
      </c>
      <c r="C1961" s="70"/>
      <c r="D1961" s="70"/>
      <c r="E1961" s="70"/>
      <c r="F1961" s="70"/>
      <c r="G1961" s="70"/>
      <c r="H1961" s="70"/>
      <c r="I1961" s="70"/>
      <c r="L1961" s="48"/>
    </row>
    <row r="1962" s="46" customFormat="true" ht="12.75" hidden="false" customHeight="true" outlineLevel="0" collapsed="false">
      <c r="B1962" s="70"/>
      <c r="C1962" s="70"/>
      <c r="D1962" s="70"/>
      <c r="E1962" s="70"/>
      <c r="F1962" s="70"/>
      <c r="G1962" s="70"/>
      <c r="H1962" s="70"/>
      <c r="I1962" s="70"/>
      <c r="L1962" s="48"/>
    </row>
    <row r="1963" s="46" customFormat="true" ht="12.75" hidden="false" customHeight="true" outlineLevel="0" collapsed="false">
      <c r="B1963" s="71" t="s">
        <v>656</v>
      </c>
      <c r="C1963" s="72"/>
      <c r="D1963" s="73" t="s">
        <v>672</v>
      </c>
      <c r="E1963" s="73" t="s">
        <v>673</v>
      </c>
      <c r="F1963" s="71" t="s">
        <v>674</v>
      </c>
      <c r="G1963" s="71" t="s">
        <v>660</v>
      </c>
      <c r="H1963" s="71"/>
      <c r="I1963" s="71"/>
      <c r="L1963" s="48"/>
    </row>
    <row r="1964" s="46" customFormat="true" ht="12.75" hidden="false" customHeight="true" outlineLevel="0" collapsed="false">
      <c r="B1964" s="71"/>
      <c r="C1964" s="74"/>
      <c r="D1964" s="73"/>
      <c r="E1964" s="73"/>
      <c r="F1964" s="71"/>
      <c r="G1964" s="71"/>
      <c r="H1964" s="71"/>
      <c r="I1964" s="71"/>
      <c r="L1964" s="48"/>
    </row>
    <row r="1965" s="46" customFormat="true" ht="12.75" hidden="false" customHeight="true" outlineLevel="0" collapsed="false">
      <c r="B1965" s="104" t="s">
        <v>866</v>
      </c>
      <c r="C1965" s="105"/>
      <c r="D1965" s="76" t="n">
        <v>100</v>
      </c>
      <c r="E1965" s="77" t="n">
        <v>1</v>
      </c>
      <c r="F1965" s="77" t="n">
        <f aca="false">E1965*D1965</f>
        <v>100</v>
      </c>
      <c r="G1965" s="78" t="s">
        <v>753</v>
      </c>
      <c r="H1965" s="78"/>
      <c r="I1965" s="78"/>
      <c r="L1965" s="48"/>
    </row>
    <row r="1966" s="46" customFormat="true" ht="12.75" hidden="false" customHeight="true" outlineLevel="0" collapsed="false">
      <c r="A1966" s="46" t="str">
        <f aca="false">C1960</f>
        <v>14.9</v>
      </c>
      <c r="B1966" s="79" t="s">
        <v>664</v>
      </c>
      <c r="C1966" s="80"/>
      <c r="D1966" s="81"/>
      <c r="E1966" s="82"/>
      <c r="F1966" s="83" t="n">
        <f aca="false">SUM(F1965:F1965)</f>
        <v>100</v>
      </c>
      <c r="G1966" s="84"/>
      <c r="H1966" s="85"/>
      <c r="I1966" s="86"/>
      <c r="J1966" s="87" t="n">
        <f aca="false">SUM(C1966:I1966)</f>
        <v>100</v>
      </c>
      <c r="L1966" s="48"/>
    </row>
    <row r="1967" customFormat="false" ht="15" hidden="false" customHeight="false" outlineLevel="0" collapsed="false"/>
    <row r="1968" customFormat="false" ht="15" hidden="false" customHeight="false" outlineLevel="0" collapsed="false">
      <c r="A1968" s="102" t="n">
        <v>15</v>
      </c>
      <c r="B1968" s="103" t="s">
        <v>867</v>
      </c>
      <c r="C1968" s="103"/>
      <c r="D1968" s="103"/>
      <c r="E1968" s="103"/>
      <c r="F1968" s="103"/>
      <c r="G1968" s="103"/>
      <c r="H1968" s="103"/>
      <c r="I1968" s="103"/>
    </row>
    <row r="1970" s="113" customFormat="true" ht="14.4" hidden="false" customHeight="false" outlineLevel="0" collapsed="false">
      <c r="A1970" s="107"/>
      <c r="B1970" s="108" t="s">
        <v>653</v>
      </c>
      <c r="C1970" s="109" t="str">
        <f aca="false">Orçamento!A285</f>
        <v>15.1</v>
      </c>
      <c r="D1970" s="109"/>
      <c r="E1970" s="110"/>
      <c r="F1970" s="110"/>
      <c r="G1970" s="109"/>
      <c r="H1970" s="111" t="s">
        <v>654</v>
      </c>
      <c r="I1970" s="112" t="s">
        <v>655</v>
      </c>
      <c r="L1970" s="114"/>
    </row>
    <row r="1971" s="113" customFormat="true" ht="14.4" hidden="false" customHeight="false" outlineLevel="0" collapsed="false">
      <c r="B1971" s="115" t="e">
        <f aca="false" t="array" ref="B1971:B1971">IFERROR(VLOOKUP(C1970,Orçamento!$A$1:$I$5027,4,0),”NÃO ENC.”))</f>
        <v>#N/A</v>
      </c>
      <c r="C1971" s="115"/>
      <c r="D1971" s="115"/>
      <c r="E1971" s="115"/>
      <c r="F1971" s="115"/>
      <c r="G1971" s="115"/>
      <c r="H1971" s="115"/>
      <c r="I1971" s="115"/>
      <c r="L1971" s="114"/>
    </row>
    <row r="1972" s="113" customFormat="true" ht="14.4" hidden="false" customHeight="false" outlineLevel="0" collapsed="false">
      <c r="B1972" s="115"/>
      <c r="C1972" s="115"/>
      <c r="D1972" s="115"/>
      <c r="E1972" s="115"/>
      <c r="F1972" s="115"/>
      <c r="G1972" s="115"/>
      <c r="H1972" s="115"/>
      <c r="I1972" s="115"/>
      <c r="L1972" s="114"/>
    </row>
    <row r="1973" s="113" customFormat="true" ht="14.4" hidden="false" customHeight="true" outlineLevel="0" collapsed="false">
      <c r="B1973" s="116" t="s">
        <v>656</v>
      </c>
      <c r="C1973" s="117"/>
      <c r="D1973" s="118" t="s">
        <v>657</v>
      </c>
      <c r="E1973" s="116" t="s">
        <v>658</v>
      </c>
      <c r="F1973" s="117" t="s">
        <v>659</v>
      </c>
      <c r="G1973" s="116" t="s">
        <v>660</v>
      </c>
      <c r="H1973" s="116"/>
      <c r="I1973" s="116"/>
      <c r="L1973" s="114"/>
    </row>
    <row r="1974" s="113" customFormat="true" ht="24" hidden="false" customHeight="true" outlineLevel="0" collapsed="false">
      <c r="B1974" s="116"/>
      <c r="C1974" s="119"/>
      <c r="D1974" s="118"/>
      <c r="E1974" s="116"/>
      <c r="F1974" s="119" t="s">
        <v>661</v>
      </c>
      <c r="G1974" s="116"/>
      <c r="H1974" s="116"/>
      <c r="I1974" s="116"/>
      <c r="L1974" s="114"/>
    </row>
    <row r="1975" s="113" customFormat="true" ht="15" hidden="false" customHeight="false" outlineLevel="0" collapsed="false">
      <c r="B1975" s="75" t="s">
        <v>868</v>
      </c>
      <c r="C1975" s="121"/>
      <c r="D1975" s="121" t="n">
        <v>1</v>
      </c>
      <c r="E1975" s="122" t="n">
        <v>1</v>
      </c>
      <c r="F1975" s="122" t="n">
        <f aca="false">E1975*D1975</f>
        <v>1</v>
      </c>
      <c r="G1975" s="78" t="s">
        <v>869</v>
      </c>
      <c r="H1975" s="78"/>
      <c r="I1975" s="78"/>
      <c r="L1975" s="114"/>
    </row>
    <row r="1976" s="113" customFormat="true" ht="15" hidden="false" customHeight="false" outlineLevel="0" collapsed="false">
      <c r="A1976" s="113" t="str">
        <f aca="false">C1970</f>
        <v>15.1</v>
      </c>
      <c r="B1976" s="124" t="s">
        <v>664</v>
      </c>
      <c r="C1976" s="125"/>
      <c r="D1976" s="126"/>
      <c r="E1976" s="127"/>
      <c r="F1976" s="128" t="n">
        <f aca="false">SUM(F1975:F1975)</f>
        <v>1</v>
      </c>
      <c r="G1976" s="129"/>
      <c r="H1976" s="130"/>
      <c r="I1976" s="131"/>
      <c r="J1976" s="132" t="n">
        <f aca="false">SUM(C1976:I1976)</f>
        <v>1</v>
      </c>
      <c r="L1976" s="114"/>
    </row>
    <row r="1978" s="113" customFormat="true" ht="14.4" hidden="false" customHeight="false" outlineLevel="0" collapsed="false">
      <c r="A1978" s="107"/>
      <c r="B1978" s="108" t="s">
        <v>653</v>
      </c>
      <c r="C1978" s="109" t="str">
        <f aca="false">Orçamento!A286</f>
        <v>15.2</v>
      </c>
      <c r="D1978" s="109"/>
      <c r="E1978" s="110"/>
      <c r="F1978" s="110"/>
      <c r="G1978" s="109"/>
      <c r="H1978" s="111" t="s">
        <v>654</v>
      </c>
      <c r="I1978" s="112" t="s">
        <v>655</v>
      </c>
      <c r="L1978" s="114"/>
    </row>
    <row r="1979" s="113" customFormat="true" ht="14.4" hidden="false" customHeight="false" outlineLevel="0" collapsed="false">
      <c r="B1979" s="115" t="e">
        <f aca="false" t="array" ref="B1979:B1979">IFERROR(VLOOKUP(C1978,Orçamento!$A$1:$I$5027,4,0),”NÃO ENC.”))</f>
        <v>#N/A</v>
      </c>
      <c r="C1979" s="115"/>
      <c r="D1979" s="115"/>
      <c r="E1979" s="115"/>
      <c r="F1979" s="115"/>
      <c r="G1979" s="115"/>
      <c r="H1979" s="115"/>
      <c r="I1979" s="115"/>
      <c r="L1979" s="114"/>
    </row>
    <row r="1980" s="113" customFormat="true" ht="14.4" hidden="false" customHeight="false" outlineLevel="0" collapsed="false">
      <c r="B1980" s="115"/>
      <c r="C1980" s="115"/>
      <c r="D1980" s="115"/>
      <c r="E1980" s="115"/>
      <c r="F1980" s="115"/>
      <c r="G1980" s="115"/>
      <c r="H1980" s="115"/>
      <c r="I1980" s="115"/>
      <c r="L1980" s="114"/>
    </row>
    <row r="1981" s="113" customFormat="true" ht="14.4" hidden="false" customHeight="true" outlineLevel="0" collapsed="false">
      <c r="B1981" s="116" t="s">
        <v>656</v>
      </c>
      <c r="C1981" s="117"/>
      <c r="D1981" s="118" t="s">
        <v>657</v>
      </c>
      <c r="E1981" s="116" t="s">
        <v>658</v>
      </c>
      <c r="F1981" s="117" t="s">
        <v>659</v>
      </c>
      <c r="G1981" s="116" t="s">
        <v>660</v>
      </c>
      <c r="H1981" s="116"/>
      <c r="I1981" s="116"/>
      <c r="L1981" s="114"/>
    </row>
    <row r="1982" s="113" customFormat="true" ht="24" hidden="false" customHeight="true" outlineLevel="0" collapsed="false">
      <c r="B1982" s="116"/>
      <c r="C1982" s="119"/>
      <c r="D1982" s="118"/>
      <c r="E1982" s="116"/>
      <c r="F1982" s="119" t="s">
        <v>661</v>
      </c>
      <c r="G1982" s="116"/>
      <c r="H1982" s="116"/>
      <c r="I1982" s="116"/>
      <c r="L1982" s="114"/>
    </row>
    <row r="1983" s="113" customFormat="true" ht="15" hidden="false" customHeight="false" outlineLevel="0" collapsed="false">
      <c r="B1983" s="75" t="s">
        <v>870</v>
      </c>
      <c r="C1983" s="121"/>
      <c r="D1983" s="121" t="n">
        <v>1</v>
      </c>
      <c r="E1983" s="122" t="n">
        <v>1</v>
      </c>
      <c r="F1983" s="122" t="n">
        <f aca="false">E1983*D1983</f>
        <v>1</v>
      </c>
      <c r="G1983" s="78" t="s">
        <v>869</v>
      </c>
      <c r="H1983" s="78"/>
      <c r="I1983" s="78"/>
      <c r="L1983" s="114"/>
    </row>
    <row r="1984" s="113" customFormat="true" ht="15" hidden="false" customHeight="false" outlineLevel="0" collapsed="false">
      <c r="A1984" s="113" t="str">
        <f aca="false">C1978</f>
        <v>15.2</v>
      </c>
      <c r="B1984" s="124" t="s">
        <v>664</v>
      </c>
      <c r="C1984" s="125"/>
      <c r="D1984" s="126"/>
      <c r="E1984" s="127"/>
      <c r="F1984" s="128" t="n">
        <f aca="false">SUM(F1983:F1983)</f>
        <v>1</v>
      </c>
      <c r="G1984" s="129"/>
      <c r="H1984" s="130"/>
      <c r="I1984" s="131"/>
      <c r="J1984" s="132" t="n">
        <f aca="false">SUM(C1984:I1984)</f>
        <v>1</v>
      </c>
      <c r="L1984" s="114"/>
    </row>
    <row r="1986" s="113" customFormat="true" ht="14.4" hidden="false" customHeight="false" outlineLevel="0" collapsed="false">
      <c r="A1986" s="107"/>
      <c r="B1986" s="108" t="s">
        <v>653</v>
      </c>
      <c r="C1986" s="109" t="str">
        <f aca="false">Orçamento!A287</f>
        <v>15.3</v>
      </c>
      <c r="D1986" s="109"/>
      <c r="E1986" s="110"/>
      <c r="F1986" s="110"/>
      <c r="G1986" s="109"/>
      <c r="H1986" s="111" t="s">
        <v>654</v>
      </c>
      <c r="I1986" s="112" t="s">
        <v>655</v>
      </c>
      <c r="L1986" s="114"/>
    </row>
    <row r="1987" s="113" customFormat="true" ht="14.4" hidden="false" customHeight="false" outlineLevel="0" collapsed="false">
      <c r="B1987" s="115" t="e">
        <f aca="false" t="array" ref="B1987:B1987">IFERROR(VLOOKUP(C1986,Orçamento!$A$1:$I$5027,4,0),”NÃO ENC.”))</f>
        <v>#N/A</v>
      </c>
      <c r="C1987" s="115"/>
      <c r="D1987" s="115"/>
      <c r="E1987" s="115"/>
      <c r="F1987" s="115"/>
      <c r="G1987" s="115"/>
      <c r="H1987" s="115"/>
      <c r="I1987" s="115"/>
      <c r="L1987" s="114"/>
    </row>
    <row r="1988" s="113" customFormat="true" ht="14.4" hidden="false" customHeight="false" outlineLevel="0" collapsed="false">
      <c r="B1988" s="115"/>
      <c r="C1988" s="115"/>
      <c r="D1988" s="115"/>
      <c r="E1988" s="115"/>
      <c r="F1988" s="115"/>
      <c r="G1988" s="115"/>
      <c r="H1988" s="115"/>
      <c r="I1988" s="115"/>
      <c r="L1988" s="114"/>
    </row>
    <row r="1989" s="113" customFormat="true" ht="14.4" hidden="false" customHeight="true" outlineLevel="0" collapsed="false">
      <c r="B1989" s="116" t="s">
        <v>656</v>
      </c>
      <c r="C1989" s="117"/>
      <c r="D1989" s="118" t="s">
        <v>657</v>
      </c>
      <c r="E1989" s="116" t="s">
        <v>658</v>
      </c>
      <c r="F1989" s="117" t="s">
        <v>659</v>
      </c>
      <c r="G1989" s="116" t="s">
        <v>660</v>
      </c>
      <c r="H1989" s="116"/>
      <c r="I1989" s="116"/>
      <c r="L1989" s="114"/>
    </row>
    <row r="1990" s="113" customFormat="true" ht="24" hidden="false" customHeight="true" outlineLevel="0" collapsed="false">
      <c r="B1990" s="116"/>
      <c r="C1990" s="119"/>
      <c r="D1990" s="118"/>
      <c r="E1990" s="116"/>
      <c r="F1990" s="119" t="s">
        <v>661</v>
      </c>
      <c r="G1990" s="116"/>
      <c r="H1990" s="116"/>
      <c r="I1990" s="116"/>
      <c r="L1990" s="114"/>
    </row>
    <row r="1991" s="113" customFormat="true" ht="15" hidden="false" customHeight="false" outlineLevel="0" collapsed="false">
      <c r="B1991" s="75" t="s">
        <v>644</v>
      </c>
      <c r="C1991" s="121"/>
      <c r="D1991" s="121" t="n">
        <v>1</v>
      </c>
      <c r="E1991" s="122" t="n">
        <v>1</v>
      </c>
      <c r="F1991" s="122" t="n">
        <f aca="false">E1991*D1991</f>
        <v>1</v>
      </c>
      <c r="G1991" s="78" t="s">
        <v>753</v>
      </c>
      <c r="H1991" s="78"/>
      <c r="I1991" s="78"/>
      <c r="L1991" s="114"/>
    </row>
    <row r="1992" s="113" customFormat="true" ht="15" hidden="false" customHeight="false" outlineLevel="0" collapsed="false">
      <c r="A1992" s="113" t="str">
        <f aca="false">C1986</f>
        <v>15.3</v>
      </c>
      <c r="B1992" s="124" t="s">
        <v>664</v>
      </c>
      <c r="C1992" s="125"/>
      <c r="D1992" s="126"/>
      <c r="E1992" s="127"/>
      <c r="F1992" s="128" t="n">
        <f aca="false">SUM(F1991:F1991)</f>
        <v>1</v>
      </c>
      <c r="G1992" s="129"/>
      <c r="H1992" s="130"/>
      <c r="I1992" s="131"/>
      <c r="J1992" s="132" t="n">
        <f aca="false">SUM(C1992:I1992)</f>
        <v>1</v>
      </c>
      <c r="L1992" s="114"/>
    </row>
    <row r="1994" s="113" customFormat="true" ht="14.4" hidden="false" customHeight="false" outlineLevel="0" collapsed="false">
      <c r="A1994" s="107"/>
      <c r="B1994" s="108" t="s">
        <v>653</v>
      </c>
      <c r="C1994" s="109" t="str">
        <f aca="false">Orçamento!A288</f>
        <v>15.4</v>
      </c>
      <c r="D1994" s="109"/>
      <c r="E1994" s="110"/>
      <c r="F1994" s="110"/>
      <c r="G1994" s="109"/>
      <c r="H1994" s="111" t="s">
        <v>654</v>
      </c>
      <c r="I1994" s="112" t="s">
        <v>655</v>
      </c>
      <c r="L1994" s="114"/>
    </row>
    <row r="1995" s="113" customFormat="true" ht="14.4" hidden="false" customHeight="false" outlineLevel="0" collapsed="false">
      <c r="B1995" s="115" t="e">
        <f aca="false" t="array" ref="B1995:B1995">IFERROR(VLOOKUP(C1994,Orçamento!$A$1:$I$5027,4,0),”NÃO ENC.”))</f>
        <v>#N/A</v>
      </c>
      <c r="C1995" s="115"/>
      <c r="D1995" s="115"/>
      <c r="E1995" s="115"/>
      <c r="F1995" s="115"/>
      <c r="G1995" s="115"/>
      <c r="H1995" s="115"/>
      <c r="I1995" s="115"/>
      <c r="L1995" s="114"/>
    </row>
    <row r="1996" s="113" customFormat="true" ht="14.4" hidden="false" customHeight="false" outlineLevel="0" collapsed="false">
      <c r="B1996" s="115"/>
      <c r="C1996" s="115"/>
      <c r="D1996" s="115"/>
      <c r="E1996" s="115"/>
      <c r="F1996" s="115"/>
      <c r="G1996" s="115"/>
      <c r="H1996" s="115"/>
      <c r="I1996" s="115"/>
      <c r="L1996" s="114"/>
    </row>
    <row r="1997" s="113" customFormat="true" ht="14.4" hidden="false" customHeight="true" outlineLevel="0" collapsed="false">
      <c r="B1997" s="116" t="s">
        <v>656</v>
      </c>
      <c r="C1997" s="117"/>
      <c r="D1997" s="118" t="s">
        <v>657</v>
      </c>
      <c r="E1997" s="116" t="s">
        <v>658</v>
      </c>
      <c r="F1997" s="117" t="s">
        <v>659</v>
      </c>
      <c r="G1997" s="116" t="s">
        <v>660</v>
      </c>
      <c r="H1997" s="116"/>
      <c r="I1997" s="116"/>
      <c r="L1997" s="114"/>
    </row>
    <row r="1998" s="113" customFormat="true" ht="24" hidden="false" customHeight="true" outlineLevel="0" collapsed="false">
      <c r="B1998" s="116"/>
      <c r="C1998" s="119"/>
      <c r="D1998" s="118"/>
      <c r="E1998" s="116"/>
      <c r="F1998" s="119" t="s">
        <v>661</v>
      </c>
      <c r="G1998" s="116"/>
      <c r="H1998" s="116"/>
      <c r="I1998" s="116"/>
      <c r="L1998" s="114"/>
    </row>
    <row r="1999" s="113" customFormat="true" ht="15" hidden="false" customHeight="false" outlineLevel="0" collapsed="false">
      <c r="B1999" s="75" t="s">
        <v>871</v>
      </c>
      <c r="C1999" s="121"/>
      <c r="D1999" s="121" t="n">
        <v>1</v>
      </c>
      <c r="E1999" s="122" t="n">
        <v>1</v>
      </c>
      <c r="F1999" s="122" t="n">
        <f aca="false">E1999*D1999</f>
        <v>1</v>
      </c>
      <c r="G1999" s="78" t="s">
        <v>753</v>
      </c>
      <c r="H1999" s="78"/>
      <c r="I1999" s="78"/>
      <c r="L1999" s="114"/>
    </row>
    <row r="2000" s="113" customFormat="true" ht="15" hidden="false" customHeight="false" outlineLevel="0" collapsed="false">
      <c r="A2000" s="113" t="str">
        <f aca="false">C1994</f>
        <v>15.4</v>
      </c>
      <c r="B2000" s="124" t="s">
        <v>664</v>
      </c>
      <c r="C2000" s="125"/>
      <c r="D2000" s="126"/>
      <c r="E2000" s="127"/>
      <c r="F2000" s="128" t="n">
        <f aca="false">SUM(F1999:F1999)</f>
        <v>1</v>
      </c>
      <c r="G2000" s="129"/>
      <c r="H2000" s="130"/>
      <c r="I2000" s="131"/>
      <c r="J2000" s="132" t="n">
        <f aca="false">SUM(C2000:I2000)</f>
        <v>1</v>
      </c>
      <c r="L2000" s="114"/>
    </row>
  </sheetData>
  <mergeCells count="1524">
    <mergeCell ref="B1:I1"/>
    <mergeCell ref="F5:I5"/>
    <mergeCell ref="B7:I7"/>
    <mergeCell ref="B9:I10"/>
    <mergeCell ref="B11:B12"/>
    <mergeCell ref="D11:D12"/>
    <mergeCell ref="E11:E12"/>
    <mergeCell ref="G11:I12"/>
    <mergeCell ref="G13:I13"/>
    <mergeCell ref="B17:I18"/>
    <mergeCell ref="B19:B20"/>
    <mergeCell ref="E19:E20"/>
    <mergeCell ref="G19:I20"/>
    <mergeCell ref="G21:I21"/>
    <mergeCell ref="B25:I26"/>
    <mergeCell ref="B27:B28"/>
    <mergeCell ref="D27:D28"/>
    <mergeCell ref="E27:E28"/>
    <mergeCell ref="G27:I28"/>
    <mergeCell ref="G29:I29"/>
    <mergeCell ref="B33:I34"/>
    <mergeCell ref="B35:B36"/>
    <mergeCell ref="D35:D36"/>
    <mergeCell ref="E35:E36"/>
    <mergeCell ref="F35:F36"/>
    <mergeCell ref="G35:I36"/>
    <mergeCell ref="G37:I37"/>
    <mergeCell ref="B41:I42"/>
    <mergeCell ref="B43:B44"/>
    <mergeCell ref="D43:D44"/>
    <mergeCell ref="E43:E44"/>
    <mergeCell ref="G43:I44"/>
    <mergeCell ref="G45:I45"/>
    <mergeCell ref="B49:I50"/>
    <mergeCell ref="B51:B52"/>
    <mergeCell ref="D51:D52"/>
    <mergeCell ref="E51:E52"/>
    <mergeCell ref="F51:F52"/>
    <mergeCell ref="G51:I52"/>
    <mergeCell ref="G53:I53"/>
    <mergeCell ref="B57:I58"/>
    <mergeCell ref="B59:B60"/>
    <mergeCell ref="D59:D60"/>
    <mergeCell ref="E59:E60"/>
    <mergeCell ref="G59:I60"/>
    <mergeCell ref="G61:I61"/>
    <mergeCell ref="B65:I65"/>
    <mergeCell ref="B67:I68"/>
    <mergeCell ref="B69:B70"/>
    <mergeCell ref="D69:D70"/>
    <mergeCell ref="E69:E70"/>
    <mergeCell ref="G69:I70"/>
    <mergeCell ref="G71:I71"/>
    <mergeCell ref="B75:I76"/>
    <mergeCell ref="B77:B78"/>
    <mergeCell ref="E77:E78"/>
    <mergeCell ref="G77:I78"/>
    <mergeCell ref="G79:I79"/>
    <mergeCell ref="B83:I84"/>
    <mergeCell ref="B85:B86"/>
    <mergeCell ref="D85:D86"/>
    <mergeCell ref="E85:E86"/>
    <mergeCell ref="F85:F86"/>
    <mergeCell ref="G85:I86"/>
    <mergeCell ref="G87:I87"/>
    <mergeCell ref="G88:I88"/>
    <mergeCell ref="G89:I89"/>
    <mergeCell ref="B93:I94"/>
    <mergeCell ref="B95:B96"/>
    <mergeCell ref="D95:D96"/>
    <mergeCell ref="E95:E96"/>
    <mergeCell ref="G95:I96"/>
    <mergeCell ref="G97:I97"/>
    <mergeCell ref="B101:I102"/>
    <mergeCell ref="B103:B104"/>
    <mergeCell ref="D103:D104"/>
    <mergeCell ref="E103:E104"/>
    <mergeCell ref="G103:I104"/>
    <mergeCell ref="G105:I105"/>
    <mergeCell ref="B109:I110"/>
    <mergeCell ref="B111:B112"/>
    <mergeCell ref="D111:D112"/>
    <mergeCell ref="E111:E112"/>
    <mergeCell ref="G111:I112"/>
    <mergeCell ref="G113:I113"/>
    <mergeCell ref="B117:I118"/>
    <mergeCell ref="B119:B120"/>
    <mergeCell ref="D119:D120"/>
    <mergeCell ref="E119:E120"/>
    <mergeCell ref="F119:F120"/>
    <mergeCell ref="G119:I120"/>
    <mergeCell ref="G121:I121"/>
    <mergeCell ref="B125:I126"/>
    <mergeCell ref="B127:B128"/>
    <mergeCell ref="D127:D128"/>
    <mergeCell ref="E127:E128"/>
    <mergeCell ref="G127:I128"/>
    <mergeCell ref="G129:I129"/>
    <mergeCell ref="B133:I134"/>
    <mergeCell ref="B135:B136"/>
    <mergeCell ref="D135:D136"/>
    <mergeCell ref="E135:E136"/>
    <mergeCell ref="G135:I136"/>
    <mergeCell ref="G137:I137"/>
    <mergeCell ref="B141:I142"/>
    <mergeCell ref="B143:B144"/>
    <mergeCell ref="D143:D144"/>
    <mergeCell ref="E143:E144"/>
    <mergeCell ref="G143:I144"/>
    <mergeCell ref="G145:I145"/>
    <mergeCell ref="B149:I150"/>
    <mergeCell ref="B151:B152"/>
    <mergeCell ref="D151:D152"/>
    <mergeCell ref="E151:E152"/>
    <mergeCell ref="G151:I152"/>
    <mergeCell ref="G153:I153"/>
    <mergeCell ref="B157:I158"/>
    <mergeCell ref="B159:B160"/>
    <mergeCell ref="D159:D160"/>
    <mergeCell ref="E159:E160"/>
    <mergeCell ref="G159:I160"/>
    <mergeCell ref="G161:I161"/>
    <mergeCell ref="B165:I166"/>
    <mergeCell ref="B167:B168"/>
    <mergeCell ref="D167:D168"/>
    <mergeCell ref="E167:E168"/>
    <mergeCell ref="G167:I168"/>
    <mergeCell ref="G169:I169"/>
    <mergeCell ref="B173:I174"/>
    <mergeCell ref="B175:B176"/>
    <mergeCell ref="D175:D176"/>
    <mergeCell ref="E175:E176"/>
    <mergeCell ref="G175:I176"/>
    <mergeCell ref="G177:I177"/>
    <mergeCell ref="B181:I182"/>
    <mergeCell ref="B183:B184"/>
    <mergeCell ref="D183:D184"/>
    <mergeCell ref="E183:E184"/>
    <mergeCell ref="G183:I184"/>
    <mergeCell ref="G185:I185"/>
    <mergeCell ref="B189:I190"/>
    <mergeCell ref="B191:B192"/>
    <mergeCell ref="D191:D192"/>
    <mergeCell ref="E191:E192"/>
    <mergeCell ref="G191:I192"/>
    <mergeCell ref="G193:I193"/>
    <mergeCell ref="B197:I198"/>
    <mergeCell ref="B199:B200"/>
    <mergeCell ref="D199:D200"/>
    <mergeCell ref="E199:E200"/>
    <mergeCell ref="G199:I200"/>
    <mergeCell ref="G201:I201"/>
    <mergeCell ref="B205:I206"/>
    <mergeCell ref="B207:B208"/>
    <mergeCell ref="D207:D208"/>
    <mergeCell ref="E207:E208"/>
    <mergeCell ref="G207:I208"/>
    <mergeCell ref="G209:I209"/>
    <mergeCell ref="B213:I214"/>
    <mergeCell ref="B215:B216"/>
    <mergeCell ref="D215:D216"/>
    <mergeCell ref="E215:E216"/>
    <mergeCell ref="G215:I216"/>
    <mergeCell ref="G217:I217"/>
    <mergeCell ref="B221:I222"/>
    <mergeCell ref="B223:B224"/>
    <mergeCell ref="D223:D224"/>
    <mergeCell ref="E223:E224"/>
    <mergeCell ref="G223:I224"/>
    <mergeCell ref="G225:I225"/>
    <mergeCell ref="B229:I230"/>
    <mergeCell ref="B231:B232"/>
    <mergeCell ref="D231:D232"/>
    <mergeCell ref="E231:E232"/>
    <mergeCell ref="G231:I232"/>
    <mergeCell ref="G233:I233"/>
    <mergeCell ref="B237:I238"/>
    <mergeCell ref="B239:B240"/>
    <mergeCell ref="D239:D240"/>
    <mergeCell ref="E239:E240"/>
    <mergeCell ref="G239:I240"/>
    <mergeCell ref="G241:I241"/>
    <mergeCell ref="B246:I247"/>
    <mergeCell ref="B248:B249"/>
    <mergeCell ref="D248:D249"/>
    <mergeCell ref="E248:E249"/>
    <mergeCell ref="G248:I249"/>
    <mergeCell ref="G250:I250"/>
    <mergeCell ref="B254:I255"/>
    <mergeCell ref="B256:B257"/>
    <mergeCell ref="D256:D257"/>
    <mergeCell ref="E256:E257"/>
    <mergeCell ref="G256:I257"/>
    <mergeCell ref="G258:I258"/>
    <mergeCell ref="B262:I263"/>
    <mergeCell ref="B264:B265"/>
    <mergeCell ref="D264:D265"/>
    <mergeCell ref="E264:E265"/>
    <mergeCell ref="G264:I265"/>
    <mergeCell ref="G266:I266"/>
    <mergeCell ref="B270:I271"/>
    <mergeCell ref="B272:B273"/>
    <mergeCell ref="D272:D273"/>
    <mergeCell ref="E272:E273"/>
    <mergeCell ref="G272:I273"/>
    <mergeCell ref="G274:I274"/>
    <mergeCell ref="B278:I279"/>
    <mergeCell ref="B280:B281"/>
    <mergeCell ref="D280:D281"/>
    <mergeCell ref="E280:E281"/>
    <mergeCell ref="G280:I281"/>
    <mergeCell ref="G282:I282"/>
    <mergeCell ref="B286:I287"/>
    <mergeCell ref="B288:B289"/>
    <mergeCell ref="D288:D289"/>
    <mergeCell ref="E288:E289"/>
    <mergeCell ref="G288:I289"/>
    <mergeCell ref="G290:I290"/>
    <mergeCell ref="B294:I295"/>
    <mergeCell ref="B296:B297"/>
    <mergeCell ref="D296:D297"/>
    <mergeCell ref="E296:E297"/>
    <mergeCell ref="G296:I297"/>
    <mergeCell ref="G298:I298"/>
    <mergeCell ref="B302:I303"/>
    <mergeCell ref="B304:B305"/>
    <mergeCell ref="D304:D305"/>
    <mergeCell ref="E304:E305"/>
    <mergeCell ref="G304:I305"/>
    <mergeCell ref="G306:I306"/>
    <mergeCell ref="B309:I309"/>
    <mergeCell ref="B311:I312"/>
    <mergeCell ref="B313:B314"/>
    <mergeCell ref="D313:D314"/>
    <mergeCell ref="E313:E314"/>
    <mergeCell ref="G313:I314"/>
    <mergeCell ref="G315:I315"/>
    <mergeCell ref="B319:I320"/>
    <mergeCell ref="B321:B322"/>
    <mergeCell ref="D321:D322"/>
    <mergeCell ref="E321:E322"/>
    <mergeCell ref="G321:I322"/>
    <mergeCell ref="G323:I323"/>
    <mergeCell ref="B327:I328"/>
    <mergeCell ref="B329:B330"/>
    <mergeCell ref="D329:D330"/>
    <mergeCell ref="E329:E330"/>
    <mergeCell ref="F329:F330"/>
    <mergeCell ref="G329:I330"/>
    <mergeCell ref="G331:I331"/>
    <mergeCell ref="G332:I332"/>
    <mergeCell ref="B336:I337"/>
    <mergeCell ref="B338:B339"/>
    <mergeCell ref="D338:D339"/>
    <mergeCell ref="E338:E339"/>
    <mergeCell ref="G338:I339"/>
    <mergeCell ref="G340:I340"/>
    <mergeCell ref="G341:I341"/>
    <mergeCell ref="B345:I346"/>
    <mergeCell ref="B347:B348"/>
    <mergeCell ref="D347:D348"/>
    <mergeCell ref="E347:E348"/>
    <mergeCell ref="G347:I348"/>
    <mergeCell ref="G349:I349"/>
    <mergeCell ref="B353:I354"/>
    <mergeCell ref="B355:B356"/>
    <mergeCell ref="D355:D356"/>
    <mergeCell ref="E355:E356"/>
    <mergeCell ref="F355:F356"/>
    <mergeCell ref="G355:I356"/>
    <mergeCell ref="G357:I357"/>
    <mergeCell ref="B361:I362"/>
    <mergeCell ref="B363:B364"/>
    <mergeCell ref="D363:D364"/>
    <mergeCell ref="E363:E364"/>
    <mergeCell ref="G363:I364"/>
    <mergeCell ref="G365:I365"/>
    <mergeCell ref="B369:I370"/>
    <mergeCell ref="B371:B372"/>
    <mergeCell ref="D371:D372"/>
    <mergeCell ref="E371:E372"/>
    <mergeCell ref="G371:I372"/>
    <mergeCell ref="G373:I373"/>
    <mergeCell ref="B377:I378"/>
    <mergeCell ref="B379:B380"/>
    <mergeCell ref="D379:D380"/>
    <mergeCell ref="E379:E380"/>
    <mergeCell ref="G379:I380"/>
    <mergeCell ref="G381:I381"/>
    <mergeCell ref="B385:I386"/>
    <mergeCell ref="B387:B388"/>
    <mergeCell ref="D387:D388"/>
    <mergeCell ref="E387:E388"/>
    <mergeCell ref="G387:I388"/>
    <mergeCell ref="G389:I389"/>
    <mergeCell ref="B393:I394"/>
    <mergeCell ref="B395:B396"/>
    <mergeCell ref="D395:D396"/>
    <mergeCell ref="E395:E396"/>
    <mergeCell ref="G395:I396"/>
    <mergeCell ref="G397:I397"/>
    <mergeCell ref="B401:I402"/>
    <mergeCell ref="B403:B404"/>
    <mergeCell ref="D403:D404"/>
    <mergeCell ref="E403:E404"/>
    <mergeCell ref="G403:I404"/>
    <mergeCell ref="G405:I405"/>
    <mergeCell ref="B409:I410"/>
    <mergeCell ref="B411:B412"/>
    <mergeCell ref="D411:D412"/>
    <mergeCell ref="E411:E412"/>
    <mergeCell ref="G411:I412"/>
    <mergeCell ref="G413:I413"/>
    <mergeCell ref="B417:I418"/>
    <mergeCell ref="B419:B420"/>
    <mergeCell ref="D419:D420"/>
    <mergeCell ref="E419:E420"/>
    <mergeCell ref="G419:I420"/>
    <mergeCell ref="G421:I421"/>
    <mergeCell ref="B425:I426"/>
    <mergeCell ref="B427:B428"/>
    <mergeCell ref="D427:D428"/>
    <mergeCell ref="E427:E428"/>
    <mergeCell ref="G427:I428"/>
    <mergeCell ref="G429:I429"/>
    <mergeCell ref="B433:I434"/>
    <mergeCell ref="B435:B436"/>
    <mergeCell ref="D435:D436"/>
    <mergeCell ref="E435:E436"/>
    <mergeCell ref="G435:I436"/>
    <mergeCell ref="G437:I437"/>
    <mergeCell ref="B441:I442"/>
    <mergeCell ref="B443:B444"/>
    <mergeCell ref="D443:D444"/>
    <mergeCell ref="E443:E444"/>
    <mergeCell ref="G443:I444"/>
    <mergeCell ref="G445:I445"/>
    <mergeCell ref="B449:I450"/>
    <mergeCell ref="B451:B452"/>
    <mergeCell ref="D451:D452"/>
    <mergeCell ref="E451:E452"/>
    <mergeCell ref="G451:I452"/>
    <mergeCell ref="G453:I453"/>
    <mergeCell ref="B457:I458"/>
    <mergeCell ref="B459:B460"/>
    <mergeCell ref="D459:D460"/>
    <mergeCell ref="E459:E460"/>
    <mergeCell ref="G459:I460"/>
    <mergeCell ref="G461:I461"/>
    <mergeCell ref="B465:I466"/>
    <mergeCell ref="B467:B468"/>
    <mergeCell ref="D467:D468"/>
    <mergeCell ref="E467:E468"/>
    <mergeCell ref="G467:I468"/>
    <mergeCell ref="G469:I469"/>
    <mergeCell ref="B473:I474"/>
    <mergeCell ref="B475:B476"/>
    <mergeCell ref="D475:D476"/>
    <mergeCell ref="E475:E476"/>
    <mergeCell ref="G475:I476"/>
    <mergeCell ref="G477:I477"/>
    <mergeCell ref="B481:I482"/>
    <mergeCell ref="B483:B484"/>
    <mergeCell ref="D483:D484"/>
    <mergeCell ref="E483:E484"/>
    <mergeCell ref="G483:I484"/>
    <mergeCell ref="G485:I485"/>
    <mergeCell ref="B489:I490"/>
    <mergeCell ref="B491:B492"/>
    <mergeCell ref="D491:D492"/>
    <mergeCell ref="E491:E492"/>
    <mergeCell ref="G491:I492"/>
    <mergeCell ref="G493:I493"/>
    <mergeCell ref="B497:I498"/>
    <mergeCell ref="B499:B500"/>
    <mergeCell ref="D499:D500"/>
    <mergeCell ref="E499:E500"/>
    <mergeCell ref="G499:I500"/>
    <mergeCell ref="G501:I501"/>
    <mergeCell ref="B505:I506"/>
    <mergeCell ref="B507:B508"/>
    <mergeCell ref="D507:D508"/>
    <mergeCell ref="E507:E508"/>
    <mergeCell ref="G507:I508"/>
    <mergeCell ref="G509:I509"/>
    <mergeCell ref="B513:I514"/>
    <mergeCell ref="B515:B516"/>
    <mergeCell ref="D515:D516"/>
    <mergeCell ref="E515:E516"/>
    <mergeCell ref="F515:F516"/>
    <mergeCell ref="G515:I516"/>
    <mergeCell ref="G517:I517"/>
    <mergeCell ref="B521:I522"/>
    <mergeCell ref="B523:B524"/>
    <mergeCell ref="D523:D524"/>
    <mergeCell ref="E523:E524"/>
    <mergeCell ref="F523:F524"/>
    <mergeCell ref="G523:I524"/>
    <mergeCell ref="G525:I525"/>
    <mergeCell ref="B529:I530"/>
    <mergeCell ref="B531:B532"/>
    <mergeCell ref="D531:D532"/>
    <mergeCell ref="E531:E532"/>
    <mergeCell ref="G531:I532"/>
    <mergeCell ref="G533:I533"/>
    <mergeCell ref="B537:I538"/>
    <mergeCell ref="B539:B540"/>
    <mergeCell ref="D539:D540"/>
    <mergeCell ref="E539:E540"/>
    <mergeCell ref="G539:I540"/>
    <mergeCell ref="G541:I541"/>
    <mergeCell ref="G542:I542"/>
    <mergeCell ref="B546:I547"/>
    <mergeCell ref="B548:B549"/>
    <mergeCell ref="D548:D549"/>
    <mergeCell ref="E548:E549"/>
    <mergeCell ref="F548:F549"/>
    <mergeCell ref="G548:I549"/>
    <mergeCell ref="G550:I550"/>
    <mergeCell ref="G551:I551"/>
    <mergeCell ref="G552:I552"/>
    <mergeCell ref="B556:I557"/>
    <mergeCell ref="B558:B559"/>
    <mergeCell ref="E558:E559"/>
    <mergeCell ref="G558:I559"/>
    <mergeCell ref="G560:I560"/>
    <mergeCell ref="B564:I565"/>
    <mergeCell ref="B566:B567"/>
    <mergeCell ref="D566:D567"/>
    <mergeCell ref="E566:E567"/>
    <mergeCell ref="G566:I567"/>
    <mergeCell ref="G568:I568"/>
    <mergeCell ref="B572:I573"/>
    <mergeCell ref="B574:B575"/>
    <mergeCell ref="D574:D575"/>
    <mergeCell ref="E574:E575"/>
    <mergeCell ref="G574:I575"/>
    <mergeCell ref="G576:I576"/>
    <mergeCell ref="B580:I581"/>
    <mergeCell ref="B582:B583"/>
    <mergeCell ref="D582:D583"/>
    <mergeCell ref="E582:E583"/>
    <mergeCell ref="G582:I583"/>
    <mergeCell ref="G584:I584"/>
    <mergeCell ref="B588:I589"/>
    <mergeCell ref="B590:B591"/>
    <mergeCell ref="D590:D591"/>
    <mergeCell ref="E590:E591"/>
    <mergeCell ref="G590:I591"/>
    <mergeCell ref="G592:I592"/>
    <mergeCell ref="B595:I595"/>
    <mergeCell ref="B598:I599"/>
    <mergeCell ref="B600:B601"/>
    <mergeCell ref="D600:D601"/>
    <mergeCell ref="E600:E601"/>
    <mergeCell ref="G600:I601"/>
    <mergeCell ref="G602:I602"/>
    <mergeCell ref="B606:I607"/>
    <mergeCell ref="B608:B609"/>
    <mergeCell ref="E608:E609"/>
    <mergeCell ref="G608:I609"/>
    <mergeCell ref="G610:I610"/>
    <mergeCell ref="B614:I615"/>
    <mergeCell ref="B616:B617"/>
    <mergeCell ref="D616:D617"/>
    <mergeCell ref="E616:E617"/>
    <mergeCell ref="G616:I617"/>
    <mergeCell ref="G618:I618"/>
    <mergeCell ref="B622:I623"/>
    <mergeCell ref="B624:B625"/>
    <mergeCell ref="D624:D625"/>
    <mergeCell ref="E624:E625"/>
    <mergeCell ref="G624:I625"/>
    <mergeCell ref="G626:I626"/>
    <mergeCell ref="B630:I631"/>
    <mergeCell ref="B632:B633"/>
    <mergeCell ref="D632:D633"/>
    <mergeCell ref="E632:E633"/>
    <mergeCell ref="G632:I633"/>
    <mergeCell ref="G634:I634"/>
    <mergeCell ref="B638:I639"/>
    <mergeCell ref="B640:B641"/>
    <mergeCell ref="D640:D641"/>
    <mergeCell ref="E640:E641"/>
    <mergeCell ref="G640:I641"/>
    <mergeCell ref="G642:I642"/>
    <mergeCell ref="B646:I647"/>
    <mergeCell ref="B648:B649"/>
    <mergeCell ref="D648:D649"/>
    <mergeCell ref="E648:E649"/>
    <mergeCell ref="G648:I649"/>
    <mergeCell ref="G650:I650"/>
    <mergeCell ref="B654:I655"/>
    <mergeCell ref="B656:B657"/>
    <mergeCell ref="D656:D657"/>
    <mergeCell ref="E656:E657"/>
    <mergeCell ref="G656:I657"/>
    <mergeCell ref="G658:I658"/>
    <mergeCell ref="B662:I663"/>
    <mergeCell ref="B664:B665"/>
    <mergeCell ref="D664:D665"/>
    <mergeCell ref="E664:E665"/>
    <mergeCell ref="G664:I665"/>
    <mergeCell ref="G666:I666"/>
    <mergeCell ref="B670:I671"/>
    <mergeCell ref="B672:B673"/>
    <mergeCell ref="D672:D673"/>
    <mergeCell ref="E672:E673"/>
    <mergeCell ref="G672:I673"/>
    <mergeCell ref="G674:I674"/>
    <mergeCell ref="B678:I679"/>
    <mergeCell ref="B680:B681"/>
    <mergeCell ref="D680:D681"/>
    <mergeCell ref="E680:E681"/>
    <mergeCell ref="G680:I681"/>
    <mergeCell ref="G682:I682"/>
    <mergeCell ref="B686:I687"/>
    <mergeCell ref="B688:B689"/>
    <mergeCell ref="D688:D689"/>
    <mergeCell ref="E688:E689"/>
    <mergeCell ref="G688:I689"/>
    <mergeCell ref="G690:I690"/>
    <mergeCell ref="B694:I695"/>
    <mergeCell ref="B696:B697"/>
    <mergeCell ref="D696:D697"/>
    <mergeCell ref="E696:E697"/>
    <mergeCell ref="G696:I697"/>
    <mergeCell ref="G698:I698"/>
    <mergeCell ref="B702:I703"/>
    <mergeCell ref="B704:B705"/>
    <mergeCell ref="D704:D705"/>
    <mergeCell ref="E704:E705"/>
    <mergeCell ref="G704:I705"/>
    <mergeCell ref="G706:I706"/>
    <mergeCell ref="B710:I711"/>
    <mergeCell ref="B712:B713"/>
    <mergeCell ref="D712:D713"/>
    <mergeCell ref="E712:E713"/>
    <mergeCell ref="G712:I713"/>
    <mergeCell ref="G714:I714"/>
    <mergeCell ref="B718:I719"/>
    <mergeCell ref="B720:B721"/>
    <mergeCell ref="D720:D721"/>
    <mergeCell ref="E720:E721"/>
    <mergeCell ref="G720:I721"/>
    <mergeCell ref="G722:I722"/>
    <mergeCell ref="B726:I727"/>
    <mergeCell ref="B728:B729"/>
    <mergeCell ref="D728:D729"/>
    <mergeCell ref="E728:E729"/>
    <mergeCell ref="G728:I729"/>
    <mergeCell ref="G730:I730"/>
    <mergeCell ref="B734:I735"/>
    <mergeCell ref="B736:B737"/>
    <mergeCell ref="D736:D737"/>
    <mergeCell ref="E736:E737"/>
    <mergeCell ref="G736:I737"/>
    <mergeCell ref="G738:I738"/>
    <mergeCell ref="B741:I741"/>
    <mergeCell ref="B743:I744"/>
    <mergeCell ref="B745:B746"/>
    <mergeCell ref="D745:D746"/>
    <mergeCell ref="E745:E746"/>
    <mergeCell ref="G745:I746"/>
    <mergeCell ref="G747:I747"/>
    <mergeCell ref="B751:I752"/>
    <mergeCell ref="B753:B754"/>
    <mergeCell ref="D753:D754"/>
    <mergeCell ref="E753:E754"/>
    <mergeCell ref="F753:F754"/>
    <mergeCell ref="G753:I754"/>
    <mergeCell ref="G755:I755"/>
    <mergeCell ref="B759:I760"/>
    <mergeCell ref="B761:B762"/>
    <mergeCell ref="D761:D762"/>
    <mergeCell ref="E761:E762"/>
    <mergeCell ref="G761:I762"/>
    <mergeCell ref="G763:I763"/>
    <mergeCell ref="B767:I768"/>
    <mergeCell ref="B769:B770"/>
    <mergeCell ref="D769:D770"/>
    <mergeCell ref="E769:E770"/>
    <mergeCell ref="G769:I770"/>
    <mergeCell ref="G771:I771"/>
    <mergeCell ref="B775:I776"/>
    <mergeCell ref="B777:B778"/>
    <mergeCell ref="D777:D778"/>
    <mergeCell ref="E777:E778"/>
    <mergeCell ref="G777:I778"/>
    <mergeCell ref="G779:I779"/>
    <mergeCell ref="B782:I782"/>
    <mergeCell ref="B785:I786"/>
    <mergeCell ref="B787:B788"/>
    <mergeCell ref="D787:D788"/>
    <mergeCell ref="E787:E788"/>
    <mergeCell ref="G787:I788"/>
    <mergeCell ref="G789:I789"/>
    <mergeCell ref="B793:I794"/>
    <mergeCell ref="B795:B796"/>
    <mergeCell ref="D795:D796"/>
    <mergeCell ref="E795:E796"/>
    <mergeCell ref="G795:I796"/>
    <mergeCell ref="G797:I797"/>
    <mergeCell ref="B801:I802"/>
    <mergeCell ref="B803:B804"/>
    <mergeCell ref="D803:D804"/>
    <mergeCell ref="E803:E804"/>
    <mergeCell ref="G803:I804"/>
    <mergeCell ref="G805:I805"/>
    <mergeCell ref="B809:I810"/>
    <mergeCell ref="B811:B812"/>
    <mergeCell ref="D811:D812"/>
    <mergeCell ref="E811:E812"/>
    <mergeCell ref="F811:F812"/>
    <mergeCell ref="G811:I812"/>
    <mergeCell ref="G813:I813"/>
    <mergeCell ref="G814:I814"/>
    <mergeCell ref="B818:I819"/>
    <mergeCell ref="B820:B821"/>
    <mergeCell ref="D820:D821"/>
    <mergeCell ref="E820:E821"/>
    <mergeCell ref="G820:I821"/>
    <mergeCell ref="G822:I822"/>
    <mergeCell ref="B826:I827"/>
    <mergeCell ref="B828:B829"/>
    <mergeCell ref="D828:D829"/>
    <mergeCell ref="E828:E829"/>
    <mergeCell ref="G828:I829"/>
    <mergeCell ref="G830:I830"/>
    <mergeCell ref="B834:I835"/>
    <mergeCell ref="B836:B837"/>
    <mergeCell ref="D836:D837"/>
    <mergeCell ref="E836:E837"/>
    <mergeCell ref="G836:I837"/>
    <mergeCell ref="G838:I838"/>
    <mergeCell ref="G839:I839"/>
    <mergeCell ref="G840:I840"/>
    <mergeCell ref="B844:I845"/>
    <mergeCell ref="B846:B847"/>
    <mergeCell ref="D846:D847"/>
    <mergeCell ref="E846:E847"/>
    <mergeCell ref="G846:I847"/>
    <mergeCell ref="G848:I848"/>
    <mergeCell ref="B852:I853"/>
    <mergeCell ref="B854:B855"/>
    <mergeCell ref="D854:D855"/>
    <mergeCell ref="E854:E855"/>
    <mergeCell ref="G854:I855"/>
    <mergeCell ref="G856:I856"/>
    <mergeCell ref="B860:I861"/>
    <mergeCell ref="B862:B863"/>
    <mergeCell ref="D862:D863"/>
    <mergeCell ref="E862:E863"/>
    <mergeCell ref="G862:I863"/>
    <mergeCell ref="G864:I864"/>
    <mergeCell ref="B868:I869"/>
    <mergeCell ref="B870:B871"/>
    <mergeCell ref="D870:D871"/>
    <mergeCell ref="E870:E871"/>
    <mergeCell ref="G870:I871"/>
    <mergeCell ref="G872:I872"/>
    <mergeCell ref="B876:I877"/>
    <mergeCell ref="B878:B879"/>
    <mergeCell ref="D878:D879"/>
    <mergeCell ref="E878:E879"/>
    <mergeCell ref="G878:I879"/>
    <mergeCell ref="G880:I880"/>
    <mergeCell ref="B884:I885"/>
    <mergeCell ref="B886:B887"/>
    <mergeCell ref="D886:D887"/>
    <mergeCell ref="E886:E887"/>
    <mergeCell ref="G886:I887"/>
    <mergeCell ref="G888:I888"/>
    <mergeCell ref="B892:I893"/>
    <mergeCell ref="B894:B895"/>
    <mergeCell ref="D894:D895"/>
    <mergeCell ref="E894:E895"/>
    <mergeCell ref="G894:I895"/>
    <mergeCell ref="G896:I896"/>
    <mergeCell ref="B900:I901"/>
    <mergeCell ref="B902:B903"/>
    <mergeCell ref="D902:D903"/>
    <mergeCell ref="E902:E903"/>
    <mergeCell ref="G902:I903"/>
    <mergeCell ref="G904:I904"/>
    <mergeCell ref="B908:I909"/>
    <mergeCell ref="B910:B911"/>
    <mergeCell ref="D910:D911"/>
    <mergeCell ref="E910:E911"/>
    <mergeCell ref="G910:I911"/>
    <mergeCell ref="G912:I912"/>
    <mergeCell ref="B916:I917"/>
    <mergeCell ref="B918:B919"/>
    <mergeCell ref="D918:D919"/>
    <mergeCell ref="E918:E919"/>
    <mergeCell ref="G918:I919"/>
    <mergeCell ref="G920:I920"/>
    <mergeCell ref="B923:I923"/>
    <mergeCell ref="B926:I927"/>
    <mergeCell ref="B928:B929"/>
    <mergeCell ref="D928:D929"/>
    <mergeCell ref="E928:E929"/>
    <mergeCell ref="G928:I929"/>
    <mergeCell ref="G930:I930"/>
    <mergeCell ref="B934:I935"/>
    <mergeCell ref="B936:B937"/>
    <mergeCell ref="D936:D937"/>
    <mergeCell ref="E936:E937"/>
    <mergeCell ref="G936:I937"/>
    <mergeCell ref="G938:I938"/>
    <mergeCell ref="B942:I943"/>
    <mergeCell ref="B944:B945"/>
    <mergeCell ref="D944:D945"/>
    <mergeCell ref="E944:E945"/>
    <mergeCell ref="F944:F945"/>
    <mergeCell ref="G944:I945"/>
    <mergeCell ref="G946:I946"/>
    <mergeCell ref="B950:I951"/>
    <mergeCell ref="B952:B953"/>
    <mergeCell ref="D952:D953"/>
    <mergeCell ref="E952:E953"/>
    <mergeCell ref="G952:I953"/>
    <mergeCell ref="G954:I954"/>
    <mergeCell ref="B958:I959"/>
    <mergeCell ref="B960:B961"/>
    <mergeCell ref="D960:D961"/>
    <mergeCell ref="E960:E961"/>
    <mergeCell ref="G960:I961"/>
    <mergeCell ref="G962:I962"/>
    <mergeCell ref="B966:I967"/>
    <mergeCell ref="B968:B969"/>
    <mergeCell ref="D968:D969"/>
    <mergeCell ref="E968:E969"/>
    <mergeCell ref="G968:I969"/>
    <mergeCell ref="G970:I970"/>
    <mergeCell ref="B974:I975"/>
    <mergeCell ref="B976:B977"/>
    <mergeCell ref="D976:D977"/>
    <mergeCell ref="E976:E977"/>
    <mergeCell ref="G976:I977"/>
    <mergeCell ref="G978:I978"/>
    <mergeCell ref="B982:I983"/>
    <mergeCell ref="B984:B985"/>
    <mergeCell ref="D984:D985"/>
    <mergeCell ref="E984:E985"/>
    <mergeCell ref="G984:I985"/>
    <mergeCell ref="G986:I986"/>
    <mergeCell ref="B990:I991"/>
    <mergeCell ref="B992:B993"/>
    <mergeCell ref="D992:D993"/>
    <mergeCell ref="E992:E993"/>
    <mergeCell ref="G992:I993"/>
    <mergeCell ref="G994:I994"/>
    <mergeCell ref="B998:I999"/>
    <mergeCell ref="B1000:B1001"/>
    <mergeCell ref="D1000:D1001"/>
    <mergeCell ref="E1000:E1001"/>
    <mergeCell ref="G1000:I1001"/>
    <mergeCell ref="G1002:I1002"/>
    <mergeCell ref="B1006:I1007"/>
    <mergeCell ref="B1008:B1009"/>
    <mergeCell ref="D1008:D1009"/>
    <mergeCell ref="E1008:E1009"/>
    <mergeCell ref="G1008:I1009"/>
    <mergeCell ref="G1010:I1010"/>
    <mergeCell ref="B1014:I1015"/>
    <mergeCell ref="B1016:B1017"/>
    <mergeCell ref="D1016:D1017"/>
    <mergeCell ref="E1016:E1017"/>
    <mergeCell ref="G1016:I1017"/>
    <mergeCell ref="G1018:I1018"/>
    <mergeCell ref="B1022:I1023"/>
    <mergeCell ref="B1024:B1025"/>
    <mergeCell ref="D1024:D1025"/>
    <mergeCell ref="E1024:E1025"/>
    <mergeCell ref="G1024:I1025"/>
    <mergeCell ref="G1026:I1026"/>
    <mergeCell ref="B1030:I1031"/>
    <mergeCell ref="B1032:B1033"/>
    <mergeCell ref="D1032:D1033"/>
    <mergeCell ref="E1032:E1033"/>
    <mergeCell ref="F1032:F1033"/>
    <mergeCell ref="G1032:I1033"/>
    <mergeCell ref="G1034:I1034"/>
    <mergeCell ref="B1038:I1039"/>
    <mergeCell ref="B1040:B1041"/>
    <mergeCell ref="D1040:D1041"/>
    <mergeCell ref="E1040:E1041"/>
    <mergeCell ref="G1040:I1041"/>
    <mergeCell ref="G1042:I1042"/>
    <mergeCell ref="B1046:I1047"/>
    <mergeCell ref="B1048:B1049"/>
    <mergeCell ref="D1048:D1049"/>
    <mergeCell ref="E1048:E1049"/>
    <mergeCell ref="G1048:I1049"/>
    <mergeCell ref="G1050:I1050"/>
    <mergeCell ref="B1054:I1055"/>
    <mergeCell ref="B1056:B1057"/>
    <mergeCell ref="D1056:D1057"/>
    <mergeCell ref="E1056:E1057"/>
    <mergeCell ref="G1056:I1057"/>
    <mergeCell ref="G1058:I1058"/>
    <mergeCell ref="B1062:I1063"/>
    <mergeCell ref="B1064:B1065"/>
    <mergeCell ref="D1064:D1065"/>
    <mergeCell ref="E1064:E1065"/>
    <mergeCell ref="G1064:I1065"/>
    <mergeCell ref="G1066:I1066"/>
    <mergeCell ref="B1070:I1071"/>
    <mergeCell ref="B1072:B1073"/>
    <mergeCell ref="D1072:D1073"/>
    <mergeCell ref="E1072:E1073"/>
    <mergeCell ref="G1072:I1073"/>
    <mergeCell ref="G1074:I1074"/>
    <mergeCell ref="B1078:I1079"/>
    <mergeCell ref="B1080:B1081"/>
    <mergeCell ref="D1080:D1081"/>
    <mergeCell ref="E1080:E1081"/>
    <mergeCell ref="G1080:I1081"/>
    <mergeCell ref="G1082:I1082"/>
    <mergeCell ref="B1086:I1087"/>
    <mergeCell ref="B1088:B1089"/>
    <mergeCell ref="D1088:D1089"/>
    <mergeCell ref="E1088:E1089"/>
    <mergeCell ref="G1088:I1089"/>
    <mergeCell ref="G1090:I1090"/>
    <mergeCell ref="B1094:I1095"/>
    <mergeCell ref="B1096:B1097"/>
    <mergeCell ref="D1096:D1097"/>
    <mergeCell ref="E1096:E1097"/>
    <mergeCell ref="G1096:I1097"/>
    <mergeCell ref="G1098:I1098"/>
    <mergeCell ref="G1099:I1099"/>
    <mergeCell ref="G1100:I1100"/>
    <mergeCell ref="B1104:I1105"/>
    <mergeCell ref="B1106:B1107"/>
    <mergeCell ref="D1106:D1107"/>
    <mergeCell ref="E1106:E1107"/>
    <mergeCell ref="G1106:I1107"/>
    <mergeCell ref="G1108:I1108"/>
    <mergeCell ref="G1109:I1109"/>
    <mergeCell ref="G1110:I1110"/>
    <mergeCell ref="B1114:I1115"/>
    <mergeCell ref="B1116:B1117"/>
    <mergeCell ref="D1116:D1117"/>
    <mergeCell ref="E1116:E1117"/>
    <mergeCell ref="G1116:I1117"/>
    <mergeCell ref="G1118:I1118"/>
    <mergeCell ref="B1122:I1123"/>
    <mergeCell ref="B1124:B1125"/>
    <mergeCell ref="D1124:D1125"/>
    <mergeCell ref="E1124:E1125"/>
    <mergeCell ref="G1124:I1125"/>
    <mergeCell ref="G1126:I1126"/>
    <mergeCell ref="B1130:I1131"/>
    <mergeCell ref="B1132:B1133"/>
    <mergeCell ref="D1132:D1133"/>
    <mergeCell ref="E1132:E1133"/>
    <mergeCell ref="F1132:F1133"/>
    <mergeCell ref="G1132:I1133"/>
    <mergeCell ref="G1134:I1134"/>
    <mergeCell ref="B1138:I1139"/>
    <mergeCell ref="B1140:B1141"/>
    <mergeCell ref="D1140:D1141"/>
    <mergeCell ref="E1140:E1141"/>
    <mergeCell ref="G1140:I1141"/>
    <mergeCell ref="G1142:I1142"/>
    <mergeCell ref="B1146:I1147"/>
    <mergeCell ref="B1148:B1149"/>
    <mergeCell ref="D1148:D1149"/>
    <mergeCell ref="E1148:E1149"/>
    <mergeCell ref="G1148:I1149"/>
    <mergeCell ref="G1150:I1150"/>
    <mergeCell ref="B1154:I1155"/>
    <mergeCell ref="B1156:B1157"/>
    <mergeCell ref="D1156:D1157"/>
    <mergeCell ref="E1156:E1157"/>
    <mergeCell ref="F1156:F1157"/>
    <mergeCell ref="G1156:I1157"/>
    <mergeCell ref="G1158:I1158"/>
    <mergeCell ref="G1159:I1159"/>
    <mergeCell ref="B1163:I1164"/>
    <mergeCell ref="B1165:B1166"/>
    <mergeCell ref="D1165:D1166"/>
    <mergeCell ref="E1165:E1166"/>
    <mergeCell ref="G1165:I1166"/>
    <mergeCell ref="G1167:I1167"/>
    <mergeCell ref="B1171:I1172"/>
    <mergeCell ref="B1173:B1174"/>
    <mergeCell ref="D1173:D1174"/>
    <mergeCell ref="E1173:E1174"/>
    <mergeCell ref="G1173:I1174"/>
    <mergeCell ref="G1175:I1175"/>
    <mergeCell ref="G1176:I1176"/>
    <mergeCell ref="B1180:I1181"/>
    <mergeCell ref="B1182:B1183"/>
    <mergeCell ref="D1182:D1183"/>
    <mergeCell ref="E1182:E1183"/>
    <mergeCell ref="G1182:I1183"/>
    <mergeCell ref="G1184:I1184"/>
    <mergeCell ref="B1188:I1189"/>
    <mergeCell ref="B1190:B1191"/>
    <mergeCell ref="D1190:D1191"/>
    <mergeCell ref="E1190:E1191"/>
    <mergeCell ref="G1190:I1191"/>
    <mergeCell ref="G1192:I1192"/>
    <mergeCell ref="G1193:I1193"/>
    <mergeCell ref="G1194:I1194"/>
    <mergeCell ref="G1195:I1195"/>
    <mergeCell ref="G1196:I1196"/>
    <mergeCell ref="G1197:I1197"/>
    <mergeCell ref="B1201:I1202"/>
    <mergeCell ref="B1203:B1204"/>
    <mergeCell ref="D1203:D1204"/>
    <mergeCell ref="E1203:E1204"/>
    <mergeCell ref="G1203:I1204"/>
    <mergeCell ref="G1205:I1205"/>
    <mergeCell ref="B1209:I1210"/>
    <mergeCell ref="B1211:B1212"/>
    <mergeCell ref="D1211:D1212"/>
    <mergeCell ref="E1211:E1212"/>
    <mergeCell ref="G1211:I1212"/>
    <mergeCell ref="G1213:I1213"/>
    <mergeCell ref="G1214:I1214"/>
    <mergeCell ref="B1218:I1219"/>
    <mergeCell ref="B1220:B1221"/>
    <mergeCell ref="D1220:D1221"/>
    <mergeCell ref="E1220:E1221"/>
    <mergeCell ref="G1220:I1221"/>
    <mergeCell ref="G1222:I1222"/>
    <mergeCell ref="G1223:I1223"/>
    <mergeCell ref="G1224:I1224"/>
    <mergeCell ref="B1228:I1229"/>
    <mergeCell ref="B1230:B1231"/>
    <mergeCell ref="D1230:D1231"/>
    <mergeCell ref="E1230:E1231"/>
    <mergeCell ref="G1230:I1231"/>
    <mergeCell ref="G1232:I1232"/>
    <mergeCell ref="B1236:I1237"/>
    <mergeCell ref="B1238:B1239"/>
    <mergeCell ref="D1238:D1239"/>
    <mergeCell ref="E1238:E1239"/>
    <mergeCell ref="G1238:I1239"/>
    <mergeCell ref="G1240:I1240"/>
    <mergeCell ref="B1244:I1245"/>
    <mergeCell ref="B1246:B1247"/>
    <mergeCell ref="D1246:D1247"/>
    <mergeCell ref="E1246:E1247"/>
    <mergeCell ref="G1246:I1247"/>
    <mergeCell ref="G1248:I1248"/>
    <mergeCell ref="B1252:I1253"/>
    <mergeCell ref="B1254:B1255"/>
    <mergeCell ref="D1254:D1255"/>
    <mergeCell ref="E1254:E1255"/>
    <mergeCell ref="G1254:I1255"/>
    <mergeCell ref="G1256:I1256"/>
    <mergeCell ref="G1257:I1257"/>
    <mergeCell ref="G1258:I1258"/>
    <mergeCell ref="B1261:I1261"/>
    <mergeCell ref="B1264:I1265"/>
    <mergeCell ref="B1266:B1267"/>
    <mergeCell ref="D1266:D1267"/>
    <mergeCell ref="E1266:E1267"/>
    <mergeCell ref="G1266:I1267"/>
    <mergeCell ref="G1268:I1268"/>
    <mergeCell ref="B1272:I1273"/>
    <mergeCell ref="B1274:B1275"/>
    <mergeCell ref="D1274:D1275"/>
    <mergeCell ref="E1274:E1275"/>
    <mergeCell ref="G1274:I1275"/>
    <mergeCell ref="G1276:I1276"/>
    <mergeCell ref="B1280:I1281"/>
    <mergeCell ref="B1282:B1283"/>
    <mergeCell ref="D1282:D1283"/>
    <mergeCell ref="E1282:E1283"/>
    <mergeCell ref="G1282:I1283"/>
    <mergeCell ref="G1284:I1284"/>
    <mergeCell ref="B1288:I1289"/>
    <mergeCell ref="B1290:B1291"/>
    <mergeCell ref="D1290:D1291"/>
    <mergeCell ref="E1290:E1291"/>
    <mergeCell ref="G1290:I1291"/>
    <mergeCell ref="G1292:I1292"/>
    <mergeCell ref="G1293:I1293"/>
    <mergeCell ref="B1297:I1298"/>
    <mergeCell ref="B1299:B1300"/>
    <mergeCell ref="D1299:D1300"/>
    <mergeCell ref="E1299:E1300"/>
    <mergeCell ref="G1299:I1300"/>
    <mergeCell ref="G1301:I1301"/>
    <mergeCell ref="B1305:I1306"/>
    <mergeCell ref="B1307:B1308"/>
    <mergeCell ref="D1307:D1308"/>
    <mergeCell ref="E1307:E1308"/>
    <mergeCell ref="G1307:I1308"/>
    <mergeCell ref="G1309:I1309"/>
    <mergeCell ref="B1313:I1314"/>
    <mergeCell ref="B1315:B1316"/>
    <mergeCell ref="D1315:D1316"/>
    <mergeCell ref="E1315:E1316"/>
    <mergeCell ref="G1315:I1316"/>
    <mergeCell ref="G1317:I1317"/>
    <mergeCell ref="B1321:I1322"/>
    <mergeCell ref="B1323:B1324"/>
    <mergeCell ref="D1323:D1324"/>
    <mergeCell ref="E1323:E1324"/>
    <mergeCell ref="G1323:I1324"/>
    <mergeCell ref="G1325:I1325"/>
    <mergeCell ref="B1329:I1330"/>
    <mergeCell ref="B1331:B1332"/>
    <mergeCell ref="D1331:D1332"/>
    <mergeCell ref="E1331:E1332"/>
    <mergeCell ref="G1331:I1332"/>
    <mergeCell ref="G1333:I1333"/>
    <mergeCell ref="B1337:I1338"/>
    <mergeCell ref="B1339:B1340"/>
    <mergeCell ref="D1339:D1340"/>
    <mergeCell ref="E1339:E1340"/>
    <mergeCell ref="G1339:I1340"/>
    <mergeCell ref="G1341:I1341"/>
    <mergeCell ref="B1345:I1346"/>
    <mergeCell ref="B1347:B1348"/>
    <mergeCell ref="D1347:D1348"/>
    <mergeCell ref="E1347:E1348"/>
    <mergeCell ref="F1347:F1348"/>
    <mergeCell ref="G1347:I1348"/>
    <mergeCell ref="G1349:I1349"/>
    <mergeCell ref="G1350:I1350"/>
    <mergeCell ref="B1354:I1355"/>
    <mergeCell ref="B1356:B1357"/>
    <mergeCell ref="D1356:D1357"/>
    <mergeCell ref="E1356:E1357"/>
    <mergeCell ref="G1356:I1357"/>
    <mergeCell ref="G1358:I1358"/>
    <mergeCell ref="G1359:I1359"/>
    <mergeCell ref="B1363:I1364"/>
    <mergeCell ref="B1365:B1366"/>
    <mergeCell ref="D1365:D1366"/>
    <mergeCell ref="E1365:E1366"/>
    <mergeCell ref="G1365:I1366"/>
    <mergeCell ref="G1367:I1367"/>
    <mergeCell ref="G1368:I1368"/>
    <mergeCell ref="B1372:I1373"/>
    <mergeCell ref="B1374:B1375"/>
    <mergeCell ref="D1374:D1375"/>
    <mergeCell ref="E1374:E1375"/>
    <mergeCell ref="G1374:I1375"/>
    <mergeCell ref="G1376:I1376"/>
    <mergeCell ref="G1377:I1377"/>
    <mergeCell ref="B1381:I1382"/>
    <mergeCell ref="B1383:B1384"/>
    <mergeCell ref="D1383:D1384"/>
    <mergeCell ref="E1383:E1384"/>
    <mergeCell ref="G1383:I1384"/>
    <mergeCell ref="G1385:I1385"/>
    <mergeCell ref="B1389:I1390"/>
    <mergeCell ref="B1391:B1392"/>
    <mergeCell ref="D1391:D1392"/>
    <mergeCell ref="E1391:E1392"/>
    <mergeCell ref="G1391:I1392"/>
    <mergeCell ref="G1393:I1393"/>
    <mergeCell ref="B1397:I1398"/>
    <mergeCell ref="B1399:B1400"/>
    <mergeCell ref="D1399:D1400"/>
    <mergeCell ref="E1399:E1400"/>
    <mergeCell ref="G1399:I1400"/>
    <mergeCell ref="G1401:I1401"/>
    <mergeCell ref="B1405:I1406"/>
    <mergeCell ref="B1407:B1408"/>
    <mergeCell ref="D1407:D1408"/>
    <mergeCell ref="E1407:E1408"/>
    <mergeCell ref="G1407:I1408"/>
    <mergeCell ref="G1409:I1409"/>
    <mergeCell ref="G1410:I1410"/>
    <mergeCell ref="G1411:I1411"/>
    <mergeCell ref="B1415:I1416"/>
    <mergeCell ref="B1417:B1418"/>
    <mergeCell ref="D1417:D1418"/>
    <mergeCell ref="E1417:E1418"/>
    <mergeCell ref="G1417:I1418"/>
    <mergeCell ref="G1419:I1419"/>
    <mergeCell ref="B1423:I1424"/>
    <mergeCell ref="B1425:B1426"/>
    <mergeCell ref="D1425:D1426"/>
    <mergeCell ref="E1425:E1426"/>
    <mergeCell ref="G1425:I1426"/>
    <mergeCell ref="G1427:I1427"/>
    <mergeCell ref="B1431:I1432"/>
    <mergeCell ref="B1433:B1434"/>
    <mergeCell ref="D1433:D1434"/>
    <mergeCell ref="E1433:E1434"/>
    <mergeCell ref="G1433:I1434"/>
    <mergeCell ref="G1435:I1435"/>
    <mergeCell ref="B1439:I1440"/>
    <mergeCell ref="B1441:B1442"/>
    <mergeCell ref="D1441:D1442"/>
    <mergeCell ref="E1441:E1442"/>
    <mergeCell ref="G1441:I1442"/>
    <mergeCell ref="G1443:I1443"/>
    <mergeCell ref="B1447:I1448"/>
    <mergeCell ref="B1449:B1450"/>
    <mergeCell ref="D1449:D1450"/>
    <mergeCell ref="E1449:E1450"/>
    <mergeCell ref="G1449:I1450"/>
    <mergeCell ref="G1451:I1451"/>
    <mergeCell ref="G1452:I1452"/>
    <mergeCell ref="G1453:I1453"/>
    <mergeCell ref="G1454:I1454"/>
    <mergeCell ref="G1455:I1455"/>
    <mergeCell ref="G1456:I1456"/>
    <mergeCell ref="B1459:I1459"/>
    <mergeCell ref="B1462:I1463"/>
    <mergeCell ref="B1464:B1465"/>
    <mergeCell ref="D1464:D1465"/>
    <mergeCell ref="E1464:E1465"/>
    <mergeCell ref="G1464:I1465"/>
    <mergeCell ref="G1466:I1466"/>
    <mergeCell ref="B1470:I1471"/>
    <mergeCell ref="B1472:B1473"/>
    <mergeCell ref="D1472:D1473"/>
    <mergeCell ref="E1472:E1473"/>
    <mergeCell ref="G1472:I1473"/>
    <mergeCell ref="G1474:I1474"/>
    <mergeCell ref="B1478:I1479"/>
    <mergeCell ref="B1480:B1481"/>
    <mergeCell ref="D1480:D1481"/>
    <mergeCell ref="E1480:E1481"/>
    <mergeCell ref="G1480:I1481"/>
    <mergeCell ref="G1482:I1482"/>
    <mergeCell ref="B1486:I1487"/>
    <mergeCell ref="B1488:B1489"/>
    <mergeCell ref="D1488:D1489"/>
    <mergeCell ref="E1488:E1489"/>
    <mergeCell ref="G1488:I1489"/>
    <mergeCell ref="G1490:I1490"/>
    <mergeCell ref="B1493:I1493"/>
    <mergeCell ref="B1496:I1497"/>
    <mergeCell ref="B1498:B1499"/>
    <mergeCell ref="D1498:D1499"/>
    <mergeCell ref="E1498:E1499"/>
    <mergeCell ref="G1498:I1499"/>
    <mergeCell ref="G1500:I1500"/>
    <mergeCell ref="B1504:I1505"/>
    <mergeCell ref="B1506:B1507"/>
    <mergeCell ref="D1506:D1507"/>
    <mergeCell ref="E1506:E1507"/>
    <mergeCell ref="F1506:F1507"/>
    <mergeCell ref="G1506:I1507"/>
    <mergeCell ref="G1508:I1508"/>
    <mergeCell ref="G1509:I1509"/>
    <mergeCell ref="G1510:I1510"/>
    <mergeCell ref="B1514:I1515"/>
    <mergeCell ref="B1516:B1517"/>
    <mergeCell ref="D1516:D1517"/>
    <mergeCell ref="E1516:E1517"/>
    <mergeCell ref="G1516:I1517"/>
    <mergeCell ref="G1518:I1518"/>
    <mergeCell ref="B1522:I1523"/>
    <mergeCell ref="B1524:B1525"/>
    <mergeCell ref="D1524:D1525"/>
    <mergeCell ref="E1524:E1525"/>
    <mergeCell ref="G1524:I1525"/>
    <mergeCell ref="G1526:I1526"/>
    <mergeCell ref="B1530:I1531"/>
    <mergeCell ref="B1532:B1533"/>
    <mergeCell ref="D1532:D1533"/>
    <mergeCell ref="E1532:E1533"/>
    <mergeCell ref="G1532:I1533"/>
    <mergeCell ref="G1534:I1534"/>
    <mergeCell ref="B1538:I1539"/>
    <mergeCell ref="B1540:B1541"/>
    <mergeCell ref="D1540:D1541"/>
    <mergeCell ref="E1540:E1541"/>
    <mergeCell ref="G1540:I1541"/>
    <mergeCell ref="G1542:I1542"/>
    <mergeCell ref="B1546:I1547"/>
    <mergeCell ref="B1548:B1549"/>
    <mergeCell ref="D1548:D1549"/>
    <mergeCell ref="E1548:E1549"/>
    <mergeCell ref="G1548:I1549"/>
    <mergeCell ref="G1550:I1550"/>
    <mergeCell ref="B1554:I1555"/>
    <mergeCell ref="B1556:B1557"/>
    <mergeCell ref="D1556:D1557"/>
    <mergeCell ref="E1556:E1557"/>
    <mergeCell ref="G1556:I1557"/>
    <mergeCell ref="G1558:I1558"/>
    <mergeCell ref="B1562:I1563"/>
    <mergeCell ref="B1564:B1565"/>
    <mergeCell ref="D1564:D1565"/>
    <mergeCell ref="E1564:E1565"/>
    <mergeCell ref="F1564:F1565"/>
    <mergeCell ref="G1564:I1565"/>
    <mergeCell ref="G1566:I1566"/>
    <mergeCell ref="G1567:I1567"/>
    <mergeCell ref="G1568:I1568"/>
    <mergeCell ref="G1569:I1569"/>
    <mergeCell ref="B1573:I1574"/>
    <mergeCell ref="B1575:B1576"/>
    <mergeCell ref="D1575:D1576"/>
    <mergeCell ref="E1575:E1576"/>
    <mergeCell ref="G1575:I1576"/>
    <mergeCell ref="G1577:I1577"/>
    <mergeCell ref="B1581:I1582"/>
    <mergeCell ref="B1583:B1584"/>
    <mergeCell ref="D1583:D1584"/>
    <mergeCell ref="E1583:E1584"/>
    <mergeCell ref="G1583:I1584"/>
    <mergeCell ref="G1585:I1585"/>
    <mergeCell ref="B1589:I1590"/>
    <mergeCell ref="B1591:B1592"/>
    <mergeCell ref="D1591:D1592"/>
    <mergeCell ref="E1591:E1592"/>
    <mergeCell ref="G1591:I1592"/>
    <mergeCell ref="G1593:I1593"/>
    <mergeCell ref="B1597:I1598"/>
    <mergeCell ref="B1599:B1600"/>
    <mergeCell ref="D1599:D1600"/>
    <mergeCell ref="E1599:E1600"/>
    <mergeCell ref="G1599:I1600"/>
    <mergeCell ref="G1601:I1601"/>
    <mergeCell ref="B1605:I1606"/>
    <mergeCell ref="B1607:B1608"/>
    <mergeCell ref="D1607:D1608"/>
    <mergeCell ref="E1607:E1608"/>
    <mergeCell ref="G1607:I1608"/>
    <mergeCell ref="G1609:I1609"/>
    <mergeCell ref="B1613:I1614"/>
    <mergeCell ref="B1615:B1616"/>
    <mergeCell ref="D1615:D1616"/>
    <mergeCell ref="E1615:E1616"/>
    <mergeCell ref="G1615:I1616"/>
    <mergeCell ref="G1617:I1617"/>
    <mergeCell ref="B1621:I1622"/>
    <mergeCell ref="B1623:B1624"/>
    <mergeCell ref="D1623:D1624"/>
    <mergeCell ref="E1623:E1624"/>
    <mergeCell ref="G1623:I1624"/>
    <mergeCell ref="G1625:I1625"/>
    <mergeCell ref="B1628:I1628"/>
    <mergeCell ref="B1631:I1632"/>
    <mergeCell ref="B1633:B1634"/>
    <mergeCell ref="D1633:D1634"/>
    <mergeCell ref="E1633:E1634"/>
    <mergeCell ref="G1633:I1634"/>
    <mergeCell ref="G1635:I1635"/>
    <mergeCell ref="B1639:I1640"/>
    <mergeCell ref="B1641:B1642"/>
    <mergeCell ref="D1641:D1642"/>
    <mergeCell ref="E1641:E1642"/>
    <mergeCell ref="G1641:I1642"/>
    <mergeCell ref="G1643:I1643"/>
    <mergeCell ref="B1647:I1648"/>
    <mergeCell ref="B1649:B1650"/>
    <mergeCell ref="D1649:D1650"/>
    <mergeCell ref="E1649:E1650"/>
    <mergeCell ref="F1649:F1650"/>
    <mergeCell ref="G1649:I1650"/>
    <mergeCell ref="G1651:I1651"/>
    <mergeCell ref="B1655:I1656"/>
    <mergeCell ref="B1657:B1658"/>
    <mergeCell ref="E1657:E1658"/>
    <mergeCell ref="G1657:I1658"/>
    <mergeCell ref="G1659:I1659"/>
    <mergeCell ref="B1663:I1664"/>
    <mergeCell ref="B1665:B1666"/>
    <mergeCell ref="D1665:D1666"/>
    <mergeCell ref="E1665:E1666"/>
    <mergeCell ref="G1665:I1666"/>
    <mergeCell ref="G1667:I1667"/>
    <mergeCell ref="B1671:I1672"/>
    <mergeCell ref="B1673:B1674"/>
    <mergeCell ref="D1673:D1674"/>
    <mergeCell ref="E1673:E1674"/>
    <mergeCell ref="G1673:I1674"/>
    <mergeCell ref="G1675:I1675"/>
    <mergeCell ref="G1676:I1676"/>
    <mergeCell ref="G1677:I1677"/>
    <mergeCell ref="G1678:I1678"/>
    <mergeCell ref="B1682:I1683"/>
    <mergeCell ref="B1684:B1685"/>
    <mergeCell ref="D1684:D1685"/>
    <mergeCell ref="E1684:E1685"/>
    <mergeCell ref="G1684:I1685"/>
    <mergeCell ref="G1686:I1686"/>
    <mergeCell ref="B1690:I1691"/>
    <mergeCell ref="B1692:B1693"/>
    <mergeCell ref="D1692:D1693"/>
    <mergeCell ref="E1692:E1693"/>
    <mergeCell ref="G1692:I1693"/>
    <mergeCell ref="G1694:I1694"/>
    <mergeCell ref="G1695:I1695"/>
    <mergeCell ref="B1699:I1700"/>
    <mergeCell ref="B1701:B1702"/>
    <mergeCell ref="D1701:D1702"/>
    <mergeCell ref="E1701:E1702"/>
    <mergeCell ref="G1701:I1702"/>
    <mergeCell ref="G1703:I1703"/>
    <mergeCell ref="B1707:I1708"/>
    <mergeCell ref="B1709:B1710"/>
    <mergeCell ref="D1709:D1710"/>
    <mergeCell ref="E1709:E1710"/>
    <mergeCell ref="G1709:I1710"/>
    <mergeCell ref="G1711:I1711"/>
    <mergeCell ref="B1715:I1716"/>
    <mergeCell ref="B1717:B1718"/>
    <mergeCell ref="D1717:D1718"/>
    <mergeCell ref="E1717:E1718"/>
    <mergeCell ref="G1717:I1718"/>
    <mergeCell ref="G1719:I1719"/>
    <mergeCell ref="B1723:I1724"/>
    <mergeCell ref="B1725:B1726"/>
    <mergeCell ref="D1725:D1726"/>
    <mergeCell ref="E1725:E1726"/>
    <mergeCell ref="G1725:I1726"/>
    <mergeCell ref="G1727:I1727"/>
    <mergeCell ref="B1731:I1732"/>
    <mergeCell ref="B1733:B1734"/>
    <mergeCell ref="D1733:D1734"/>
    <mergeCell ref="E1733:E1734"/>
    <mergeCell ref="G1733:I1734"/>
    <mergeCell ref="G1735:I1735"/>
    <mergeCell ref="B1739:I1740"/>
    <mergeCell ref="B1741:B1742"/>
    <mergeCell ref="D1741:D1742"/>
    <mergeCell ref="E1741:E1742"/>
    <mergeCell ref="G1741:I1742"/>
    <mergeCell ref="G1743:I1743"/>
    <mergeCell ref="B1747:I1748"/>
    <mergeCell ref="B1749:B1750"/>
    <mergeCell ref="D1749:D1750"/>
    <mergeCell ref="E1749:E1750"/>
    <mergeCell ref="G1749:I1750"/>
    <mergeCell ref="G1751:I1751"/>
    <mergeCell ref="G1752:I1752"/>
    <mergeCell ref="G1753:I1753"/>
    <mergeCell ref="G1754:I1754"/>
    <mergeCell ref="G1755:I1755"/>
    <mergeCell ref="G1756:I1756"/>
    <mergeCell ref="B1759:I1759"/>
    <mergeCell ref="B1762:I1763"/>
    <mergeCell ref="B1764:B1765"/>
    <mergeCell ref="D1764:D1765"/>
    <mergeCell ref="E1764:E1765"/>
    <mergeCell ref="G1764:I1765"/>
    <mergeCell ref="G1766:I1766"/>
    <mergeCell ref="B1770:I1771"/>
    <mergeCell ref="B1772:B1773"/>
    <mergeCell ref="D1772:D1773"/>
    <mergeCell ref="E1772:E1773"/>
    <mergeCell ref="G1772:I1773"/>
    <mergeCell ref="G1774:I1774"/>
    <mergeCell ref="B1778:I1779"/>
    <mergeCell ref="B1780:B1781"/>
    <mergeCell ref="D1780:D1781"/>
    <mergeCell ref="E1780:E1781"/>
    <mergeCell ref="G1780:I1781"/>
    <mergeCell ref="G1782:I1782"/>
    <mergeCell ref="B1786:I1787"/>
    <mergeCell ref="B1788:B1789"/>
    <mergeCell ref="D1788:D1789"/>
    <mergeCell ref="E1788:E1789"/>
    <mergeCell ref="G1788:I1789"/>
    <mergeCell ref="G1790:I1790"/>
    <mergeCell ref="B1794:I1795"/>
    <mergeCell ref="B1796:B1797"/>
    <mergeCell ref="D1796:D1797"/>
    <mergeCell ref="E1796:E1797"/>
    <mergeCell ref="G1796:I1797"/>
    <mergeCell ref="G1798:I1798"/>
    <mergeCell ref="B1802:I1803"/>
    <mergeCell ref="B1804:B1805"/>
    <mergeCell ref="D1804:D1805"/>
    <mergeCell ref="E1804:E1805"/>
    <mergeCell ref="G1804:I1805"/>
    <mergeCell ref="G1806:I1806"/>
    <mergeCell ref="B1810:I1811"/>
    <mergeCell ref="B1812:B1813"/>
    <mergeCell ref="D1812:D1813"/>
    <mergeCell ref="E1812:E1813"/>
    <mergeCell ref="G1812:I1813"/>
    <mergeCell ref="G1814:I1814"/>
    <mergeCell ref="B1818:I1819"/>
    <mergeCell ref="B1820:B1821"/>
    <mergeCell ref="D1820:D1821"/>
    <mergeCell ref="E1820:E1821"/>
    <mergeCell ref="G1820:I1821"/>
    <mergeCell ref="G1822:I1822"/>
    <mergeCell ref="G1823:I1823"/>
    <mergeCell ref="G1824:I1824"/>
    <mergeCell ref="G1825:I1825"/>
    <mergeCell ref="G1826:I1826"/>
    <mergeCell ref="G1827:I1827"/>
    <mergeCell ref="B1831:I1832"/>
    <mergeCell ref="B1833:B1834"/>
    <mergeCell ref="D1833:D1834"/>
    <mergeCell ref="E1833:E1834"/>
    <mergeCell ref="G1833:I1834"/>
    <mergeCell ref="G1835:I1835"/>
    <mergeCell ref="B1839:I1840"/>
    <mergeCell ref="B1841:B1842"/>
    <mergeCell ref="D1841:D1842"/>
    <mergeCell ref="E1841:E1842"/>
    <mergeCell ref="G1841:I1842"/>
    <mergeCell ref="G1843:I1843"/>
    <mergeCell ref="B1846:I1846"/>
    <mergeCell ref="B1849:I1850"/>
    <mergeCell ref="B1851:B1852"/>
    <mergeCell ref="D1851:D1852"/>
    <mergeCell ref="E1851:E1852"/>
    <mergeCell ref="G1851:I1852"/>
    <mergeCell ref="G1853:I1853"/>
    <mergeCell ref="B1857:I1858"/>
    <mergeCell ref="B1859:B1860"/>
    <mergeCell ref="D1859:D1860"/>
    <mergeCell ref="E1859:E1860"/>
    <mergeCell ref="G1859:I1860"/>
    <mergeCell ref="G1861:I1861"/>
    <mergeCell ref="G1862:I1862"/>
    <mergeCell ref="G1863:I1863"/>
    <mergeCell ref="G1864:I1864"/>
    <mergeCell ref="G1865:I1865"/>
    <mergeCell ref="G1866:I1866"/>
    <mergeCell ref="B1870:I1871"/>
    <mergeCell ref="B1872:B1873"/>
    <mergeCell ref="D1872:D1873"/>
    <mergeCell ref="E1872:E1873"/>
    <mergeCell ref="G1872:I1873"/>
    <mergeCell ref="G1874:I1874"/>
    <mergeCell ref="B1878:I1879"/>
    <mergeCell ref="B1880:B1881"/>
    <mergeCell ref="D1880:D1881"/>
    <mergeCell ref="E1880:E1881"/>
    <mergeCell ref="G1880:I1881"/>
    <mergeCell ref="G1882:I1882"/>
    <mergeCell ref="B1886:I1887"/>
    <mergeCell ref="B1888:B1889"/>
    <mergeCell ref="D1888:D1889"/>
    <mergeCell ref="E1888:E1889"/>
    <mergeCell ref="G1888:I1889"/>
    <mergeCell ref="G1890:I1890"/>
    <mergeCell ref="B1893:I1893"/>
    <mergeCell ref="B1896:I1897"/>
    <mergeCell ref="B1898:B1899"/>
    <mergeCell ref="D1898:D1899"/>
    <mergeCell ref="E1898:E1899"/>
    <mergeCell ref="G1898:I1899"/>
    <mergeCell ref="G1900:I1900"/>
    <mergeCell ref="B1904:I1905"/>
    <mergeCell ref="B1906:B1907"/>
    <mergeCell ref="D1906:D1907"/>
    <mergeCell ref="E1906:E1907"/>
    <mergeCell ref="G1906:I1907"/>
    <mergeCell ref="G1908:I1908"/>
    <mergeCell ref="B1912:I1913"/>
    <mergeCell ref="B1914:B1915"/>
    <mergeCell ref="D1914:D1915"/>
    <mergeCell ref="E1914:E1915"/>
    <mergeCell ref="G1914:I1915"/>
    <mergeCell ref="G1916:I1916"/>
    <mergeCell ref="B1920:I1921"/>
    <mergeCell ref="B1922:B1923"/>
    <mergeCell ref="D1922:D1923"/>
    <mergeCell ref="E1922:E1923"/>
    <mergeCell ref="F1922:F1923"/>
    <mergeCell ref="G1922:I1923"/>
    <mergeCell ref="G1924:I1924"/>
    <mergeCell ref="G1925:I1925"/>
    <mergeCell ref="B1929:I1930"/>
    <mergeCell ref="B1931:B1932"/>
    <mergeCell ref="D1931:D1932"/>
    <mergeCell ref="E1931:E1932"/>
    <mergeCell ref="G1931:I1932"/>
    <mergeCell ref="G1933:I1933"/>
    <mergeCell ref="B1937:I1938"/>
    <mergeCell ref="B1939:B1940"/>
    <mergeCell ref="D1939:D1940"/>
    <mergeCell ref="E1939:E1940"/>
    <mergeCell ref="G1939:I1940"/>
    <mergeCell ref="G1941:I1941"/>
    <mergeCell ref="B1945:I1946"/>
    <mergeCell ref="B1947:B1948"/>
    <mergeCell ref="D1947:D1948"/>
    <mergeCell ref="E1947:E1948"/>
    <mergeCell ref="G1947:I1948"/>
    <mergeCell ref="G1949:I1949"/>
    <mergeCell ref="B1953:I1954"/>
    <mergeCell ref="B1955:B1956"/>
    <mergeCell ref="D1955:D1956"/>
    <mergeCell ref="E1955:E1956"/>
    <mergeCell ref="G1955:I1956"/>
    <mergeCell ref="G1957:I1957"/>
    <mergeCell ref="B1961:I1962"/>
    <mergeCell ref="B1963:B1964"/>
    <mergeCell ref="D1963:D1964"/>
    <mergeCell ref="E1963:E1964"/>
    <mergeCell ref="F1963:F1964"/>
    <mergeCell ref="G1963:I1964"/>
    <mergeCell ref="G1965:I1965"/>
    <mergeCell ref="B1968:I1968"/>
    <mergeCell ref="B1971:I1972"/>
    <mergeCell ref="B1973:B1974"/>
    <mergeCell ref="D1973:D1974"/>
    <mergeCell ref="E1973:E1974"/>
    <mergeCell ref="G1973:I1974"/>
    <mergeCell ref="G1975:I1975"/>
    <mergeCell ref="B1979:I1980"/>
    <mergeCell ref="B1981:B1982"/>
    <mergeCell ref="D1981:D1982"/>
    <mergeCell ref="E1981:E1982"/>
    <mergeCell ref="G1981:I1982"/>
    <mergeCell ref="G1983:I1983"/>
    <mergeCell ref="B1987:I1988"/>
    <mergeCell ref="B1989:B1990"/>
    <mergeCell ref="D1989:D1990"/>
    <mergeCell ref="E1989:E1990"/>
    <mergeCell ref="G1989:I1990"/>
    <mergeCell ref="G1991:I1991"/>
    <mergeCell ref="B1995:I1996"/>
    <mergeCell ref="B1997:B1998"/>
    <mergeCell ref="D1997:D1998"/>
    <mergeCell ref="E1997:E1998"/>
    <mergeCell ref="G1997:I1998"/>
    <mergeCell ref="G1999:I1999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P34"/>
  <sheetViews>
    <sheetView showFormulas="false" showGridLines="true" showRowColHeaders="true" showZeros="true" rightToLeft="false" tabSelected="false" showOutlineSymbols="true" defaultGridColor="true" view="normal" topLeftCell="A14" colorId="64" zoomScale="100" zoomScaleNormal="100" zoomScalePageLayoutView="100" workbookViewId="0">
      <selection pane="topLeft" activeCell="K35" activeCellId="0" sqref="K35"/>
    </sheetView>
  </sheetViews>
  <sheetFormatPr defaultRowHeight="14.4" zeroHeight="false" outlineLevelRow="0" outlineLevelCol="0"/>
  <cols>
    <col collapsed="false" customWidth="true" hidden="false" outlineLevel="0" max="1" min="1" style="0" width="56.01"/>
    <col collapsed="false" customWidth="true" hidden="false" outlineLevel="0" max="1025" min="2" style="0" width="8.75"/>
  </cols>
  <sheetData>
    <row r="1" customFormat="false" ht="16.8" hidden="false" customHeight="true" outlineLevel="0" collapsed="false">
      <c r="A1" s="133" t="e">
        <f aca="false">#VALUE!</f>
        <v>#VALUE!</v>
      </c>
      <c r="J1" s="134" t="s">
        <v>872</v>
      </c>
      <c r="K1" s="134"/>
      <c r="L1" s="134"/>
      <c r="M1" s="134"/>
      <c r="N1" s="134"/>
      <c r="O1" s="134"/>
      <c r="P1" s="134"/>
    </row>
    <row r="2" customFormat="false" ht="16.8" hidden="false" customHeight="true" outlineLevel="0" collapsed="false">
      <c r="A2" s="133"/>
      <c r="J2" s="134" t="s">
        <v>873</v>
      </c>
      <c r="K2" s="134"/>
      <c r="L2" s="134"/>
      <c r="M2" s="134"/>
      <c r="N2" s="134"/>
      <c r="O2" s="134"/>
      <c r="P2" s="134"/>
    </row>
    <row r="3" customFormat="false" ht="16.8" hidden="false" customHeight="true" outlineLevel="0" collapsed="false">
      <c r="A3" s="133"/>
      <c r="J3" s="134" t="s">
        <v>874</v>
      </c>
      <c r="K3" s="134"/>
      <c r="L3" s="134"/>
      <c r="M3" s="134"/>
      <c r="N3" s="134"/>
      <c r="O3" s="134"/>
      <c r="P3" s="134"/>
    </row>
    <row r="4" customFormat="false" ht="16.8" hidden="false" customHeight="true" outlineLevel="0" collapsed="false">
      <c r="A4" s="133"/>
    </row>
    <row r="6" customFormat="false" ht="15" hidden="false" customHeight="false" outlineLevel="0" collapsed="false"/>
    <row r="7" customFormat="false" ht="15" hidden="false" customHeight="false" outlineLevel="0" collapsed="false">
      <c r="A7" s="135" t="s">
        <v>875</v>
      </c>
      <c r="B7" s="136" t="s">
        <v>876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 t="s">
        <v>877</v>
      </c>
      <c r="N7" s="136"/>
      <c r="O7" s="136"/>
      <c r="P7" s="136"/>
    </row>
    <row r="8" customFormat="false" ht="14.4" hidden="false" customHeight="false" outlineLevel="0" collapsed="false">
      <c r="A8" s="135"/>
      <c r="B8" s="137" t="s">
        <v>878</v>
      </c>
      <c r="C8" s="138" t="s">
        <v>879</v>
      </c>
      <c r="D8" s="138" t="s">
        <v>880</v>
      </c>
      <c r="E8" s="138" t="s">
        <v>881</v>
      </c>
      <c r="F8" s="138" t="s">
        <v>882</v>
      </c>
      <c r="G8" s="138" t="s">
        <v>883</v>
      </c>
      <c r="H8" s="138" t="s">
        <v>884</v>
      </c>
      <c r="I8" s="138" t="s">
        <v>878</v>
      </c>
      <c r="J8" s="138" t="s">
        <v>879</v>
      </c>
      <c r="K8" s="138" t="s">
        <v>880</v>
      </c>
      <c r="L8" s="138" t="s">
        <v>881</v>
      </c>
      <c r="M8" s="138" t="s">
        <v>878</v>
      </c>
      <c r="N8" s="138" t="s">
        <v>879</v>
      </c>
      <c r="O8" s="138" t="s">
        <v>880</v>
      </c>
      <c r="P8" s="139" t="s">
        <v>881</v>
      </c>
    </row>
    <row r="9" customFormat="false" ht="15" hidden="false" customHeight="false" outlineLevel="0" collapsed="false">
      <c r="A9" s="135"/>
      <c r="B9" s="140" t="n">
        <v>4</v>
      </c>
      <c r="C9" s="141" t="n">
        <v>5</v>
      </c>
      <c r="D9" s="141" t="n">
        <v>6</v>
      </c>
      <c r="E9" s="141" t="n">
        <v>7</v>
      </c>
      <c r="F9" s="141" t="n">
        <v>8</v>
      </c>
      <c r="G9" s="141" t="n">
        <v>9</v>
      </c>
      <c r="H9" s="141" t="n">
        <v>10</v>
      </c>
      <c r="I9" s="141" t="n">
        <v>11</v>
      </c>
      <c r="J9" s="141" t="n">
        <v>12</v>
      </c>
      <c r="K9" s="141" t="n">
        <v>13</v>
      </c>
      <c r="L9" s="141" t="n">
        <v>14</v>
      </c>
      <c r="M9" s="141" t="n">
        <v>8</v>
      </c>
      <c r="N9" s="141" t="n">
        <v>18</v>
      </c>
      <c r="O9" s="141" t="n">
        <v>19</v>
      </c>
      <c r="P9" s="142" t="n">
        <v>20</v>
      </c>
    </row>
    <row r="10" customFormat="false" ht="14.4" hidden="false" customHeight="false" outlineLevel="0" collapsed="false">
      <c r="A10" s="143" t="s">
        <v>885</v>
      </c>
      <c r="B10" s="144"/>
      <c r="C10" s="145"/>
      <c r="D10" s="145"/>
      <c r="E10" s="145"/>
      <c r="F10" s="145"/>
      <c r="G10" s="145"/>
      <c r="H10" s="146"/>
      <c r="I10" s="145"/>
      <c r="J10" s="145"/>
      <c r="K10" s="145"/>
      <c r="L10" s="145"/>
      <c r="M10" s="145"/>
      <c r="N10" s="145"/>
      <c r="O10" s="145"/>
      <c r="P10" s="147"/>
    </row>
    <row r="11" customFormat="false" ht="14.4" hidden="false" customHeight="false" outlineLevel="0" collapsed="false">
      <c r="A11" s="148" t="s">
        <v>886</v>
      </c>
      <c r="B11" s="149"/>
      <c r="C11" s="150"/>
      <c r="D11" s="150"/>
      <c r="E11" s="150"/>
      <c r="F11" s="150"/>
      <c r="G11" s="150"/>
      <c r="H11" s="151"/>
      <c r="I11" s="150"/>
      <c r="J11" s="150"/>
      <c r="K11" s="150"/>
      <c r="L11" s="150"/>
      <c r="M11" s="150"/>
      <c r="N11" s="150"/>
      <c r="O11" s="150"/>
      <c r="P11" s="152"/>
    </row>
    <row r="12" customFormat="false" ht="14.4" hidden="false" customHeight="false" outlineLevel="0" collapsed="false">
      <c r="A12" s="148" t="s">
        <v>887</v>
      </c>
      <c r="B12" s="153"/>
      <c r="C12" s="154"/>
      <c r="D12" s="150"/>
      <c r="E12" s="150"/>
      <c r="F12" s="150"/>
      <c r="G12" s="150"/>
      <c r="H12" s="151"/>
      <c r="I12" s="150"/>
      <c r="J12" s="150"/>
      <c r="K12" s="150"/>
      <c r="L12" s="150"/>
      <c r="M12" s="150"/>
      <c r="N12" s="150"/>
      <c r="O12" s="150"/>
      <c r="P12" s="152"/>
    </row>
    <row r="13" customFormat="false" ht="14.4" hidden="false" customHeight="false" outlineLevel="0" collapsed="false">
      <c r="A13" s="155" t="s">
        <v>888</v>
      </c>
      <c r="B13" s="153"/>
      <c r="C13" s="154"/>
      <c r="D13" s="150"/>
      <c r="E13" s="150"/>
      <c r="F13" s="150"/>
      <c r="G13" s="150"/>
      <c r="H13" s="151"/>
      <c r="I13" s="150"/>
      <c r="J13" s="150"/>
      <c r="K13" s="150"/>
      <c r="L13" s="150"/>
      <c r="M13" s="150"/>
      <c r="N13" s="150"/>
      <c r="O13" s="150"/>
      <c r="P13" s="152"/>
    </row>
    <row r="14" customFormat="false" ht="28.8" hidden="false" customHeight="false" outlineLevel="0" collapsed="false">
      <c r="A14" s="155" t="s">
        <v>889</v>
      </c>
      <c r="B14" s="153"/>
      <c r="C14" s="156"/>
      <c r="D14" s="150"/>
      <c r="E14" s="150"/>
      <c r="F14" s="150"/>
      <c r="G14" s="150"/>
      <c r="H14" s="151"/>
      <c r="I14" s="150"/>
      <c r="J14" s="150"/>
      <c r="K14" s="150"/>
      <c r="L14" s="150"/>
      <c r="M14" s="150"/>
      <c r="N14" s="150"/>
      <c r="O14" s="150"/>
      <c r="P14" s="152"/>
    </row>
    <row r="15" customFormat="false" ht="14.4" hidden="false" customHeight="false" outlineLevel="0" collapsed="false">
      <c r="A15" s="148" t="s">
        <v>890</v>
      </c>
      <c r="B15" s="153"/>
      <c r="C15" s="150"/>
      <c r="D15" s="156"/>
      <c r="E15" s="150"/>
      <c r="F15" s="150"/>
      <c r="G15" s="150"/>
      <c r="H15" s="151"/>
      <c r="I15" s="150"/>
      <c r="J15" s="150"/>
      <c r="K15" s="150"/>
      <c r="L15" s="150"/>
      <c r="M15" s="150"/>
      <c r="N15" s="150"/>
      <c r="O15" s="150"/>
      <c r="P15" s="152"/>
    </row>
    <row r="16" customFormat="false" ht="28.8" hidden="false" customHeight="false" outlineLevel="0" collapsed="false">
      <c r="A16" s="155" t="s">
        <v>891</v>
      </c>
      <c r="B16" s="153"/>
      <c r="C16" s="150"/>
      <c r="D16" s="150"/>
      <c r="E16" s="156"/>
      <c r="F16" s="150"/>
      <c r="G16" s="150"/>
      <c r="H16" s="151"/>
      <c r="I16" s="150"/>
      <c r="J16" s="150"/>
      <c r="K16" s="150"/>
      <c r="L16" s="150"/>
      <c r="M16" s="150"/>
      <c r="N16" s="150"/>
      <c r="O16" s="150"/>
      <c r="P16" s="152"/>
    </row>
    <row r="17" customFormat="false" ht="28.8" hidden="false" customHeight="false" outlineLevel="0" collapsed="false">
      <c r="A17" s="155" t="s">
        <v>892</v>
      </c>
      <c r="B17" s="153"/>
      <c r="C17" s="150"/>
      <c r="D17" s="150"/>
      <c r="E17" s="156"/>
      <c r="F17" s="150"/>
      <c r="G17" s="150"/>
      <c r="H17" s="151"/>
      <c r="I17" s="150"/>
      <c r="J17" s="150"/>
      <c r="K17" s="150"/>
      <c r="L17" s="150"/>
      <c r="M17" s="150"/>
      <c r="N17" s="150"/>
      <c r="O17" s="150"/>
      <c r="P17" s="152"/>
    </row>
    <row r="18" customFormat="false" ht="14.4" hidden="false" customHeight="false" outlineLevel="0" collapsed="false">
      <c r="A18" s="148" t="s">
        <v>893</v>
      </c>
      <c r="B18" s="153"/>
      <c r="C18" s="150"/>
      <c r="D18" s="150"/>
      <c r="E18" s="150"/>
      <c r="F18" s="156"/>
      <c r="G18" s="156"/>
      <c r="H18" s="151"/>
      <c r="I18" s="150"/>
      <c r="J18" s="150"/>
      <c r="K18" s="150"/>
      <c r="L18" s="150"/>
      <c r="M18" s="150"/>
      <c r="N18" s="150"/>
      <c r="O18" s="150"/>
      <c r="P18" s="152"/>
    </row>
    <row r="19" customFormat="false" ht="14.4" hidden="false" customHeight="false" outlineLevel="0" collapsed="false">
      <c r="A19" s="148" t="s">
        <v>894</v>
      </c>
      <c r="B19" s="153"/>
      <c r="C19" s="150"/>
      <c r="D19" s="150"/>
      <c r="E19" s="150"/>
      <c r="F19" s="156"/>
      <c r="G19" s="156"/>
      <c r="H19" s="151"/>
      <c r="I19" s="150"/>
      <c r="J19" s="150"/>
      <c r="K19" s="150"/>
      <c r="L19" s="150"/>
      <c r="M19" s="150"/>
      <c r="N19" s="150"/>
      <c r="O19" s="150"/>
      <c r="P19" s="152"/>
    </row>
    <row r="20" customFormat="false" ht="14.4" hidden="false" customHeight="false" outlineLevel="0" collapsed="false">
      <c r="A20" s="148" t="s">
        <v>895</v>
      </c>
      <c r="B20" s="153"/>
      <c r="C20" s="150"/>
      <c r="D20" s="150"/>
      <c r="E20" s="150"/>
      <c r="F20" s="156"/>
      <c r="G20" s="156"/>
      <c r="H20" s="151"/>
      <c r="I20" s="150"/>
      <c r="J20" s="150"/>
      <c r="K20" s="150"/>
      <c r="L20" s="150"/>
      <c r="M20" s="150"/>
      <c r="N20" s="150"/>
      <c r="O20" s="150"/>
      <c r="P20" s="152"/>
    </row>
    <row r="21" customFormat="false" ht="14.4" hidden="false" customHeight="false" outlineLevel="0" collapsed="false">
      <c r="A21" s="148" t="s">
        <v>896</v>
      </c>
      <c r="B21" s="153"/>
      <c r="C21" s="150"/>
      <c r="D21" s="150"/>
      <c r="E21" s="150"/>
      <c r="F21" s="150"/>
      <c r="G21" s="156"/>
      <c r="H21" s="151"/>
      <c r="I21" s="150"/>
      <c r="J21" s="150"/>
      <c r="K21" s="150"/>
      <c r="L21" s="150"/>
      <c r="M21" s="150"/>
      <c r="N21" s="150"/>
      <c r="O21" s="150"/>
      <c r="P21" s="152"/>
    </row>
    <row r="22" customFormat="false" ht="14.4" hidden="false" customHeight="false" outlineLevel="0" collapsed="false">
      <c r="A22" s="148" t="s">
        <v>897</v>
      </c>
      <c r="B22" s="153"/>
      <c r="C22" s="150"/>
      <c r="D22" s="150"/>
      <c r="E22" s="150"/>
      <c r="F22" s="150"/>
      <c r="G22" s="150"/>
      <c r="H22" s="151"/>
      <c r="I22" s="156"/>
      <c r="J22" s="156"/>
      <c r="K22" s="150"/>
      <c r="L22" s="150"/>
      <c r="M22" s="150"/>
      <c r="N22" s="150"/>
      <c r="O22" s="150"/>
      <c r="P22" s="152"/>
    </row>
    <row r="23" customFormat="false" ht="14.4" hidden="false" customHeight="false" outlineLevel="0" collapsed="false">
      <c r="A23" s="148" t="s">
        <v>898</v>
      </c>
      <c r="B23" s="153"/>
      <c r="C23" s="150"/>
      <c r="D23" s="150"/>
      <c r="E23" s="150"/>
      <c r="F23" s="150"/>
      <c r="G23" s="150"/>
      <c r="H23" s="151"/>
      <c r="I23" s="156"/>
      <c r="J23" s="156"/>
      <c r="K23" s="150"/>
      <c r="L23" s="150"/>
      <c r="M23" s="150"/>
      <c r="N23" s="150"/>
      <c r="O23" s="150"/>
      <c r="P23" s="152"/>
    </row>
    <row r="24" customFormat="false" ht="14.4" hidden="false" customHeight="false" outlineLevel="0" collapsed="false">
      <c r="A24" s="148" t="s">
        <v>899</v>
      </c>
      <c r="B24" s="153"/>
      <c r="C24" s="150"/>
      <c r="D24" s="150"/>
      <c r="E24" s="150"/>
      <c r="F24" s="150"/>
      <c r="G24" s="150"/>
      <c r="H24" s="151"/>
      <c r="I24" s="150"/>
      <c r="J24" s="150"/>
      <c r="K24" s="156"/>
      <c r="L24" s="150"/>
      <c r="M24" s="150"/>
      <c r="N24" s="150"/>
      <c r="O24" s="150"/>
      <c r="P24" s="152"/>
    </row>
    <row r="25" customFormat="false" ht="14.4" hidden="false" customHeight="false" outlineLevel="0" collapsed="false">
      <c r="A25" s="148" t="s">
        <v>900</v>
      </c>
      <c r="B25" s="153"/>
      <c r="C25" s="150"/>
      <c r="D25" s="150"/>
      <c r="E25" s="150"/>
      <c r="F25" s="150"/>
      <c r="G25" s="150"/>
      <c r="H25" s="151"/>
      <c r="I25" s="150"/>
      <c r="J25" s="150"/>
      <c r="K25" s="156"/>
      <c r="L25" s="150"/>
      <c r="M25" s="150"/>
      <c r="N25" s="150"/>
      <c r="O25" s="150"/>
      <c r="P25" s="152"/>
    </row>
    <row r="26" customFormat="false" ht="14.4" hidden="false" customHeight="false" outlineLevel="0" collapsed="false">
      <c r="A26" s="148" t="s">
        <v>901</v>
      </c>
      <c r="B26" s="153"/>
      <c r="C26" s="150"/>
      <c r="D26" s="150"/>
      <c r="E26" s="150"/>
      <c r="F26" s="150"/>
      <c r="G26" s="150"/>
      <c r="H26" s="151"/>
      <c r="I26" s="150"/>
      <c r="J26" s="150"/>
      <c r="K26" s="150"/>
      <c r="L26" s="157"/>
      <c r="M26" s="150"/>
      <c r="N26" s="150"/>
      <c r="O26" s="150"/>
      <c r="P26" s="152"/>
    </row>
    <row r="27" customFormat="false" ht="14.4" hidden="false" customHeight="false" outlineLevel="0" collapsed="false">
      <c r="A27" s="148" t="s">
        <v>902</v>
      </c>
      <c r="B27" s="153"/>
      <c r="C27" s="150"/>
      <c r="D27" s="150"/>
      <c r="E27" s="150"/>
      <c r="F27" s="150"/>
      <c r="G27" s="150"/>
      <c r="H27" s="151"/>
      <c r="I27" s="150"/>
      <c r="J27" s="150"/>
      <c r="K27" s="150"/>
      <c r="L27" s="150"/>
      <c r="M27" s="158"/>
      <c r="N27" s="150"/>
      <c r="O27" s="150"/>
      <c r="P27" s="152"/>
    </row>
    <row r="28" customFormat="false" ht="14.4" hidden="false" customHeight="false" outlineLevel="0" collapsed="false">
      <c r="A28" s="148" t="s">
        <v>903</v>
      </c>
      <c r="B28" s="153"/>
      <c r="C28" s="150"/>
      <c r="D28" s="150"/>
      <c r="E28" s="150"/>
      <c r="F28" s="150"/>
      <c r="G28" s="150"/>
      <c r="H28" s="151"/>
      <c r="I28" s="150"/>
      <c r="J28" s="150"/>
      <c r="K28" s="150"/>
      <c r="L28" s="150"/>
      <c r="M28" s="150"/>
      <c r="N28" s="158"/>
      <c r="O28" s="150"/>
      <c r="P28" s="152"/>
    </row>
    <row r="29" customFormat="false" ht="15" hidden="false" customHeight="false" outlineLevel="0" collapsed="false">
      <c r="A29" s="159" t="s">
        <v>904</v>
      </c>
      <c r="B29" s="160"/>
      <c r="C29" s="161"/>
      <c r="D29" s="161"/>
      <c r="E29" s="161"/>
      <c r="F29" s="161"/>
      <c r="G29" s="161"/>
      <c r="H29" s="162"/>
      <c r="I29" s="161"/>
      <c r="J29" s="161"/>
      <c r="K29" s="161"/>
      <c r="L29" s="161"/>
      <c r="M29" s="161"/>
      <c r="N29" s="161"/>
      <c r="O29" s="163"/>
      <c r="P29" s="164"/>
    </row>
    <row r="31" customFormat="false" ht="14.4" hidden="false" customHeight="false" outlineLevel="0" collapsed="false">
      <c r="B31" s="165"/>
      <c r="C31" s="166" t="s">
        <v>905</v>
      </c>
      <c r="D31" s="166"/>
      <c r="E31" s="166"/>
      <c r="F31" s="166"/>
      <c r="G31" s="166"/>
      <c r="H31" s="166"/>
    </row>
    <row r="32" customFormat="false" ht="14.4" hidden="false" customHeight="false" outlineLevel="0" collapsed="false">
      <c r="B32" s="167"/>
      <c r="C32" s="168" t="s">
        <v>906</v>
      </c>
      <c r="D32" s="168"/>
      <c r="E32" s="168"/>
      <c r="F32" s="168"/>
      <c r="G32" s="168"/>
      <c r="H32" s="168"/>
    </row>
    <row r="33" customFormat="false" ht="14.4" hidden="false" customHeight="false" outlineLevel="0" collapsed="false">
      <c r="B33" s="169"/>
      <c r="C33" s="168" t="s">
        <v>901</v>
      </c>
      <c r="D33" s="168"/>
      <c r="E33" s="168"/>
      <c r="F33" s="168"/>
      <c r="G33" s="168"/>
      <c r="H33" s="168"/>
    </row>
    <row r="34" customFormat="false" ht="15" hidden="false" customHeight="false" outlineLevel="0" collapsed="false">
      <c r="B34" s="170"/>
      <c r="C34" s="171" t="s">
        <v>907</v>
      </c>
      <c r="D34" s="171"/>
      <c r="E34" s="171"/>
      <c r="F34" s="171"/>
      <c r="G34" s="171"/>
      <c r="H34" s="171"/>
    </row>
  </sheetData>
  <mergeCells count="11">
    <mergeCell ref="A1:A4"/>
    <mergeCell ref="J1:P1"/>
    <mergeCell ref="J2:P2"/>
    <mergeCell ref="J3:P3"/>
    <mergeCell ref="A7:A9"/>
    <mergeCell ref="B7:L7"/>
    <mergeCell ref="M7:P7"/>
    <mergeCell ref="C31:H31"/>
    <mergeCell ref="C32:H32"/>
    <mergeCell ref="C33:H33"/>
    <mergeCell ref="C34:H34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LibreOffice/6.2.6.2$Windows_X86_64 LibreOffice_project/684e730861356e74889dfe6dbddd3562aae2e6ad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2024-01-18T22:41:32Z</dcterms:created>
  <dc:creator>Simone Mollerke</dc:creator>
  <dc:description/>
  <dc:language>pt-BR</dc:language>
  <cp:lastModifiedBy>Simone Mollerke</cp:lastModifiedBy>
  <cp:lastPrinted>2024-01-24T18:03:16Z</cp:lastPrinted>
  <dcterms:modified xsi:type="dcterms:W3CDTF">2024-01-24T19:24:20Z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