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externalLinks/_rels/externalLink1.xml.rels" ContentType="application/vnd.openxmlformats-package.relationship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LIMPEZA-Memoria Calculo 195H" sheetId="1" state="visible" r:id="rId3"/>
  </sheets>
  <externalReferences>
    <externalReference r:id="rId4"/>
  </externalReferenc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A52" authorId="0">
      <text>
        <r>
          <rPr>
            <sz val="10"/>
            <rFont val="Arial"/>
            <family val="2"/>
          </rPr>
          <t xml:space="preserve">Apenas totaliza a previsão mensal de custos com 13° Salário, Férias e Adicional de Férias.
</t>
        </r>
      </text>
    </comment>
  </commentList>
</comments>
</file>

<file path=xl/sharedStrings.xml><?xml version="1.0" encoding="utf-8"?>
<sst xmlns="http://schemas.openxmlformats.org/spreadsheetml/2006/main" count="426" uniqueCount="246">
  <si>
    <t xml:space="preserve">DADOS DA CONTRATAÇÃO</t>
  </si>
  <si>
    <t xml:space="preserve">Processo de Contratação nº </t>
  </si>
  <si>
    <t xml:space="preserve">Pregão Eletrônico  nº</t>
  </si>
  <si>
    <t xml:space="preserve">Data de abertura</t>
  </si>
  <si>
    <t xml:space="preserve">Horário</t>
  </si>
  <si>
    <t xml:space="preserve">Categoria</t>
  </si>
  <si>
    <t xml:space="preserve">AUXILIAR LIMPEZA</t>
  </si>
  <si>
    <t xml:space="preserve">CBO</t>
  </si>
  <si>
    <t xml:space="preserve">Carga horária contratada</t>
  </si>
  <si>
    <t xml:space="preserve">Convenção Coletiva</t>
  </si>
  <si>
    <t xml:space="preserve">RS000022/2025</t>
  </si>
  <si>
    <t xml:space="preserve">Data base da categoria</t>
  </si>
  <si>
    <t xml:space="preserve">1º janeiro</t>
  </si>
  <si>
    <t xml:space="preserve">Divisor</t>
  </si>
  <si>
    <t xml:space="preserve">Salário Normativo</t>
  </si>
  <si>
    <t xml:space="preserve">Salário proporcional carga horária contratada</t>
  </si>
  <si>
    <t xml:space="preserve">Dias efetivamente trabalhados</t>
  </si>
  <si>
    <t xml:space="preserve">Vale-Alimentação</t>
  </si>
  <si>
    <t xml:space="preserve">Vale lanche</t>
  </si>
  <si>
    <t xml:space="preserve">Vale transporte</t>
  </si>
  <si>
    <t xml:space="preserve">Plano de Benefício Social</t>
  </si>
  <si>
    <t xml:space="preserve">Valor</t>
  </si>
  <si>
    <t xml:space="preserve">%  desconto</t>
  </si>
  <si>
    <t xml:space="preserve">Base Cálculo</t>
  </si>
  <si>
    <t xml:space="preserve">Insalubridade</t>
  </si>
  <si>
    <t xml:space="preserve">Máximo</t>
  </si>
  <si>
    <t xml:space="preserve">Médio</t>
  </si>
  <si>
    <t xml:space="preserve">Mínimo</t>
  </si>
  <si>
    <t xml:space="preserve">Nº meses do contrato</t>
  </si>
  <si>
    <t xml:space="preserve">Nº estimado de empregados</t>
  </si>
  <si>
    <t xml:space="preserve">MÓDULO 1 - REMUNERAÇÃO</t>
  </si>
  <si>
    <t xml:space="preserve">SALÁRIO BASE</t>
  </si>
  <si>
    <t xml:space="preserve">SALÁRIO BASE - CONTRATADO</t>
  </si>
  <si>
    <t xml:space="preserve">Cargo A -AUXILIAR LIMPEZA -CBO 5143</t>
  </si>
  <si>
    <t xml:space="preserve">GRATIFICAÇÃO DE FUNÇÃO</t>
  </si>
  <si>
    <t xml:space="preserve">ADICIONAIS (periculosidade ou insalubridade, se houver)</t>
  </si>
  <si>
    <t xml:space="preserve">ADICIONAL DE INSALUBRIDADE - C. 17</t>
  </si>
  <si>
    <t xml:space="preserve">Base de cálculo</t>
  </si>
  <si>
    <t xml:space="preserve">Percentual</t>
  </si>
  <si>
    <t xml:space="preserve">Cargo A - AUXILIAR LIMPEZA</t>
  </si>
  <si>
    <t xml:space="preserve">Salário Base</t>
  </si>
  <si>
    <t xml:space="preserve">Gratificação de função</t>
  </si>
  <si>
    <t xml:space="preserve">Adicional de Periculosidade ou Insalubridade</t>
  </si>
  <si>
    <t xml:space="preserve">Adicional Noturno</t>
  </si>
  <si>
    <t xml:space="preserve">Outros Adicionais</t>
  </si>
  <si>
    <t xml:space="preserve">Total</t>
  </si>
  <si>
    <t xml:space="preserve">MÓDULO 2 - ENCARGOS E BENEFÍCIOS (ANUAIS, MENSAIS E DIÁRIOS)</t>
  </si>
  <si>
    <t xml:space="preserve">SUBMÓDULO 2.1 – 13° SALÁRIO, FÉRIAS E ADICIONAL DE FÉRIAS</t>
  </si>
  <si>
    <t xml:space="preserve">13° SALÁRIO
Previsto no Decreto 57.155, de 1965.</t>
  </si>
  <si>
    <t xml:space="preserve">Provisionamento Mensal</t>
  </si>
  <si>
    <t xml:space="preserve">FÉRIAS
Previsto no art. 7° da Constituição Federal</t>
  </si>
  <si>
    <t xml:space="preserve">ADICIONAL DE FÉRIAS - 1/3 CONSTITUCIONAL</t>
  </si>
  <si>
    <t xml:space="preserve">Alíquota Adicional</t>
  </si>
  <si>
    <t xml:space="preserve">13° Salário</t>
  </si>
  <si>
    <t xml:space="preserve">Férias </t>
  </si>
  <si>
    <t xml:space="preserve">1/3 Constitucional</t>
  </si>
  <si>
    <t xml:space="preserve">Cargo A -AUX. LIMPEZA</t>
  </si>
  <si>
    <t xml:space="preserve">SUBMÓDULO 2.2 - ENCARGOS PREVIDENCIÁRIOS E FGTS</t>
  </si>
  <si>
    <t xml:space="preserve">COMPOSIÇÃO DO GPS E FGTS</t>
  </si>
  <si>
    <t xml:space="preserve">Encargos</t>
  </si>
  <si>
    <t xml:space="preserve">INSS - empregador</t>
  </si>
  <si>
    <t xml:space="preserve">Salário-Educação</t>
  </si>
  <si>
    <t xml:space="preserve">SAT- GIL/RAT</t>
  </si>
  <si>
    <t xml:space="preserve">SESC</t>
  </si>
  <si>
    <t xml:space="preserve">SENAC</t>
  </si>
  <si>
    <t xml:space="preserve">SEBRAE</t>
  </si>
  <si>
    <t xml:space="preserve">INCRA</t>
  </si>
  <si>
    <t xml:space="preserve">FGTS</t>
  </si>
  <si>
    <t xml:space="preserve">TOTAL</t>
  </si>
  <si>
    <t xml:space="preserve">GPS - GUIA DA PREVIDÊNCIA SOCIAL</t>
  </si>
  <si>
    <t xml:space="preserve"> * aqui somava o valor deste + FGTS abaixo</t>
  </si>
  <si>
    <t xml:space="preserve">FGTS - FUNDO DE GARANTIA POR TEMPO DE SERVIÇO</t>
  </si>
  <si>
    <t xml:space="preserve">Cargo A - AUX. LIMPEZA</t>
  </si>
  <si>
    <t xml:space="preserve">GPS</t>
  </si>
  <si>
    <t xml:space="preserve">SUBMÓDULO 2.3 - BENEFÍCIOS MENSAIS E DIÁRIOS</t>
  </si>
  <si>
    <t xml:space="preserve">VALE TRANSPORTE</t>
  </si>
  <si>
    <t xml:space="preserve">CUSTO DA PASSAGEM</t>
  </si>
  <si>
    <t xml:space="preserve">Vr. Unitário</t>
  </si>
  <si>
    <t xml:space="preserve">Vales por dia </t>
  </si>
  <si>
    <t xml:space="preserve">Custo total</t>
  </si>
  <si>
    <t xml:space="preserve">DESCONTO DO VALE TRANSPORTE</t>
  </si>
  <si>
    <t xml:space="preserve">Proporcionalidade</t>
  </si>
  <si>
    <t xml:space="preserve">Desconto</t>
  </si>
  <si>
    <t xml:space="preserve">CUSTO EFETIVO DO VALE TRANSPORTE</t>
  </si>
  <si>
    <t xml:space="preserve">Valor do desconto</t>
  </si>
  <si>
    <t xml:space="preserve">Custo efetivo</t>
  </si>
  <si>
    <t xml:space="preserve">VALE ALIMENTAÇÃO/REFEIÇÃO</t>
  </si>
  <si>
    <t xml:space="preserve">VALE ALIMENTAÇÃO/REFEIÇÃO - C. 18</t>
  </si>
  <si>
    <t xml:space="preserve">Valor diário</t>
  </si>
  <si>
    <t xml:space="preserve">Cargo A - AUX LIMPEZA</t>
  </si>
  <si>
    <t xml:space="preserve">DESCONTO DO VALE ALIMENTAÇÃO/REFEIÇÃO</t>
  </si>
  <si>
    <t xml:space="preserve">CUSTO EFETIVO DO VALE ALIMENTAÇÃO/REFEIÇÃO</t>
  </si>
  <si>
    <t xml:space="preserve">PLANO DE BENEFÍCIO SOCIAL FAMILIAR</t>
  </si>
  <si>
    <t xml:space="preserve">PBSF - C. 29 - 5.1</t>
  </si>
  <si>
    <t xml:space="preserve">BENEFÍCIOS</t>
  </si>
  <si>
    <t xml:space="preserve">Vale Transporte</t>
  </si>
  <si>
    <t xml:space="preserve">Vale Refeição</t>
  </si>
  <si>
    <t xml:space="preserve">PBSF</t>
  </si>
  <si>
    <t xml:space="preserve">Benefício </t>
  </si>
  <si>
    <t xml:space="preserve">Cargo A -AUX LIMPEZA</t>
  </si>
  <si>
    <t xml:space="preserve">Submódulo 2.1</t>
  </si>
  <si>
    <t xml:space="preserve">Submódulo 2.2</t>
  </si>
  <si>
    <t xml:space="preserve">Submódulo 2.3</t>
  </si>
  <si>
    <t xml:space="preserve">MÓDULO 3 - PROVISÃO PARA RESCISÃO</t>
  </si>
  <si>
    <t xml:space="preserve">PERCENTUAIS POR TIPO DE
 DESLIGAMENTO</t>
  </si>
  <si>
    <t xml:space="preserve">Tipos</t>
  </si>
  <si>
    <t xml:space="preserve">Demissão 
SEM  justa Causa</t>
  </si>
  <si>
    <t xml:space="preserve">SEM justa Causa
AP INDENIZADO</t>
  </si>
  <si>
    <t xml:space="preserve">SEM justa Causa 
AP TRABALHADO</t>
  </si>
  <si>
    <t xml:space="preserve">Demissão
 COM  justa Causa</t>
  </si>
  <si>
    <t xml:space="preserve">Desligamentos 
OUTROS TIPOS</t>
  </si>
  <si>
    <t xml:space="preserve">SUBMÓDULO 3.1 - AVISO PRÉVIO INDENIZADO</t>
  </si>
  <si>
    <t xml:space="preserve">AVISO PRÉVIO INDENIZADO</t>
  </si>
  <si>
    <t xml:space="preserve">SUBMÓDULO 3.1 - CUSTO DO AVISO PRÉVIO INDENIZADO</t>
  </si>
  <si>
    <t xml:space="preserve">SUBMÓDULO 3.2 - AVISO PRÉVIO TRABALHADO</t>
  </si>
  <si>
    <t xml:space="preserve">AVISO PRÉVIO TRABALHADO</t>
  </si>
  <si>
    <t xml:space="preserve">MULTA DO FGTS SOBRE O AVISO PRÉVIO TRABALHADO</t>
  </si>
  <si>
    <t xml:space="preserve">Percentual da 
Multa</t>
  </si>
  <si>
    <t xml:space="preserve">SUBMÓDULO 3.2 - CUSTO DO AVISO PRÉVIO TRABALHADO</t>
  </si>
  <si>
    <t xml:space="preserve">SUBMÓDULO 3.3 - DEMISSÃO POR JUSTA CAUSA</t>
  </si>
  <si>
    <t xml:space="preserve">BASE DE CÁLCULO PARA DEMISSÃO POR JUSTA CAUSA</t>
  </si>
  <si>
    <t xml:space="preserve">Valor provisionado do 13º Salário</t>
  </si>
  <si>
    <t xml:space="preserve">Valor provisionado das Férias</t>
  </si>
  <si>
    <t xml:space="preserve">Valor provisionado do Adicional de Férias</t>
  </si>
  <si>
    <t xml:space="preserve">SUBMÓDULO 3.3 - CUSTO DA DEMISSÃO COM JUSTA CAUSA</t>
  </si>
  <si>
    <t xml:space="preserve">Base de Cálculo</t>
  </si>
  <si>
    <t xml:space="preserve">Submódulo 3.1</t>
  </si>
  <si>
    <t xml:space="preserve">Submódulo 3.2</t>
  </si>
  <si>
    <t xml:space="preserve">Submódulo 3.3</t>
  </si>
  <si>
    <t xml:space="preserve">MÓDULO 4 - CUSTO DE REPOSIÇÃO DO PROFISSIONAL AUSENTE</t>
  </si>
  <si>
    <t xml:space="preserve">Probabilidade de ocorrência de ausências legais, conforme previsão do art. 473 da Consolidação das Leis do Trabalho.</t>
  </si>
  <si>
    <t xml:space="preserve">Memória de Cálculo - número de dias de reposição do profissional ausente para cada evento </t>
  </si>
  <si>
    <t xml:space="preserve">Incidência anual</t>
  </si>
  <si>
    <t xml:space="preserve">Duração Legal  
da Ausência</t>
  </si>
  <si>
    <t xml:space="preserve">12x36</t>
  </si>
  <si>
    <t xml:space="preserve">40h</t>
  </si>
  <si>
    <t xml:space="preserve">Proporção dias afetados</t>
  </si>
  <si>
    <t xml:space="preserve">Dias de reposição</t>
  </si>
  <si>
    <t xml:space="preserve">Férias</t>
  </si>
  <si>
    <t xml:space="preserve">Ausência justificada</t>
  </si>
  <si>
    <t xml:space="preserve">Acidente trabalho</t>
  </si>
  <si>
    <t xml:space="preserve">Afastamento por doença</t>
  </si>
  <si>
    <t xml:space="preserve">Consulta médica filho</t>
  </si>
  <si>
    <t xml:space="preserve">Óbitos na família</t>
  </si>
  <si>
    <t xml:space="preserve">Casamento</t>
  </si>
  <si>
    <t xml:space="preserve">Doação de sangue</t>
  </si>
  <si>
    <t xml:space="preserve">Testemunho</t>
  </si>
  <si>
    <t xml:space="preserve">Paternidade</t>
  </si>
  <si>
    <t xml:space="preserve">Maternidade</t>
  </si>
  <si>
    <t xml:space="preserve">Consulta pré-natal</t>
  </si>
  <si>
    <t xml:space="preserve">ESTIMATIVA DA NECESSIDADE DE REPOSIÇÃO DE PROFISSIONAL</t>
  </si>
  <si>
    <t xml:space="preserve">Composição</t>
  </si>
  <si>
    <t xml:space="preserve">ESCALAS -  Cargo A - AUXILIAR DE LIMPEZA</t>
  </si>
  <si>
    <t xml:space="preserve"> 12 x 36 D</t>
  </si>
  <si>
    <t xml:space="preserve">12 x 36 N</t>
  </si>
  <si>
    <t xml:space="preserve">40 SEMANAL</t>
  </si>
  <si>
    <t xml:space="preserve">Total Para reposição</t>
  </si>
  <si>
    <t xml:space="preserve">SUBMÓDULO 4.1 - AUSÊNCIAS LEGAIS</t>
  </si>
  <si>
    <t xml:space="preserve">CUSTO DIÁRIO PARA O REPOSITOR</t>
  </si>
  <si>
    <t xml:space="preserve">Divisor do dia</t>
  </si>
  <si>
    <t xml:space="preserve">Custo diário</t>
  </si>
  <si>
    <t xml:space="preserve">Necessidade de Reposição</t>
  </si>
  <si>
    <t xml:space="preserve">Custo anual</t>
  </si>
  <si>
    <t xml:space="preserve">Custo mensal</t>
  </si>
  <si>
    <t xml:space="preserve">SUBMÓDULO 4.2 - INTRAJORNADA</t>
  </si>
  <si>
    <t xml:space="preserve">CUSTO POR HORA DO REPOSITOR</t>
  </si>
  <si>
    <t xml:space="preserve">divisor de hora</t>
  </si>
  <si>
    <t xml:space="preserve">Valor da hora</t>
  </si>
  <si>
    <t xml:space="preserve">Necessidade de Reposição (horas)</t>
  </si>
  <si>
    <t xml:space="preserve">Submódulo 4.1</t>
  </si>
  <si>
    <t xml:space="preserve">Submódulo 4.2</t>
  </si>
  <si>
    <t xml:space="preserve">MÓDULO 5 - INSUMOS DE MÃO DE OBRA</t>
  </si>
  <si>
    <t xml:space="preserve">UNIFORMES E EPIS - VALOR ANUAL </t>
  </si>
  <si>
    <t xml:space="preserve">Item</t>
  </si>
  <si>
    <t xml:space="preserve">qte</t>
  </si>
  <si>
    <t xml:space="preserve">Calça</t>
  </si>
  <si>
    <t xml:space="preserve">Camiseta/Jaleco</t>
  </si>
  <si>
    <t xml:space="preserve">Botina</t>
  </si>
  <si>
    <t xml:space="preserve">Custo anual por Pessoa  </t>
  </si>
  <si>
    <t xml:space="preserve">UNIFORMES</t>
  </si>
  <si>
    <t xml:space="preserve">Custo mensal </t>
  </si>
  <si>
    <t xml:space="preserve">MATERIAIS  - COMPOSIÇÃO - VALOR ANUAL </t>
  </si>
  <si>
    <t xml:space="preserve">Papel higiênico macio branco, folha dupla e de boa qualidade, em rolo de no mínimo 30 metros</t>
  </si>
  <si>
    <t xml:space="preserve">Papel toalha, interfolhado, crepado, branco, de boa qualidade, pacote com 1000 folhas </t>
  </si>
  <si>
    <t xml:space="preserve">Sabonete líquido, 1 litro</t>
  </si>
  <si>
    <t xml:space="preserve">Álcool líquido, 70º INPM, 1 litro</t>
  </si>
  <si>
    <t xml:space="preserve">Desinfetante líquido, 5 litros</t>
  </si>
  <si>
    <t xml:space="preserve">Alvejante com cloro,  5 litros</t>
  </si>
  <si>
    <t xml:space="preserve">Alvejante sem cloro, 5 litros</t>
  </si>
  <si>
    <t xml:space="preserve">Detergente líquido, 5 litros</t>
  </si>
  <si>
    <t xml:space="preserve">Limpador Multiuso, 5 litros</t>
  </si>
  <si>
    <t xml:space="preserve">Limpa vidros, 500 ml</t>
  </si>
  <si>
    <t xml:space="preserve">Saponáceo líquido, 300ml</t>
  </si>
  <si>
    <t xml:space="preserve">Lustra Moveis, 200 ml</t>
  </si>
  <si>
    <t xml:space="preserve">Odorizador de ambiente, 400ml</t>
  </si>
  <si>
    <r>
      <rPr>
        <sz val="11"/>
        <color rgb="FF000000"/>
        <rFont val="Calibri"/>
        <family val="2"/>
        <charset val="1"/>
      </rPr>
      <t xml:space="preserve">Saco de lixo, 60 litros, pacote </t>
    </r>
    <r>
      <rPr>
        <sz val="12"/>
        <color rgb="FF000000"/>
        <rFont val="Calibri"/>
        <family val="2"/>
        <charset val="1"/>
      </rPr>
      <t xml:space="preserve">com 100 unidades</t>
    </r>
  </si>
  <si>
    <r>
      <rPr>
        <sz val="11"/>
        <color rgb="FF000000"/>
        <rFont val="Calibri"/>
        <family val="2"/>
        <charset val="1"/>
      </rPr>
      <t xml:space="preserve">Saco de lixo, 100 litros, pacote </t>
    </r>
    <r>
      <rPr>
        <sz val="12"/>
        <color rgb="FF000000"/>
        <rFont val="Calibri"/>
        <family val="2"/>
        <charset val="1"/>
      </rPr>
      <t xml:space="preserve">com 100 unidades</t>
    </r>
  </si>
  <si>
    <t xml:space="preserve">Pedra sanitária</t>
  </si>
  <si>
    <t xml:space="preserve">Esponja de aço, pacote com 8 unidades</t>
  </si>
  <si>
    <t xml:space="preserve">Esponja de louça multiuso, pacote com 4 unidades</t>
  </si>
  <si>
    <t xml:space="preserve">Luva de Latex, Cor Amarela</t>
  </si>
  <si>
    <t xml:space="preserve">Pano de chão, saco alvejado, tamanho 40 x 66 cm</t>
  </si>
  <si>
    <t xml:space="preserve">Flanela para tirar pó e para limpeza, tamanho 27 x 40 cm</t>
  </si>
  <si>
    <t xml:space="preserve">Toalha de louça</t>
  </si>
  <si>
    <t xml:space="preserve">Vassoura de nylon, com cabo de 120 cm</t>
  </si>
  <si>
    <t xml:space="preserve">Balde 10L</t>
  </si>
  <si>
    <t xml:space="preserve">Rodo, 40 cm</t>
  </si>
  <si>
    <t xml:space="preserve">Pá de plástico para lixo cabo curto</t>
  </si>
  <si>
    <t xml:space="preserve">Cera líquida, incolor,  para piso de madeira (parquet), galão de 5 litros </t>
  </si>
  <si>
    <t xml:space="preserve">Rodo Mop Flat,  Cabo Telescópico</t>
  </si>
  <si>
    <t xml:space="preserve">Custo anual </t>
  </si>
  <si>
    <t xml:space="preserve">MATERIAIS</t>
  </si>
  <si>
    <t xml:space="preserve">Equipamentos  </t>
  </si>
  <si>
    <t xml:space="preserve">Descrição</t>
  </si>
  <si>
    <t xml:space="preserve">Cotação</t>
  </si>
  <si>
    <t xml:space="preserve">Duração dos itens
(vida útil)</t>
  </si>
  <si>
    <t xml:space="preserve">12x36 h</t>
  </si>
  <si>
    <t xml:space="preserve">Valor total </t>
  </si>
  <si>
    <t xml:space="preserve">CUSTO MENSAL DOS EQUIPAMENTOS</t>
  </si>
  <si>
    <t xml:space="preserve">Valor por empregado</t>
  </si>
  <si>
    <t xml:space="preserve">Custo com Uniformes</t>
  </si>
  <si>
    <t xml:space="preserve">Custo com Equipamentos</t>
  </si>
  <si>
    <t xml:space="preserve">Custo com material</t>
  </si>
  <si>
    <t xml:space="preserve">MÓDULO 6 - CUSTOS INDIRETOS, TRIBUTOS E LUCRO</t>
  </si>
  <si>
    <t xml:space="preserve">INFORMAÇÃO DE PERCENTUAIS ESTIMADOS DE CITL</t>
  </si>
  <si>
    <t xml:space="preserve">Tributos</t>
  </si>
  <si>
    <t xml:space="preserve">Lucro Real</t>
  </si>
  <si>
    <t xml:space="preserve">Lucro Presumido</t>
  </si>
  <si>
    <t xml:space="preserve">ME/EPP      Anexo IV           6ª faixa</t>
  </si>
  <si>
    <t xml:space="preserve">ME/EPP      Anexo III           6ª faixa</t>
  </si>
  <si>
    <t xml:space="preserve">Custos Indiretos</t>
  </si>
  <si>
    <t xml:space="preserve">COFINS</t>
  </si>
  <si>
    <t xml:space="preserve">PIS</t>
  </si>
  <si>
    <t xml:space="preserve">Lucro</t>
  </si>
  <si>
    <t xml:space="preserve">ISS</t>
  </si>
  <si>
    <t xml:space="preserve">CUSTO DO TRABALHADOR</t>
  </si>
  <si>
    <t xml:space="preserve">CUSTO TOTAL POR TRABALHADOR</t>
  </si>
  <si>
    <t xml:space="preserve">Módulo</t>
  </si>
  <si>
    <t xml:space="preserve">Remuneração</t>
  </si>
  <si>
    <t xml:space="preserve">Encargos e Benefícios</t>
  </si>
  <si>
    <t xml:space="preserve">Rescisão</t>
  </si>
  <si>
    <t xml:space="preserve">Reposição do Profissional Ausente</t>
  </si>
  <si>
    <t xml:space="preserve">Insumos Diversos</t>
  </si>
  <si>
    <t xml:space="preserve">Custos Indiretos, Tributos e Lucro</t>
  </si>
  <si>
    <t xml:space="preserve">Valor por Empregado</t>
  </si>
  <si>
    <t xml:space="preserve">CONTRATO ANUAL</t>
  </si>
</sst>
</file>

<file path=xl/styles.xml><?xml version="1.0" encoding="utf-8"?>
<styleSheet xmlns="http://schemas.openxmlformats.org/spreadsheetml/2006/main">
  <numFmts count="19">
    <numFmt numFmtId="164" formatCode="General"/>
    <numFmt numFmtId="165" formatCode="_(* #,##0.00_);_(* \(#,##0.00\);_(* \-??_);_(@_)"/>
    <numFmt numFmtId="166" formatCode="_-* #,##0.00_-;\-* #,##0.00_-;_-* \-??_-;_-@_-"/>
    <numFmt numFmtId="167" formatCode="[hh]:mm:ss"/>
    <numFmt numFmtId="168" formatCode="[$R$-416]\ #,##0.00;[RED]\-[$R$-416]\ #,##0.00"/>
    <numFmt numFmtId="169" formatCode="0%"/>
    <numFmt numFmtId="170" formatCode="0.00"/>
    <numFmt numFmtId="171" formatCode="#,##0.00;[RED]#,##0.00"/>
    <numFmt numFmtId="172" formatCode="General"/>
    <numFmt numFmtId="173" formatCode="#,##0.00"/>
    <numFmt numFmtId="174" formatCode="0.00%"/>
    <numFmt numFmtId="175" formatCode="0"/>
    <numFmt numFmtId="176" formatCode="#,##0.00_);[RED]\(#,##0.00\)"/>
    <numFmt numFmtId="177" formatCode="0.0000"/>
    <numFmt numFmtId="178" formatCode="#,##0.0000_ ;\-#,##0.0000\ "/>
    <numFmt numFmtId="179" formatCode="#,##0"/>
    <numFmt numFmtId="180" formatCode="#,##0.00_);\(#,##0.00\)"/>
    <numFmt numFmtId="181" formatCode="_-&quot;R$ &quot;* #,##0.00_-;&quot;-R$ &quot;* #,##0.00_-;_-&quot;R$ &quot;* \-??_-;_-@_-"/>
    <numFmt numFmtId="182" formatCode="0.000000000000"/>
  </numFmts>
  <fonts count="3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1"/>
    </font>
    <font>
      <sz val="12"/>
      <color rgb="FF000000"/>
      <name val="Times New Roman"/>
      <family val="1"/>
      <charset val="1"/>
    </font>
    <font>
      <sz val="18"/>
      <color rgb="FFFFFFFF"/>
      <name val="Times New Roman"/>
      <family val="1"/>
      <charset val="1"/>
    </font>
    <font>
      <b val="true"/>
      <sz val="16"/>
      <color rgb="FFFFFFFF"/>
      <name val="Times New Roman"/>
      <family val="1"/>
      <charset val="1"/>
    </font>
    <font>
      <sz val="11"/>
      <color rgb="FFFFFFFF"/>
      <name val="Calibri"/>
      <family val="2"/>
      <charset val="1"/>
    </font>
    <font>
      <b val="true"/>
      <sz val="12"/>
      <name val="Times New Roman"/>
      <family val="1"/>
      <charset val="1"/>
    </font>
    <font>
      <b val="true"/>
      <sz val="11"/>
      <color rgb="FF000000"/>
      <name val="Calibri"/>
      <family val="2"/>
      <charset val="1"/>
    </font>
    <font>
      <sz val="12"/>
      <name val="Times New Roman"/>
      <family val="1"/>
      <charset val="1"/>
    </font>
    <font>
      <b val="true"/>
      <sz val="12"/>
      <color rgb="FF000000"/>
      <name val="Times New Roman"/>
      <family val="1"/>
      <charset val="1"/>
    </font>
    <font>
      <u val="single"/>
      <sz val="12"/>
      <color rgb="FF000000"/>
      <name val="Times New Roman"/>
      <family val="1"/>
      <charset val="1"/>
    </font>
    <font>
      <sz val="12"/>
      <color rgb="FFFF0000"/>
      <name val="Times New Roman"/>
      <family val="1"/>
      <charset val="1"/>
    </font>
    <font>
      <b val="true"/>
      <sz val="12"/>
      <color rgb="FFFF0000"/>
      <name val="Times New Roman"/>
      <family val="1"/>
      <charset val="1"/>
    </font>
    <font>
      <b val="true"/>
      <sz val="12"/>
      <color rgb="FFFFFFFF"/>
      <name val="Times New Roman"/>
      <family val="1"/>
      <charset val="1"/>
    </font>
    <font>
      <sz val="12"/>
      <color rgb="FF000000"/>
      <name val="Gill Sans MT"/>
      <family val="2"/>
      <charset val="1"/>
    </font>
    <font>
      <sz val="12"/>
      <color rgb="FF000000"/>
      <name val="Arial"/>
      <family val="2"/>
      <charset val="1"/>
    </font>
    <font>
      <sz val="10"/>
      <color rgb="FF000000"/>
      <name val="Times New Roman"/>
      <family val="1"/>
      <charset val="1"/>
    </font>
    <font>
      <b val="true"/>
      <sz val="12"/>
      <color rgb="FF002060"/>
      <name val="Times New Roman"/>
      <family val="1"/>
      <charset val="1"/>
    </font>
    <font>
      <sz val="12"/>
      <color rgb="FFFFFFFF"/>
      <name val="Times New Roman"/>
      <family val="1"/>
      <charset val="1"/>
    </font>
    <font>
      <u val="single"/>
      <sz val="11"/>
      <color rgb="FF0563C1"/>
      <name val="Calibri"/>
      <family val="2"/>
      <charset val="1"/>
    </font>
    <font>
      <sz val="11"/>
      <color rgb="FF000000"/>
      <name val="Times New Roman"/>
      <family val="1"/>
      <charset val="1"/>
    </font>
    <font>
      <b val="true"/>
      <sz val="12"/>
      <color rgb="FFC9211E"/>
      <name val="Times New Roman"/>
      <family val="1"/>
      <charset val="1"/>
    </font>
    <font>
      <sz val="12"/>
      <color rgb="FF000000"/>
      <name val="Calibri"/>
      <family val="2"/>
      <charset val="1"/>
    </font>
    <font>
      <sz val="11"/>
      <name val="Arial"/>
      <family val="2"/>
      <charset val="1"/>
    </font>
    <font>
      <b val="true"/>
      <sz val="11"/>
      <color rgb="FF000000"/>
      <name val="Times New Roman"/>
      <family val="1"/>
      <charset val="1"/>
    </font>
    <font>
      <b val="true"/>
      <sz val="11"/>
      <name val="Calibri"/>
      <family val="2"/>
      <charset val="1"/>
    </font>
    <font>
      <sz val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4472C4"/>
        <bgColor rgb="FF2E75B6"/>
      </patternFill>
    </fill>
    <fill>
      <patternFill patternType="solid">
        <fgColor rgb="FFDAE3F3"/>
        <bgColor rgb="FFDDDDDD"/>
      </patternFill>
    </fill>
    <fill>
      <patternFill patternType="solid">
        <fgColor rgb="FFB4C7E7"/>
        <bgColor rgb="FF9DC3E6"/>
      </patternFill>
    </fill>
    <fill>
      <patternFill patternType="solid">
        <fgColor rgb="FF9DC3E6"/>
        <bgColor rgb="FFB4C7E7"/>
      </patternFill>
    </fill>
    <fill>
      <patternFill patternType="solid">
        <fgColor theme="0"/>
        <bgColor rgb="FFFFFFCC"/>
      </patternFill>
    </fill>
    <fill>
      <patternFill patternType="solid">
        <fgColor rgb="FF2E75B6"/>
        <bgColor rgb="FF4472C4"/>
      </patternFill>
    </fill>
    <fill>
      <patternFill patternType="solid">
        <fgColor rgb="FFBDD7EE"/>
        <bgColor rgb="FFB4C7E7"/>
      </patternFill>
    </fill>
    <fill>
      <patternFill patternType="solid">
        <fgColor rgb="FFDDDDDD"/>
        <bgColor rgb="FFDAE3F3"/>
      </patternFill>
    </fill>
    <fill>
      <patternFill patternType="solid">
        <fgColor rgb="FF81D41A"/>
        <bgColor rgb="FF969696"/>
      </patternFill>
    </fill>
  </fills>
  <borders count="44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 style="thin"/>
      <top/>
      <bottom/>
      <diagonal/>
    </border>
    <border diagonalUp="false" diagonalDown="false">
      <left style="thin"/>
      <right style="medium"/>
      <top/>
      <bottom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/>
      <bottom style="medium"/>
      <diagonal/>
    </border>
    <border diagonalUp="false" diagonalDown="false">
      <left style="thin"/>
      <right style="medium"/>
      <top/>
      <bottom style="medium"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/>
      <top/>
      <bottom/>
      <diagonal/>
    </border>
    <border diagonalUp="false" diagonalDown="false">
      <left/>
      <right/>
      <top/>
      <bottom style="medium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/>
      <top style="medium"/>
      <bottom style="thin"/>
      <diagonal/>
    </border>
    <border diagonalUp="false" diagonalDown="false">
      <left style="thin"/>
      <right/>
      <top style="thin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medium"/>
      <right style="medium"/>
      <top style="medium"/>
      <bottom style="thin"/>
      <diagonal/>
    </border>
  </borders>
  <cellStyleXfs count="35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181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169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22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8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8" fillId="5" borderId="0" applyFont="true" applyBorder="false" applyAlignment="true" applyProtection="false">
      <alignment horizontal="general" vertical="bottom" textRotation="0" wrapText="false" indent="0" shrinkToFit="false"/>
    </xf>
  </cellStyleXfs>
  <cellXfs count="23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2" borderId="0" xfId="3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1" xfId="2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" xfId="2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" xf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1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2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1" fillId="6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1" fillId="6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11" fillId="0" borderId="1" xfId="15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8" fontId="13" fillId="6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2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0" borderId="1" xfId="3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0" borderId="1" xfId="3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0" borderId="1" xf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0" fillId="0" borderId="0" xfId="21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0" fillId="0" borderId="1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9" fontId="0" fillId="0" borderId="1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11" fillId="0" borderId="1" xfId="15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9" fontId="11" fillId="0" borderId="1" xfId="19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11" fillId="0" borderId="1" xfId="15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9" fontId="11" fillId="0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1" fillId="0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5" xfId="3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0" borderId="5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1" fillId="0" borderId="5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9" fontId="11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14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16" fillId="7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5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2" fillId="5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5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2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5" fillId="0" borderId="0" xfId="0" applyFont="true" applyBorder="false" applyAlignment="true" applyProtection="true">
      <alignment horizontal="center" vertical="center" textRotation="0" wrapText="false" indent="0" shrinkToFit="false" readingOrder="1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7" fillId="0" borderId="0" xfId="0" applyFont="true" applyBorder="false" applyAlignment="true" applyProtection="true">
      <alignment horizontal="center" vertical="center" textRotation="0" wrapText="false" indent="0" shrinkToFit="false" readingOrder="1"/>
      <protection locked="true" hidden="false"/>
    </xf>
    <xf numFmtId="170" fontId="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1" fontId="12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12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8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18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2" fillId="5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5" borderId="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5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5" borderId="1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9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5" fillId="6" borderId="1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0" fillId="0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2" fillId="7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5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5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5" borderId="1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2" fillId="5" borderId="1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1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5" fillId="0" borderId="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5" fillId="0" borderId="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12" fillId="0" borderId="1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1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5" fillId="0" borderId="1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1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5" fillId="0" borderId="1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12" fillId="0" borderId="1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5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4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4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5" borderId="1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5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5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2" fillId="5" borderId="2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5" fillId="0" borderId="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5" fillId="0" borderId="1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5" fillId="0" borderId="1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2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5" fillId="0" borderId="22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2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5" fillId="0" borderId="24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5" fillId="0" borderId="18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8" borderId="2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12" fillId="8" borderId="26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5" fillId="6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12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5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5" fillId="0" borderId="1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5" borderId="9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5" fontId="5" fillId="0" borderId="1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12" fillId="0" borderId="2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1" fillId="0" borderId="1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2" fillId="5" borderId="2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2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4" fontId="5" fillId="0" borderId="29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2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1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4" fontId="5" fillId="0" borderId="15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12" fillId="5" borderId="1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5" borderId="3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6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6" fontId="12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6" fontId="5" fillId="0" borderId="1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6" fontId="12" fillId="0" borderId="1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1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4" fillId="0" borderId="3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5" borderId="3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2" fillId="5" borderId="3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22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2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7" fontId="5" fillId="0" borderId="3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3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5" fillId="0" borderId="21" xf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8" fontId="12" fillId="0" borderId="22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4" fontId="5" fillId="0" borderId="21" xf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7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5" fillId="0" borderId="23" xf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8" fontId="12" fillId="0" borderId="24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4" fontId="5" fillId="0" borderId="23" xf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1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7" fontId="5" fillId="0" borderId="1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3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5" fillId="0" borderId="16" xf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8" fontId="12" fillId="0" borderId="18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4" fontId="5" fillId="0" borderId="16" xf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2" fillId="5" borderId="3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2" fillId="5" borderId="1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2" fillId="5" borderId="1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7" fontId="5" fillId="0" borderId="2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7" fontId="5" fillId="0" borderId="2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7" fontId="5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7" fontId="5" fillId="0" borderId="1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7" fontId="12" fillId="5" borderId="1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7" fontId="12" fillId="5" borderId="1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7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5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2" fillId="5" borderId="2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5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9" fillId="5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5" borderId="1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9" fontId="5" fillId="0" borderId="34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5" fillId="0" borderId="38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5" fillId="0" borderId="39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5" fillId="0" borderId="0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11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9" fontId="5" fillId="0" borderId="1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5" fillId="0" borderId="2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5" fillId="0" borderId="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9" fillId="5" borderId="4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5" borderId="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5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5" borderId="1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5" fillId="0" borderId="34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9" fillId="0" borderId="22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5" fillId="0" borderId="0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3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3" fontId="5" fillId="0" borderId="0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9" fillId="0" borderId="0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5" borderId="2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5" borderId="27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4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0" fontId="5" fillId="0" borderId="39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3" fillId="0" borderId="1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4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4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0" fontId="5" fillId="0" borderId="1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26" fillId="0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23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9" fontId="23" fillId="6" borderId="1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27" fillId="0" borderId="1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5" borderId="4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5" fillId="0" borderId="39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5" fontId="5" fillId="0" borderId="39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5" fillId="0" borderId="2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5" borderId="4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9" fillId="5" borderId="4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12" fillId="5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5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5" borderId="1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5" fillId="0" borderId="1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9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5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5" borderId="9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11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4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5" borderId="4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8" fillId="5" borderId="1" xfId="3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8" fillId="5" borderId="1" xfId="3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2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11" fillId="0" borderId="24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11" fillId="0" borderId="1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11" fillId="0" borderId="18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80" fontId="5" fillId="0" borderId="1" xf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80" fontId="5" fillId="0" borderId="0" xf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5" fillId="0" borderId="0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12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21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2" fillId="5" borderId="19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19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1" fontId="5" fillId="0" borderId="3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5" fillId="9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2" fillId="0" borderId="1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1" fontId="12" fillId="10" borderId="1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12" fillId="5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13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81" fontId="13" fillId="0" borderId="0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82" fontId="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3" fontId="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8" fontId="13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3" fontId="12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8" fontId="12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</cellXfs>
  <cellStyles count="21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2" xfId="21"/>
    <cellStyle name="Normal 3" xfId="22"/>
    <cellStyle name="Vírgula 2" xfId="23"/>
    <cellStyle name="Vírgula 3" xfId="24"/>
    <cellStyle name="Vírgula 3 2" xfId="25"/>
    <cellStyle name="Vírgula 4" xfId="26"/>
    <cellStyle name="Vírgula 4 2" xfId="27"/>
    <cellStyle name="Vírgula 5" xfId="28"/>
    <cellStyle name="Vírgula 5 2" xfId="29"/>
    <cellStyle name="Vírgula 6" xfId="30"/>
    <cellStyle name="Excel Built-in Accent5" xfId="31"/>
    <cellStyle name="Excel Built-in 20% - Accent5" xfId="32"/>
    <cellStyle name="Excel Built-in 40% - Accent5" xfId="33"/>
    <cellStyle name="*unknown*" xfId="20" builtinId="8"/>
    <cellStyle name="Excel Built-in 60% - Accent1" xfId="34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2E75B6"/>
      <rgbColor rgb="FFB4C7E7"/>
      <rgbColor rgb="FF808080"/>
      <rgbColor rgb="FF9999FF"/>
      <rgbColor rgb="FF993366"/>
      <rgbColor rgb="FFFFFFCC"/>
      <rgbColor rgb="FFDAE3F3"/>
      <rgbColor rgb="FF660066"/>
      <rgbColor rgb="FFFF8080"/>
      <rgbColor rgb="FF0563C1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DDDD"/>
      <rgbColor rgb="FFFFFF99"/>
      <rgbColor rgb="FF9DC3E6"/>
      <rgbColor rgb="FFFF99CC"/>
      <rgbColor rgb="FFCC99FF"/>
      <rgbColor rgb="FFFFCC99"/>
      <rgbColor rgb="FF4472C4"/>
      <rgbColor rgb="FF33CCCC"/>
      <rgbColor rgb="FF81D41A"/>
      <rgbColor rgb="FFFFCC00"/>
      <rgbColor rgb="FFFF9900"/>
      <rgbColor rgb="FFFF6600"/>
      <rgbColor rgb="FF666699"/>
      <rgbColor rgb="FF969696"/>
      <rgbColor rgb="FF002060"/>
      <rgbColor rgb="FF339966"/>
      <rgbColor rgb="FF003300"/>
      <rgbColor rgb="FF333300"/>
      <rgbColor rgb="FFC9211E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externalLink" Target="externalLinks/externalLink1.xml"/><Relationship Id="rId5" Type="http://schemas.openxmlformats.org/officeDocument/2006/relationships/sharedStrings" Target="sharedStrings.xml"/>
</Relationships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../../../sinarak/Desktop/ATAS%20PREG&#195;O/2024/PE%20001%202024%20serv%20auxiliares/Exercicio-Planilha_Maio_2022-Limpeza.xlsx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impeza-Memoria Calculo"/>
      <sheetName val="Custo M2"/>
      <sheetName val="Planilha de Custos-Limpeza"/>
      <sheetName val="Caged-Limpeza"/>
      <sheetName val="Uniformes"/>
    </sheetNames>
    <sheetDataSet>
      <sheetData sheetId="0"/>
      <sheetData sheetId="1"/>
      <sheetData sheetId="2"/>
      <sheetData sheetId="3">
        <row r="26">
          <cell r="G26">
            <v>0.0171231055570327</v>
          </cell>
        </row>
        <row r="27">
          <cell r="G27">
            <v>0.502047327838341</v>
          </cell>
        </row>
        <row r="28">
          <cell r="H28">
            <v>0.480829566604626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Tema do Office">
  <a:themeElements>
    <a:clrScheme name="Escritório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MJ1048497"/>
  <sheetViews>
    <sheetView showFormulas="false" showGridLines="false" showRowColHeaders="true" showZeros="true" rightToLeft="false" tabSelected="true" showOutlineSymbols="true" defaultGridColor="true" view="normal" topLeftCell="A280" colorId="64" zoomScale="100" zoomScaleNormal="100" zoomScalePageLayoutView="100" workbookViewId="0">
      <selection pane="topLeft" activeCell="G322" activeCellId="0" sqref="G322"/>
    </sheetView>
  </sheetViews>
  <sheetFormatPr defaultColWidth="9.1484375" defaultRowHeight="15.75" zeroHeight="false" outlineLevelRow="0" outlineLevelCol="0"/>
  <cols>
    <col collapsed="false" customWidth="true" hidden="false" outlineLevel="0" max="1" min="1" style="1" width="45"/>
    <col collapsed="false" customWidth="true" hidden="false" outlineLevel="0" max="2" min="2" style="1" width="19.29"/>
    <col collapsed="false" customWidth="true" hidden="false" outlineLevel="0" max="3" min="3" style="1" width="22.29"/>
    <col collapsed="false" customWidth="true" hidden="false" outlineLevel="0" max="4" min="4" style="1" width="35.85"/>
    <col collapsed="false" customWidth="true" hidden="false" outlineLevel="0" max="5" min="5" style="1" width="29.42"/>
    <col collapsed="false" customWidth="true" hidden="false" outlineLevel="0" max="6" min="6" style="1" width="25.57"/>
    <col collapsed="false" customWidth="true" hidden="false" outlineLevel="0" max="7" min="7" style="1" width="15.85"/>
    <col collapsed="false" customWidth="true" hidden="false" outlineLevel="0" max="8" min="8" style="1" width="14.29"/>
    <col collapsed="false" customWidth="false" hidden="false" outlineLevel="0" max="1024" min="9" style="1" width="9.14"/>
  </cols>
  <sheetData>
    <row r="1" customFormat="false" ht="24" hidden="false" customHeight="true" outlineLevel="0" collapsed="false">
      <c r="A1" s="2"/>
      <c r="B1" s="2"/>
      <c r="C1" s="2"/>
      <c r="D1" s="2"/>
      <c r="E1" s="2"/>
      <c r="F1" s="2"/>
      <c r="G1" s="2"/>
      <c r="H1" s="2"/>
    </row>
    <row r="2" customFormat="false" ht="22.5" hidden="false" customHeight="true" outlineLevel="0" collapsed="false">
      <c r="A2" s="3" t="s">
        <v>0</v>
      </c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  <c r="IM2" s="4"/>
      <c r="IN2" s="4"/>
      <c r="IO2" s="4"/>
      <c r="IP2" s="4"/>
      <c r="IQ2" s="4"/>
      <c r="IR2" s="4"/>
      <c r="IS2" s="4"/>
      <c r="IT2" s="4"/>
      <c r="IU2" s="4"/>
      <c r="IV2" s="4"/>
      <c r="IW2" s="4"/>
      <c r="IX2" s="4"/>
      <c r="IY2" s="4"/>
      <c r="IZ2" s="4"/>
      <c r="JA2" s="4"/>
      <c r="JB2" s="4"/>
      <c r="JC2" s="4"/>
      <c r="JD2" s="4"/>
      <c r="JE2" s="4"/>
      <c r="JF2" s="4"/>
      <c r="JG2" s="4"/>
      <c r="JH2" s="4"/>
      <c r="JI2" s="4"/>
      <c r="JJ2" s="4"/>
      <c r="JK2" s="4"/>
      <c r="JL2" s="4"/>
      <c r="JM2" s="4"/>
      <c r="JN2" s="4"/>
      <c r="JO2" s="4"/>
      <c r="JP2" s="4"/>
      <c r="JQ2" s="4"/>
      <c r="JR2" s="4"/>
      <c r="JS2" s="4"/>
      <c r="JT2" s="4"/>
      <c r="JU2" s="4"/>
      <c r="JV2" s="4"/>
      <c r="JW2" s="4"/>
      <c r="JX2" s="4"/>
      <c r="JY2" s="4"/>
      <c r="JZ2" s="4"/>
      <c r="KA2" s="4"/>
      <c r="KB2" s="4"/>
      <c r="KC2" s="4"/>
      <c r="KD2" s="4"/>
      <c r="KE2" s="4"/>
      <c r="KF2" s="4"/>
      <c r="KG2" s="4"/>
      <c r="KH2" s="4"/>
      <c r="KI2" s="4"/>
      <c r="KJ2" s="4"/>
      <c r="KK2" s="4"/>
      <c r="KL2" s="4"/>
      <c r="KM2" s="4"/>
      <c r="KN2" s="4"/>
      <c r="KO2" s="4"/>
      <c r="KP2" s="4"/>
      <c r="KQ2" s="4"/>
      <c r="KR2" s="4"/>
      <c r="KS2" s="4"/>
      <c r="KT2" s="4"/>
      <c r="KU2" s="4"/>
      <c r="KV2" s="4"/>
      <c r="KW2" s="4"/>
      <c r="KX2" s="4"/>
      <c r="KY2" s="4"/>
      <c r="KZ2" s="4"/>
      <c r="LA2" s="4"/>
      <c r="LB2" s="4"/>
      <c r="LC2" s="4"/>
      <c r="LD2" s="4"/>
      <c r="LE2" s="4"/>
      <c r="LF2" s="4"/>
      <c r="LG2" s="4"/>
      <c r="LH2" s="4"/>
      <c r="LI2" s="4"/>
      <c r="LJ2" s="4"/>
      <c r="LK2" s="4"/>
      <c r="LL2" s="4"/>
      <c r="LM2" s="4"/>
      <c r="LN2" s="4"/>
      <c r="LO2" s="4"/>
      <c r="LP2" s="4"/>
      <c r="LQ2" s="4"/>
      <c r="LR2" s="4"/>
      <c r="LS2" s="4"/>
      <c r="LT2" s="4"/>
      <c r="LU2" s="4"/>
      <c r="LV2" s="4"/>
      <c r="LW2" s="4"/>
      <c r="LX2" s="4"/>
      <c r="LY2" s="4"/>
      <c r="LZ2" s="4"/>
      <c r="MA2" s="4"/>
      <c r="MB2" s="4"/>
      <c r="MC2" s="4"/>
      <c r="MD2" s="4"/>
      <c r="ME2" s="4"/>
      <c r="MF2" s="4"/>
      <c r="MG2" s="4"/>
      <c r="MH2" s="4"/>
      <c r="MI2" s="4"/>
      <c r="MJ2" s="4"/>
      <c r="MK2" s="4"/>
      <c r="ML2" s="4"/>
      <c r="MM2" s="4"/>
      <c r="MN2" s="4"/>
      <c r="MO2" s="4"/>
      <c r="MP2" s="4"/>
      <c r="MQ2" s="4"/>
      <c r="MR2" s="4"/>
      <c r="MS2" s="4"/>
      <c r="MT2" s="4"/>
      <c r="MU2" s="4"/>
      <c r="MV2" s="4"/>
      <c r="MW2" s="4"/>
      <c r="MX2" s="4"/>
      <c r="MY2" s="4"/>
      <c r="MZ2" s="4"/>
      <c r="NA2" s="4"/>
      <c r="NB2" s="4"/>
      <c r="NC2" s="4"/>
      <c r="ND2" s="4"/>
      <c r="NE2" s="4"/>
      <c r="NF2" s="4"/>
      <c r="NG2" s="4"/>
      <c r="NH2" s="4"/>
      <c r="NI2" s="4"/>
      <c r="NJ2" s="4"/>
      <c r="NK2" s="4"/>
      <c r="NL2" s="4"/>
      <c r="NM2" s="4"/>
      <c r="NN2" s="4"/>
      <c r="NO2" s="4"/>
      <c r="NP2" s="4"/>
      <c r="NQ2" s="4"/>
      <c r="NR2" s="4"/>
      <c r="NS2" s="4"/>
      <c r="NT2" s="4"/>
      <c r="NU2" s="4"/>
      <c r="NV2" s="4"/>
      <c r="NW2" s="4"/>
      <c r="NX2" s="4"/>
      <c r="NY2" s="4"/>
      <c r="NZ2" s="4"/>
      <c r="OA2" s="4"/>
      <c r="OB2" s="4"/>
      <c r="OC2" s="4"/>
      <c r="OD2" s="4"/>
      <c r="OE2" s="4"/>
      <c r="OF2" s="4"/>
      <c r="OG2" s="4"/>
      <c r="OH2" s="4"/>
      <c r="OI2" s="4"/>
      <c r="OJ2" s="4"/>
      <c r="OK2" s="4"/>
      <c r="OL2" s="4"/>
      <c r="OM2" s="4"/>
      <c r="ON2" s="4"/>
      <c r="OO2" s="4"/>
      <c r="OP2" s="4"/>
      <c r="OQ2" s="4"/>
      <c r="OR2" s="4"/>
      <c r="OS2" s="4"/>
      <c r="OT2" s="4"/>
      <c r="OU2" s="4"/>
      <c r="OV2" s="4"/>
      <c r="OW2" s="4"/>
      <c r="OX2" s="4"/>
      <c r="OY2" s="4"/>
      <c r="OZ2" s="4"/>
      <c r="PA2" s="4"/>
      <c r="PB2" s="4"/>
      <c r="PC2" s="4"/>
      <c r="PD2" s="4"/>
      <c r="PE2" s="4"/>
      <c r="PF2" s="4"/>
      <c r="PG2" s="4"/>
      <c r="PH2" s="4"/>
      <c r="PI2" s="4"/>
      <c r="PJ2" s="4"/>
      <c r="PK2" s="4"/>
      <c r="PL2" s="4"/>
      <c r="PM2" s="4"/>
      <c r="PN2" s="4"/>
      <c r="PO2" s="4"/>
      <c r="PP2" s="4"/>
      <c r="PQ2" s="4"/>
      <c r="PR2" s="4"/>
      <c r="PS2" s="4"/>
      <c r="PT2" s="4"/>
      <c r="PU2" s="4"/>
      <c r="PV2" s="4"/>
      <c r="PW2" s="4"/>
      <c r="PX2" s="4"/>
      <c r="PY2" s="4"/>
      <c r="PZ2" s="4"/>
      <c r="QA2" s="4"/>
      <c r="QB2" s="4"/>
      <c r="QC2" s="4"/>
      <c r="QD2" s="4"/>
      <c r="QE2" s="4"/>
      <c r="QF2" s="4"/>
      <c r="QG2" s="4"/>
      <c r="QH2" s="4"/>
      <c r="QI2" s="4"/>
      <c r="QJ2" s="4"/>
      <c r="QK2" s="4"/>
      <c r="QL2" s="4"/>
      <c r="QM2" s="4"/>
      <c r="QN2" s="4"/>
      <c r="QO2" s="4"/>
      <c r="QP2" s="4"/>
      <c r="QQ2" s="4"/>
      <c r="QR2" s="4"/>
      <c r="QS2" s="4"/>
      <c r="QT2" s="4"/>
      <c r="QU2" s="4"/>
      <c r="QV2" s="4"/>
      <c r="QW2" s="4"/>
      <c r="QX2" s="4"/>
      <c r="QY2" s="4"/>
      <c r="QZ2" s="4"/>
      <c r="RA2" s="4"/>
      <c r="RB2" s="4"/>
      <c r="RC2" s="4"/>
      <c r="RD2" s="4"/>
      <c r="RE2" s="4"/>
      <c r="RF2" s="4"/>
      <c r="RG2" s="4"/>
      <c r="RH2" s="4"/>
      <c r="RI2" s="4"/>
      <c r="RJ2" s="4"/>
      <c r="RK2" s="4"/>
      <c r="RL2" s="4"/>
      <c r="RM2" s="4"/>
      <c r="RN2" s="4"/>
      <c r="RO2" s="4"/>
      <c r="RP2" s="4"/>
      <c r="RQ2" s="4"/>
      <c r="RR2" s="4"/>
      <c r="RS2" s="4"/>
      <c r="RT2" s="4"/>
      <c r="RU2" s="4"/>
      <c r="RV2" s="4"/>
      <c r="RW2" s="4"/>
      <c r="RX2" s="4"/>
      <c r="RY2" s="4"/>
      <c r="RZ2" s="4"/>
      <c r="SA2" s="4"/>
      <c r="SB2" s="4"/>
      <c r="SC2" s="4"/>
      <c r="SD2" s="4"/>
      <c r="SE2" s="4"/>
      <c r="SF2" s="4"/>
      <c r="SG2" s="4"/>
      <c r="SH2" s="4"/>
      <c r="SI2" s="4"/>
      <c r="SJ2" s="4"/>
      <c r="SK2" s="4"/>
      <c r="SL2" s="4"/>
      <c r="SM2" s="4"/>
      <c r="SN2" s="4"/>
      <c r="SO2" s="4"/>
      <c r="SP2" s="4"/>
      <c r="SQ2" s="4"/>
      <c r="SR2" s="4"/>
      <c r="SS2" s="4"/>
      <c r="ST2" s="4"/>
      <c r="SU2" s="4"/>
      <c r="SV2" s="4"/>
      <c r="SW2" s="4"/>
      <c r="SX2" s="4"/>
      <c r="SY2" s="4"/>
      <c r="SZ2" s="4"/>
      <c r="TA2" s="4"/>
      <c r="TB2" s="4"/>
      <c r="TC2" s="4"/>
      <c r="TD2" s="4"/>
      <c r="TE2" s="4"/>
      <c r="TF2" s="4"/>
      <c r="TG2" s="4"/>
      <c r="TH2" s="4"/>
      <c r="TI2" s="4"/>
      <c r="TJ2" s="4"/>
      <c r="TK2" s="4"/>
      <c r="TL2" s="4"/>
      <c r="TM2" s="4"/>
      <c r="TN2" s="4"/>
      <c r="TO2" s="4"/>
      <c r="TP2" s="4"/>
      <c r="TQ2" s="4"/>
      <c r="TR2" s="4"/>
      <c r="TS2" s="4"/>
      <c r="TT2" s="4"/>
      <c r="TU2" s="4"/>
      <c r="TV2" s="4"/>
      <c r="TW2" s="4"/>
      <c r="TX2" s="4"/>
      <c r="TY2" s="4"/>
      <c r="TZ2" s="4"/>
      <c r="UA2" s="4"/>
      <c r="UB2" s="4"/>
      <c r="UC2" s="4"/>
      <c r="UD2" s="4"/>
      <c r="UE2" s="4"/>
      <c r="UF2" s="4"/>
      <c r="UG2" s="4"/>
      <c r="UH2" s="4"/>
      <c r="UI2" s="4"/>
      <c r="UJ2" s="4"/>
      <c r="UK2" s="4"/>
      <c r="UL2" s="4"/>
      <c r="UM2" s="4"/>
      <c r="UN2" s="4"/>
      <c r="UO2" s="4"/>
      <c r="UP2" s="4"/>
      <c r="UQ2" s="4"/>
      <c r="UR2" s="4"/>
      <c r="US2" s="4"/>
      <c r="UT2" s="4"/>
      <c r="UU2" s="4"/>
      <c r="UV2" s="4"/>
      <c r="UW2" s="4"/>
      <c r="UX2" s="4"/>
      <c r="UY2" s="4"/>
      <c r="UZ2" s="4"/>
      <c r="VA2" s="4"/>
      <c r="VB2" s="4"/>
      <c r="VC2" s="4"/>
      <c r="VD2" s="4"/>
      <c r="VE2" s="4"/>
      <c r="VF2" s="4"/>
      <c r="VG2" s="4"/>
      <c r="VH2" s="4"/>
      <c r="VI2" s="4"/>
      <c r="VJ2" s="4"/>
      <c r="VK2" s="4"/>
      <c r="VL2" s="4"/>
      <c r="VM2" s="4"/>
      <c r="VN2" s="4"/>
      <c r="VO2" s="4"/>
      <c r="VP2" s="4"/>
      <c r="VQ2" s="4"/>
      <c r="VR2" s="4"/>
      <c r="VS2" s="4"/>
      <c r="VT2" s="4"/>
      <c r="VU2" s="4"/>
      <c r="VV2" s="4"/>
      <c r="VW2" s="4"/>
      <c r="VX2" s="4"/>
      <c r="VY2" s="4"/>
      <c r="VZ2" s="4"/>
      <c r="WA2" s="4"/>
      <c r="WB2" s="4"/>
      <c r="WC2" s="4"/>
      <c r="WD2" s="4"/>
      <c r="WE2" s="4"/>
      <c r="WF2" s="4"/>
      <c r="WG2" s="4"/>
      <c r="WH2" s="4"/>
      <c r="WI2" s="4"/>
      <c r="WJ2" s="4"/>
      <c r="WK2" s="4"/>
      <c r="WL2" s="4"/>
      <c r="WM2" s="4"/>
      <c r="WN2" s="4"/>
      <c r="WO2" s="4"/>
      <c r="WP2" s="4"/>
      <c r="WQ2" s="4"/>
      <c r="WR2" s="4"/>
      <c r="WS2" s="4"/>
      <c r="WT2" s="4"/>
      <c r="WU2" s="4"/>
      <c r="WV2" s="4"/>
      <c r="WW2" s="4"/>
      <c r="WX2" s="4"/>
      <c r="WY2" s="4"/>
      <c r="WZ2" s="4"/>
      <c r="XA2" s="4"/>
      <c r="XB2" s="4"/>
      <c r="XC2" s="4"/>
      <c r="XD2" s="4"/>
      <c r="XE2" s="4"/>
      <c r="XF2" s="4"/>
      <c r="XG2" s="4"/>
      <c r="XH2" s="4"/>
      <c r="XI2" s="4"/>
      <c r="XJ2" s="4"/>
      <c r="XK2" s="4"/>
      <c r="XL2" s="4"/>
      <c r="XM2" s="4"/>
      <c r="XN2" s="4"/>
      <c r="XO2" s="4"/>
      <c r="XP2" s="4"/>
      <c r="XQ2" s="4"/>
      <c r="XR2" s="4"/>
      <c r="XS2" s="4"/>
      <c r="XT2" s="4"/>
      <c r="XU2" s="4"/>
      <c r="XV2" s="4"/>
      <c r="XW2" s="4"/>
      <c r="XX2" s="4"/>
      <c r="XY2" s="4"/>
      <c r="XZ2" s="4"/>
      <c r="YA2" s="4"/>
      <c r="YB2" s="4"/>
      <c r="YC2" s="4"/>
      <c r="YD2" s="4"/>
      <c r="YE2" s="4"/>
      <c r="YF2" s="4"/>
      <c r="YG2" s="4"/>
      <c r="YH2" s="4"/>
      <c r="YI2" s="4"/>
      <c r="YJ2" s="4"/>
      <c r="YK2" s="4"/>
      <c r="YL2" s="4"/>
      <c r="YM2" s="4"/>
      <c r="YN2" s="4"/>
      <c r="YO2" s="4"/>
      <c r="YP2" s="4"/>
      <c r="YQ2" s="4"/>
      <c r="YR2" s="4"/>
      <c r="YS2" s="4"/>
      <c r="YT2" s="4"/>
      <c r="YU2" s="4"/>
      <c r="YV2" s="4"/>
      <c r="YW2" s="4"/>
      <c r="YX2" s="4"/>
      <c r="YY2" s="4"/>
      <c r="YZ2" s="4"/>
      <c r="ZA2" s="4"/>
      <c r="ZB2" s="4"/>
      <c r="ZC2" s="4"/>
      <c r="ZD2" s="4"/>
      <c r="ZE2" s="4"/>
      <c r="ZF2" s="4"/>
      <c r="ZG2" s="4"/>
      <c r="ZH2" s="4"/>
      <c r="ZI2" s="4"/>
      <c r="ZJ2" s="4"/>
      <c r="ZK2" s="4"/>
      <c r="ZL2" s="4"/>
      <c r="ZM2" s="4"/>
      <c r="ZN2" s="4"/>
      <c r="ZO2" s="4"/>
      <c r="ZP2" s="4"/>
      <c r="ZQ2" s="4"/>
      <c r="ZR2" s="4"/>
      <c r="ZS2" s="4"/>
      <c r="ZT2" s="4"/>
      <c r="ZU2" s="4"/>
      <c r="ZV2" s="4"/>
      <c r="ZW2" s="4"/>
      <c r="ZX2" s="4"/>
      <c r="ZY2" s="4"/>
      <c r="ZZ2" s="4"/>
      <c r="AAA2" s="4"/>
      <c r="AAB2" s="4"/>
      <c r="AAC2" s="4"/>
      <c r="AAD2" s="4"/>
      <c r="AAE2" s="4"/>
      <c r="AAF2" s="4"/>
      <c r="AAG2" s="4"/>
      <c r="AAH2" s="4"/>
      <c r="AAI2" s="4"/>
      <c r="AAJ2" s="4"/>
      <c r="AAK2" s="4"/>
      <c r="AAL2" s="4"/>
      <c r="AAM2" s="4"/>
      <c r="AAN2" s="4"/>
      <c r="AAO2" s="4"/>
      <c r="AAP2" s="4"/>
      <c r="AAQ2" s="4"/>
      <c r="AAR2" s="4"/>
      <c r="AAS2" s="4"/>
      <c r="AAT2" s="4"/>
      <c r="AAU2" s="4"/>
      <c r="AAV2" s="4"/>
      <c r="AAW2" s="4"/>
      <c r="AAX2" s="4"/>
      <c r="AAY2" s="4"/>
      <c r="AAZ2" s="4"/>
      <c r="ABA2" s="4"/>
      <c r="ABB2" s="4"/>
      <c r="ABC2" s="4"/>
      <c r="ABD2" s="4"/>
      <c r="ABE2" s="4"/>
      <c r="ABF2" s="4"/>
      <c r="ABG2" s="4"/>
      <c r="ABH2" s="4"/>
      <c r="ABI2" s="4"/>
      <c r="ABJ2" s="4"/>
      <c r="ABK2" s="4"/>
      <c r="ABL2" s="4"/>
      <c r="ABM2" s="4"/>
      <c r="ABN2" s="4"/>
      <c r="ABO2" s="4"/>
      <c r="ABP2" s="4"/>
      <c r="ABQ2" s="4"/>
      <c r="ABR2" s="4"/>
      <c r="ABS2" s="4"/>
      <c r="ABT2" s="4"/>
      <c r="ABU2" s="4"/>
      <c r="ABV2" s="4"/>
      <c r="ABW2" s="4"/>
      <c r="ABX2" s="4"/>
      <c r="ABY2" s="4"/>
      <c r="ABZ2" s="4"/>
      <c r="ACA2" s="4"/>
      <c r="ACB2" s="4"/>
      <c r="ACC2" s="4"/>
      <c r="ACD2" s="4"/>
      <c r="ACE2" s="4"/>
      <c r="ACF2" s="4"/>
      <c r="ACG2" s="4"/>
      <c r="ACH2" s="4"/>
      <c r="ACI2" s="4"/>
      <c r="ACJ2" s="4"/>
      <c r="ACK2" s="4"/>
      <c r="ACL2" s="4"/>
      <c r="ACM2" s="4"/>
      <c r="ACN2" s="4"/>
      <c r="ACO2" s="4"/>
      <c r="ACP2" s="4"/>
      <c r="ACQ2" s="4"/>
      <c r="ACR2" s="4"/>
      <c r="ACS2" s="4"/>
      <c r="ACT2" s="4"/>
      <c r="ACU2" s="4"/>
      <c r="ACV2" s="4"/>
      <c r="ACW2" s="4"/>
      <c r="ACX2" s="4"/>
      <c r="ACY2" s="4"/>
      <c r="ACZ2" s="4"/>
      <c r="ADA2" s="4"/>
      <c r="ADB2" s="4"/>
      <c r="ADC2" s="4"/>
      <c r="ADD2" s="4"/>
      <c r="ADE2" s="4"/>
      <c r="ADF2" s="4"/>
      <c r="ADG2" s="4"/>
      <c r="ADH2" s="4"/>
      <c r="ADI2" s="4"/>
      <c r="ADJ2" s="4"/>
      <c r="ADK2" s="4"/>
      <c r="ADL2" s="4"/>
      <c r="ADM2" s="4"/>
      <c r="ADN2" s="4"/>
      <c r="ADO2" s="4"/>
      <c r="ADP2" s="4"/>
      <c r="ADQ2" s="4"/>
      <c r="ADR2" s="4"/>
      <c r="ADS2" s="4"/>
      <c r="ADT2" s="4"/>
      <c r="ADU2" s="4"/>
      <c r="ADV2" s="4"/>
      <c r="ADW2" s="4"/>
      <c r="ADX2" s="4"/>
      <c r="ADY2" s="4"/>
      <c r="ADZ2" s="4"/>
      <c r="AEA2" s="4"/>
      <c r="AEB2" s="4"/>
      <c r="AEC2" s="4"/>
      <c r="AED2" s="4"/>
      <c r="AEE2" s="4"/>
      <c r="AEF2" s="4"/>
      <c r="AEG2" s="4"/>
      <c r="AEH2" s="4"/>
      <c r="AEI2" s="4"/>
      <c r="AEJ2" s="4"/>
      <c r="AEK2" s="4"/>
      <c r="AEL2" s="4"/>
      <c r="AEM2" s="4"/>
      <c r="AEN2" s="4"/>
      <c r="AEO2" s="4"/>
      <c r="AEP2" s="4"/>
      <c r="AEQ2" s="4"/>
      <c r="AER2" s="4"/>
      <c r="AES2" s="4"/>
      <c r="AET2" s="4"/>
      <c r="AEU2" s="4"/>
      <c r="AEV2" s="4"/>
      <c r="AEW2" s="4"/>
      <c r="AEX2" s="4"/>
      <c r="AEY2" s="4"/>
      <c r="AEZ2" s="4"/>
      <c r="AFA2" s="4"/>
      <c r="AFB2" s="4"/>
      <c r="AFC2" s="4"/>
      <c r="AFD2" s="4"/>
      <c r="AFE2" s="4"/>
      <c r="AFF2" s="4"/>
      <c r="AFG2" s="4"/>
      <c r="AFH2" s="4"/>
      <c r="AFI2" s="4"/>
      <c r="AFJ2" s="4"/>
      <c r="AFK2" s="4"/>
      <c r="AFL2" s="4"/>
      <c r="AFM2" s="4"/>
      <c r="AFN2" s="4"/>
      <c r="AFO2" s="4"/>
      <c r="AFP2" s="4"/>
      <c r="AFQ2" s="4"/>
      <c r="AFR2" s="4"/>
      <c r="AFS2" s="4"/>
      <c r="AFT2" s="4"/>
      <c r="AFU2" s="4"/>
      <c r="AFV2" s="4"/>
      <c r="AFW2" s="4"/>
      <c r="AFX2" s="4"/>
      <c r="AFY2" s="4"/>
      <c r="AFZ2" s="4"/>
      <c r="AGA2" s="4"/>
      <c r="AGB2" s="4"/>
      <c r="AGC2" s="4"/>
      <c r="AGD2" s="4"/>
      <c r="AGE2" s="4"/>
      <c r="AGF2" s="4"/>
      <c r="AGG2" s="4"/>
      <c r="AGH2" s="4"/>
      <c r="AGI2" s="4"/>
      <c r="AGJ2" s="4"/>
      <c r="AGK2" s="4"/>
      <c r="AGL2" s="4"/>
      <c r="AGM2" s="4"/>
      <c r="AGN2" s="4"/>
      <c r="AGO2" s="4"/>
      <c r="AGP2" s="4"/>
      <c r="AGQ2" s="4"/>
      <c r="AGR2" s="4"/>
      <c r="AGS2" s="4"/>
      <c r="AGT2" s="4"/>
      <c r="AGU2" s="4"/>
      <c r="AGV2" s="4"/>
      <c r="AGW2" s="4"/>
      <c r="AGX2" s="4"/>
      <c r="AGY2" s="4"/>
      <c r="AGZ2" s="4"/>
      <c r="AHA2" s="4"/>
      <c r="AHB2" s="4"/>
      <c r="AHC2" s="4"/>
      <c r="AHD2" s="4"/>
      <c r="AHE2" s="4"/>
      <c r="AHF2" s="4"/>
      <c r="AHG2" s="4"/>
      <c r="AHH2" s="4"/>
      <c r="AHI2" s="4"/>
      <c r="AHJ2" s="4"/>
      <c r="AHK2" s="4"/>
      <c r="AHL2" s="4"/>
      <c r="AHM2" s="4"/>
      <c r="AHN2" s="4"/>
      <c r="AHO2" s="4"/>
      <c r="AHP2" s="4"/>
      <c r="AHQ2" s="4"/>
      <c r="AHR2" s="4"/>
      <c r="AHS2" s="4"/>
      <c r="AHT2" s="4"/>
      <c r="AHU2" s="4"/>
      <c r="AHV2" s="4"/>
      <c r="AHW2" s="4"/>
      <c r="AHX2" s="4"/>
      <c r="AHY2" s="4"/>
      <c r="AHZ2" s="4"/>
      <c r="AIA2" s="4"/>
      <c r="AIB2" s="4"/>
      <c r="AIC2" s="4"/>
      <c r="AID2" s="4"/>
      <c r="AIE2" s="4"/>
      <c r="AIF2" s="4"/>
      <c r="AIG2" s="4"/>
      <c r="AIH2" s="4"/>
      <c r="AII2" s="4"/>
      <c r="AIJ2" s="4"/>
      <c r="AIK2" s="4"/>
      <c r="AIL2" s="4"/>
      <c r="AIM2" s="4"/>
      <c r="AIN2" s="4"/>
      <c r="AIO2" s="4"/>
      <c r="AIP2" s="4"/>
      <c r="AIQ2" s="4"/>
      <c r="AIR2" s="4"/>
      <c r="AIS2" s="4"/>
      <c r="AIT2" s="4"/>
      <c r="AIU2" s="4"/>
      <c r="AIV2" s="4"/>
      <c r="AIW2" s="4"/>
      <c r="AIX2" s="4"/>
      <c r="AIY2" s="4"/>
      <c r="AIZ2" s="4"/>
      <c r="AJA2" s="4"/>
      <c r="AJB2" s="4"/>
      <c r="AJC2" s="4"/>
      <c r="AJD2" s="4"/>
      <c r="AJE2" s="4"/>
      <c r="AJF2" s="4"/>
      <c r="AJG2" s="4"/>
      <c r="AJH2" s="4"/>
      <c r="AJI2" s="4"/>
      <c r="AJJ2" s="4"/>
      <c r="AJK2" s="4"/>
      <c r="AJL2" s="4"/>
      <c r="AJM2" s="4"/>
      <c r="AJN2" s="4"/>
      <c r="AJO2" s="4"/>
      <c r="AJP2" s="4"/>
      <c r="AJQ2" s="4"/>
      <c r="AJR2" s="4"/>
      <c r="AJS2" s="4"/>
      <c r="AJT2" s="4"/>
      <c r="AJU2" s="4"/>
      <c r="AJV2" s="4"/>
      <c r="AJW2" s="4"/>
      <c r="AJX2" s="4"/>
      <c r="AJY2" s="4"/>
      <c r="AJZ2" s="4"/>
      <c r="AKA2" s="4"/>
      <c r="AKB2" s="4"/>
      <c r="AKC2" s="4"/>
      <c r="AKD2" s="4"/>
      <c r="AKE2" s="4"/>
      <c r="AKF2" s="4"/>
      <c r="AKG2" s="4"/>
      <c r="AKH2" s="4"/>
      <c r="AKI2" s="4"/>
      <c r="AKJ2" s="4"/>
      <c r="AKK2" s="4"/>
      <c r="AKL2" s="4"/>
      <c r="AKM2" s="4"/>
      <c r="AKN2" s="4"/>
      <c r="AKO2" s="4"/>
      <c r="AKP2" s="4"/>
      <c r="AKQ2" s="4"/>
      <c r="AKR2" s="4"/>
      <c r="AKS2" s="4"/>
      <c r="AKT2" s="4"/>
      <c r="AKU2" s="4"/>
      <c r="AKV2" s="4"/>
      <c r="AKW2" s="4"/>
      <c r="AKX2" s="4"/>
      <c r="AKY2" s="4"/>
      <c r="AKZ2" s="4"/>
      <c r="ALA2" s="4"/>
      <c r="ALB2" s="4"/>
      <c r="ALC2" s="4"/>
      <c r="ALD2" s="4"/>
      <c r="ALE2" s="4"/>
      <c r="ALF2" s="4"/>
      <c r="ALG2" s="4"/>
      <c r="ALH2" s="4"/>
      <c r="ALI2" s="4"/>
      <c r="ALJ2" s="4"/>
      <c r="ALK2" s="4"/>
      <c r="ALL2" s="4"/>
      <c r="ALM2" s="4"/>
      <c r="ALN2" s="4"/>
      <c r="ALO2" s="4"/>
      <c r="ALP2" s="4"/>
      <c r="ALQ2" s="4"/>
      <c r="ALR2" s="4"/>
      <c r="ALS2" s="4"/>
      <c r="ALT2" s="4"/>
      <c r="ALU2" s="4"/>
      <c r="ALV2" s="4"/>
      <c r="ALW2" s="4"/>
      <c r="ALX2" s="4"/>
      <c r="ALY2" s="4"/>
      <c r="ALZ2" s="4"/>
      <c r="AMA2" s="4"/>
      <c r="AMB2" s="4"/>
      <c r="AMC2" s="4"/>
      <c r="AMD2" s="4"/>
      <c r="AME2" s="4"/>
      <c r="AMF2" s="4"/>
      <c r="AMG2" s="4"/>
      <c r="AMH2" s="4"/>
      <c r="AMI2" s="4"/>
      <c r="AMJ2" s="4"/>
    </row>
    <row r="3" customFormat="false" ht="22.5" hidden="false" customHeight="true" outlineLevel="0" collapsed="false">
      <c r="A3" s="5" t="s">
        <v>1</v>
      </c>
      <c r="B3" s="6"/>
      <c r="C3" s="5" t="s">
        <v>2</v>
      </c>
      <c r="D3" s="5"/>
      <c r="E3" s="6"/>
      <c r="F3" s="5" t="s">
        <v>3</v>
      </c>
      <c r="G3" s="5" t="s">
        <v>4</v>
      </c>
      <c r="H3" s="7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  <c r="IL3" s="4"/>
      <c r="IM3" s="4"/>
      <c r="IN3" s="4"/>
      <c r="IO3" s="4"/>
      <c r="IP3" s="4"/>
      <c r="IQ3" s="4"/>
      <c r="IR3" s="4"/>
      <c r="IS3" s="4"/>
      <c r="IT3" s="4"/>
      <c r="IU3" s="4"/>
      <c r="IV3" s="4"/>
      <c r="IW3" s="4"/>
      <c r="IX3" s="4"/>
      <c r="IY3" s="4"/>
      <c r="IZ3" s="4"/>
      <c r="JA3" s="4"/>
      <c r="JB3" s="4"/>
      <c r="JC3" s="4"/>
      <c r="JD3" s="4"/>
      <c r="JE3" s="4"/>
      <c r="JF3" s="4"/>
      <c r="JG3" s="4"/>
      <c r="JH3" s="4"/>
      <c r="JI3" s="4"/>
      <c r="JJ3" s="4"/>
      <c r="JK3" s="4"/>
      <c r="JL3" s="4"/>
      <c r="JM3" s="4"/>
      <c r="JN3" s="4"/>
      <c r="JO3" s="4"/>
      <c r="JP3" s="4"/>
      <c r="JQ3" s="4"/>
      <c r="JR3" s="4"/>
      <c r="JS3" s="4"/>
      <c r="JT3" s="4"/>
      <c r="JU3" s="4"/>
      <c r="JV3" s="4"/>
      <c r="JW3" s="4"/>
      <c r="JX3" s="4"/>
      <c r="JY3" s="4"/>
      <c r="JZ3" s="4"/>
      <c r="KA3" s="4"/>
      <c r="KB3" s="4"/>
      <c r="KC3" s="4"/>
      <c r="KD3" s="4"/>
      <c r="KE3" s="4"/>
      <c r="KF3" s="4"/>
      <c r="KG3" s="4"/>
      <c r="KH3" s="4"/>
      <c r="KI3" s="4"/>
      <c r="KJ3" s="4"/>
      <c r="KK3" s="4"/>
      <c r="KL3" s="4"/>
      <c r="KM3" s="4"/>
      <c r="KN3" s="4"/>
      <c r="KO3" s="4"/>
      <c r="KP3" s="4"/>
      <c r="KQ3" s="4"/>
      <c r="KR3" s="4"/>
      <c r="KS3" s="4"/>
      <c r="KT3" s="4"/>
      <c r="KU3" s="4"/>
      <c r="KV3" s="4"/>
      <c r="KW3" s="4"/>
      <c r="KX3" s="4"/>
      <c r="KY3" s="4"/>
      <c r="KZ3" s="4"/>
      <c r="LA3" s="4"/>
      <c r="LB3" s="4"/>
      <c r="LC3" s="4"/>
      <c r="LD3" s="4"/>
      <c r="LE3" s="4"/>
      <c r="LF3" s="4"/>
      <c r="LG3" s="4"/>
      <c r="LH3" s="4"/>
      <c r="LI3" s="4"/>
      <c r="LJ3" s="4"/>
      <c r="LK3" s="4"/>
      <c r="LL3" s="4"/>
      <c r="LM3" s="4"/>
      <c r="LN3" s="4"/>
      <c r="LO3" s="4"/>
      <c r="LP3" s="4"/>
      <c r="LQ3" s="4"/>
      <c r="LR3" s="4"/>
      <c r="LS3" s="4"/>
      <c r="LT3" s="4"/>
      <c r="LU3" s="4"/>
      <c r="LV3" s="4"/>
      <c r="LW3" s="4"/>
      <c r="LX3" s="4"/>
      <c r="LY3" s="4"/>
      <c r="LZ3" s="4"/>
      <c r="MA3" s="4"/>
      <c r="MB3" s="4"/>
      <c r="MC3" s="4"/>
      <c r="MD3" s="4"/>
      <c r="ME3" s="4"/>
      <c r="MF3" s="4"/>
      <c r="MG3" s="4"/>
      <c r="MH3" s="4"/>
      <c r="MI3" s="4"/>
      <c r="MJ3" s="4"/>
      <c r="MK3" s="4"/>
      <c r="ML3" s="4"/>
      <c r="MM3" s="4"/>
      <c r="MN3" s="4"/>
      <c r="MO3" s="4"/>
      <c r="MP3" s="4"/>
      <c r="MQ3" s="4"/>
      <c r="MR3" s="4"/>
      <c r="MS3" s="4"/>
      <c r="MT3" s="4"/>
      <c r="MU3" s="4"/>
      <c r="MV3" s="4"/>
      <c r="MW3" s="4"/>
      <c r="MX3" s="4"/>
      <c r="MY3" s="4"/>
      <c r="MZ3" s="4"/>
      <c r="NA3" s="4"/>
      <c r="NB3" s="4"/>
      <c r="NC3" s="4"/>
      <c r="ND3" s="4"/>
      <c r="NE3" s="4"/>
      <c r="NF3" s="4"/>
      <c r="NG3" s="4"/>
      <c r="NH3" s="4"/>
      <c r="NI3" s="4"/>
      <c r="NJ3" s="4"/>
      <c r="NK3" s="4"/>
      <c r="NL3" s="4"/>
      <c r="NM3" s="4"/>
      <c r="NN3" s="4"/>
      <c r="NO3" s="4"/>
      <c r="NP3" s="4"/>
      <c r="NQ3" s="4"/>
      <c r="NR3" s="4"/>
      <c r="NS3" s="4"/>
      <c r="NT3" s="4"/>
      <c r="NU3" s="4"/>
      <c r="NV3" s="4"/>
      <c r="NW3" s="4"/>
      <c r="NX3" s="4"/>
      <c r="NY3" s="4"/>
      <c r="NZ3" s="4"/>
      <c r="OA3" s="4"/>
      <c r="OB3" s="4"/>
      <c r="OC3" s="4"/>
      <c r="OD3" s="4"/>
      <c r="OE3" s="4"/>
      <c r="OF3" s="4"/>
      <c r="OG3" s="4"/>
      <c r="OH3" s="4"/>
      <c r="OI3" s="4"/>
      <c r="OJ3" s="4"/>
      <c r="OK3" s="4"/>
      <c r="OL3" s="4"/>
      <c r="OM3" s="4"/>
      <c r="ON3" s="4"/>
      <c r="OO3" s="4"/>
      <c r="OP3" s="4"/>
      <c r="OQ3" s="4"/>
      <c r="OR3" s="4"/>
      <c r="OS3" s="4"/>
      <c r="OT3" s="4"/>
      <c r="OU3" s="4"/>
      <c r="OV3" s="4"/>
      <c r="OW3" s="4"/>
      <c r="OX3" s="4"/>
      <c r="OY3" s="4"/>
      <c r="OZ3" s="4"/>
      <c r="PA3" s="4"/>
      <c r="PB3" s="4"/>
      <c r="PC3" s="4"/>
      <c r="PD3" s="4"/>
      <c r="PE3" s="4"/>
      <c r="PF3" s="4"/>
      <c r="PG3" s="4"/>
      <c r="PH3" s="4"/>
      <c r="PI3" s="4"/>
      <c r="PJ3" s="4"/>
      <c r="PK3" s="4"/>
      <c r="PL3" s="4"/>
      <c r="PM3" s="4"/>
      <c r="PN3" s="4"/>
      <c r="PO3" s="4"/>
      <c r="PP3" s="4"/>
      <c r="PQ3" s="4"/>
      <c r="PR3" s="4"/>
      <c r="PS3" s="4"/>
      <c r="PT3" s="4"/>
      <c r="PU3" s="4"/>
      <c r="PV3" s="4"/>
      <c r="PW3" s="4"/>
      <c r="PX3" s="4"/>
      <c r="PY3" s="4"/>
      <c r="PZ3" s="4"/>
      <c r="QA3" s="4"/>
      <c r="QB3" s="4"/>
      <c r="QC3" s="4"/>
      <c r="QD3" s="4"/>
      <c r="QE3" s="4"/>
      <c r="QF3" s="4"/>
      <c r="QG3" s="4"/>
      <c r="QH3" s="4"/>
      <c r="QI3" s="4"/>
      <c r="QJ3" s="4"/>
      <c r="QK3" s="4"/>
      <c r="QL3" s="4"/>
      <c r="QM3" s="4"/>
      <c r="QN3" s="4"/>
      <c r="QO3" s="4"/>
      <c r="QP3" s="4"/>
      <c r="QQ3" s="4"/>
      <c r="QR3" s="4"/>
      <c r="QS3" s="4"/>
      <c r="QT3" s="4"/>
      <c r="QU3" s="4"/>
      <c r="QV3" s="4"/>
      <c r="QW3" s="4"/>
      <c r="QX3" s="4"/>
      <c r="QY3" s="4"/>
      <c r="QZ3" s="4"/>
      <c r="RA3" s="4"/>
      <c r="RB3" s="4"/>
      <c r="RC3" s="4"/>
      <c r="RD3" s="4"/>
      <c r="RE3" s="4"/>
      <c r="RF3" s="4"/>
      <c r="RG3" s="4"/>
      <c r="RH3" s="4"/>
      <c r="RI3" s="4"/>
      <c r="RJ3" s="4"/>
      <c r="RK3" s="4"/>
      <c r="RL3" s="4"/>
      <c r="RM3" s="4"/>
      <c r="RN3" s="4"/>
      <c r="RO3" s="4"/>
      <c r="RP3" s="4"/>
      <c r="RQ3" s="4"/>
      <c r="RR3" s="4"/>
      <c r="RS3" s="4"/>
      <c r="RT3" s="4"/>
      <c r="RU3" s="4"/>
      <c r="RV3" s="4"/>
      <c r="RW3" s="4"/>
      <c r="RX3" s="4"/>
      <c r="RY3" s="4"/>
      <c r="RZ3" s="4"/>
      <c r="SA3" s="4"/>
      <c r="SB3" s="4"/>
      <c r="SC3" s="4"/>
      <c r="SD3" s="4"/>
      <c r="SE3" s="4"/>
      <c r="SF3" s="4"/>
      <c r="SG3" s="4"/>
      <c r="SH3" s="4"/>
      <c r="SI3" s="4"/>
      <c r="SJ3" s="4"/>
      <c r="SK3" s="4"/>
      <c r="SL3" s="4"/>
      <c r="SM3" s="4"/>
      <c r="SN3" s="4"/>
      <c r="SO3" s="4"/>
      <c r="SP3" s="4"/>
      <c r="SQ3" s="4"/>
      <c r="SR3" s="4"/>
      <c r="SS3" s="4"/>
      <c r="ST3" s="4"/>
      <c r="SU3" s="4"/>
      <c r="SV3" s="4"/>
      <c r="SW3" s="4"/>
      <c r="SX3" s="4"/>
      <c r="SY3" s="4"/>
      <c r="SZ3" s="4"/>
      <c r="TA3" s="4"/>
      <c r="TB3" s="4"/>
      <c r="TC3" s="4"/>
      <c r="TD3" s="4"/>
      <c r="TE3" s="4"/>
      <c r="TF3" s="4"/>
      <c r="TG3" s="4"/>
      <c r="TH3" s="4"/>
      <c r="TI3" s="4"/>
      <c r="TJ3" s="4"/>
      <c r="TK3" s="4"/>
      <c r="TL3" s="4"/>
      <c r="TM3" s="4"/>
      <c r="TN3" s="4"/>
      <c r="TO3" s="4"/>
      <c r="TP3" s="4"/>
      <c r="TQ3" s="4"/>
      <c r="TR3" s="4"/>
      <c r="TS3" s="4"/>
      <c r="TT3" s="4"/>
      <c r="TU3" s="4"/>
      <c r="TV3" s="4"/>
      <c r="TW3" s="4"/>
      <c r="TX3" s="4"/>
      <c r="TY3" s="4"/>
      <c r="TZ3" s="4"/>
      <c r="UA3" s="4"/>
      <c r="UB3" s="4"/>
      <c r="UC3" s="4"/>
      <c r="UD3" s="4"/>
      <c r="UE3" s="4"/>
      <c r="UF3" s="4"/>
      <c r="UG3" s="4"/>
      <c r="UH3" s="4"/>
      <c r="UI3" s="4"/>
      <c r="UJ3" s="4"/>
      <c r="UK3" s="4"/>
      <c r="UL3" s="4"/>
      <c r="UM3" s="4"/>
      <c r="UN3" s="4"/>
      <c r="UO3" s="4"/>
      <c r="UP3" s="4"/>
      <c r="UQ3" s="4"/>
      <c r="UR3" s="4"/>
      <c r="US3" s="4"/>
      <c r="UT3" s="4"/>
      <c r="UU3" s="4"/>
      <c r="UV3" s="4"/>
      <c r="UW3" s="4"/>
      <c r="UX3" s="4"/>
      <c r="UY3" s="4"/>
      <c r="UZ3" s="4"/>
      <c r="VA3" s="4"/>
      <c r="VB3" s="4"/>
      <c r="VC3" s="4"/>
      <c r="VD3" s="4"/>
      <c r="VE3" s="4"/>
      <c r="VF3" s="4"/>
      <c r="VG3" s="4"/>
      <c r="VH3" s="4"/>
      <c r="VI3" s="4"/>
      <c r="VJ3" s="4"/>
      <c r="VK3" s="4"/>
      <c r="VL3" s="4"/>
      <c r="VM3" s="4"/>
      <c r="VN3" s="4"/>
      <c r="VO3" s="4"/>
      <c r="VP3" s="4"/>
      <c r="VQ3" s="4"/>
      <c r="VR3" s="4"/>
      <c r="VS3" s="4"/>
      <c r="VT3" s="4"/>
      <c r="VU3" s="4"/>
      <c r="VV3" s="4"/>
      <c r="VW3" s="4"/>
      <c r="VX3" s="4"/>
      <c r="VY3" s="4"/>
      <c r="VZ3" s="4"/>
      <c r="WA3" s="4"/>
      <c r="WB3" s="4"/>
      <c r="WC3" s="4"/>
      <c r="WD3" s="4"/>
      <c r="WE3" s="4"/>
      <c r="WF3" s="4"/>
      <c r="WG3" s="4"/>
      <c r="WH3" s="4"/>
      <c r="WI3" s="4"/>
      <c r="WJ3" s="4"/>
      <c r="WK3" s="4"/>
      <c r="WL3" s="4"/>
      <c r="WM3" s="4"/>
      <c r="WN3" s="4"/>
      <c r="WO3" s="4"/>
      <c r="WP3" s="4"/>
      <c r="WQ3" s="4"/>
      <c r="WR3" s="4"/>
      <c r="WS3" s="4"/>
      <c r="WT3" s="4"/>
      <c r="WU3" s="4"/>
      <c r="WV3" s="4"/>
      <c r="WW3" s="4"/>
      <c r="WX3" s="4"/>
      <c r="WY3" s="4"/>
      <c r="WZ3" s="4"/>
      <c r="XA3" s="4"/>
      <c r="XB3" s="4"/>
      <c r="XC3" s="4"/>
      <c r="XD3" s="4"/>
      <c r="XE3" s="4"/>
      <c r="XF3" s="4"/>
      <c r="XG3" s="4"/>
      <c r="XH3" s="4"/>
      <c r="XI3" s="4"/>
      <c r="XJ3" s="4"/>
      <c r="XK3" s="4"/>
      <c r="XL3" s="4"/>
      <c r="XM3" s="4"/>
      <c r="XN3" s="4"/>
      <c r="XO3" s="4"/>
      <c r="XP3" s="4"/>
      <c r="XQ3" s="4"/>
      <c r="XR3" s="4"/>
      <c r="XS3" s="4"/>
      <c r="XT3" s="4"/>
      <c r="XU3" s="4"/>
      <c r="XV3" s="4"/>
      <c r="XW3" s="4"/>
      <c r="XX3" s="4"/>
      <c r="XY3" s="4"/>
      <c r="XZ3" s="4"/>
      <c r="YA3" s="4"/>
      <c r="YB3" s="4"/>
      <c r="YC3" s="4"/>
      <c r="YD3" s="4"/>
      <c r="YE3" s="4"/>
      <c r="YF3" s="4"/>
      <c r="YG3" s="4"/>
      <c r="YH3" s="4"/>
      <c r="YI3" s="4"/>
      <c r="YJ3" s="4"/>
      <c r="YK3" s="4"/>
      <c r="YL3" s="4"/>
      <c r="YM3" s="4"/>
      <c r="YN3" s="4"/>
      <c r="YO3" s="4"/>
      <c r="YP3" s="4"/>
      <c r="YQ3" s="4"/>
      <c r="YR3" s="4"/>
      <c r="YS3" s="4"/>
      <c r="YT3" s="4"/>
      <c r="YU3" s="4"/>
      <c r="YV3" s="4"/>
      <c r="YW3" s="4"/>
      <c r="YX3" s="4"/>
      <c r="YY3" s="4"/>
      <c r="YZ3" s="4"/>
      <c r="ZA3" s="4"/>
      <c r="ZB3" s="4"/>
      <c r="ZC3" s="4"/>
      <c r="ZD3" s="4"/>
      <c r="ZE3" s="4"/>
      <c r="ZF3" s="4"/>
      <c r="ZG3" s="4"/>
      <c r="ZH3" s="4"/>
      <c r="ZI3" s="4"/>
      <c r="ZJ3" s="4"/>
      <c r="ZK3" s="4"/>
      <c r="ZL3" s="4"/>
      <c r="ZM3" s="4"/>
      <c r="ZN3" s="4"/>
      <c r="ZO3" s="4"/>
      <c r="ZP3" s="4"/>
      <c r="ZQ3" s="4"/>
      <c r="ZR3" s="4"/>
      <c r="ZS3" s="4"/>
      <c r="ZT3" s="4"/>
      <c r="ZU3" s="4"/>
      <c r="ZV3" s="4"/>
      <c r="ZW3" s="4"/>
      <c r="ZX3" s="4"/>
      <c r="ZY3" s="4"/>
      <c r="ZZ3" s="4"/>
      <c r="AAA3" s="4"/>
      <c r="AAB3" s="4"/>
      <c r="AAC3" s="4"/>
      <c r="AAD3" s="4"/>
      <c r="AAE3" s="4"/>
      <c r="AAF3" s="4"/>
      <c r="AAG3" s="4"/>
      <c r="AAH3" s="4"/>
      <c r="AAI3" s="4"/>
      <c r="AAJ3" s="4"/>
      <c r="AAK3" s="4"/>
      <c r="AAL3" s="4"/>
      <c r="AAM3" s="4"/>
      <c r="AAN3" s="4"/>
      <c r="AAO3" s="4"/>
      <c r="AAP3" s="4"/>
      <c r="AAQ3" s="4"/>
      <c r="AAR3" s="4"/>
      <c r="AAS3" s="4"/>
      <c r="AAT3" s="4"/>
      <c r="AAU3" s="4"/>
      <c r="AAV3" s="4"/>
      <c r="AAW3" s="4"/>
      <c r="AAX3" s="4"/>
      <c r="AAY3" s="4"/>
      <c r="AAZ3" s="4"/>
      <c r="ABA3" s="4"/>
      <c r="ABB3" s="4"/>
      <c r="ABC3" s="4"/>
      <c r="ABD3" s="4"/>
      <c r="ABE3" s="4"/>
      <c r="ABF3" s="4"/>
      <c r="ABG3" s="4"/>
      <c r="ABH3" s="4"/>
      <c r="ABI3" s="4"/>
      <c r="ABJ3" s="4"/>
      <c r="ABK3" s="4"/>
      <c r="ABL3" s="4"/>
      <c r="ABM3" s="4"/>
      <c r="ABN3" s="4"/>
      <c r="ABO3" s="4"/>
      <c r="ABP3" s="4"/>
      <c r="ABQ3" s="4"/>
      <c r="ABR3" s="4"/>
      <c r="ABS3" s="4"/>
      <c r="ABT3" s="4"/>
      <c r="ABU3" s="4"/>
      <c r="ABV3" s="4"/>
      <c r="ABW3" s="4"/>
      <c r="ABX3" s="4"/>
      <c r="ABY3" s="4"/>
      <c r="ABZ3" s="4"/>
      <c r="ACA3" s="4"/>
      <c r="ACB3" s="4"/>
      <c r="ACC3" s="4"/>
      <c r="ACD3" s="4"/>
      <c r="ACE3" s="4"/>
      <c r="ACF3" s="4"/>
      <c r="ACG3" s="4"/>
      <c r="ACH3" s="4"/>
      <c r="ACI3" s="4"/>
      <c r="ACJ3" s="4"/>
      <c r="ACK3" s="4"/>
      <c r="ACL3" s="4"/>
      <c r="ACM3" s="4"/>
      <c r="ACN3" s="4"/>
      <c r="ACO3" s="4"/>
      <c r="ACP3" s="4"/>
      <c r="ACQ3" s="4"/>
      <c r="ACR3" s="4"/>
      <c r="ACS3" s="4"/>
      <c r="ACT3" s="4"/>
      <c r="ACU3" s="4"/>
      <c r="ACV3" s="4"/>
      <c r="ACW3" s="4"/>
      <c r="ACX3" s="4"/>
      <c r="ACY3" s="4"/>
      <c r="ACZ3" s="4"/>
      <c r="ADA3" s="4"/>
      <c r="ADB3" s="4"/>
      <c r="ADC3" s="4"/>
      <c r="ADD3" s="4"/>
      <c r="ADE3" s="4"/>
      <c r="ADF3" s="4"/>
      <c r="ADG3" s="4"/>
      <c r="ADH3" s="4"/>
      <c r="ADI3" s="4"/>
      <c r="ADJ3" s="4"/>
      <c r="ADK3" s="4"/>
      <c r="ADL3" s="4"/>
      <c r="ADM3" s="4"/>
      <c r="ADN3" s="4"/>
      <c r="ADO3" s="4"/>
      <c r="ADP3" s="4"/>
      <c r="ADQ3" s="4"/>
      <c r="ADR3" s="4"/>
      <c r="ADS3" s="4"/>
      <c r="ADT3" s="4"/>
      <c r="ADU3" s="4"/>
      <c r="ADV3" s="4"/>
      <c r="ADW3" s="4"/>
      <c r="ADX3" s="4"/>
      <c r="ADY3" s="4"/>
      <c r="ADZ3" s="4"/>
      <c r="AEA3" s="4"/>
      <c r="AEB3" s="4"/>
      <c r="AEC3" s="4"/>
      <c r="AED3" s="4"/>
      <c r="AEE3" s="4"/>
      <c r="AEF3" s="4"/>
      <c r="AEG3" s="4"/>
      <c r="AEH3" s="4"/>
      <c r="AEI3" s="4"/>
      <c r="AEJ3" s="4"/>
      <c r="AEK3" s="4"/>
      <c r="AEL3" s="4"/>
      <c r="AEM3" s="4"/>
      <c r="AEN3" s="4"/>
      <c r="AEO3" s="4"/>
      <c r="AEP3" s="4"/>
      <c r="AEQ3" s="4"/>
      <c r="AER3" s="4"/>
      <c r="AES3" s="4"/>
      <c r="AET3" s="4"/>
      <c r="AEU3" s="4"/>
      <c r="AEV3" s="4"/>
      <c r="AEW3" s="4"/>
      <c r="AEX3" s="4"/>
      <c r="AEY3" s="4"/>
      <c r="AEZ3" s="4"/>
      <c r="AFA3" s="4"/>
      <c r="AFB3" s="4"/>
      <c r="AFC3" s="4"/>
      <c r="AFD3" s="4"/>
      <c r="AFE3" s="4"/>
      <c r="AFF3" s="4"/>
      <c r="AFG3" s="4"/>
      <c r="AFH3" s="4"/>
      <c r="AFI3" s="4"/>
      <c r="AFJ3" s="4"/>
      <c r="AFK3" s="4"/>
      <c r="AFL3" s="4"/>
      <c r="AFM3" s="4"/>
      <c r="AFN3" s="4"/>
      <c r="AFO3" s="4"/>
      <c r="AFP3" s="4"/>
      <c r="AFQ3" s="4"/>
      <c r="AFR3" s="4"/>
      <c r="AFS3" s="4"/>
      <c r="AFT3" s="4"/>
      <c r="AFU3" s="4"/>
      <c r="AFV3" s="4"/>
      <c r="AFW3" s="4"/>
      <c r="AFX3" s="4"/>
      <c r="AFY3" s="4"/>
      <c r="AFZ3" s="4"/>
      <c r="AGA3" s="4"/>
      <c r="AGB3" s="4"/>
      <c r="AGC3" s="4"/>
      <c r="AGD3" s="4"/>
      <c r="AGE3" s="4"/>
      <c r="AGF3" s="4"/>
      <c r="AGG3" s="4"/>
      <c r="AGH3" s="4"/>
      <c r="AGI3" s="4"/>
      <c r="AGJ3" s="4"/>
      <c r="AGK3" s="4"/>
      <c r="AGL3" s="4"/>
      <c r="AGM3" s="4"/>
      <c r="AGN3" s="4"/>
      <c r="AGO3" s="4"/>
      <c r="AGP3" s="4"/>
      <c r="AGQ3" s="4"/>
      <c r="AGR3" s="4"/>
      <c r="AGS3" s="4"/>
      <c r="AGT3" s="4"/>
      <c r="AGU3" s="4"/>
      <c r="AGV3" s="4"/>
      <c r="AGW3" s="4"/>
      <c r="AGX3" s="4"/>
      <c r="AGY3" s="4"/>
      <c r="AGZ3" s="4"/>
      <c r="AHA3" s="4"/>
      <c r="AHB3" s="4"/>
      <c r="AHC3" s="4"/>
      <c r="AHD3" s="4"/>
      <c r="AHE3" s="4"/>
      <c r="AHF3" s="4"/>
      <c r="AHG3" s="4"/>
      <c r="AHH3" s="4"/>
      <c r="AHI3" s="4"/>
      <c r="AHJ3" s="4"/>
      <c r="AHK3" s="4"/>
      <c r="AHL3" s="4"/>
      <c r="AHM3" s="4"/>
      <c r="AHN3" s="4"/>
      <c r="AHO3" s="4"/>
      <c r="AHP3" s="4"/>
      <c r="AHQ3" s="4"/>
      <c r="AHR3" s="4"/>
      <c r="AHS3" s="4"/>
      <c r="AHT3" s="4"/>
      <c r="AHU3" s="4"/>
      <c r="AHV3" s="4"/>
      <c r="AHW3" s="4"/>
      <c r="AHX3" s="4"/>
      <c r="AHY3" s="4"/>
      <c r="AHZ3" s="4"/>
      <c r="AIA3" s="4"/>
      <c r="AIB3" s="4"/>
      <c r="AIC3" s="4"/>
      <c r="AID3" s="4"/>
      <c r="AIE3" s="4"/>
      <c r="AIF3" s="4"/>
      <c r="AIG3" s="4"/>
      <c r="AIH3" s="4"/>
      <c r="AII3" s="4"/>
      <c r="AIJ3" s="4"/>
      <c r="AIK3" s="4"/>
      <c r="AIL3" s="4"/>
      <c r="AIM3" s="4"/>
      <c r="AIN3" s="4"/>
      <c r="AIO3" s="4"/>
      <c r="AIP3" s="4"/>
      <c r="AIQ3" s="4"/>
      <c r="AIR3" s="4"/>
      <c r="AIS3" s="4"/>
      <c r="AIT3" s="4"/>
      <c r="AIU3" s="4"/>
      <c r="AIV3" s="4"/>
      <c r="AIW3" s="4"/>
      <c r="AIX3" s="4"/>
      <c r="AIY3" s="4"/>
      <c r="AIZ3" s="4"/>
      <c r="AJA3" s="4"/>
      <c r="AJB3" s="4"/>
      <c r="AJC3" s="4"/>
      <c r="AJD3" s="4"/>
      <c r="AJE3" s="4"/>
      <c r="AJF3" s="4"/>
      <c r="AJG3" s="4"/>
      <c r="AJH3" s="4"/>
      <c r="AJI3" s="4"/>
      <c r="AJJ3" s="4"/>
      <c r="AJK3" s="4"/>
      <c r="AJL3" s="4"/>
      <c r="AJM3" s="4"/>
      <c r="AJN3" s="4"/>
      <c r="AJO3" s="4"/>
      <c r="AJP3" s="4"/>
      <c r="AJQ3" s="4"/>
      <c r="AJR3" s="4"/>
      <c r="AJS3" s="4"/>
      <c r="AJT3" s="4"/>
      <c r="AJU3" s="4"/>
      <c r="AJV3" s="4"/>
      <c r="AJW3" s="4"/>
      <c r="AJX3" s="4"/>
      <c r="AJY3" s="4"/>
      <c r="AJZ3" s="4"/>
      <c r="AKA3" s="4"/>
      <c r="AKB3" s="4"/>
      <c r="AKC3" s="4"/>
      <c r="AKD3" s="4"/>
      <c r="AKE3" s="4"/>
      <c r="AKF3" s="4"/>
      <c r="AKG3" s="4"/>
      <c r="AKH3" s="4"/>
      <c r="AKI3" s="4"/>
      <c r="AKJ3" s="4"/>
      <c r="AKK3" s="4"/>
      <c r="AKL3" s="4"/>
      <c r="AKM3" s="4"/>
      <c r="AKN3" s="4"/>
      <c r="AKO3" s="4"/>
      <c r="AKP3" s="4"/>
      <c r="AKQ3" s="4"/>
      <c r="AKR3" s="4"/>
      <c r="AKS3" s="4"/>
      <c r="AKT3" s="4"/>
      <c r="AKU3" s="4"/>
      <c r="AKV3" s="4"/>
      <c r="AKW3" s="4"/>
      <c r="AKX3" s="4"/>
      <c r="AKY3" s="4"/>
      <c r="AKZ3" s="4"/>
      <c r="ALA3" s="4"/>
      <c r="ALB3" s="4"/>
      <c r="ALC3" s="4"/>
      <c r="ALD3" s="4"/>
      <c r="ALE3" s="4"/>
      <c r="ALF3" s="4"/>
      <c r="ALG3" s="4"/>
      <c r="ALH3" s="4"/>
      <c r="ALI3" s="4"/>
      <c r="ALJ3" s="4"/>
      <c r="ALK3" s="4"/>
      <c r="ALL3" s="4"/>
      <c r="ALM3" s="4"/>
      <c r="ALN3" s="4"/>
      <c r="ALO3" s="4"/>
      <c r="ALP3" s="4"/>
      <c r="ALQ3" s="4"/>
      <c r="ALR3" s="4"/>
      <c r="ALS3" s="4"/>
      <c r="ALT3" s="4"/>
      <c r="ALU3" s="4"/>
      <c r="ALV3" s="4"/>
      <c r="ALW3" s="4"/>
      <c r="ALX3" s="4"/>
      <c r="ALY3" s="4"/>
      <c r="ALZ3" s="4"/>
      <c r="AMA3" s="4"/>
      <c r="AMB3" s="4"/>
      <c r="AMC3" s="4"/>
      <c r="AMD3" s="4"/>
      <c r="AME3" s="4"/>
      <c r="AMF3" s="4"/>
      <c r="AMG3" s="4"/>
      <c r="AMH3" s="4"/>
      <c r="AMI3" s="4"/>
      <c r="AMJ3" s="4"/>
    </row>
    <row r="4" s="4" customFormat="true" ht="19.5" hidden="false" customHeight="true" outlineLevel="0" collapsed="false">
      <c r="A4" s="8"/>
      <c r="B4" s="8"/>
      <c r="C4" s="9"/>
      <c r="D4" s="9"/>
      <c r="E4" s="8"/>
      <c r="F4" s="8"/>
      <c r="G4" s="8"/>
      <c r="H4" s="10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  <c r="OG4" s="11"/>
      <c r="OH4" s="11"/>
      <c r="OI4" s="11"/>
      <c r="OJ4" s="11"/>
      <c r="OK4" s="11"/>
      <c r="OL4" s="11"/>
      <c r="OM4" s="11"/>
      <c r="ON4" s="11"/>
      <c r="OO4" s="11"/>
      <c r="OP4" s="11"/>
      <c r="OQ4" s="11"/>
      <c r="OR4" s="11"/>
      <c r="OS4" s="11"/>
      <c r="OT4" s="11"/>
      <c r="OU4" s="11"/>
      <c r="OV4" s="11"/>
      <c r="OW4" s="11"/>
      <c r="OX4" s="11"/>
      <c r="OY4" s="11"/>
      <c r="OZ4" s="11"/>
      <c r="PA4" s="11"/>
      <c r="PB4" s="11"/>
      <c r="PC4" s="11"/>
      <c r="PD4" s="11"/>
      <c r="PE4" s="11"/>
      <c r="PF4" s="11"/>
      <c r="PG4" s="11"/>
      <c r="PH4" s="11"/>
      <c r="PI4" s="11"/>
      <c r="PJ4" s="11"/>
      <c r="PK4" s="11"/>
      <c r="PL4" s="11"/>
      <c r="PM4" s="11"/>
      <c r="PN4" s="11"/>
      <c r="PO4" s="11"/>
      <c r="PP4" s="11"/>
      <c r="PQ4" s="11"/>
      <c r="PR4" s="11"/>
      <c r="PS4" s="11"/>
      <c r="PT4" s="11"/>
      <c r="PU4" s="11"/>
      <c r="PV4" s="11"/>
      <c r="PW4" s="11"/>
      <c r="PX4" s="11"/>
      <c r="PY4" s="11"/>
      <c r="PZ4" s="11"/>
      <c r="QA4" s="11"/>
      <c r="QB4" s="11"/>
      <c r="QC4" s="11"/>
      <c r="QD4" s="11"/>
      <c r="QE4" s="11"/>
      <c r="QF4" s="11"/>
      <c r="QG4" s="11"/>
      <c r="QH4" s="11"/>
      <c r="QI4" s="11"/>
      <c r="QJ4" s="11"/>
      <c r="QK4" s="11"/>
      <c r="QL4" s="11"/>
      <c r="QM4" s="11"/>
      <c r="QN4" s="11"/>
      <c r="QO4" s="11"/>
      <c r="QP4" s="11"/>
      <c r="QQ4" s="11"/>
      <c r="QR4" s="11"/>
      <c r="QS4" s="11"/>
      <c r="QT4" s="11"/>
      <c r="QU4" s="11"/>
      <c r="QV4" s="11"/>
      <c r="QW4" s="11"/>
      <c r="QX4" s="11"/>
      <c r="QY4" s="11"/>
      <c r="QZ4" s="11"/>
      <c r="RA4" s="11"/>
      <c r="RB4" s="11"/>
      <c r="RC4" s="11"/>
      <c r="RD4" s="11"/>
      <c r="RE4" s="11"/>
      <c r="RF4" s="11"/>
      <c r="RG4" s="11"/>
      <c r="RH4" s="11"/>
      <c r="RI4" s="11"/>
      <c r="RJ4" s="11"/>
      <c r="RK4" s="11"/>
      <c r="RL4" s="11"/>
      <c r="RM4" s="11"/>
      <c r="RN4" s="11"/>
      <c r="RO4" s="11"/>
      <c r="RP4" s="11"/>
      <c r="RQ4" s="11"/>
      <c r="RR4" s="11"/>
      <c r="RS4" s="11"/>
      <c r="RT4" s="11"/>
      <c r="RU4" s="11"/>
      <c r="RV4" s="11"/>
      <c r="RW4" s="11"/>
      <c r="RX4" s="11"/>
      <c r="RY4" s="11"/>
      <c r="RZ4" s="11"/>
      <c r="SA4" s="11"/>
      <c r="SB4" s="11"/>
      <c r="SC4" s="11"/>
      <c r="SD4" s="11"/>
      <c r="SE4" s="11"/>
      <c r="SF4" s="11"/>
      <c r="SG4" s="11"/>
      <c r="SH4" s="11"/>
      <c r="SI4" s="11"/>
      <c r="SJ4" s="11"/>
      <c r="SK4" s="11"/>
      <c r="SL4" s="11"/>
      <c r="SM4" s="11"/>
      <c r="SN4" s="11"/>
      <c r="SO4" s="11"/>
      <c r="SP4" s="11"/>
      <c r="SQ4" s="11"/>
      <c r="SR4" s="11"/>
      <c r="SS4" s="11"/>
      <c r="ST4" s="11"/>
      <c r="SU4" s="11"/>
      <c r="SV4" s="11"/>
      <c r="SW4" s="11"/>
      <c r="SX4" s="11"/>
      <c r="SY4" s="11"/>
      <c r="SZ4" s="11"/>
      <c r="TA4" s="11"/>
      <c r="TB4" s="11"/>
      <c r="TC4" s="11"/>
      <c r="TD4" s="11"/>
      <c r="TE4" s="11"/>
      <c r="TF4" s="11"/>
      <c r="TG4" s="11"/>
      <c r="TH4" s="11"/>
      <c r="TI4" s="11"/>
      <c r="TJ4" s="11"/>
      <c r="TK4" s="11"/>
      <c r="TL4" s="11"/>
      <c r="TM4" s="11"/>
      <c r="TN4" s="11"/>
      <c r="TO4" s="11"/>
      <c r="TP4" s="11"/>
      <c r="TQ4" s="11"/>
      <c r="TR4" s="11"/>
      <c r="TS4" s="11"/>
      <c r="TT4" s="11"/>
      <c r="TU4" s="11"/>
      <c r="TV4" s="11"/>
      <c r="TW4" s="11"/>
      <c r="TX4" s="11"/>
      <c r="TY4" s="11"/>
      <c r="TZ4" s="11"/>
      <c r="UA4" s="11"/>
      <c r="UB4" s="11"/>
      <c r="UC4" s="11"/>
      <c r="UD4" s="11"/>
      <c r="UE4" s="11"/>
      <c r="UF4" s="11"/>
      <c r="UG4" s="11"/>
      <c r="UH4" s="11"/>
      <c r="UI4" s="11"/>
      <c r="UJ4" s="11"/>
      <c r="UK4" s="11"/>
      <c r="UL4" s="11"/>
      <c r="UM4" s="11"/>
      <c r="UN4" s="11"/>
      <c r="UO4" s="11"/>
      <c r="UP4" s="11"/>
      <c r="UQ4" s="11"/>
      <c r="UR4" s="11"/>
      <c r="US4" s="11"/>
      <c r="UT4" s="11"/>
      <c r="UU4" s="11"/>
      <c r="UV4" s="11"/>
      <c r="UW4" s="11"/>
      <c r="UX4" s="11"/>
      <c r="UY4" s="11"/>
      <c r="UZ4" s="11"/>
      <c r="VA4" s="11"/>
      <c r="VB4" s="11"/>
      <c r="VC4" s="11"/>
      <c r="VD4" s="11"/>
      <c r="VE4" s="11"/>
      <c r="VF4" s="11"/>
      <c r="VG4" s="11"/>
      <c r="VH4" s="11"/>
      <c r="VI4" s="11"/>
      <c r="VJ4" s="11"/>
      <c r="VK4" s="11"/>
      <c r="VL4" s="11"/>
      <c r="VM4" s="11"/>
      <c r="VN4" s="11"/>
      <c r="VO4" s="11"/>
      <c r="VP4" s="11"/>
      <c r="VQ4" s="11"/>
      <c r="VR4" s="11"/>
      <c r="VS4" s="11"/>
      <c r="VT4" s="11"/>
      <c r="VU4" s="11"/>
      <c r="VV4" s="11"/>
      <c r="VW4" s="11"/>
      <c r="VX4" s="11"/>
      <c r="VY4" s="11"/>
      <c r="VZ4" s="11"/>
      <c r="WA4" s="11"/>
      <c r="WB4" s="11"/>
      <c r="WC4" s="11"/>
      <c r="WD4" s="11"/>
      <c r="WE4" s="11"/>
      <c r="WF4" s="11"/>
      <c r="WG4" s="11"/>
      <c r="WH4" s="11"/>
      <c r="WI4" s="11"/>
      <c r="WJ4" s="11"/>
      <c r="WK4" s="11"/>
      <c r="WL4" s="11"/>
      <c r="WM4" s="11"/>
      <c r="WN4" s="11"/>
      <c r="WO4" s="11"/>
      <c r="WP4" s="11"/>
      <c r="WQ4" s="11"/>
      <c r="WR4" s="11"/>
      <c r="WS4" s="11"/>
      <c r="WT4" s="11"/>
      <c r="WU4" s="11"/>
      <c r="WV4" s="11"/>
      <c r="WW4" s="11"/>
      <c r="WX4" s="11"/>
      <c r="WY4" s="11"/>
      <c r="WZ4" s="11"/>
      <c r="XA4" s="11"/>
      <c r="XB4" s="11"/>
      <c r="XC4" s="11"/>
      <c r="XD4" s="11"/>
      <c r="XE4" s="11"/>
      <c r="XF4" s="11"/>
      <c r="XG4" s="11"/>
      <c r="XH4" s="11"/>
      <c r="XI4" s="11"/>
      <c r="XJ4" s="11"/>
      <c r="XK4" s="11"/>
      <c r="XL4" s="11"/>
      <c r="XM4" s="11"/>
      <c r="XN4" s="11"/>
      <c r="XO4" s="11"/>
      <c r="XP4" s="11"/>
      <c r="XQ4" s="11"/>
      <c r="XR4" s="11"/>
      <c r="XS4" s="11"/>
      <c r="XT4" s="11"/>
      <c r="XU4" s="11"/>
      <c r="XV4" s="11"/>
      <c r="XW4" s="11"/>
      <c r="XX4" s="11"/>
      <c r="XY4" s="11"/>
      <c r="XZ4" s="11"/>
      <c r="YA4" s="11"/>
      <c r="YB4" s="11"/>
      <c r="YC4" s="11"/>
      <c r="YD4" s="11"/>
      <c r="YE4" s="11"/>
      <c r="YF4" s="11"/>
      <c r="YG4" s="11"/>
      <c r="YH4" s="11"/>
      <c r="YI4" s="11"/>
      <c r="YJ4" s="11"/>
      <c r="YK4" s="11"/>
      <c r="YL4" s="11"/>
      <c r="YM4" s="11"/>
      <c r="YN4" s="11"/>
      <c r="YO4" s="11"/>
      <c r="YP4" s="11"/>
      <c r="YQ4" s="11"/>
      <c r="YR4" s="11"/>
      <c r="YS4" s="11"/>
      <c r="YT4" s="11"/>
      <c r="YU4" s="11"/>
      <c r="YV4" s="11"/>
      <c r="YW4" s="11"/>
      <c r="YX4" s="11"/>
      <c r="YY4" s="11"/>
      <c r="YZ4" s="11"/>
      <c r="ZA4" s="11"/>
      <c r="ZB4" s="11"/>
      <c r="ZC4" s="11"/>
      <c r="ZD4" s="11"/>
      <c r="ZE4" s="11"/>
      <c r="ZF4" s="11"/>
      <c r="ZG4" s="11"/>
      <c r="ZH4" s="11"/>
      <c r="ZI4" s="11"/>
      <c r="ZJ4" s="11"/>
      <c r="ZK4" s="11"/>
      <c r="ZL4" s="11"/>
      <c r="ZM4" s="11"/>
      <c r="ZN4" s="11"/>
      <c r="ZO4" s="11"/>
      <c r="ZP4" s="11"/>
      <c r="ZQ4" s="11"/>
      <c r="ZR4" s="11"/>
      <c r="ZS4" s="11"/>
      <c r="ZT4" s="11"/>
      <c r="ZU4" s="11"/>
      <c r="ZV4" s="11"/>
      <c r="ZW4" s="11"/>
      <c r="ZX4" s="11"/>
      <c r="ZY4" s="11"/>
      <c r="ZZ4" s="11"/>
      <c r="AAA4" s="11"/>
      <c r="AAB4" s="11"/>
      <c r="AAC4" s="11"/>
      <c r="AAD4" s="11"/>
      <c r="AAE4" s="11"/>
      <c r="AAF4" s="11"/>
      <c r="AAG4" s="11"/>
      <c r="AAH4" s="11"/>
      <c r="AAI4" s="11"/>
      <c r="AAJ4" s="11"/>
      <c r="AAK4" s="11"/>
      <c r="AAL4" s="11"/>
      <c r="AAM4" s="11"/>
      <c r="AAN4" s="11"/>
      <c r="AAO4" s="11"/>
      <c r="AAP4" s="11"/>
      <c r="AAQ4" s="11"/>
      <c r="AAR4" s="11"/>
      <c r="AAS4" s="11"/>
      <c r="AAT4" s="11"/>
      <c r="AAU4" s="11"/>
      <c r="AAV4" s="11"/>
      <c r="AAW4" s="11"/>
      <c r="AAX4" s="11"/>
      <c r="AAY4" s="11"/>
      <c r="AAZ4" s="11"/>
      <c r="ABA4" s="11"/>
      <c r="ABB4" s="11"/>
      <c r="ABC4" s="11"/>
      <c r="ABD4" s="11"/>
      <c r="ABE4" s="11"/>
      <c r="ABF4" s="11"/>
      <c r="ABG4" s="11"/>
      <c r="ABH4" s="11"/>
      <c r="ABI4" s="11"/>
      <c r="ABJ4" s="11"/>
      <c r="ABK4" s="11"/>
      <c r="ABL4" s="11"/>
      <c r="ABM4" s="11"/>
      <c r="ABN4" s="11"/>
      <c r="ABO4" s="11"/>
      <c r="ABP4" s="11"/>
      <c r="ABQ4" s="11"/>
      <c r="ABR4" s="11"/>
      <c r="ABS4" s="11"/>
      <c r="ABT4" s="11"/>
      <c r="ABU4" s="11"/>
      <c r="ABV4" s="11"/>
      <c r="ABW4" s="11"/>
      <c r="ABX4" s="11"/>
      <c r="ABY4" s="11"/>
      <c r="ABZ4" s="11"/>
      <c r="ACA4" s="11"/>
      <c r="ACB4" s="11"/>
      <c r="ACC4" s="11"/>
      <c r="ACD4" s="11"/>
      <c r="ACE4" s="11"/>
      <c r="ACF4" s="11"/>
      <c r="ACG4" s="11"/>
      <c r="ACH4" s="11"/>
      <c r="ACI4" s="11"/>
      <c r="ACJ4" s="11"/>
      <c r="ACK4" s="11"/>
      <c r="ACL4" s="11"/>
      <c r="ACM4" s="11"/>
      <c r="ACN4" s="11"/>
      <c r="ACO4" s="11"/>
      <c r="ACP4" s="11"/>
      <c r="ACQ4" s="11"/>
      <c r="ACR4" s="11"/>
      <c r="ACS4" s="11"/>
      <c r="ACT4" s="11"/>
      <c r="ACU4" s="11"/>
      <c r="ACV4" s="11"/>
      <c r="ACW4" s="11"/>
      <c r="ACX4" s="11"/>
      <c r="ACY4" s="11"/>
      <c r="ACZ4" s="11"/>
      <c r="ADA4" s="11"/>
      <c r="ADB4" s="11"/>
      <c r="ADC4" s="11"/>
      <c r="ADD4" s="11"/>
      <c r="ADE4" s="11"/>
      <c r="ADF4" s="11"/>
      <c r="ADG4" s="11"/>
      <c r="ADH4" s="11"/>
      <c r="ADI4" s="11"/>
      <c r="ADJ4" s="11"/>
      <c r="ADK4" s="11"/>
      <c r="ADL4" s="11"/>
      <c r="ADM4" s="11"/>
      <c r="ADN4" s="11"/>
      <c r="ADO4" s="11"/>
      <c r="ADP4" s="11"/>
      <c r="ADQ4" s="11"/>
      <c r="ADR4" s="11"/>
      <c r="ADS4" s="11"/>
      <c r="ADT4" s="11"/>
      <c r="ADU4" s="11"/>
      <c r="ADV4" s="11"/>
      <c r="ADW4" s="11"/>
      <c r="ADX4" s="11"/>
      <c r="ADY4" s="11"/>
      <c r="ADZ4" s="11"/>
      <c r="AEA4" s="11"/>
      <c r="AEB4" s="11"/>
      <c r="AEC4" s="11"/>
      <c r="AED4" s="11"/>
      <c r="AEE4" s="11"/>
      <c r="AEF4" s="11"/>
      <c r="AEG4" s="11"/>
      <c r="AEH4" s="11"/>
      <c r="AEI4" s="11"/>
      <c r="AEJ4" s="11"/>
      <c r="AEK4" s="11"/>
      <c r="AEL4" s="11"/>
      <c r="AEM4" s="11"/>
      <c r="AEN4" s="11"/>
      <c r="AEO4" s="11"/>
      <c r="AEP4" s="11"/>
      <c r="AEQ4" s="11"/>
      <c r="AER4" s="11"/>
      <c r="AES4" s="11"/>
      <c r="AET4" s="11"/>
      <c r="AEU4" s="11"/>
      <c r="AEV4" s="11"/>
      <c r="AEW4" s="11"/>
      <c r="AEX4" s="11"/>
      <c r="AEY4" s="11"/>
      <c r="AEZ4" s="11"/>
      <c r="AFA4" s="11"/>
      <c r="AFB4" s="11"/>
      <c r="AFC4" s="11"/>
      <c r="AFD4" s="11"/>
      <c r="AFE4" s="11"/>
      <c r="AFF4" s="11"/>
      <c r="AFG4" s="11"/>
      <c r="AFH4" s="11"/>
      <c r="AFI4" s="11"/>
      <c r="AFJ4" s="11"/>
      <c r="AFK4" s="11"/>
      <c r="AFL4" s="11"/>
      <c r="AFM4" s="11"/>
      <c r="AFN4" s="11"/>
      <c r="AFO4" s="11"/>
      <c r="AFP4" s="11"/>
      <c r="AFQ4" s="11"/>
      <c r="AFR4" s="11"/>
      <c r="AFS4" s="11"/>
      <c r="AFT4" s="11"/>
      <c r="AFU4" s="11"/>
      <c r="AFV4" s="11"/>
      <c r="AFW4" s="11"/>
      <c r="AFX4" s="11"/>
      <c r="AFY4" s="11"/>
      <c r="AFZ4" s="11"/>
      <c r="AGA4" s="11"/>
      <c r="AGB4" s="11"/>
      <c r="AGC4" s="11"/>
      <c r="AGD4" s="11"/>
      <c r="AGE4" s="11"/>
      <c r="AGF4" s="11"/>
      <c r="AGG4" s="11"/>
      <c r="AGH4" s="11"/>
      <c r="AGI4" s="11"/>
      <c r="AGJ4" s="11"/>
      <c r="AGK4" s="11"/>
      <c r="AGL4" s="11"/>
      <c r="AGM4" s="11"/>
      <c r="AGN4" s="11"/>
      <c r="AGO4" s="11"/>
      <c r="AGP4" s="11"/>
      <c r="AGQ4" s="11"/>
      <c r="AGR4" s="11"/>
      <c r="AGS4" s="11"/>
      <c r="AGT4" s="11"/>
      <c r="AGU4" s="11"/>
      <c r="AGV4" s="11"/>
      <c r="AGW4" s="11"/>
      <c r="AGX4" s="11"/>
      <c r="AGY4" s="11"/>
      <c r="AGZ4" s="11"/>
      <c r="AHA4" s="11"/>
      <c r="AHB4" s="11"/>
      <c r="AHC4" s="11"/>
      <c r="AHD4" s="11"/>
      <c r="AHE4" s="11"/>
      <c r="AHF4" s="11"/>
      <c r="AHG4" s="11"/>
      <c r="AHH4" s="11"/>
      <c r="AHI4" s="11"/>
      <c r="AHJ4" s="11"/>
      <c r="AHK4" s="11"/>
      <c r="AHL4" s="11"/>
      <c r="AHM4" s="11"/>
      <c r="AHN4" s="11"/>
      <c r="AHO4" s="11"/>
      <c r="AHP4" s="11"/>
      <c r="AHQ4" s="11"/>
      <c r="AHR4" s="11"/>
      <c r="AHS4" s="11"/>
      <c r="AHT4" s="11"/>
      <c r="AHU4" s="11"/>
      <c r="AHV4" s="11"/>
      <c r="AHW4" s="11"/>
      <c r="AHX4" s="11"/>
      <c r="AHY4" s="11"/>
      <c r="AHZ4" s="11"/>
      <c r="AIA4" s="11"/>
      <c r="AIB4" s="11"/>
      <c r="AIC4" s="11"/>
      <c r="AID4" s="11"/>
      <c r="AIE4" s="11"/>
      <c r="AIF4" s="11"/>
      <c r="AIG4" s="11"/>
      <c r="AIH4" s="11"/>
      <c r="AII4" s="11"/>
      <c r="AIJ4" s="11"/>
      <c r="AIK4" s="11"/>
      <c r="AIL4" s="11"/>
      <c r="AIM4" s="11"/>
      <c r="AIN4" s="11"/>
      <c r="AIO4" s="11"/>
      <c r="AIP4" s="11"/>
      <c r="AIQ4" s="11"/>
      <c r="AIR4" s="11"/>
      <c r="AIS4" s="11"/>
      <c r="AIT4" s="11"/>
      <c r="AIU4" s="11"/>
      <c r="AIV4" s="11"/>
      <c r="AIW4" s="11"/>
      <c r="AIX4" s="11"/>
      <c r="AIY4" s="11"/>
      <c r="AIZ4" s="11"/>
      <c r="AJA4" s="11"/>
      <c r="AJB4" s="11"/>
      <c r="AJC4" s="11"/>
      <c r="AJD4" s="11"/>
      <c r="AJE4" s="11"/>
      <c r="AJF4" s="11"/>
      <c r="AJG4" s="11"/>
      <c r="AJH4" s="11"/>
      <c r="AJI4" s="11"/>
      <c r="AJJ4" s="11"/>
      <c r="AJK4" s="11"/>
      <c r="AJL4" s="11"/>
      <c r="AJM4" s="11"/>
      <c r="AJN4" s="11"/>
      <c r="AJO4" s="11"/>
      <c r="AJP4" s="11"/>
      <c r="AJQ4" s="11"/>
      <c r="AJR4" s="11"/>
      <c r="AJS4" s="11"/>
      <c r="AJT4" s="11"/>
      <c r="AJU4" s="11"/>
      <c r="AJV4" s="11"/>
      <c r="AJW4" s="11"/>
      <c r="AJX4" s="11"/>
      <c r="AJY4" s="11"/>
      <c r="AJZ4" s="11"/>
      <c r="AKA4" s="11"/>
      <c r="AKB4" s="11"/>
      <c r="AKC4" s="11"/>
      <c r="AKD4" s="11"/>
      <c r="AKE4" s="11"/>
      <c r="AKF4" s="11"/>
      <c r="AKG4" s="11"/>
      <c r="AKH4" s="11"/>
      <c r="AKI4" s="11"/>
      <c r="AKJ4" s="11"/>
      <c r="AKK4" s="11"/>
      <c r="AKL4" s="11"/>
      <c r="AKM4" s="11"/>
      <c r="AKN4" s="11"/>
      <c r="AKO4" s="11"/>
      <c r="AKP4" s="11"/>
      <c r="AKQ4" s="11"/>
      <c r="AKR4" s="11"/>
      <c r="AKS4" s="11"/>
      <c r="AKT4" s="11"/>
      <c r="AKU4" s="11"/>
      <c r="AKV4" s="11"/>
      <c r="AKW4" s="11"/>
      <c r="AKX4" s="11"/>
      <c r="AKY4" s="11"/>
      <c r="AKZ4" s="11"/>
      <c r="ALA4" s="11"/>
      <c r="ALB4" s="11"/>
      <c r="ALC4" s="11"/>
      <c r="ALD4" s="11"/>
      <c r="ALE4" s="11"/>
      <c r="ALF4" s="11"/>
      <c r="ALG4" s="11"/>
      <c r="ALH4" s="11"/>
      <c r="ALI4" s="11"/>
      <c r="ALJ4" s="11"/>
      <c r="ALK4" s="11"/>
      <c r="ALL4" s="11"/>
      <c r="ALM4" s="11"/>
      <c r="ALN4" s="11"/>
      <c r="ALO4" s="11"/>
      <c r="ALP4" s="11"/>
      <c r="ALQ4" s="11"/>
      <c r="ALR4" s="11"/>
      <c r="ALS4" s="11"/>
      <c r="ALT4" s="11"/>
      <c r="ALU4" s="11"/>
      <c r="ALV4" s="11"/>
      <c r="ALW4" s="11"/>
      <c r="ALX4" s="11"/>
      <c r="ALY4" s="11"/>
      <c r="ALZ4" s="11"/>
      <c r="AMA4" s="11"/>
      <c r="AMB4" s="11"/>
      <c r="AMC4" s="11"/>
      <c r="AMD4" s="11"/>
      <c r="AME4" s="11"/>
      <c r="AMF4" s="11"/>
      <c r="AMG4" s="11"/>
      <c r="AMH4" s="11"/>
      <c r="AMI4" s="11"/>
      <c r="AMJ4" s="11"/>
    </row>
    <row r="5" s="4" customFormat="true" ht="32.25" hidden="false" customHeight="true" outlineLevel="0" collapsed="false">
      <c r="A5" s="9" t="s">
        <v>5</v>
      </c>
      <c r="B5" s="12" t="s">
        <v>6</v>
      </c>
      <c r="C5" s="9" t="s">
        <v>7</v>
      </c>
      <c r="D5" s="13" t="n">
        <v>5143</v>
      </c>
      <c r="E5" s="11"/>
      <c r="F5" s="9" t="s">
        <v>8</v>
      </c>
      <c r="G5" s="14" t="n">
        <v>1.625</v>
      </c>
      <c r="H5" s="15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1"/>
      <c r="FF5" s="11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1"/>
      <c r="FX5" s="11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1"/>
      <c r="GR5" s="11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1"/>
      <c r="HJ5" s="11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  <c r="IC5" s="11"/>
      <c r="ID5" s="11"/>
      <c r="IE5" s="11"/>
      <c r="IF5" s="11"/>
      <c r="IG5" s="11"/>
      <c r="IH5" s="11"/>
      <c r="II5" s="11"/>
      <c r="IJ5" s="11"/>
      <c r="IK5" s="11"/>
      <c r="IL5" s="11"/>
      <c r="IM5" s="11"/>
      <c r="IN5" s="11"/>
      <c r="IO5" s="11"/>
      <c r="IP5" s="11"/>
      <c r="IQ5" s="11"/>
      <c r="IR5" s="11"/>
      <c r="IS5" s="11"/>
      <c r="IT5" s="11"/>
      <c r="IU5" s="11"/>
      <c r="IV5" s="11"/>
      <c r="IW5" s="11"/>
      <c r="IX5" s="11"/>
      <c r="IY5" s="11"/>
      <c r="IZ5" s="11"/>
      <c r="JA5" s="11"/>
      <c r="JB5" s="11"/>
      <c r="JC5" s="11"/>
      <c r="JD5" s="11"/>
      <c r="JE5" s="11"/>
      <c r="JF5" s="11"/>
      <c r="JG5" s="11"/>
      <c r="JH5" s="11"/>
      <c r="JI5" s="11"/>
      <c r="JJ5" s="11"/>
      <c r="JK5" s="11"/>
      <c r="JL5" s="11"/>
      <c r="JM5" s="11"/>
      <c r="JN5" s="11"/>
      <c r="JO5" s="11"/>
      <c r="JP5" s="11"/>
      <c r="JQ5" s="11"/>
      <c r="JR5" s="11"/>
      <c r="JS5" s="11"/>
      <c r="JT5" s="11"/>
      <c r="JU5" s="11"/>
      <c r="JV5" s="11"/>
      <c r="JW5" s="11"/>
      <c r="JX5" s="11"/>
      <c r="JY5" s="11"/>
      <c r="JZ5" s="11"/>
      <c r="KA5" s="11"/>
      <c r="KB5" s="11"/>
      <c r="KC5" s="11"/>
      <c r="KD5" s="11"/>
      <c r="KE5" s="11"/>
      <c r="KF5" s="11"/>
      <c r="KG5" s="11"/>
      <c r="KH5" s="11"/>
      <c r="KI5" s="11"/>
      <c r="KJ5" s="11"/>
      <c r="KK5" s="11"/>
      <c r="KL5" s="11"/>
      <c r="KM5" s="11"/>
      <c r="KN5" s="11"/>
      <c r="KO5" s="11"/>
      <c r="KP5" s="11"/>
      <c r="KQ5" s="11"/>
      <c r="KR5" s="11"/>
      <c r="KS5" s="11"/>
      <c r="KT5" s="11"/>
      <c r="KU5" s="11"/>
      <c r="KV5" s="11"/>
      <c r="KW5" s="11"/>
      <c r="KX5" s="11"/>
      <c r="KY5" s="11"/>
      <c r="KZ5" s="11"/>
      <c r="LA5" s="11"/>
      <c r="LB5" s="11"/>
      <c r="LC5" s="11"/>
      <c r="LD5" s="11"/>
      <c r="LE5" s="11"/>
      <c r="LF5" s="11"/>
      <c r="LG5" s="11"/>
      <c r="LH5" s="11"/>
      <c r="LI5" s="11"/>
      <c r="LJ5" s="11"/>
      <c r="LK5" s="11"/>
      <c r="LL5" s="11"/>
      <c r="LM5" s="11"/>
      <c r="LN5" s="11"/>
      <c r="LO5" s="11"/>
      <c r="LP5" s="11"/>
      <c r="LQ5" s="11"/>
      <c r="LR5" s="11"/>
      <c r="LS5" s="11"/>
      <c r="LT5" s="11"/>
      <c r="LU5" s="11"/>
      <c r="LV5" s="11"/>
      <c r="LW5" s="11"/>
      <c r="LX5" s="11"/>
      <c r="LY5" s="11"/>
      <c r="LZ5" s="11"/>
      <c r="MA5" s="11"/>
      <c r="MB5" s="11"/>
      <c r="MC5" s="11"/>
      <c r="MD5" s="11"/>
      <c r="ME5" s="11"/>
      <c r="MF5" s="11"/>
      <c r="MG5" s="11"/>
      <c r="MH5" s="11"/>
      <c r="MI5" s="11"/>
      <c r="MJ5" s="11"/>
      <c r="MK5" s="11"/>
      <c r="ML5" s="11"/>
      <c r="MM5" s="11"/>
      <c r="MN5" s="11"/>
      <c r="MO5" s="11"/>
      <c r="MP5" s="11"/>
      <c r="MQ5" s="11"/>
      <c r="MR5" s="11"/>
      <c r="MS5" s="11"/>
      <c r="MT5" s="11"/>
      <c r="MU5" s="11"/>
      <c r="MV5" s="11"/>
      <c r="MW5" s="11"/>
      <c r="MX5" s="11"/>
      <c r="MY5" s="11"/>
      <c r="MZ5" s="11"/>
      <c r="NA5" s="11"/>
      <c r="NB5" s="11"/>
      <c r="NC5" s="11"/>
      <c r="ND5" s="11"/>
      <c r="NE5" s="11"/>
      <c r="NF5" s="11"/>
      <c r="NG5" s="11"/>
      <c r="NH5" s="11"/>
      <c r="NI5" s="11"/>
      <c r="NJ5" s="11"/>
      <c r="NK5" s="11"/>
      <c r="NL5" s="11"/>
      <c r="NM5" s="11"/>
      <c r="NN5" s="11"/>
      <c r="NO5" s="11"/>
      <c r="NP5" s="11"/>
      <c r="NQ5" s="11"/>
      <c r="NR5" s="11"/>
      <c r="NS5" s="11"/>
      <c r="NT5" s="11"/>
      <c r="NU5" s="11"/>
      <c r="NV5" s="11"/>
      <c r="NW5" s="11"/>
      <c r="NX5" s="11"/>
      <c r="NY5" s="11"/>
      <c r="NZ5" s="11"/>
      <c r="OA5" s="11"/>
      <c r="OB5" s="11"/>
      <c r="OC5" s="11"/>
      <c r="OD5" s="11"/>
      <c r="OE5" s="11"/>
      <c r="OF5" s="11"/>
      <c r="OG5" s="11"/>
      <c r="OH5" s="11"/>
      <c r="OI5" s="11"/>
      <c r="OJ5" s="11"/>
      <c r="OK5" s="11"/>
      <c r="OL5" s="11"/>
      <c r="OM5" s="11"/>
      <c r="ON5" s="11"/>
      <c r="OO5" s="11"/>
      <c r="OP5" s="11"/>
      <c r="OQ5" s="11"/>
      <c r="OR5" s="11"/>
      <c r="OS5" s="11"/>
      <c r="OT5" s="11"/>
      <c r="OU5" s="11"/>
      <c r="OV5" s="11"/>
      <c r="OW5" s="11"/>
      <c r="OX5" s="11"/>
      <c r="OY5" s="11"/>
      <c r="OZ5" s="11"/>
      <c r="PA5" s="11"/>
      <c r="PB5" s="11"/>
      <c r="PC5" s="11"/>
      <c r="PD5" s="11"/>
      <c r="PE5" s="11"/>
      <c r="PF5" s="11"/>
      <c r="PG5" s="11"/>
      <c r="PH5" s="11"/>
      <c r="PI5" s="11"/>
      <c r="PJ5" s="11"/>
      <c r="PK5" s="11"/>
      <c r="PL5" s="11"/>
      <c r="PM5" s="11"/>
      <c r="PN5" s="11"/>
      <c r="PO5" s="11"/>
      <c r="PP5" s="11"/>
      <c r="PQ5" s="11"/>
      <c r="PR5" s="11"/>
      <c r="PS5" s="11"/>
      <c r="PT5" s="11"/>
      <c r="PU5" s="11"/>
      <c r="PV5" s="11"/>
      <c r="PW5" s="11"/>
      <c r="PX5" s="11"/>
      <c r="PY5" s="11"/>
      <c r="PZ5" s="11"/>
      <c r="QA5" s="11"/>
      <c r="QB5" s="11"/>
      <c r="QC5" s="11"/>
      <c r="QD5" s="11"/>
      <c r="QE5" s="11"/>
      <c r="QF5" s="11"/>
      <c r="QG5" s="11"/>
      <c r="QH5" s="11"/>
      <c r="QI5" s="11"/>
      <c r="QJ5" s="11"/>
      <c r="QK5" s="11"/>
      <c r="QL5" s="11"/>
      <c r="QM5" s="11"/>
      <c r="QN5" s="11"/>
      <c r="QO5" s="11"/>
      <c r="QP5" s="11"/>
      <c r="QQ5" s="11"/>
      <c r="QR5" s="11"/>
      <c r="QS5" s="11"/>
      <c r="QT5" s="11"/>
      <c r="QU5" s="11"/>
      <c r="QV5" s="11"/>
      <c r="QW5" s="11"/>
      <c r="QX5" s="11"/>
      <c r="QY5" s="11"/>
      <c r="QZ5" s="11"/>
      <c r="RA5" s="11"/>
      <c r="RB5" s="11"/>
      <c r="RC5" s="11"/>
      <c r="RD5" s="11"/>
      <c r="RE5" s="11"/>
      <c r="RF5" s="11"/>
      <c r="RG5" s="11"/>
      <c r="RH5" s="11"/>
      <c r="RI5" s="11"/>
      <c r="RJ5" s="11"/>
      <c r="RK5" s="11"/>
      <c r="RL5" s="11"/>
      <c r="RM5" s="11"/>
      <c r="RN5" s="11"/>
      <c r="RO5" s="11"/>
      <c r="RP5" s="11"/>
      <c r="RQ5" s="11"/>
      <c r="RR5" s="11"/>
      <c r="RS5" s="11"/>
      <c r="RT5" s="11"/>
      <c r="RU5" s="11"/>
      <c r="RV5" s="11"/>
      <c r="RW5" s="11"/>
      <c r="RX5" s="11"/>
      <c r="RY5" s="11"/>
      <c r="RZ5" s="11"/>
      <c r="SA5" s="11"/>
      <c r="SB5" s="11"/>
      <c r="SC5" s="11"/>
      <c r="SD5" s="11"/>
      <c r="SE5" s="11"/>
      <c r="SF5" s="11"/>
      <c r="SG5" s="11"/>
      <c r="SH5" s="11"/>
      <c r="SI5" s="11"/>
      <c r="SJ5" s="11"/>
      <c r="SK5" s="11"/>
      <c r="SL5" s="11"/>
      <c r="SM5" s="11"/>
      <c r="SN5" s="11"/>
      <c r="SO5" s="11"/>
      <c r="SP5" s="11"/>
      <c r="SQ5" s="11"/>
      <c r="SR5" s="11"/>
      <c r="SS5" s="11"/>
      <c r="ST5" s="11"/>
      <c r="SU5" s="11"/>
      <c r="SV5" s="11"/>
      <c r="SW5" s="11"/>
      <c r="SX5" s="11"/>
      <c r="SY5" s="11"/>
      <c r="SZ5" s="11"/>
      <c r="TA5" s="11"/>
      <c r="TB5" s="11"/>
      <c r="TC5" s="11"/>
      <c r="TD5" s="11"/>
      <c r="TE5" s="11"/>
      <c r="TF5" s="11"/>
      <c r="TG5" s="11"/>
      <c r="TH5" s="11"/>
      <c r="TI5" s="11"/>
      <c r="TJ5" s="11"/>
      <c r="TK5" s="11"/>
      <c r="TL5" s="11"/>
      <c r="TM5" s="11"/>
      <c r="TN5" s="11"/>
      <c r="TO5" s="11"/>
      <c r="TP5" s="11"/>
      <c r="TQ5" s="11"/>
      <c r="TR5" s="11"/>
      <c r="TS5" s="11"/>
      <c r="TT5" s="11"/>
      <c r="TU5" s="11"/>
      <c r="TV5" s="11"/>
      <c r="TW5" s="11"/>
      <c r="TX5" s="11"/>
      <c r="TY5" s="11"/>
      <c r="TZ5" s="11"/>
      <c r="UA5" s="11"/>
      <c r="UB5" s="11"/>
      <c r="UC5" s="11"/>
      <c r="UD5" s="11"/>
      <c r="UE5" s="11"/>
      <c r="UF5" s="11"/>
      <c r="UG5" s="11"/>
      <c r="UH5" s="11"/>
      <c r="UI5" s="11"/>
      <c r="UJ5" s="11"/>
      <c r="UK5" s="11"/>
      <c r="UL5" s="11"/>
      <c r="UM5" s="11"/>
      <c r="UN5" s="11"/>
      <c r="UO5" s="11"/>
      <c r="UP5" s="11"/>
      <c r="UQ5" s="11"/>
      <c r="UR5" s="11"/>
      <c r="US5" s="11"/>
      <c r="UT5" s="11"/>
      <c r="UU5" s="11"/>
      <c r="UV5" s="11"/>
      <c r="UW5" s="11"/>
      <c r="UX5" s="11"/>
      <c r="UY5" s="11"/>
      <c r="UZ5" s="11"/>
      <c r="VA5" s="11"/>
      <c r="VB5" s="11"/>
      <c r="VC5" s="11"/>
      <c r="VD5" s="11"/>
      <c r="VE5" s="11"/>
      <c r="VF5" s="11"/>
      <c r="VG5" s="11"/>
      <c r="VH5" s="11"/>
      <c r="VI5" s="11"/>
      <c r="VJ5" s="11"/>
      <c r="VK5" s="11"/>
      <c r="VL5" s="11"/>
      <c r="VM5" s="11"/>
      <c r="VN5" s="11"/>
      <c r="VO5" s="11"/>
      <c r="VP5" s="11"/>
      <c r="VQ5" s="11"/>
      <c r="VR5" s="11"/>
      <c r="VS5" s="11"/>
      <c r="VT5" s="11"/>
      <c r="VU5" s="11"/>
      <c r="VV5" s="11"/>
      <c r="VW5" s="11"/>
      <c r="VX5" s="11"/>
      <c r="VY5" s="11"/>
      <c r="VZ5" s="11"/>
      <c r="WA5" s="11"/>
      <c r="WB5" s="11"/>
      <c r="WC5" s="11"/>
      <c r="WD5" s="11"/>
      <c r="WE5" s="11"/>
      <c r="WF5" s="11"/>
      <c r="WG5" s="11"/>
      <c r="WH5" s="11"/>
      <c r="WI5" s="11"/>
      <c r="WJ5" s="11"/>
      <c r="WK5" s="11"/>
      <c r="WL5" s="11"/>
      <c r="WM5" s="11"/>
      <c r="WN5" s="11"/>
      <c r="WO5" s="11"/>
      <c r="WP5" s="11"/>
      <c r="WQ5" s="11"/>
      <c r="WR5" s="11"/>
      <c r="WS5" s="11"/>
      <c r="WT5" s="11"/>
      <c r="WU5" s="11"/>
      <c r="WV5" s="11"/>
      <c r="WW5" s="11"/>
      <c r="WX5" s="11"/>
      <c r="WY5" s="11"/>
      <c r="WZ5" s="11"/>
      <c r="XA5" s="11"/>
      <c r="XB5" s="11"/>
      <c r="XC5" s="11"/>
      <c r="XD5" s="11"/>
      <c r="XE5" s="11"/>
      <c r="XF5" s="11"/>
      <c r="XG5" s="11"/>
      <c r="XH5" s="11"/>
      <c r="XI5" s="11"/>
      <c r="XJ5" s="11"/>
      <c r="XK5" s="11"/>
      <c r="XL5" s="11"/>
      <c r="XM5" s="11"/>
      <c r="XN5" s="11"/>
      <c r="XO5" s="11"/>
      <c r="XP5" s="11"/>
      <c r="XQ5" s="11"/>
      <c r="XR5" s="11"/>
      <c r="XS5" s="11"/>
      <c r="XT5" s="11"/>
      <c r="XU5" s="11"/>
      <c r="XV5" s="11"/>
      <c r="XW5" s="11"/>
      <c r="XX5" s="11"/>
      <c r="XY5" s="11"/>
      <c r="XZ5" s="11"/>
      <c r="YA5" s="11"/>
      <c r="YB5" s="11"/>
      <c r="YC5" s="11"/>
      <c r="YD5" s="11"/>
      <c r="YE5" s="11"/>
      <c r="YF5" s="11"/>
      <c r="YG5" s="11"/>
      <c r="YH5" s="11"/>
      <c r="YI5" s="11"/>
      <c r="YJ5" s="11"/>
      <c r="YK5" s="11"/>
      <c r="YL5" s="11"/>
      <c r="YM5" s="11"/>
      <c r="YN5" s="11"/>
      <c r="YO5" s="11"/>
      <c r="YP5" s="11"/>
      <c r="YQ5" s="11"/>
      <c r="YR5" s="11"/>
      <c r="YS5" s="11"/>
      <c r="YT5" s="11"/>
      <c r="YU5" s="11"/>
      <c r="YV5" s="11"/>
      <c r="YW5" s="11"/>
      <c r="YX5" s="11"/>
      <c r="YY5" s="11"/>
      <c r="YZ5" s="11"/>
      <c r="ZA5" s="11"/>
      <c r="ZB5" s="11"/>
      <c r="ZC5" s="11"/>
      <c r="ZD5" s="11"/>
      <c r="ZE5" s="11"/>
      <c r="ZF5" s="11"/>
      <c r="ZG5" s="11"/>
      <c r="ZH5" s="11"/>
      <c r="ZI5" s="11"/>
      <c r="ZJ5" s="11"/>
      <c r="ZK5" s="11"/>
      <c r="ZL5" s="11"/>
      <c r="ZM5" s="11"/>
      <c r="ZN5" s="11"/>
      <c r="ZO5" s="11"/>
      <c r="ZP5" s="11"/>
      <c r="ZQ5" s="11"/>
      <c r="ZR5" s="11"/>
      <c r="ZS5" s="11"/>
      <c r="ZT5" s="11"/>
      <c r="ZU5" s="11"/>
      <c r="ZV5" s="11"/>
      <c r="ZW5" s="11"/>
      <c r="ZX5" s="11"/>
      <c r="ZY5" s="11"/>
      <c r="ZZ5" s="11"/>
      <c r="AAA5" s="11"/>
      <c r="AAB5" s="11"/>
      <c r="AAC5" s="11"/>
      <c r="AAD5" s="11"/>
      <c r="AAE5" s="11"/>
      <c r="AAF5" s="11"/>
      <c r="AAG5" s="11"/>
      <c r="AAH5" s="11"/>
      <c r="AAI5" s="11"/>
      <c r="AAJ5" s="11"/>
      <c r="AAK5" s="11"/>
      <c r="AAL5" s="11"/>
      <c r="AAM5" s="11"/>
      <c r="AAN5" s="11"/>
      <c r="AAO5" s="11"/>
      <c r="AAP5" s="11"/>
      <c r="AAQ5" s="11"/>
      <c r="AAR5" s="11"/>
      <c r="AAS5" s="11"/>
      <c r="AAT5" s="11"/>
      <c r="AAU5" s="11"/>
      <c r="AAV5" s="11"/>
      <c r="AAW5" s="11"/>
      <c r="AAX5" s="11"/>
      <c r="AAY5" s="11"/>
      <c r="AAZ5" s="11"/>
      <c r="ABA5" s="11"/>
      <c r="ABB5" s="11"/>
      <c r="ABC5" s="11"/>
      <c r="ABD5" s="11"/>
      <c r="ABE5" s="11"/>
      <c r="ABF5" s="11"/>
      <c r="ABG5" s="11"/>
      <c r="ABH5" s="11"/>
      <c r="ABI5" s="11"/>
      <c r="ABJ5" s="11"/>
      <c r="ABK5" s="11"/>
      <c r="ABL5" s="11"/>
      <c r="ABM5" s="11"/>
      <c r="ABN5" s="11"/>
      <c r="ABO5" s="11"/>
      <c r="ABP5" s="11"/>
      <c r="ABQ5" s="11"/>
      <c r="ABR5" s="11"/>
      <c r="ABS5" s="11"/>
      <c r="ABT5" s="11"/>
      <c r="ABU5" s="11"/>
      <c r="ABV5" s="11"/>
      <c r="ABW5" s="11"/>
      <c r="ABX5" s="11"/>
      <c r="ABY5" s="11"/>
      <c r="ABZ5" s="11"/>
      <c r="ACA5" s="11"/>
      <c r="ACB5" s="11"/>
      <c r="ACC5" s="11"/>
      <c r="ACD5" s="11"/>
      <c r="ACE5" s="11"/>
      <c r="ACF5" s="11"/>
      <c r="ACG5" s="11"/>
      <c r="ACH5" s="11"/>
      <c r="ACI5" s="11"/>
      <c r="ACJ5" s="11"/>
      <c r="ACK5" s="11"/>
      <c r="ACL5" s="11"/>
      <c r="ACM5" s="11"/>
      <c r="ACN5" s="11"/>
      <c r="ACO5" s="11"/>
      <c r="ACP5" s="11"/>
      <c r="ACQ5" s="11"/>
      <c r="ACR5" s="11"/>
      <c r="ACS5" s="11"/>
      <c r="ACT5" s="11"/>
      <c r="ACU5" s="11"/>
      <c r="ACV5" s="11"/>
      <c r="ACW5" s="11"/>
      <c r="ACX5" s="11"/>
      <c r="ACY5" s="11"/>
      <c r="ACZ5" s="11"/>
      <c r="ADA5" s="11"/>
      <c r="ADB5" s="11"/>
      <c r="ADC5" s="11"/>
      <c r="ADD5" s="11"/>
      <c r="ADE5" s="11"/>
      <c r="ADF5" s="11"/>
      <c r="ADG5" s="11"/>
      <c r="ADH5" s="11"/>
      <c r="ADI5" s="11"/>
      <c r="ADJ5" s="11"/>
      <c r="ADK5" s="11"/>
      <c r="ADL5" s="11"/>
      <c r="ADM5" s="11"/>
      <c r="ADN5" s="11"/>
      <c r="ADO5" s="11"/>
      <c r="ADP5" s="11"/>
      <c r="ADQ5" s="11"/>
      <c r="ADR5" s="11"/>
      <c r="ADS5" s="11"/>
      <c r="ADT5" s="11"/>
      <c r="ADU5" s="11"/>
      <c r="ADV5" s="11"/>
      <c r="ADW5" s="11"/>
      <c r="ADX5" s="11"/>
      <c r="ADY5" s="11"/>
      <c r="ADZ5" s="11"/>
      <c r="AEA5" s="11"/>
      <c r="AEB5" s="11"/>
      <c r="AEC5" s="11"/>
      <c r="AED5" s="11"/>
      <c r="AEE5" s="11"/>
      <c r="AEF5" s="11"/>
      <c r="AEG5" s="11"/>
      <c r="AEH5" s="11"/>
      <c r="AEI5" s="11"/>
      <c r="AEJ5" s="11"/>
      <c r="AEK5" s="11"/>
      <c r="AEL5" s="11"/>
      <c r="AEM5" s="11"/>
      <c r="AEN5" s="11"/>
      <c r="AEO5" s="11"/>
      <c r="AEP5" s="11"/>
      <c r="AEQ5" s="11"/>
      <c r="AER5" s="11"/>
      <c r="AES5" s="11"/>
      <c r="AET5" s="11"/>
      <c r="AEU5" s="11"/>
      <c r="AEV5" s="11"/>
      <c r="AEW5" s="11"/>
      <c r="AEX5" s="11"/>
      <c r="AEY5" s="11"/>
      <c r="AEZ5" s="11"/>
      <c r="AFA5" s="11"/>
      <c r="AFB5" s="11"/>
      <c r="AFC5" s="11"/>
      <c r="AFD5" s="11"/>
      <c r="AFE5" s="11"/>
      <c r="AFF5" s="11"/>
      <c r="AFG5" s="11"/>
      <c r="AFH5" s="11"/>
      <c r="AFI5" s="11"/>
      <c r="AFJ5" s="11"/>
      <c r="AFK5" s="11"/>
      <c r="AFL5" s="11"/>
      <c r="AFM5" s="11"/>
      <c r="AFN5" s="11"/>
      <c r="AFO5" s="11"/>
      <c r="AFP5" s="11"/>
      <c r="AFQ5" s="11"/>
      <c r="AFR5" s="11"/>
      <c r="AFS5" s="11"/>
      <c r="AFT5" s="11"/>
      <c r="AFU5" s="11"/>
      <c r="AFV5" s="11"/>
      <c r="AFW5" s="11"/>
      <c r="AFX5" s="11"/>
      <c r="AFY5" s="11"/>
      <c r="AFZ5" s="11"/>
      <c r="AGA5" s="11"/>
      <c r="AGB5" s="11"/>
      <c r="AGC5" s="11"/>
      <c r="AGD5" s="11"/>
      <c r="AGE5" s="11"/>
      <c r="AGF5" s="11"/>
      <c r="AGG5" s="11"/>
      <c r="AGH5" s="11"/>
      <c r="AGI5" s="11"/>
      <c r="AGJ5" s="11"/>
      <c r="AGK5" s="11"/>
      <c r="AGL5" s="11"/>
      <c r="AGM5" s="11"/>
      <c r="AGN5" s="11"/>
      <c r="AGO5" s="11"/>
      <c r="AGP5" s="11"/>
      <c r="AGQ5" s="11"/>
      <c r="AGR5" s="11"/>
      <c r="AGS5" s="11"/>
      <c r="AGT5" s="11"/>
      <c r="AGU5" s="11"/>
      <c r="AGV5" s="11"/>
      <c r="AGW5" s="11"/>
      <c r="AGX5" s="11"/>
      <c r="AGY5" s="11"/>
      <c r="AGZ5" s="11"/>
      <c r="AHA5" s="11"/>
      <c r="AHB5" s="11"/>
      <c r="AHC5" s="11"/>
      <c r="AHD5" s="11"/>
      <c r="AHE5" s="11"/>
      <c r="AHF5" s="11"/>
      <c r="AHG5" s="11"/>
      <c r="AHH5" s="11"/>
      <c r="AHI5" s="11"/>
      <c r="AHJ5" s="11"/>
      <c r="AHK5" s="11"/>
      <c r="AHL5" s="11"/>
      <c r="AHM5" s="11"/>
      <c r="AHN5" s="11"/>
      <c r="AHO5" s="11"/>
      <c r="AHP5" s="11"/>
      <c r="AHQ5" s="11"/>
      <c r="AHR5" s="11"/>
      <c r="AHS5" s="11"/>
      <c r="AHT5" s="11"/>
      <c r="AHU5" s="11"/>
      <c r="AHV5" s="11"/>
      <c r="AHW5" s="11"/>
      <c r="AHX5" s="11"/>
      <c r="AHY5" s="11"/>
      <c r="AHZ5" s="11"/>
      <c r="AIA5" s="11"/>
      <c r="AIB5" s="11"/>
      <c r="AIC5" s="11"/>
      <c r="AID5" s="11"/>
      <c r="AIE5" s="11"/>
      <c r="AIF5" s="11"/>
      <c r="AIG5" s="11"/>
      <c r="AIH5" s="11"/>
      <c r="AII5" s="11"/>
      <c r="AIJ5" s="11"/>
      <c r="AIK5" s="11"/>
      <c r="AIL5" s="11"/>
      <c r="AIM5" s="11"/>
      <c r="AIN5" s="11"/>
      <c r="AIO5" s="11"/>
      <c r="AIP5" s="11"/>
      <c r="AIQ5" s="11"/>
      <c r="AIR5" s="11"/>
      <c r="AIS5" s="11"/>
      <c r="AIT5" s="11"/>
      <c r="AIU5" s="11"/>
      <c r="AIV5" s="11"/>
      <c r="AIW5" s="11"/>
      <c r="AIX5" s="11"/>
      <c r="AIY5" s="11"/>
      <c r="AIZ5" s="11"/>
      <c r="AJA5" s="11"/>
      <c r="AJB5" s="11"/>
      <c r="AJC5" s="11"/>
      <c r="AJD5" s="11"/>
      <c r="AJE5" s="11"/>
      <c r="AJF5" s="11"/>
      <c r="AJG5" s="11"/>
      <c r="AJH5" s="11"/>
      <c r="AJI5" s="11"/>
      <c r="AJJ5" s="11"/>
      <c r="AJK5" s="11"/>
      <c r="AJL5" s="11"/>
      <c r="AJM5" s="11"/>
      <c r="AJN5" s="11"/>
      <c r="AJO5" s="11"/>
      <c r="AJP5" s="11"/>
      <c r="AJQ5" s="11"/>
      <c r="AJR5" s="11"/>
      <c r="AJS5" s="11"/>
      <c r="AJT5" s="11"/>
      <c r="AJU5" s="11"/>
      <c r="AJV5" s="11"/>
      <c r="AJW5" s="11"/>
      <c r="AJX5" s="11"/>
      <c r="AJY5" s="11"/>
      <c r="AJZ5" s="11"/>
      <c r="AKA5" s="11"/>
      <c r="AKB5" s="11"/>
      <c r="AKC5" s="11"/>
      <c r="AKD5" s="11"/>
      <c r="AKE5" s="11"/>
      <c r="AKF5" s="11"/>
      <c r="AKG5" s="11"/>
      <c r="AKH5" s="11"/>
      <c r="AKI5" s="11"/>
      <c r="AKJ5" s="11"/>
      <c r="AKK5" s="11"/>
      <c r="AKL5" s="11"/>
      <c r="AKM5" s="11"/>
      <c r="AKN5" s="11"/>
      <c r="AKO5" s="11"/>
      <c r="AKP5" s="11"/>
      <c r="AKQ5" s="11"/>
      <c r="AKR5" s="11"/>
      <c r="AKS5" s="11"/>
      <c r="AKT5" s="11"/>
      <c r="AKU5" s="11"/>
      <c r="AKV5" s="11"/>
      <c r="AKW5" s="11"/>
      <c r="AKX5" s="11"/>
      <c r="AKY5" s="11"/>
      <c r="AKZ5" s="11"/>
      <c r="ALA5" s="11"/>
      <c r="ALB5" s="11"/>
      <c r="ALC5" s="11"/>
      <c r="ALD5" s="11"/>
      <c r="ALE5" s="11"/>
      <c r="ALF5" s="11"/>
      <c r="ALG5" s="11"/>
      <c r="ALH5" s="11"/>
      <c r="ALI5" s="11"/>
      <c r="ALJ5" s="11"/>
      <c r="ALK5" s="11"/>
      <c r="ALL5" s="11"/>
      <c r="ALM5" s="11"/>
      <c r="ALN5" s="11"/>
      <c r="ALO5" s="11"/>
      <c r="ALP5" s="11"/>
      <c r="ALQ5" s="11"/>
      <c r="ALR5" s="11"/>
      <c r="ALS5" s="11"/>
      <c r="ALT5" s="11"/>
      <c r="ALU5" s="11"/>
      <c r="ALV5" s="11"/>
      <c r="ALW5" s="11"/>
      <c r="ALX5" s="11"/>
      <c r="ALY5" s="11"/>
      <c r="ALZ5" s="11"/>
      <c r="AMA5" s="11"/>
      <c r="AMB5" s="11"/>
      <c r="AMC5" s="11"/>
      <c r="AMD5" s="11"/>
      <c r="AME5" s="11"/>
      <c r="AMF5" s="11"/>
      <c r="AMG5" s="11"/>
      <c r="AMH5" s="11"/>
      <c r="AMI5" s="11"/>
      <c r="AMJ5" s="11"/>
    </row>
    <row r="6" s="11" customFormat="true" ht="21.75" hidden="false" customHeight="true" outlineLevel="0" collapsed="false">
      <c r="A6" s="9" t="s">
        <v>9</v>
      </c>
      <c r="B6" s="8" t="s">
        <v>10</v>
      </c>
      <c r="C6" s="9" t="s">
        <v>11</v>
      </c>
      <c r="D6" s="9"/>
      <c r="E6" s="8" t="s">
        <v>12</v>
      </c>
      <c r="F6" s="9" t="s">
        <v>13</v>
      </c>
      <c r="G6" s="16" t="n">
        <v>220</v>
      </c>
      <c r="H6" s="10"/>
    </row>
    <row r="7" s="11" customFormat="true" ht="45.75" hidden="false" customHeight="true" outlineLevel="0" collapsed="false">
      <c r="A7" s="9" t="s">
        <v>14</v>
      </c>
      <c r="B7" s="17" t="n">
        <v>1653.58</v>
      </c>
      <c r="C7" s="9" t="s">
        <v>15</v>
      </c>
      <c r="D7" s="18" t="n">
        <v>1465.67</v>
      </c>
      <c r="E7" s="19"/>
      <c r="F7" s="20" t="s">
        <v>16</v>
      </c>
      <c r="G7" s="8" t="n">
        <v>22</v>
      </c>
      <c r="H7" s="10"/>
    </row>
    <row r="8" s="11" customFormat="true" ht="30" hidden="false" customHeight="true" outlineLevel="0" collapsed="false">
      <c r="A8" s="21" t="s">
        <v>17</v>
      </c>
      <c r="B8" s="21"/>
      <c r="C8" s="22" t="s">
        <v>18</v>
      </c>
      <c r="D8" s="22"/>
      <c r="E8" s="21" t="s">
        <v>19</v>
      </c>
      <c r="F8" s="21"/>
      <c r="G8" s="21"/>
      <c r="H8" s="23" t="s">
        <v>20</v>
      </c>
    </row>
    <row r="9" s="11" customFormat="true" ht="21.75" hidden="false" customHeight="true" outlineLevel="0" collapsed="false">
      <c r="A9" s="5" t="s">
        <v>21</v>
      </c>
      <c r="B9" s="24" t="s">
        <v>22</v>
      </c>
      <c r="C9" s="5" t="s">
        <v>21</v>
      </c>
      <c r="D9" s="24" t="s">
        <v>22</v>
      </c>
      <c r="E9" s="5" t="s">
        <v>21</v>
      </c>
      <c r="F9" s="5" t="s">
        <v>22</v>
      </c>
      <c r="G9" s="25" t="s">
        <v>23</v>
      </c>
      <c r="H9" s="23"/>
    </row>
    <row r="10" s="11" customFormat="true" ht="21.75" hidden="false" customHeight="true" outlineLevel="0" collapsed="false">
      <c r="A10" s="26" t="n">
        <v>25.42</v>
      </c>
      <c r="B10" s="27" t="n">
        <v>0.19</v>
      </c>
      <c r="C10" s="28"/>
      <c r="D10" s="29"/>
      <c r="E10" s="30" t="n">
        <v>5</v>
      </c>
      <c r="F10" s="31" t="n">
        <v>0.06</v>
      </c>
      <c r="G10" s="30" t="n">
        <f aca="false">B19</f>
        <v>1465.67</v>
      </c>
      <c r="H10" s="32" t="n">
        <v>24.1</v>
      </c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/>
      <c r="BQ10" s="33"/>
      <c r="BR10" s="33"/>
      <c r="BS10" s="33"/>
      <c r="BT10" s="33"/>
      <c r="BU10" s="33"/>
      <c r="BV10" s="33"/>
      <c r="BW10" s="33"/>
      <c r="BX10" s="33"/>
      <c r="BY10" s="33"/>
      <c r="BZ10" s="33"/>
      <c r="CA10" s="33"/>
      <c r="CB10" s="33"/>
      <c r="CC10" s="33"/>
      <c r="CD10" s="33"/>
      <c r="CE10" s="33"/>
      <c r="CF10" s="33"/>
      <c r="CG10" s="33"/>
      <c r="CH10" s="33"/>
      <c r="CI10" s="33"/>
      <c r="CJ10" s="33"/>
      <c r="CK10" s="33"/>
      <c r="CL10" s="33"/>
      <c r="CM10" s="33"/>
      <c r="CN10" s="33"/>
      <c r="CO10" s="33"/>
      <c r="CP10" s="33"/>
      <c r="CQ10" s="33"/>
      <c r="CR10" s="33"/>
      <c r="CS10" s="33"/>
      <c r="CT10" s="33"/>
      <c r="CU10" s="33"/>
      <c r="CV10" s="33"/>
      <c r="CW10" s="33"/>
      <c r="CX10" s="33"/>
      <c r="CY10" s="33"/>
      <c r="CZ10" s="33"/>
      <c r="DA10" s="33"/>
      <c r="DB10" s="33"/>
      <c r="DC10" s="33"/>
      <c r="DD10" s="33"/>
      <c r="DE10" s="33"/>
      <c r="DF10" s="33"/>
      <c r="DG10" s="33"/>
      <c r="DH10" s="33"/>
      <c r="DI10" s="33"/>
      <c r="DJ10" s="33"/>
      <c r="DK10" s="33"/>
      <c r="DL10" s="33"/>
      <c r="DM10" s="33"/>
      <c r="DN10" s="33"/>
      <c r="DO10" s="33"/>
      <c r="DP10" s="33"/>
      <c r="DQ10" s="33"/>
      <c r="DR10" s="33"/>
      <c r="DS10" s="33"/>
      <c r="DT10" s="33"/>
      <c r="DU10" s="33"/>
      <c r="DV10" s="33"/>
      <c r="DW10" s="33"/>
      <c r="DX10" s="33"/>
      <c r="DY10" s="33"/>
      <c r="DZ10" s="33"/>
      <c r="EA10" s="33"/>
      <c r="EB10" s="33"/>
      <c r="EC10" s="33"/>
      <c r="ED10" s="33"/>
      <c r="EE10" s="33"/>
      <c r="EF10" s="33"/>
      <c r="EG10" s="33"/>
      <c r="EH10" s="33"/>
      <c r="EI10" s="33"/>
      <c r="EJ10" s="33"/>
      <c r="EK10" s="33"/>
      <c r="EL10" s="33"/>
      <c r="EM10" s="33"/>
      <c r="EN10" s="33"/>
      <c r="EO10" s="33"/>
      <c r="EP10" s="33"/>
      <c r="EQ10" s="33"/>
      <c r="ER10" s="33"/>
      <c r="ES10" s="33"/>
      <c r="ET10" s="33"/>
      <c r="EU10" s="33"/>
      <c r="EV10" s="33"/>
      <c r="EW10" s="33"/>
      <c r="EX10" s="33"/>
      <c r="EY10" s="33"/>
      <c r="EZ10" s="33"/>
      <c r="FA10" s="33"/>
      <c r="FB10" s="33"/>
      <c r="FC10" s="33"/>
      <c r="FD10" s="33"/>
      <c r="FE10" s="33"/>
      <c r="FF10" s="33"/>
      <c r="FG10" s="33"/>
      <c r="FH10" s="33"/>
      <c r="FI10" s="33"/>
      <c r="FJ10" s="33"/>
      <c r="FK10" s="33"/>
      <c r="FL10" s="33"/>
      <c r="FM10" s="33"/>
      <c r="FN10" s="33"/>
      <c r="FO10" s="33"/>
      <c r="FP10" s="33"/>
      <c r="FQ10" s="33"/>
      <c r="FR10" s="33"/>
      <c r="FS10" s="33"/>
      <c r="FT10" s="33"/>
      <c r="FU10" s="33"/>
      <c r="FV10" s="33"/>
      <c r="FW10" s="33"/>
      <c r="FX10" s="33"/>
      <c r="FY10" s="33"/>
      <c r="FZ10" s="33"/>
      <c r="GA10" s="33"/>
      <c r="GB10" s="33"/>
      <c r="GC10" s="33"/>
      <c r="GD10" s="33"/>
      <c r="GE10" s="33"/>
      <c r="GF10" s="33"/>
      <c r="GG10" s="33"/>
      <c r="GH10" s="33"/>
      <c r="GI10" s="33"/>
      <c r="GJ10" s="33"/>
      <c r="GK10" s="33"/>
      <c r="GL10" s="33"/>
      <c r="GM10" s="33"/>
      <c r="GN10" s="33"/>
      <c r="GO10" s="33"/>
      <c r="GP10" s="33"/>
      <c r="GQ10" s="33"/>
      <c r="GR10" s="33"/>
      <c r="GS10" s="33"/>
      <c r="GT10" s="33"/>
      <c r="GU10" s="33"/>
      <c r="GV10" s="33"/>
      <c r="GW10" s="33"/>
      <c r="GX10" s="33"/>
      <c r="GY10" s="33"/>
      <c r="GZ10" s="33"/>
      <c r="HA10" s="33"/>
      <c r="HB10" s="33"/>
      <c r="HC10" s="33"/>
      <c r="HD10" s="33"/>
      <c r="HE10" s="33"/>
      <c r="HF10" s="33"/>
      <c r="HG10" s="33"/>
      <c r="HH10" s="33"/>
      <c r="HI10" s="33"/>
      <c r="HJ10" s="33"/>
      <c r="HK10" s="33"/>
      <c r="HL10" s="33"/>
      <c r="HM10" s="33"/>
      <c r="HN10" s="33"/>
      <c r="HO10" s="33"/>
      <c r="HP10" s="33"/>
      <c r="HQ10" s="33"/>
      <c r="HR10" s="33"/>
      <c r="HS10" s="33"/>
      <c r="HT10" s="33"/>
      <c r="HU10" s="33"/>
      <c r="HV10" s="33"/>
      <c r="HW10" s="33"/>
      <c r="HX10" s="33"/>
      <c r="HY10" s="33"/>
      <c r="HZ10" s="33"/>
      <c r="IA10" s="33"/>
      <c r="IB10" s="33"/>
      <c r="IC10" s="33"/>
      <c r="ID10" s="33"/>
      <c r="IE10" s="33"/>
      <c r="IF10" s="33"/>
      <c r="IG10" s="33"/>
      <c r="IH10" s="33"/>
      <c r="II10" s="33"/>
      <c r="IJ10" s="33"/>
      <c r="IK10" s="33"/>
      <c r="IL10" s="33"/>
      <c r="IM10" s="33"/>
      <c r="IN10" s="33"/>
      <c r="IO10" s="33"/>
      <c r="IP10" s="33"/>
      <c r="IQ10" s="33"/>
      <c r="IR10" s="33"/>
      <c r="IS10" s="33"/>
      <c r="IT10" s="33"/>
      <c r="IU10" s="33"/>
      <c r="IV10" s="33"/>
      <c r="IW10" s="33"/>
      <c r="IX10" s="33"/>
      <c r="IY10" s="33"/>
      <c r="IZ10" s="33"/>
      <c r="JA10" s="33"/>
      <c r="JB10" s="33"/>
      <c r="JC10" s="33"/>
      <c r="JD10" s="33"/>
      <c r="JE10" s="33"/>
      <c r="JF10" s="33"/>
      <c r="JG10" s="33"/>
      <c r="JH10" s="33"/>
      <c r="JI10" s="33"/>
      <c r="JJ10" s="33"/>
      <c r="JK10" s="33"/>
      <c r="JL10" s="33"/>
      <c r="JM10" s="33"/>
      <c r="JN10" s="33"/>
      <c r="JO10" s="33"/>
      <c r="JP10" s="33"/>
      <c r="JQ10" s="33"/>
      <c r="JR10" s="33"/>
      <c r="JS10" s="33"/>
      <c r="JT10" s="33"/>
      <c r="JU10" s="33"/>
      <c r="JV10" s="33"/>
      <c r="JW10" s="33"/>
      <c r="JX10" s="33"/>
      <c r="JY10" s="33"/>
      <c r="JZ10" s="33"/>
      <c r="KA10" s="33"/>
      <c r="KB10" s="33"/>
      <c r="KC10" s="33"/>
      <c r="KD10" s="33"/>
      <c r="KE10" s="33"/>
      <c r="KF10" s="33"/>
      <c r="KG10" s="33"/>
      <c r="KH10" s="33"/>
      <c r="KI10" s="33"/>
      <c r="KJ10" s="33"/>
      <c r="KK10" s="33"/>
      <c r="KL10" s="33"/>
      <c r="KM10" s="33"/>
      <c r="KN10" s="33"/>
      <c r="KO10" s="33"/>
      <c r="KP10" s="33"/>
      <c r="KQ10" s="33"/>
      <c r="KR10" s="33"/>
      <c r="KS10" s="33"/>
      <c r="KT10" s="33"/>
      <c r="KU10" s="33"/>
      <c r="KV10" s="33"/>
      <c r="KW10" s="33"/>
      <c r="KX10" s="33"/>
      <c r="KY10" s="33"/>
      <c r="KZ10" s="33"/>
      <c r="LA10" s="33"/>
      <c r="LB10" s="33"/>
      <c r="LC10" s="33"/>
      <c r="LD10" s="33"/>
      <c r="LE10" s="33"/>
      <c r="LF10" s="33"/>
      <c r="LG10" s="33"/>
      <c r="LH10" s="33"/>
      <c r="LI10" s="33"/>
      <c r="LJ10" s="33"/>
      <c r="LK10" s="33"/>
      <c r="LL10" s="33"/>
      <c r="LM10" s="33"/>
      <c r="LN10" s="33"/>
      <c r="LO10" s="33"/>
      <c r="LP10" s="33"/>
      <c r="LQ10" s="33"/>
      <c r="LR10" s="33"/>
      <c r="LS10" s="33"/>
      <c r="LT10" s="33"/>
      <c r="LU10" s="33"/>
      <c r="LV10" s="33"/>
      <c r="LW10" s="33"/>
      <c r="LX10" s="33"/>
      <c r="LY10" s="33"/>
      <c r="LZ10" s="33"/>
      <c r="MA10" s="33"/>
      <c r="MB10" s="33"/>
      <c r="MC10" s="33"/>
      <c r="MD10" s="33"/>
      <c r="ME10" s="33"/>
      <c r="MF10" s="33"/>
      <c r="MG10" s="33"/>
      <c r="MH10" s="33"/>
      <c r="MI10" s="33"/>
      <c r="MJ10" s="33"/>
      <c r="MK10" s="33"/>
      <c r="ML10" s="33"/>
      <c r="MM10" s="33"/>
      <c r="MN10" s="33"/>
      <c r="MO10" s="33"/>
      <c r="MP10" s="33"/>
      <c r="MQ10" s="33"/>
      <c r="MR10" s="33"/>
      <c r="MS10" s="33"/>
      <c r="MT10" s="33"/>
      <c r="MU10" s="33"/>
      <c r="MV10" s="33"/>
      <c r="MW10" s="33"/>
      <c r="MX10" s="33"/>
      <c r="MY10" s="33"/>
      <c r="MZ10" s="33"/>
      <c r="NA10" s="33"/>
      <c r="NB10" s="33"/>
      <c r="NC10" s="33"/>
      <c r="ND10" s="33"/>
      <c r="NE10" s="33"/>
      <c r="NF10" s="33"/>
      <c r="NG10" s="33"/>
      <c r="NH10" s="33"/>
      <c r="NI10" s="33"/>
      <c r="NJ10" s="33"/>
      <c r="NK10" s="33"/>
      <c r="NL10" s="33"/>
      <c r="NM10" s="33"/>
      <c r="NN10" s="33"/>
      <c r="NO10" s="33"/>
      <c r="NP10" s="33"/>
      <c r="NQ10" s="33"/>
      <c r="NR10" s="33"/>
      <c r="NS10" s="33"/>
      <c r="NT10" s="33"/>
      <c r="NU10" s="33"/>
      <c r="NV10" s="33"/>
      <c r="NW10" s="33"/>
      <c r="NX10" s="33"/>
      <c r="NY10" s="33"/>
      <c r="NZ10" s="33"/>
      <c r="OA10" s="33"/>
      <c r="OB10" s="33"/>
      <c r="OC10" s="33"/>
      <c r="OD10" s="33"/>
      <c r="OE10" s="33"/>
      <c r="OF10" s="33"/>
      <c r="OG10" s="33"/>
      <c r="OH10" s="33"/>
      <c r="OI10" s="33"/>
      <c r="OJ10" s="33"/>
      <c r="OK10" s="33"/>
      <c r="OL10" s="33"/>
      <c r="OM10" s="33"/>
      <c r="ON10" s="33"/>
      <c r="OO10" s="33"/>
      <c r="OP10" s="33"/>
      <c r="OQ10" s="33"/>
      <c r="OR10" s="33"/>
      <c r="OS10" s="33"/>
      <c r="OT10" s="33"/>
      <c r="OU10" s="33"/>
      <c r="OV10" s="33"/>
      <c r="OW10" s="33"/>
      <c r="OX10" s="33"/>
      <c r="OY10" s="33"/>
      <c r="OZ10" s="33"/>
      <c r="PA10" s="33"/>
      <c r="PB10" s="33"/>
      <c r="PC10" s="33"/>
      <c r="PD10" s="33"/>
      <c r="PE10" s="33"/>
      <c r="PF10" s="33"/>
      <c r="PG10" s="33"/>
      <c r="PH10" s="33"/>
      <c r="PI10" s="33"/>
      <c r="PJ10" s="33"/>
      <c r="PK10" s="33"/>
      <c r="PL10" s="33"/>
      <c r="PM10" s="33"/>
      <c r="PN10" s="33"/>
      <c r="PO10" s="33"/>
      <c r="PP10" s="33"/>
      <c r="PQ10" s="33"/>
      <c r="PR10" s="33"/>
      <c r="PS10" s="33"/>
      <c r="PT10" s="33"/>
      <c r="PU10" s="33"/>
      <c r="PV10" s="33"/>
      <c r="PW10" s="33"/>
      <c r="PX10" s="33"/>
      <c r="PY10" s="33"/>
      <c r="PZ10" s="33"/>
      <c r="QA10" s="33"/>
      <c r="QB10" s="33"/>
      <c r="QC10" s="33"/>
      <c r="QD10" s="33"/>
      <c r="QE10" s="33"/>
      <c r="QF10" s="33"/>
      <c r="QG10" s="33"/>
      <c r="QH10" s="33"/>
      <c r="QI10" s="33"/>
      <c r="QJ10" s="33"/>
      <c r="QK10" s="33"/>
      <c r="QL10" s="33"/>
      <c r="QM10" s="33"/>
      <c r="QN10" s="33"/>
      <c r="QO10" s="33"/>
      <c r="QP10" s="33"/>
      <c r="QQ10" s="33"/>
      <c r="QR10" s="33"/>
      <c r="QS10" s="33"/>
      <c r="QT10" s="33"/>
      <c r="QU10" s="33"/>
      <c r="QV10" s="33"/>
      <c r="QW10" s="33"/>
      <c r="QX10" s="33"/>
      <c r="QY10" s="33"/>
      <c r="QZ10" s="33"/>
      <c r="RA10" s="33"/>
      <c r="RB10" s="33"/>
      <c r="RC10" s="33"/>
      <c r="RD10" s="33"/>
      <c r="RE10" s="33"/>
      <c r="RF10" s="33"/>
      <c r="RG10" s="33"/>
      <c r="RH10" s="33"/>
      <c r="RI10" s="33"/>
      <c r="RJ10" s="33"/>
      <c r="RK10" s="33"/>
      <c r="RL10" s="33"/>
      <c r="RM10" s="33"/>
      <c r="RN10" s="33"/>
      <c r="RO10" s="33"/>
      <c r="RP10" s="33"/>
      <c r="RQ10" s="33"/>
      <c r="RR10" s="33"/>
      <c r="RS10" s="33"/>
      <c r="RT10" s="33"/>
      <c r="RU10" s="33"/>
      <c r="RV10" s="33"/>
      <c r="RW10" s="33"/>
      <c r="RX10" s="33"/>
      <c r="RY10" s="33"/>
      <c r="RZ10" s="33"/>
      <c r="SA10" s="33"/>
      <c r="SB10" s="33"/>
      <c r="SC10" s="33"/>
      <c r="SD10" s="33"/>
      <c r="SE10" s="33"/>
      <c r="SF10" s="33"/>
      <c r="SG10" s="33"/>
      <c r="SH10" s="33"/>
      <c r="SI10" s="33"/>
      <c r="SJ10" s="33"/>
      <c r="SK10" s="33"/>
      <c r="SL10" s="33"/>
      <c r="SM10" s="33"/>
      <c r="SN10" s="33"/>
      <c r="SO10" s="33"/>
      <c r="SP10" s="33"/>
      <c r="SQ10" s="33"/>
      <c r="SR10" s="33"/>
      <c r="SS10" s="33"/>
      <c r="ST10" s="33"/>
      <c r="SU10" s="33"/>
      <c r="SV10" s="33"/>
      <c r="SW10" s="33"/>
      <c r="SX10" s="33"/>
      <c r="SY10" s="33"/>
      <c r="SZ10" s="33"/>
      <c r="TA10" s="33"/>
      <c r="TB10" s="33"/>
      <c r="TC10" s="33"/>
      <c r="TD10" s="33"/>
      <c r="TE10" s="33"/>
      <c r="TF10" s="33"/>
      <c r="TG10" s="33"/>
      <c r="TH10" s="33"/>
      <c r="TI10" s="33"/>
      <c r="TJ10" s="33"/>
      <c r="TK10" s="33"/>
      <c r="TL10" s="33"/>
      <c r="TM10" s="33"/>
      <c r="TN10" s="33"/>
      <c r="TO10" s="33"/>
      <c r="TP10" s="33"/>
      <c r="TQ10" s="33"/>
      <c r="TR10" s="33"/>
      <c r="TS10" s="33"/>
      <c r="TT10" s="33"/>
      <c r="TU10" s="33"/>
      <c r="TV10" s="33"/>
      <c r="TW10" s="33"/>
      <c r="TX10" s="33"/>
      <c r="TY10" s="33"/>
      <c r="TZ10" s="33"/>
      <c r="UA10" s="33"/>
      <c r="UB10" s="33"/>
      <c r="UC10" s="33"/>
      <c r="UD10" s="33"/>
      <c r="UE10" s="33"/>
      <c r="UF10" s="33"/>
      <c r="UG10" s="33"/>
      <c r="UH10" s="33"/>
      <c r="UI10" s="33"/>
      <c r="UJ10" s="33"/>
      <c r="UK10" s="33"/>
      <c r="UL10" s="33"/>
      <c r="UM10" s="33"/>
      <c r="UN10" s="33"/>
      <c r="UO10" s="33"/>
      <c r="UP10" s="33"/>
      <c r="UQ10" s="33"/>
      <c r="UR10" s="33"/>
      <c r="US10" s="33"/>
      <c r="UT10" s="33"/>
      <c r="UU10" s="33"/>
      <c r="UV10" s="33"/>
      <c r="UW10" s="33"/>
      <c r="UX10" s="33"/>
      <c r="UY10" s="33"/>
      <c r="UZ10" s="33"/>
      <c r="VA10" s="33"/>
      <c r="VB10" s="33"/>
      <c r="VC10" s="33"/>
      <c r="VD10" s="33"/>
      <c r="VE10" s="33"/>
      <c r="VF10" s="33"/>
      <c r="VG10" s="33"/>
      <c r="VH10" s="33"/>
      <c r="VI10" s="33"/>
      <c r="VJ10" s="33"/>
      <c r="VK10" s="33"/>
      <c r="VL10" s="33"/>
      <c r="VM10" s="33"/>
      <c r="VN10" s="33"/>
      <c r="VO10" s="33"/>
      <c r="VP10" s="33"/>
      <c r="VQ10" s="33"/>
      <c r="VR10" s="33"/>
      <c r="VS10" s="33"/>
      <c r="VT10" s="33"/>
      <c r="VU10" s="33"/>
      <c r="VV10" s="33"/>
      <c r="VW10" s="33"/>
      <c r="VX10" s="33"/>
      <c r="VY10" s="33"/>
      <c r="VZ10" s="33"/>
      <c r="WA10" s="33"/>
      <c r="WB10" s="33"/>
      <c r="WC10" s="33"/>
      <c r="WD10" s="33"/>
      <c r="WE10" s="33"/>
      <c r="WF10" s="33"/>
      <c r="WG10" s="33"/>
      <c r="WH10" s="33"/>
      <c r="WI10" s="33"/>
      <c r="WJ10" s="33"/>
      <c r="WK10" s="33"/>
      <c r="WL10" s="33"/>
      <c r="WM10" s="33"/>
      <c r="WN10" s="33"/>
      <c r="WO10" s="33"/>
      <c r="WP10" s="33"/>
      <c r="WQ10" s="33"/>
      <c r="WR10" s="33"/>
      <c r="WS10" s="33"/>
      <c r="WT10" s="33"/>
      <c r="WU10" s="33"/>
      <c r="WV10" s="33"/>
      <c r="WW10" s="33"/>
      <c r="WX10" s="33"/>
      <c r="WY10" s="33"/>
      <c r="WZ10" s="33"/>
      <c r="XA10" s="33"/>
      <c r="XB10" s="33"/>
      <c r="XC10" s="33"/>
      <c r="XD10" s="33"/>
      <c r="XE10" s="33"/>
      <c r="XF10" s="33"/>
      <c r="XG10" s="33"/>
      <c r="XH10" s="33"/>
      <c r="XI10" s="33"/>
      <c r="XJ10" s="33"/>
      <c r="XK10" s="33"/>
      <c r="XL10" s="33"/>
      <c r="XM10" s="33"/>
      <c r="XN10" s="33"/>
      <c r="XO10" s="33"/>
      <c r="XP10" s="33"/>
      <c r="XQ10" s="33"/>
      <c r="XR10" s="33"/>
      <c r="XS10" s="33"/>
      <c r="XT10" s="33"/>
      <c r="XU10" s="33"/>
      <c r="XV10" s="33"/>
      <c r="XW10" s="33"/>
      <c r="XX10" s="33"/>
      <c r="XY10" s="33"/>
      <c r="XZ10" s="33"/>
      <c r="YA10" s="33"/>
      <c r="YB10" s="33"/>
      <c r="YC10" s="33"/>
      <c r="YD10" s="33"/>
      <c r="YE10" s="33"/>
      <c r="YF10" s="33"/>
      <c r="YG10" s="33"/>
      <c r="YH10" s="33"/>
      <c r="YI10" s="33"/>
      <c r="YJ10" s="33"/>
      <c r="YK10" s="33"/>
      <c r="YL10" s="33"/>
      <c r="YM10" s="33"/>
      <c r="YN10" s="33"/>
      <c r="YO10" s="33"/>
      <c r="YP10" s="33"/>
      <c r="YQ10" s="33"/>
      <c r="YR10" s="33"/>
      <c r="YS10" s="33"/>
      <c r="YT10" s="33"/>
      <c r="YU10" s="33"/>
      <c r="YV10" s="33"/>
      <c r="YW10" s="33"/>
      <c r="YX10" s="33"/>
      <c r="YY10" s="33"/>
      <c r="YZ10" s="33"/>
      <c r="ZA10" s="33"/>
      <c r="ZB10" s="33"/>
      <c r="ZC10" s="33"/>
      <c r="ZD10" s="33"/>
      <c r="ZE10" s="33"/>
      <c r="ZF10" s="33"/>
      <c r="ZG10" s="33"/>
      <c r="ZH10" s="33"/>
      <c r="ZI10" s="33"/>
      <c r="ZJ10" s="33"/>
      <c r="ZK10" s="33"/>
      <c r="ZL10" s="33"/>
      <c r="ZM10" s="33"/>
      <c r="ZN10" s="33"/>
      <c r="ZO10" s="33"/>
      <c r="ZP10" s="33"/>
      <c r="ZQ10" s="33"/>
      <c r="ZR10" s="33"/>
      <c r="ZS10" s="33"/>
      <c r="ZT10" s="33"/>
      <c r="ZU10" s="33"/>
      <c r="ZV10" s="33"/>
      <c r="ZW10" s="33"/>
      <c r="ZX10" s="33"/>
      <c r="ZY10" s="33"/>
      <c r="ZZ10" s="33"/>
      <c r="AAA10" s="33"/>
      <c r="AAB10" s="33"/>
      <c r="AAC10" s="33"/>
      <c r="AAD10" s="33"/>
      <c r="AAE10" s="33"/>
      <c r="AAF10" s="33"/>
      <c r="AAG10" s="33"/>
      <c r="AAH10" s="33"/>
      <c r="AAI10" s="33"/>
      <c r="AAJ10" s="33"/>
      <c r="AAK10" s="33"/>
      <c r="AAL10" s="33"/>
      <c r="AAM10" s="33"/>
      <c r="AAN10" s="33"/>
      <c r="AAO10" s="33"/>
      <c r="AAP10" s="33"/>
      <c r="AAQ10" s="33"/>
      <c r="AAR10" s="33"/>
      <c r="AAS10" s="33"/>
      <c r="AAT10" s="33"/>
      <c r="AAU10" s="33"/>
      <c r="AAV10" s="33"/>
      <c r="AAW10" s="33"/>
      <c r="AAX10" s="33"/>
      <c r="AAY10" s="33"/>
      <c r="AAZ10" s="33"/>
      <c r="ABA10" s="33"/>
      <c r="ABB10" s="33"/>
      <c r="ABC10" s="33"/>
      <c r="ABD10" s="33"/>
      <c r="ABE10" s="33"/>
      <c r="ABF10" s="33"/>
      <c r="ABG10" s="33"/>
      <c r="ABH10" s="33"/>
      <c r="ABI10" s="33"/>
      <c r="ABJ10" s="33"/>
      <c r="ABK10" s="33"/>
      <c r="ABL10" s="33"/>
      <c r="ABM10" s="33"/>
      <c r="ABN10" s="33"/>
      <c r="ABO10" s="33"/>
      <c r="ABP10" s="33"/>
      <c r="ABQ10" s="33"/>
      <c r="ABR10" s="33"/>
      <c r="ABS10" s="33"/>
      <c r="ABT10" s="33"/>
      <c r="ABU10" s="33"/>
      <c r="ABV10" s="33"/>
      <c r="ABW10" s="33"/>
      <c r="ABX10" s="33"/>
      <c r="ABY10" s="33"/>
      <c r="ABZ10" s="33"/>
      <c r="ACA10" s="33"/>
      <c r="ACB10" s="33"/>
      <c r="ACC10" s="33"/>
      <c r="ACD10" s="33"/>
      <c r="ACE10" s="33"/>
      <c r="ACF10" s="33"/>
      <c r="ACG10" s="33"/>
      <c r="ACH10" s="33"/>
      <c r="ACI10" s="33"/>
      <c r="ACJ10" s="33"/>
      <c r="ACK10" s="33"/>
      <c r="ACL10" s="33"/>
      <c r="ACM10" s="33"/>
      <c r="ACN10" s="33"/>
      <c r="ACO10" s="33"/>
      <c r="ACP10" s="33"/>
      <c r="ACQ10" s="33"/>
      <c r="ACR10" s="33"/>
      <c r="ACS10" s="33"/>
      <c r="ACT10" s="33"/>
      <c r="ACU10" s="33"/>
      <c r="ACV10" s="33"/>
      <c r="ACW10" s="33"/>
      <c r="ACX10" s="33"/>
      <c r="ACY10" s="33"/>
      <c r="ACZ10" s="33"/>
      <c r="ADA10" s="33"/>
      <c r="ADB10" s="33"/>
      <c r="ADC10" s="33"/>
      <c r="ADD10" s="33"/>
      <c r="ADE10" s="33"/>
      <c r="ADF10" s="33"/>
      <c r="ADG10" s="33"/>
      <c r="ADH10" s="33"/>
      <c r="ADI10" s="33"/>
      <c r="ADJ10" s="33"/>
      <c r="ADK10" s="33"/>
      <c r="ADL10" s="33"/>
      <c r="ADM10" s="33"/>
      <c r="ADN10" s="33"/>
      <c r="ADO10" s="33"/>
      <c r="ADP10" s="33"/>
      <c r="ADQ10" s="33"/>
      <c r="ADR10" s="33"/>
      <c r="ADS10" s="33"/>
      <c r="ADT10" s="33"/>
      <c r="ADU10" s="33"/>
      <c r="ADV10" s="33"/>
      <c r="ADW10" s="33"/>
      <c r="ADX10" s="33"/>
      <c r="ADY10" s="33"/>
      <c r="ADZ10" s="33"/>
      <c r="AEA10" s="33"/>
      <c r="AEB10" s="33"/>
      <c r="AEC10" s="33"/>
      <c r="AED10" s="33"/>
      <c r="AEE10" s="33"/>
      <c r="AEF10" s="33"/>
      <c r="AEG10" s="33"/>
      <c r="AEH10" s="33"/>
      <c r="AEI10" s="33"/>
      <c r="AEJ10" s="33"/>
      <c r="AEK10" s="33"/>
      <c r="AEL10" s="33"/>
      <c r="AEM10" s="33"/>
      <c r="AEN10" s="33"/>
      <c r="AEO10" s="33"/>
      <c r="AEP10" s="33"/>
      <c r="AEQ10" s="33"/>
      <c r="AER10" s="33"/>
      <c r="AES10" s="33"/>
      <c r="AET10" s="33"/>
      <c r="AEU10" s="33"/>
      <c r="AEV10" s="33"/>
      <c r="AEW10" s="33"/>
      <c r="AEX10" s="33"/>
      <c r="AEY10" s="33"/>
      <c r="AEZ10" s="33"/>
      <c r="AFA10" s="33"/>
      <c r="AFB10" s="33"/>
      <c r="AFC10" s="33"/>
      <c r="AFD10" s="33"/>
      <c r="AFE10" s="33"/>
      <c r="AFF10" s="33"/>
      <c r="AFG10" s="33"/>
      <c r="AFH10" s="33"/>
      <c r="AFI10" s="33"/>
      <c r="AFJ10" s="33"/>
      <c r="AFK10" s="33"/>
      <c r="AFL10" s="33"/>
      <c r="AFM10" s="33"/>
      <c r="AFN10" s="33"/>
      <c r="AFO10" s="33"/>
      <c r="AFP10" s="33"/>
      <c r="AFQ10" s="33"/>
      <c r="AFR10" s="33"/>
      <c r="AFS10" s="33"/>
      <c r="AFT10" s="33"/>
      <c r="AFU10" s="33"/>
      <c r="AFV10" s="33"/>
      <c r="AFW10" s="33"/>
      <c r="AFX10" s="33"/>
      <c r="AFY10" s="33"/>
      <c r="AFZ10" s="33"/>
      <c r="AGA10" s="33"/>
      <c r="AGB10" s="33"/>
      <c r="AGC10" s="33"/>
      <c r="AGD10" s="33"/>
      <c r="AGE10" s="33"/>
      <c r="AGF10" s="33"/>
      <c r="AGG10" s="33"/>
      <c r="AGH10" s="33"/>
      <c r="AGI10" s="33"/>
      <c r="AGJ10" s="33"/>
      <c r="AGK10" s="33"/>
      <c r="AGL10" s="33"/>
      <c r="AGM10" s="33"/>
      <c r="AGN10" s="33"/>
      <c r="AGO10" s="33"/>
      <c r="AGP10" s="33"/>
      <c r="AGQ10" s="33"/>
      <c r="AGR10" s="33"/>
      <c r="AGS10" s="33"/>
      <c r="AGT10" s="33"/>
      <c r="AGU10" s="33"/>
      <c r="AGV10" s="33"/>
      <c r="AGW10" s="33"/>
      <c r="AGX10" s="33"/>
      <c r="AGY10" s="33"/>
      <c r="AGZ10" s="33"/>
      <c r="AHA10" s="33"/>
      <c r="AHB10" s="33"/>
      <c r="AHC10" s="33"/>
      <c r="AHD10" s="33"/>
      <c r="AHE10" s="33"/>
      <c r="AHF10" s="33"/>
      <c r="AHG10" s="33"/>
      <c r="AHH10" s="33"/>
      <c r="AHI10" s="33"/>
      <c r="AHJ10" s="33"/>
      <c r="AHK10" s="33"/>
      <c r="AHL10" s="33"/>
      <c r="AHM10" s="33"/>
      <c r="AHN10" s="33"/>
      <c r="AHO10" s="33"/>
      <c r="AHP10" s="33"/>
      <c r="AHQ10" s="33"/>
      <c r="AHR10" s="33"/>
      <c r="AHS10" s="33"/>
      <c r="AHT10" s="33"/>
      <c r="AHU10" s="33"/>
      <c r="AHV10" s="33"/>
      <c r="AHW10" s="33"/>
      <c r="AHX10" s="33"/>
      <c r="AHY10" s="33"/>
      <c r="AHZ10" s="33"/>
      <c r="AIA10" s="33"/>
      <c r="AIB10" s="33"/>
      <c r="AIC10" s="33"/>
      <c r="AID10" s="33"/>
      <c r="AIE10" s="33"/>
      <c r="AIF10" s="33"/>
      <c r="AIG10" s="33"/>
      <c r="AIH10" s="33"/>
      <c r="AII10" s="33"/>
      <c r="AIJ10" s="33"/>
      <c r="AIK10" s="33"/>
      <c r="AIL10" s="33"/>
      <c r="AIM10" s="33"/>
      <c r="AIN10" s="33"/>
      <c r="AIO10" s="33"/>
      <c r="AIP10" s="33"/>
      <c r="AIQ10" s="33"/>
      <c r="AIR10" s="33"/>
      <c r="AIS10" s="33"/>
      <c r="AIT10" s="33"/>
      <c r="AIU10" s="33"/>
      <c r="AIV10" s="33"/>
      <c r="AIW10" s="33"/>
      <c r="AIX10" s="33"/>
      <c r="AIY10" s="33"/>
      <c r="AIZ10" s="33"/>
      <c r="AJA10" s="33"/>
      <c r="AJB10" s="33"/>
      <c r="AJC10" s="33"/>
      <c r="AJD10" s="33"/>
      <c r="AJE10" s="33"/>
      <c r="AJF10" s="33"/>
      <c r="AJG10" s="33"/>
      <c r="AJH10" s="33"/>
      <c r="AJI10" s="33"/>
      <c r="AJJ10" s="33"/>
      <c r="AJK10" s="33"/>
      <c r="AJL10" s="33"/>
      <c r="AJM10" s="33"/>
      <c r="AJN10" s="33"/>
      <c r="AJO10" s="33"/>
      <c r="AJP10" s="33"/>
      <c r="AJQ10" s="33"/>
      <c r="AJR10" s="33"/>
      <c r="AJS10" s="33"/>
      <c r="AJT10" s="33"/>
      <c r="AJU10" s="33"/>
      <c r="AJV10" s="33"/>
      <c r="AJW10" s="33"/>
      <c r="AJX10" s="33"/>
      <c r="AJY10" s="33"/>
      <c r="AJZ10" s="33"/>
      <c r="AKA10" s="33"/>
      <c r="AKB10" s="33"/>
      <c r="AKC10" s="33"/>
      <c r="AKD10" s="33"/>
      <c r="AKE10" s="33"/>
      <c r="AKF10" s="33"/>
      <c r="AKG10" s="33"/>
      <c r="AKH10" s="33"/>
      <c r="AKI10" s="33"/>
      <c r="AKJ10" s="33"/>
      <c r="AKK10" s="33"/>
      <c r="AKL10" s="33"/>
      <c r="AKM10" s="33"/>
      <c r="AKN10" s="33"/>
      <c r="AKO10" s="33"/>
      <c r="AKP10" s="33"/>
      <c r="AKQ10" s="33"/>
      <c r="AKR10" s="33"/>
      <c r="AKS10" s="33"/>
      <c r="AKT10" s="33"/>
      <c r="AKU10" s="33"/>
      <c r="AKV10" s="33"/>
      <c r="AKW10" s="33"/>
      <c r="AKX10" s="33"/>
      <c r="AKY10" s="33"/>
      <c r="AKZ10" s="33"/>
      <c r="ALA10" s="33"/>
      <c r="ALB10" s="33"/>
      <c r="ALC10" s="33"/>
      <c r="ALD10" s="33"/>
      <c r="ALE10" s="33"/>
      <c r="ALF10" s="33"/>
      <c r="ALG10" s="33"/>
      <c r="ALH10" s="33"/>
      <c r="ALI10" s="33"/>
      <c r="ALJ10" s="33"/>
      <c r="ALK10" s="33"/>
      <c r="ALL10" s="33"/>
      <c r="ALM10" s="33"/>
      <c r="ALN10" s="33"/>
      <c r="ALO10" s="33"/>
      <c r="ALP10" s="33"/>
      <c r="ALQ10" s="33"/>
      <c r="ALR10" s="33"/>
      <c r="ALS10" s="33"/>
      <c r="ALT10" s="33"/>
      <c r="ALU10" s="33"/>
      <c r="ALV10" s="33"/>
      <c r="ALW10" s="33"/>
      <c r="ALX10" s="33"/>
      <c r="ALY10" s="33"/>
      <c r="ALZ10" s="33"/>
      <c r="AMA10" s="33"/>
      <c r="AMB10" s="33"/>
      <c r="AMC10" s="33"/>
      <c r="AMD10" s="33"/>
      <c r="AME10" s="33"/>
      <c r="AMF10" s="33"/>
      <c r="AMG10" s="33"/>
      <c r="AMH10" s="33"/>
      <c r="AMI10" s="33"/>
      <c r="AMJ10" s="33"/>
    </row>
    <row r="11" s="11" customFormat="true" ht="24.75" hidden="false" customHeight="true" outlineLevel="0" collapsed="false">
      <c r="C11" s="34" t="s">
        <v>24</v>
      </c>
      <c r="D11" s="34"/>
      <c r="E11" s="34"/>
      <c r="F11" s="35"/>
      <c r="G11" s="36"/>
      <c r="H11" s="36"/>
    </row>
    <row r="12" s="33" customFormat="true" ht="23.25" hidden="false" customHeight="true" outlineLevel="0" collapsed="false">
      <c r="A12" s="9"/>
      <c r="B12" s="37"/>
      <c r="C12" s="5" t="s">
        <v>25</v>
      </c>
      <c r="D12" s="5" t="s">
        <v>26</v>
      </c>
      <c r="E12" s="5" t="s">
        <v>27</v>
      </c>
      <c r="F12" s="38"/>
      <c r="G12" s="10"/>
      <c r="H12" s="10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3"/>
      <c r="GR12" s="13"/>
      <c r="GS12" s="13"/>
      <c r="GT12" s="13"/>
      <c r="GU12" s="13"/>
      <c r="GV12" s="13"/>
      <c r="GW12" s="13"/>
      <c r="GX12" s="13"/>
      <c r="GY12" s="13"/>
      <c r="GZ12" s="13"/>
      <c r="HA12" s="13"/>
      <c r="HB12" s="13"/>
      <c r="HC12" s="13"/>
      <c r="HD12" s="13"/>
      <c r="HE12" s="13"/>
      <c r="HF12" s="13"/>
      <c r="HG12" s="13"/>
      <c r="HH12" s="13"/>
      <c r="HI12" s="13"/>
      <c r="HJ12" s="13"/>
      <c r="HK12" s="13"/>
      <c r="HL12" s="13"/>
      <c r="HM12" s="13"/>
      <c r="HN12" s="13"/>
      <c r="HO12" s="13"/>
      <c r="HP12" s="13"/>
      <c r="HQ12" s="13"/>
      <c r="HR12" s="13"/>
      <c r="HS12" s="13"/>
      <c r="HT12" s="13"/>
      <c r="HU12" s="13"/>
      <c r="HV12" s="13"/>
      <c r="HW12" s="13"/>
      <c r="HX12" s="13"/>
      <c r="HY12" s="13"/>
      <c r="HZ12" s="13"/>
      <c r="IA12" s="13"/>
      <c r="IB12" s="13"/>
      <c r="IC12" s="13"/>
      <c r="ID12" s="13"/>
      <c r="IE12" s="13"/>
      <c r="IF12" s="13"/>
      <c r="IG12" s="13"/>
      <c r="IH12" s="13"/>
      <c r="II12" s="13"/>
      <c r="IJ12" s="13"/>
      <c r="IK12" s="13"/>
      <c r="IL12" s="13"/>
      <c r="IM12" s="13"/>
      <c r="IN12" s="13"/>
      <c r="IO12" s="13"/>
      <c r="IP12" s="13"/>
      <c r="IQ12" s="13"/>
      <c r="IR12" s="13"/>
      <c r="IS12" s="13"/>
      <c r="IT12" s="13"/>
      <c r="IU12" s="13"/>
      <c r="IV12" s="13"/>
      <c r="IW12" s="13"/>
      <c r="IX12" s="13"/>
      <c r="IY12" s="13"/>
      <c r="IZ12" s="13"/>
      <c r="JA12" s="13"/>
      <c r="JB12" s="13"/>
      <c r="JC12" s="13"/>
      <c r="JD12" s="13"/>
      <c r="JE12" s="13"/>
      <c r="JF12" s="13"/>
      <c r="JG12" s="13"/>
      <c r="JH12" s="13"/>
      <c r="JI12" s="13"/>
      <c r="JJ12" s="13"/>
      <c r="JK12" s="13"/>
      <c r="JL12" s="13"/>
      <c r="JM12" s="13"/>
      <c r="JN12" s="13"/>
      <c r="JO12" s="13"/>
      <c r="JP12" s="13"/>
      <c r="JQ12" s="13"/>
      <c r="JR12" s="13"/>
      <c r="JS12" s="13"/>
      <c r="JT12" s="13"/>
      <c r="JU12" s="13"/>
      <c r="JV12" s="13"/>
      <c r="JW12" s="13"/>
      <c r="JX12" s="13"/>
      <c r="JY12" s="13"/>
      <c r="JZ12" s="13"/>
      <c r="KA12" s="13"/>
      <c r="KB12" s="13"/>
      <c r="KC12" s="13"/>
      <c r="KD12" s="13"/>
      <c r="KE12" s="13"/>
      <c r="KF12" s="13"/>
      <c r="KG12" s="13"/>
      <c r="KH12" s="13"/>
      <c r="KI12" s="13"/>
      <c r="KJ12" s="13"/>
      <c r="KK12" s="13"/>
      <c r="KL12" s="13"/>
      <c r="KM12" s="13"/>
      <c r="KN12" s="13"/>
      <c r="KO12" s="13"/>
      <c r="KP12" s="13"/>
      <c r="KQ12" s="13"/>
      <c r="KR12" s="13"/>
      <c r="KS12" s="13"/>
      <c r="KT12" s="13"/>
      <c r="KU12" s="13"/>
      <c r="KV12" s="13"/>
      <c r="KW12" s="13"/>
      <c r="KX12" s="13"/>
      <c r="KY12" s="13"/>
      <c r="KZ12" s="13"/>
      <c r="LA12" s="13"/>
      <c r="LB12" s="13"/>
      <c r="LC12" s="13"/>
      <c r="LD12" s="13"/>
      <c r="LE12" s="13"/>
      <c r="LF12" s="13"/>
      <c r="LG12" s="13"/>
      <c r="LH12" s="13"/>
      <c r="LI12" s="13"/>
      <c r="LJ12" s="13"/>
      <c r="LK12" s="13"/>
      <c r="LL12" s="13"/>
      <c r="LM12" s="13"/>
      <c r="LN12" s="13"/>
      <c r="LO12" s="13"/>
      <c r="LP12" s="13"/>
      <c r="LQ12" s="13"/>
      <c r="LR12" s="13"/>
      <c r="LS12" s="13"/>
      <c r="LT12" s="13"/>
      <c r="LU12" s="13"/>
      <c r="LV12" s="13"/>
      <c r="LW12" s="13"/>
      <c r="LX12" s="13"/>
      <c r="LY12" s="13"/>
      <c r="LZ12" s="13"/>
      <c r="MA12" s="13"/>
      <c r="MB12" s="13"/>
      <c r="MC12" s="13"/>
      <c r="MD12" s="13"/>
      <c r="ME12" s="13"/>
      <c r="MF12" s="13"/>
      <c r="MG12" s="13"/>
      <c r="MH12" s="13"/>
      <c r="MI12" s="13"/>
      <c r="MJ12" s="13"/>
      <c r="MK12" s="13"/>
      <c r="ML12" s="13"/>
      <c r="MM12" s="13"/>
      <c r="MN12" s="13"/>
      <c r="MO12" s="13"/>
      <c r="MP12" s="13"/>
      <c r="MQ12" s="13"/>
      <c r="MR12" s="13"/>
      <c r="MS12" s="13"/>
      <c r="MT12" s="13"/>
      <c r="MU12" s="13"/>
      <c r="MV12" s="13"/>
      <c r="MW12" s="13"/>
      <c r="MX12" s="13"/>
      <c r="MY12" s="13"/>
      <c r="MZ12" s="13"/>
      <c r="NA12" s="13"/>
      <c r="NB12" s="13"/>
      <c r="NC12" s="13"/>
      <c r="ND12" s="13"/>
      <c r="NE12" s="13"/>
      <c r="NF12" s="13"/>
      <c r="NG12" s="13"/>
      <c r="NH12" s="13"/>
      <c r="NI12" s="13"/>
      <c r="NJ12" s="13"/>
      <c r="NK12" s="13"/>
      <c r="NL12" s="13"/>
      <c r="NM12" s="13"/>
      <c r="NN12" s="13"/>
      <c r="NO12" s="13"/>
      <c r="NP12" s="13"/>
      <c r="NQ12" s="13"/>
      <c r="NR12" s="13"/>
      <c r="NS12" s="13"/>
      <c r="NT12" s="13"/>
      <c r="NU12" s="13"/>
      <c r="NV12" s="13"/>
      <c r="NW12" s="13"/>
      <c r="NX12" s="13"/>
      <c r="NY12" s="13"/>
      <c r="NZ12" s="13"/>
      <c r="OA12" s="13"/>
      <c r="OB12" s="13"/>
      <c r="OC12" s="13"/>
      <c r="OD12" s="13"/>
      <c r="OE12" s="13"/>
      <c r="OF12" s="13"/>
      <c r="OG12" s="13"/>
      <c r="OH12" s="13"/>
      <c r="OI12" s="13"/>
      <c r="OJ12" s="13"/>
      <c r="OK12" s="13"/>
      <c r="OL12" s="13"/>
      <c r="OM12" s="13"/>
      <c r="ON12" s="13"/>
      <c r="OO12" s="13"/>
      <c r="OP12" s="13"/>
      <c r="OQ12" s="13"/>
      <c r="OR12" s="13"/>
      <c r="OS12" s="13"/>
      <c r="OT12" s="13"/>
      <c r="OU12" s="13"/>
      <c r="OV12" s="13"/>
      <c r="OW12" s="13"/>
      <c r="OX12" s="13"/>
      <c r="OY12" s="13"/>
      <c r="OZ12" s="13"/>
      <c r="PA12" s="13"/>
      <c r="PB12" s="13"/>
      <c r="PC12" s="13"/>
      <c r="PD12" s="13"/>
      <c r="PE12" s="13"/>
      <c r="PF12" s="13"/>
      <c r="PG12" s="13"/>
      <c r="PH12" s="13"/>
      <c r="PI12" s="13"/>
      <c r="PJ12" s="13"/>
      <c r="PK12" s="13"/>
      <c r="PL12" s="13"/>
      <c r="PM12" s="13"/>
      <c r="PN12" s="13"/>
      <c r="PO12" s="13"/>
      <c r="PP12" s="13"/>
      <c r="PQ12" s="13"/>
      <c r="PR12" s="13"/>
      <c r="PS12" s="13"/>
      <c r="PT12" s="13"/>
      <c r="PU12" s="13"/>
      <c r="PV12" s="13"/>
      <c r="PW12" s="13"/>
      <c r="PX12" s="13"/>
      <c r="PY12" s="13"/>
      <c r="PZ12" s="13"/>
      <c r="QA12" s="13"/>
      <c r="QB12" s="13"/>
      <c r="QC12" s="13"/>
      <c r="QD12" s="13"/>
      <c r="QE12" s="13"/>
      <c r="QF12" s="13"/>
      <c r="QG12" s="13"/>
      <c r="QH12" s="13"/>
      <c r="QI12" s="13"/>
      <c r="QJ12" s="13"/>
      <c r="QK12" s="13"/>
      <c r="QL12" s="13"/>
      <c r="QM12" s="13"/>
      <c r="QN12" s="13"/>
      <c r="QO12" s="13"/>
      <c r="QP12" s="13"/>
      <c r="QQ12" s="13"/>
      <c r="QR12" s="13"/>
      <c r="QS12" s="13"/>
      <c r="QT12" s="13"/>
      <c r="QU12" s="13"/>
      <c r="QV12" s="13"/>
      <c r="QW12" s="13"/>
      <c r="QX12" s="13"/>
      <c r="QY12" s="13"/>
      <c r="QZ12" s="13"/>
      <c r="RA12" s="13"/>
      <c r="RB12" s="13"/>
      <c r="RC12" s="13"/>
      <c r="RD12" s="13"/>
      <c r="RE12" s="13"/>
      <c r="RF12" s="13"/>
      <c r="RG12" s="13"/>
      <c r="RH12" s="13"/>
      <c r="RI12" s="13"/>
      <c r="RJ12" s="13"/>
      <c r="RK12" s="13"/>
      <c r="RL12" s="13"/>
      <c r="RM12" s="13"/>
      <c r="RN12" s="13"/>
      <c r="RO12" s="13"/>
      <c r="RP12" s="13"/>
      <c r="RQ12" s="13"/>
      <c r="RR12" s="13"/>
      <c r="RS12" s="13"/>
      <c r="RT12" s="13"/>
      <c r="RU12" s="13"/>
      <c r="RV12" s="13"/>
      <c r="RW12" s="13"/>
      <c r="RX12" s="13"/>
      <c r="RY12" s="13"/>
      <c r="RZ12" s="13"/>
      <c r="SA12" s="13"/>
      <c r="SB12" s="13"/>
      <c r="SC12" s="13"/>
      <c r="SD12" s="13"/>
      <c r="SE12" s="13"/>
      <c r="SF12" s="13"/>
      <c r="SG12" s="13"/>
      <c r="SH12" s="13"/>
      <c r="SI12" s="13"/>
      <c r="SJ12" s="13"/>
      <c r="SK12" s="13"/>
      <c r="SL12" s="13"/>
      <c r="SM12" s="13"/>
      <c r="SN12" s="13"/>
      <c r="SO12" s="13"/>
      <c r="SP12" s="13"/>
      <c r="SQ12" s="13"/>
      <c r="SR12" s="13"/>
      <c r="SS12" s="13"/>
      <c r="ST12" s="13"/>
      <c r="SU12" s="13"/>
      <c r="SV12" s="13"/>
      <c r="SW12" s="13"/>
      <c r="SX12" s="13"/>
      <c r="SY12" s="13"/>
      <c r="SZ12" s="13"/>
      <c r="TA12" s="13"/>
      <c r="TB12" s="13"/>
      <c r="TC12" s="13"/>
      <c r="TD12" s="13"/>
      <c r="TE12" s="13"/>
      <c r="TF12" s="13"/>
      <c r="TG12" s="13"/>
      <c r="TH12" s="13"/>
      <c r="TI12" s="13"/>
      <c r="TJ12" s="13"/>
      <c r="TK12" s="13"/>
      <c r="TL12" s="13"/>
      <c r="TM12" s="13"/>
      <c r="TN12" s="13"/>
      <c r="TO12" s="13"/>
      <c r="TP12" s="13"/>
      <c r="TQ12" s="13"/>
      <c r="TR12" s="13"/>
      <c r="TS12" s="13"/>
      <c r="TT12" s="13"/>
      <c r="TU12" s="13"/>
      <c r="TV12" s="13"/>
      <c r="TW12" s="13"/>
      <c r="TX12" s="13"/>
      <c r="TY12" s="13"/>
      <c r="TZ12" s="13"/>
      <c r="UA12" s="13"/>
      <c r="UB12" s="13"/>
      <c r="UC12" s="13"/>
      <c r="UD12" s="13"/>
      <c r="UE12" s="13"/>
      <c r="UF12" s="13"/>
      <c r="UG12" s="13"/>
      <c r="UH12" s="13"/>
      <c r="UI12" s="13"/>
      <c r="UJ12" s="13"/>
      <c r="UK12" s="13"/>
      <c r="UL12" s="13"/>
      <c r="UM12" s="13"/>
      <c r="UN12" s="13"/>
      <c r="UO12" s="13"/>
      <c r="UP12" s="13"/>
      <c r="UQ12" s="13"/>
      <c r="UR12" s="13"/>
      <c r="US12" s="13"/>
      <c r="UT12" s="13"/>
      <c r="UU12" s="13"/>
      <c r="UV12" s="13"/>
      <c r="UW12" s="13"/>
      <c r="UX12" s="13"/>
      <c r="UY12" s="13"/>
      <c r="UZ12" s="13"/>
      <c r="VA12" s="13"/>
      <c r="VB12" s="13"/>
      <c r="VC12" s="13"/>
      <c r="VD12" s="13"/>
      <c r="VE12" s="13"/>
      <c r="VF12" s="13"/>
      <c r="VG12" s="13"/>
      <c r="VH12" s="13"/>
      <c r="VI12" s="13"/>
      <c r="VJ12" s="13"/>
      <c r="VK12" s="13"/>
      <c r="VL12" s="13"/>
      <c r="VM12" s="13"/>
      <c r="VN12" s="13"/>
      <c r="VO12" s="13"/>
      <c r="VP12" s="13"/>
      <c r="VQ12" s="13"/>
      <c r="VR12" s="13"/>
      <c r="VS12" s="13"/>
      <c r="VT12" s="13"/>
      <c r="VU12" s="13"/>
      <c r="VV12" s="13"/>
      <c r="VW12" s="13"/>
      <c r="VX12" s="13"/>
      <c r="VY12" s="13"/>
      <c r="VZ12" s="13"/>
      <c r="WA12" s="13"/>
      <c r="WB12" s="13"/>
      <c r="WC12" s="13"/>
      <c r="WD12" s="13"/>
      <c r="WE12" s="13"/>
      <c r="WF12" s="13"/>
      <c r="WG12" s="13"/>
      <c r="WH12" s="13"/>
      <c r="WI12" s="13"/>
      <c r="WJ12" s="13"/>
      <c r="WK12" s="13"/>
      <c r="WL12" s="13"/>
      <c r="WM12" s="13"/>
      <c r="WN12" s="13"/>
      <c r="WO12" s="13"/>
      <c r="WP12" s="13"/>
      <c r="WQ12" s="13"/>
      <c r="WR12" s="13"/>
      <c r="WS12" s="13"/>
      <c r="WT12" s="13"/>
      <c r="WU12" s="13"/>
      <c r="WV12" s="13"/>
      <c r="WW12" s="13"/>
      <c r="WX12" s="13"/>
      <c r="WY12" s="13"/>
      <c r="WZ12" s="13"/>
      <c r="XA12" s="13"/>
      <c r="XB12" s="13"/>
      <c r="XC12" s="13"/>
      <c r="XD12" s="13"/>
      <c r="XE12" s="13"/>
      <c r="XF12" s="13"/>
      <c r="XG12" s="13"/>
      <c r="XH12" s="13"/>
      <c r="XI12" s="13"/>
      <c r="XJ12" s="13"/>
      <c r="XK12" s="13"/>
      <c r="XL12" s="13"/>
      <c r="XM12" s="13"/>
      <c r="XN12" s="13"/>
      <c r="XO12" s="13"/>
      <c r="XP12" s="13"/>
      <c r="XQ12" s="13"/>
      <c r="XR12" s="13"/>
      <c r="XS12" s="13"/>
      <c r="XT12" s="13"/>
      <c r="XU12" s="13"/>
      <c r="XV12" s="13"/>
      <c r="XW12" s="13"/>
      <c r="XX12" s="13"/>
      <c r="XY12" s="13"/>
      <c r="XZ12" s="13"/>
      <c r="YA12" s="13"/>
      <c r="YB12" s="13"/>
      <c r="YC12" s="13"/>
      <c r="YD12" s="13"/>
      <c r="YE12" s="13"/>
      <c r="YF12" s="13"/>
      <c r="YG12" s="13"/>
      <c r="YH12" s="13"/>
      <c r="YI12" s="13"/>
      <c r="YJ12" s="13"/>
      <c r="YK12" s="13"/>
      <c r="YL12" s="13"/>
      <c r="YM12" s="13"/>
      <c r="YN12" s="13"/>
      <c r="YO12" s="13"/>
      <c r="YP12" s="13"/>
      <c r="YQ12" s="13"/>
      <c r="YR12" s="13"/>
      <c r="YS12" s="13"/>
      <c r="YT12" s="13"/>
      <c r="YU12" s="13"/>
      <c r="YV12" s="13"/>
      <c r="YW12" s="13"/>
      <c r="YX12" s="13"/>
      <c r="YY12" s="13"/>
      <c r="YZ12" s="13"/>
      <c r="ZA12" s="13"/>
      <c r="ZB12" s="13"/>
      <c r="ZC12" s="13"/>
      <c r="ZD12" s="13"/>
      <c r="ZE12" s="13"/>
      <c r="ZF12" s="13"/>
      <c r="ZG12" s="13"/>
      <c r="ZH12" s="13"/>
      <c r="ZI12" s="13"/>
      <c r="ZJ12" s="13"/>
      <c r="ZK12" s="13"/>
      <c r="ZL12" s="13"/>
      <c r="ZM12" s="13"/>
      <c r="ZN12" s="13"/>
      <c r="ZO12" s="13"/>
      <c r="ZP12" s="13"/>
      <c r="ZQ12" s="13"/>
      <c r="ZR12" s="13"/>
      <c r="ZS12" s="13"/>
      <c r="ZT12" s="13"/>
      <c r="ZU12" s="13"/>
      <c r="ZV12" s="13"/>
      <c r="ZW12" s="13"/>
      <c r="ZX12" s="13"/>
      <c r="ZY12" s="13"/>
      <c r="ZZ12" s="13"/>
      <c r="AAA12" s="13"/>
      <c r="AAB12" s="13"/>
      <c r="AAC12" s="13"/>
      <c r="AAD12" s="13"/>
      <c r="AAE12" s="13"/>
      <c r="AAF12" s="13"/>
      <c r="AAG12" s="13"/>
      <c r="AAH12" s="13"/>
      <c r="AAI12" s="13"/>
      <c r="AAJ12" s="13"/>
      <c r="AAK12" s="13"/>
      <c r="AAL12" s="13"/>
      <c r="AAM12" s="13"/>
      <c r="AAN12" s="13"/>
      <c r="AAO12" s="13"/>
      <c r="AAP12" s="13"/>
      <c r="AAQ12" s="13"/>
      <c r="AAR12" s="13"/>
      <c r="AAS12" s="13"/>
      <c r="AAT12" s="13"/>
      <c r="AAU12" s="13"/>
      <c r="AAV12" s="13"/>
      <c r="AAW12" s="13"/>
      <c r="AAX12" s="13"/>
      <c r="AAY12" s="13"/>
      <c r="AAZ12" s="13"/>
      <c r="ABA12" s="13"/>
      <c r="ABB12" s="13"/>
      <c r="ABC12" s="13"/>
      <c r="ABD12" s="13"/>
      <c r="ABE12" s="13"/>
      <c r="ABF12" s="13"/>
      <c r="ABG12" s="13"/>
      <c r="ABH12" s="13"/>
      <c r="ABI12" s="13"/>
      <c r="ABJ12" s="13"/>
      <c r="ABK12" s="13"/>
      <c r="ABL12" s="13"/>
      <c r="ABM12" s="13"/>
      <c r="ABN12" s="13"/>
      <c r="ABO12" s="13"/>
      <c r="ABP12" s="13"/>
      <c r="ABQ12" s="13"/>
      <c r="ABR12" s="13"/>
      <c r="ABS12" s="13"/>
      <c r="ABT12" s="13"/>
      <c r="ABU12" s="13"/>
      <c r="ABV12" s="13"/>
      <c r="ABW12" s="13"/>
      <c r="ABX12" s="13"/>
      <c r="ABY12" s="13"/>
      <c r="ABZ12" s="13"/>
      <c r="ACA12" s="13"/>
      <c r="ACB12" s="13"/>
      <c r="ACC12" s="13"/>
      <c r="ACD12" s="13"/>
      <c r="ACE12" s="13"/>
      <c r="ACF12" s="13"/>
      <c r="ACG12" s="13"/>
      <c r="ACH12" s="13"/>
      <c r="ACI12" s="13"/>
      <c r="ACJ12" s="13"/>
      <c r="ACK12" s="13"/>
      <c r="ACL12" s="13"/>
      <c r="ACM12" s="13"/>
      <c r="ACN12" s="13"/>
      <c r="ACO12" s="13"/>
      <c r="ACP12" s="13"/>
      <c r="ACQ12" s="13"/>
      <c r="ACR12" s="13"/>
      <c r="ACS12" s="13"/>
      <c r="ACT12" s="13"/>
      <c r="ACU12" s="13"/>
      <c r="ACV12" s="13"/>
      <c r="ACW12" s="13"/>
      <c r="ACX12" s="13"/>
      <c r="ACY12" s="13"/>
      <c r="ACZ12" s="13"/>
      <c r="ADA12" s="13"/>
      <c r="ADB12" s="13"/>
      <c r="ADC12" s="13"/>
      <c r="ADD12" s="13"/>
      <c r="ADE12" s="13"/>
      <c r="ADF12" s="13"/>
      <c r="ADG12" s="13"/>
      <c r="ADH12" s="13"/>
      <c r="ADI12" s="13"/>
      <c r="ADJ12" s="13"/>
      <c r="ADK12" s="13"/>
      <c r="ADL12" s="13"/>
      <c r="ADM12" s="13"/>
      <c r="ADN12" s="13"/>
      <c r="ADO12" s="13"/>
      <c r="ADP12" s="13"/>
      <c r="ADQ12" s="13"/>
      <c r="ADR12" s="13"/>
      <c r="ADS12" s="13"/>
      <c r="ADT12" s="13"/>
      <c r="ADU12" s="13"/>
      <c r="ADV12" s="13"/>
      <c r="ADW12" s="13"/>
      <c r="ADX12" s="13"/>
      <c r="ADY12" s="13"/>
      <c r="ADZ12" s="13"/>
      <c r="AEA12" s="13"/>
      <c r="AEB12" s="13"/>
      <c r="AEC12" s="13"/>
      <c r="AED12" s="13"/>
      <c r="AEE12" s="13"/>
      <c r="AEF12" s="13"/>
      <c r="AEG12" s="13"/>
      <c r="AEH12" s="13"/>
      <c r="AEI12" s="13"/>
      <c r="AEJ12" s="13"/>
      <c r="AEK12" s="13"/>
      <c r="AEL12" s="13"/>
      <c r="AEM12" s="13"/>
      <c r="AEN12" s="13"/>
      <c r="AEO12" s="13"/>
      <c r="AEP12" s="13"/>
      <c r="AEQ12" s="13"/>
      <c r="AER12" s="13"/>
      <c r="AES12" s="13"/>
      <c r="AET12" s="13"/>
      <c r="AEU12" s="13"/>
      <c r="AEV12" s="13"/>
      <c r="AEW12" s="13"/>
      <c r="AEX12" s="13"/>
      <c r="AEY12" s="13"/>
      <c r="AEZ12" s="13"/>
      <c r="AFA12" s="13"/>
      <c r="AFB12" s="13"/>
      <c r="AFC12" s="13"/>
      <c r="AFD12" s="13"/>
      <c r="AFE12" s="13"/>
      <c r="AFF12" s="13"/>
      <c r="AFG12" s="13"/>
      <c r="AFH12" s="13"/>
      <c r="AFI12" s="13"/>
      <c r="AFJ12" s="13"/>
      <c r="AFK12" s="13"/>
      <c r="AFL12" s="13"/>
      <c r="AFM12" s="13"/>
      <c r="AFN12" s="13"/>
      <c r="AFO12" s="13"/>
      <c r="AFP12" s="13"/>
      <c r="AFQ12" s="13"/>
      <c r="AFR12" s="13"/>
      <c r="AFS12" s="13"/>
      <c r="AFT12" s="13"/>
      <c r="AFU12" s="13"/>
      <c r="AFV12" s="13"/>
      <c r="AFW12" s="13"/>
      <c r="AFX12" s="13"/>
      <c r="AFY12" s="13"/>
      <c r="AFZ12" s="13"/>
      <c r="AGA12" s="13"/>
      <c r="AGB12" s="13"/>
      <c r="AGC12" s="13"/>
      <c r="AGD12" s="13"/>
      <c r="AGE12" s="13"/>
      <c r="AGF12" s="13"/>
      <c r="AGG12" s="13"/>
      <c r="AGH12" s="13"/>
      <c r="AGI12" s="13"/>
      <c r="AGJ12" s="13"/>
      <c r="AGK12" s="13"/>
      <c r="AGL12" s="13"/>
      <c r="AGM12" s="13"/>
      <c r="AGN12" s="13"/>
      <c r="AGO12" s="13"/>
      <c r="AGP12" s="13"/>
      <c r="AGQ12" s="13"/>
      <c r="AGR12" s="13"/>
      <c r="AGS12" s="13"/>
      <c r="AGT12" s="13"/>
      <c r="AGU12" s="13"/>
      <c r="AGV12" s="13"/>
      <c r="AGW12" s="13"/>
      <c r="AGX12" s="13"/>
      <c r="AGY12" s="13"/>
      <c r="AGZ12" s="13"/>
      <c r="AHA12" s="13"/>
      <c r="AHB12" s="13"/>
      <c r="AHC12" s="13"/>
      <c r="AHD12" s="13"/>
      <c r="AHE12" s="13"/>
      <c r="AHF12" s="13"/>
      <c r="AHG12" s="13"/>
      <c r="AHH12" s="13"/>
      <c r="AHI12" s="13"/>
      <c r="AHJ12" s="13"/>
      <c r="AHK12" s="13"/>
      <c r="AHL12" s="13"/>
      <c r="AHM12" s="13"/>
      <c r="AHN12" s="13"/>
      <c r="AHO12" s="13"/>
      <c r="AHP12" s="13"/>
      <c r="AHQ12" s="13"/>
      <c r="AHR12" s="13"/>
      <c r="AHS12" s="13"/>
      <c r="AHT12" s="13"/>
      <c r="AHU12" s="13"/>
      <c r="AHV12" s="13"/>
      <c r="AHW12" s="13"/>
      <c r="AHX12" s="13"/>
      <c r="AHY12" s="13"/>
      <c r="AHZ12" s="13"/>
      <c r="AIA12" s="13"/>
      <c r="AIB12" s="13"/>
      <c r="AIC12" s="13"/>
      <c r="AID12" s="13"/>
      <c r="AIE12" s="13"/>
      <c r="AIF12" s="13"/>
      <c r="AIG12" s="13"/>
      <c r="AIH12" s="13"/>
      <c r="AII12" s="13"/>
      <c r="AIJ12" s="13"/>
      <c r="AIK12" s="13"/>
      <c r="AIL12" s="13"/>
      <c r="AIM12" s="13"/>
      <c r="AIN12" s="13"/>
      <c r="AIO12" s="13"/>
      <c r="AIP12" s="13"/>
      <c r="AIQ12" s="13"/>
      <c r="AIR12" s="13"/>
      <c r="AIS12" s="13"/>
      <c r="AIT12" s="13"/>
      <c r="AIU12" s="13"/>
      <c r="AIV12" s="13"/>
      <c r="AIW12" s="13"/>
      <c r="AIX12" s="13"/>
      <c r="AIY12" s="13"/>
      <c r="AIZ12" s="13"/>
      <c r="AJA12" s="13"/>
      <c r="AJB12" s="13"/>
      <c r="AJC12" s="13"/>
      <c r="AJD12" s="13"/>
      <c r="AJE12" s="13"/>
      <c r="AJF12" s="13"/>
      <c r="AJG12" s="13"/>
      <c r="AJH12" s="13"/>
      <c r="AJI12" s="13"/>
      <c r="AJJ12" s="13"/>
      <c r="AJK12" s="13"/>
      <c r="AJL12" s="13"/>
      <c r="AJM12" s="13"/>
      <c r="AJN12" s="13"/>
      <c r="AJO12" s="13"/>
      <c r="AJP12" s="13"/>
      <c r="AJQ12" s="13"/>
      <c r="AJR12" s="13"/>
      <c r="AJS12" s="13"/>
      <c r="AJT12" s="13"/>
      <c r="AJU12" s="13"/>
      <c r="AJV12" s="13"/>
      <c r="AJW12" s="13"/>
      <c r="AJX12" s="13"/>
      <c r="AJY12" s="13"/>
      <c r="AJZ12" s="13"/>
      <c r="AKA12" s="13"/>
      <c r="AKB12" s="13"/>
      <c r="AKC12" s="13"/>
      <c r="AKD12" s="13"/>
      <c r="AKE12" s="13"/>
      <c r="AKF12" s="13"/>
      <c r="AKG12" s="13"/>
      <c r="AKH12" s="13"/>
      <c r="AKI12" s="13"/>
      <c r="AKJ12" s="13"/>
      <c r="AKK12" s="13"/>
      <c r="AKL12" s="13"/>
      <c r="AKM12" s="13"/>
      <c r="AKN12" s="13"/>
      <c r="AKO12" s="13"/>
      <c r="AKP12" s="13"/>
      <c r="AKQ12" s="13"/>
      <c r="AKR12" s="13"/>
      <c r="AKS12" s="13"/>
      <c r="AKT12" s="13"/>
      <c r="AKU12" s="13"/>
      <c r="AKV12" s="13"/>
      <c r="AKW12" s="13"/>
      <c r="AKX12" s="13"/>
      <c r="AKY12" s="13"/>
      <c r="AKZ12" s="13"/>
      <c r="ALA12" s="13"/>
      <c r="ALB12" s="13"/>
      <c r="ALC12" s="13"/>
      <c r="ALD12" s="13"/>
      <c r="ALE12" s="13"/>
      <c r="ALF12" s="13"/>
      <c r="ALG12" s="13"/>
      <c r="ALH12" s="13"/>
      <c r="ALI12" s="13"/>
      <c r="ALJ12" s="13"/>
      <c r="ALK12" s="13"/>
      <c r="ALL12" s="13"/>
      <c r="ALM12" s="13"/>
      <c r="ALN12" s="13"/>
      <c r="ALO12" s="13"/>
      <c r="ALP12" s="13"/>
      <c r="ALQ12" s="13"/>
      <c r="ALR12" s="13"/>
      <c r="ALS12" s="13"/>
      <c r="ALT12" s="13"/>
      <c r="ALU12" s="13"/>
      <c r="ALV12" s="13"/>
      <c r="ALW12" s="13"/>
      <c r="ALX12" s="13"/>
      <c r="ALY12" s="13"/>
      <c r="ALZ12" s="13"/>
      <c r="AMA12" s="13"/>
      <c r="AMB12" s="13"/>
      <c r="AMC12" s="13"/>
      <c r="AMD12" s="13"/>
      <c r="AME12" s="13"/>
      <c r="AMF12" s="13"/>
      <c r="AMG12" s="13"/>
      <c r="AMH12" s="13"/>
      <c r="AMI12" s="13"/>
      <c r="AMJ12" s="13"/>
    </row>
    <row r="13" s="11" customFormat="true" ht="33.75" hidden="false" customHeight="true" outlineLevel="0" collapsed="false">
      <c r="A13" s="9" t="s">
        <v>28</v>
      </c>
      <c r="B13" s="8" t="n">
        <v>12</v>
      </c>
      <c r="C13" s="37" t="n">
        <v>0.4</v>
      </c>
      <c r="D13" s="37"/>
      <c r="E13" s="37"/>
      <c r="F13" s="10"/>
      <c r="G13" s="10"/>
      <c r="H13" s="10"/>
    </row>
    <row r="14" s="13" customFormat="true" ht="33.75" hidden="false" customHeight="true" outlineLevel="0" collapsed="false">
      <c r="A14" s="15" t="s">
        <v>29</v>
      </c>
      <c r="B14" s="8" t="n">
        <v>1</v>
      </c>
      <c r="C14" s="9"/>
      <c r="D14" s="39"/>
      <c r="E14" s="9"/>
      <c r="F14" s="10"/>
      <c r="G14" s="10"/>
      <c r="H14" s="10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1"/>
      <c r="IL14" s="11"/>
      <c r="IM14" s="11"/>
      <c r="IN14" s="11"/>
      <c r="IO14" s="11"/>
      <c r="IP14" s="11"/>
      <c r="IQ14" s="11"/>
      <c r="IR14" s="11"/>
      <c r="IS14" s="11"/>
      <c r="IT14" s="11"/>
      <c r="IU14" s="11"/>
      <c r="IV14" s="11"/>
      <c r="IW14" s="11"/>
      <c r="IX14" s="11"/>
      <c r="IY14" s="11"/>
      <c r="IZ14" s="11"/>
      <c r="JA14" s="11"/>
      <c r="JB14" s="11"/>
      <c r="JC14" s="11"/>
      <c r="JD14" s="11"/>
      <c r="JE14" s="11"/>
      <c r="JF14" s="11"/>
      <c r="JG14" s="11"/>
      <c r="JH14" s="11"/>
      <c r="JI14" s="11"/>
      <c r="JJ14" s="11"/>
      <c r="JK14" s="11"/>
      <c r="JL14" s="11"/>
      <c r="JM14" s="11"/>
      <c r="JN14" s="11"/>
      <c r="JO14" s="11"/>
      <c r="JP14" s="11"/>
      <c r="JQ14" s="11"/>
      <c r="JR14" s="11"/>
      <c r="JS14" s="11"/>
      <c r="JT14" s="11"/>
      <c r="JU14" s="11"/>
      <c r="JV14" s="11"/>
      <c r="JW14" s="11"/>
      <c r="JX14" s="11"/>
      <c r="JY14" s="11"/>
      <c r="JZ14" s="11"/>
      <c r="KA14" s="11"/>
      <c r="KB14" s="11"/>
      <c r="KC14" s="11"/>
      <c r="KD14" s="11"/>
      <c r="KE14" s="11"/>
      <c r="KF14" s="11"/>
      <c r="KG14" s="11"/>
      <c r="KH14" s="11"/>
      <c r="KI14" s="11"/>
      <c r="KJ14" s="11"/>
      <c r="KK14" s="11"/>
      <c r="KL14" s="11"/>
      <c r="KM14" s="11"/>
      <c r="KN14" s="11"/>
      <c r="KO14" s="11"/>
      <c r="KP14" s="11"/>
      <c r="KQ14" s="11"/>
      <c r="KR14" s="11"/>
      <c r="KS14" s="11"/>
      <c r="KT14" s="11"/>
      <c r="KU14" s="11"/>
      <c r="KV14" s="11"/>
      <c r="KW14" s="11"/>
      <c r="KX14" s="11"/>
      <c r="KY14" s="11"/>
      <c r="KZ14" s="11"/>
      <c r="LA14" s="11"/>
      <c r="LB14" s="11"/>
      <c r="LC14" s="11"/>
      <c r="LD14" s="11"/>
      <c r="LE14" s="11"/>
      <c r="LF14" s="11"/>
      <c r="LG14" s="11"/>
      <c r="LH14" s="11"/>
      <c r="LI14" s="11"/>
      <c r="LJ14" s="11"/>
      <c r="LK14" s="11"/>
      <c r="LL14" s="11"/>
      <c r="LM14" s="11"/>
      <c r="LN14" s="11"/>
      <c r="LO14" s="11"/>
      <c r="LP14" s="11"/>
      <c r="LQ14" s="11"/>
      <c r="LR14" s="11"/>
      <c r="LS14" s="11"/>
      <c r="LT14" s="11"/>
      <c r="LU14" s="11"/>
      <c r="LV14" s="11"/>
      <c r="LW14" s="11"/>
      <c r="LX14" s="11"/>
      <c r="LY14" s="11"/>
      <c r="LZ14" s="11"/>
      <c r="MA14" s="11"/>
      <c r="MB14" s="11"/>
      <c r="MC14" s="11"/>
      <c r="MD14" s="11"/>
      <c r="ME14" s="11"/>
      <c r="MF14" s="11"/>
      <c r="MG14" s="11"/>
      <c r="MH14" s="11"/>
      <c r="MI14" s="11"/>
      <c r="MJ14" s="11"/>
      <c r="MK14" s="11"/>
      <c r="ML14" s="11"/>
      <c r="MM14" s="11"/>
      <c r="MN14" s="11"/>
      <c r="MO14" s="11"/>
      <c r="MP14" s="11"/>
      <c r="MQ14" s="11"/>
      <c r="MR14" s="11"/>
      <c r="MS14" s="11"/>
      <c r="MT14" s="11"/>
      <c r="MU14" s="11"/>
      <c r="MV14" s="11"/>
      <c r="MW14" s="11"/>
      <c r="MX14" s="11"/>
      <c r="MY14" s="11"/>
      <c r="MZ14" s="11"/>
      <c r="NA14" s="11"/>
      <c r="NB14" s="11"/>
      <c r="NC14" s="11"/>
      <c r="ND14" s="11"/>
      <c r="NE14" s="11"/>
      <c r="NF14" s="11"/>
      <c r="NG14" s="11"/>
      <c r="NH14" s="11"/>
      <c r="NI14" s="11"/>
      <c r="NJ14" s="11"/>
      <c r="NK14" s="11"/>
      <c r="NL14" s="11"/>
      <c r="NM14" s="11"/>
      <c r="NN14" s="11"/>
      <c r="NO14" s="11"/>
      <c r="NP14" s="11"/>
      <c r="NQ14" s="11"/>
      <c r="NR14" s="11"/>
      <c r="NS14" s="11"/>
      <c r="NT14" s="11"/>
      <c r="NU14" s="11"/>
      <c r="NV14" s="11"/>
      <c r="NW14" s="11"/>
      <c r="NX14" s="11"/>
      <c r="NY14" s="11"/>
      <c r="NZ14" s="11"/>
      <c r="OA14" s="11"/>
      <c r="OB14" s="11"/>
      <c r="OC14" s="11"/>
      <c r="OD14" s="11"/>
      <c r="OE14" s="11"/>
      <c r="OF14" s="11"/>
      <c r="OG14" s="11"/>
      <c r="OH14" s="11"/>
      <c r="OI14" s="11"/>
      <c r="OJ14" s="11"/>
      <c r="OK14" s="11"/>
      <c r="OL14" s="11"/>
      <c r="OM14" s="11"/>
      <c r="ON14" s="11"/>
      <c r="OO14" s="11"/>
      <c r="OP14" s="11"/>
      <c r="OQ14" s="11"/>
      <c r="OR14" s="11"/>
      <c r="OS14" s="11"/>
      <c r="OT14" s="11"/>
      <c r="OU14" s="11"/>
      <c r="OV14" s="11"/>
      <c r="OW14" s="11"/>
      <c r="OX14" s="11"/>
      <c r="OY14" s="11"/>
      <c r="OZ14" s="11"/>
      <c r="PA14" s="11"/>
      <c r="PB14" s="11"/>
      <c r="PC14" s="11"/>
      <c r="PD14" s="11"/>
      <c r="PE14" s="11"/>
      <c r="PF14" s="11"/>
      <c r="PG14" s="11"/>
      <c r="PH14" s="11"/>
      <c r="PI14" s="11"/>
      <c r="PJ14" s="11"/>
      <c r="PK14" s="11"/>
      <c r="PL14" s="11"/>
      <c r="PM14" s="11"/>
      <c r="PN14" s="11"/>
      <c r="PO14" s="11"/>
      <c r="PP14" s="11"/>
      <c r="PQ14" s="11"/>
      <c r="PR14" s="11"/>
      <c r="PS14" s="11"/>
      <c r="PT14" s="11"/>
      <c r="PU14" s="11"/>
      <c r="PV14" s="11"/>
      <c r="PW14" s="11"/>
      <c r="PX14" s="11"/>
      <c r="PY14" s="11"/>
      <c r="PZ14" s="11"/>
      <c r="QA14" s="11"/>
      <c r="QB14" s="11"/>
      <c r="QC14" s="11"/>
      <c r="QD14" s="11"/>
      <c r="QE14" s="11"/>
      <c r="QF14" s="11"/>
      <c r="QG14" s="11"/>
      <c r="QH14" s="11"/>
      <c r="QI14" s="11"/>
      <c r="QJ14" s="11"/>
      <c r="QK14" s="11"/>
      <c r="QL14" s="11"/>
      <c r="QM14" s="11"/>
      <c r="QN14" s="11"/>
      <c r="QO14" s="11"/>
      <c r="QP14" s="11"/>
      <c r="QQ14" s="11"/>
      <c r="QR14" s="11"/>
      <c r="QS14" s="11"/>
      <c r="QT14" s="11"/>
      <c r="QU14" s="11"/>
      <c r="QV14" s="11"/>
      <c r="QW14" s="11"/>
      <c r="QX14" s="11"/>
      <c r="QY14" s="11"/>
      <c r="QZ14" s="11"/>
      <c r="RA14" s="11"/>
      <c r="RB14" s="11"/>
      <c r="RC14" s="11"/>
      <c r="RD14" s="11"/>
      <c r="RE14" s="11"/>
      <c r="RF14" s="11"/>
      <c r="RG14" s="11"/>
      <c r="RH14" s="11"/>
      <c r="RI14" s="11"/>
      <c r="RJ14" s="11"/>
      <c r="RK14" s="11"/>
      <c r="RL14" s="11"/>
      <c r="RM14" s="11"/>
      <c r="RN14" s="11"/>
      <c r="RO14" s="11"/>
      <c r="RP14" s="11"/>
      <c r="RQ14" s="11"/>
      <c r="RR14" s="11"/>
      <c r="RS14" s="11"/>
      <c r="RT14" s="11"/>
      <c r="RU14" s="11"/>
      <c r="RV14" s="11"/>
      <c r="RW14" s="11"/>
      <c r="RX14" s="11"/>
      <c r="RY14" s="11"/>
      <c r="RZ14" s="11"/>
      <c r="SA14" s="11"/>
      <c r="SB14" s="11"/>
      <c r="SC14" s="11"/>
      <c r="SD14" s="11"/>
      <c r="SE14" s="11"/>
      <c r="SF14" s="11"/>
      <c r="SG14" s="11"/>
      <c r="SH14" s="11"/>
      <c r="SI14" s="11"/>
      <c r="SJ14" s="11"/>
      <c r="SK14" s="11"/>
      <c r="SL14" s="11"/>
      <c r="SM14" s="11"/>
      <c r="SN14" s="11"/>
      <c r="SO14" s="11"/>
      <c r="SP14" s="11"/>
      <c r="SQ14" s="11"/>
      <c r="SR14" s="11"/>
      <c r="SS14" s="11"/>
      <c r="ST14" s="11"/>
      <c r="SU14" s="11"/>
      <c r="SV14" s="11"/>
      <c r="SW14" s="11"/>
      <c r="SX14" s="11"/>
      <c r="SY14" s="11"/>
      <c r="SZ14" s="11"/>
      <c r="TA14" s="11"/>
      <c r="TB14" s="11"/>
      <c r="TC14" s="11"/>
      <c r="TD14" s="11"/>
      <c r="TE14" s="11"/>
      <c r="TF14" s="11"/>
      <c r="TG14" s="11"/>
      <c r="TH14" s="11"/>
      <c r="TI14" s="11"/>
      <c r="TJ14" s="11"/>
      <c r="TK14" s="11"/>
      <c r="TL14" s="11"/>
      <c r="TM14" s="11"/>
      <c r="TN14" s="11"/>
      <c r="TO14" s="11"/>
      <c r="TP14" s="11"/>
      <c r="TQ14" s="11"/>
      <c r="TR14" s="11"/>
      <c r="TS14" s="11"/>
      <c r="TT14" s="11"/>
      <c r="TU14" s="11"/>
      <c r="TV14" s="11"/>
      <c r="TW14" s="11"/>
      <c r="TX14" s="11"/>
      <c r="TY14" s="11"/>
      <c r="TZ14" s="11"/>
      <c r="UA14" s="11"/>
      <c r="UB14" s="11"/>
      <c r="UC14" s="11"/>
      <c r="UD14" s="11"/>
      <c r="UE14" s="11"/>
      <c r="UF14" s="11"/>
      <c r="UG14" s="11"/>
      <c r="UH14" s="11"/>
      <c r="UI14" s="11"/>
      <c r="UJ14" s="11"/>
      <c r="UK14" s="11"/>
      <c r="UL14" s="11"/>
      <c r="UM14" s="11"/>
      <c r="UN14" s="11"/>
      <c r="UO14" s="11"/>
      <c r="UP14" s="11"/>
      <c r="UQ14" s="11"/>
      <c r="UR14" s="11"/>
      <c r="US14" s="11"/>
      <c r="UT14" s="11"/>
      <c r="UU14" s="11"/>
      <c r="UV14" s="11"/>
      <c r="UW14" s="11"/>
      <c r="UX14" s="11"/>
      <c r="UY14" s="11"/>
      <c r="UZ14" s="11"/>
      <c r="VA14" s="11"/>
      <c r="VB14" s="11"/>
      <c r="VC14" s="11"/>
      <c r="VD14" s="11"/>
      <c r="VE14" s="11"/>
      <c r="VF14" s="11"/>
      <c r="VG14" s="11"/>
      <c r="VH14" s="11"/>
      <c r="VI14" s="11"/>
      <c r="VJ14" s="11"/>
      <c r="VK14" s="11"/>
      <c r="VL14" s="11"/>
      <c r="VM14" s="11"/>
      <c r="VN14" s="11"/>
      <c r="VO14" s="11"/>
      <c r="VP14" s="11"/>
      <c r="VQ14" s="11"/>
      <c r="VR14" s="11"/>
      <c r="VS14" s="11"/>
      <c r="VT14" s="11"/>
      <c r="VU14" s="11"/>
      <c r="VV14" s="11"/>
      <c r="VW14" s="11"/>
      <c r="VX14" s="11"/>
      <c r="VY14" s="11"/>
      <c r="VZ14" s="11"/>
      <c r="WA14" s="11"/>
      <c r="WB14" s="11"/>
      <c r="WC14" s="11"/>
      <c r="WD14" s="11"/>
      <c r="WE14" s="11"/>
      <c r="WF14" s="11"/>
      <c r="WG14" s="11"/>
      <c r="WH14" s="11"/>
      <c r="WI14" s="11"/>
      <c r="WJ14" s="11"/>
      <c r="WK14" s="11"/>
      <c r="WL14" s="11"/>
      <c r="WM14" s="11"/>
      <c r="WN14" s="11"/>
      <c r="WO14" s="11"/>
      <c r="WP14" s="11"/>
      <c r="WQ14" s="11"/>
      <c r="WR14" s="11"/>
      <c r="WS14" s="11"/>
      <c r="WT14" s="11"/>
      <c r="WU14" s="11"/>
      <c r="WV14" s="11"/>
      <c r="WW14" s="11"/>
      <c r="WX14" s="11"/>
      <c r="WY14" s="11"/>
      <c r="WZ14" s="11"/>
      <c r="XA14" s="11"/>
      <c r="XB14" s="11"/>
      <c r="XC14" s="11"/>
      <c r="XD14" s="11"/>
      <c r="XE14" s="11"/>
      <c r="XF14" s="11"/>
      <c r="XG14" s="11"/>
      <c r="XH14" s="11"/>
      <c r="XI14" s="11"/>
      <c r="XJ14" s="11"/>
      <c r="XK14" s="11"/>
      <c r="XL14" s="11"/>
      <c r="XM14" s="11"/>
      <c r="XN14" s="11"/>
      <c r="XO14" s="11"/>
      <c r="XP14" s="11"/>
      <c r="XQ14" s="11"/>
      <c r="XR14" s="11"/>
      <c r="XS14" s="11"/>
      <c r="XT14" s="11"/>
      <c r="XU14" s="11"/>
      <c r="XV14" s="11"/>
      <c r="XW14" s="11"/>
      <c r="XX14" s="11"/>
      <c r="XY14" s="11"/>
      <c r="XZ14" s="11"/>
      <c r="YA14" s="11"/>
      <c r="YB14" s="11"/>
      <c r="YC14" s="11"/>
      <c r="YD14" s="11"/>
      <c r="YE14" s="11"/>
      <c r="YF14" s="11"/>
      <c r="YG14" s="11"/>
      <c r="YH14" s="11"/>
      <c r="YI14" s="11"/>
      <c r="YJ14" s="11"/>
      <c r="YK14" s="11"/>
      <c r="YL14" s="11"/>
      <c r="YM14" s="11"/>
      <c r="YN14" s="11"/>
      <c r="YO14" s="11"/>
      <c r="YP14" s="11"/>
      <c r="YQ14" s="11"/>
      <c r="YR14" s="11"/>
      <c r="YS14" s="11"/>
      <c r="YT14" s="11"/>
      <c r="YU14" s="11"/>
      <c r="YV14" s="11"/>
      <c r="YW14" s="11"/>
      <c r="YX14" s="11"/>
      <c r="YY14" s="11"/>
      <c r="YZ14" s="11"/>
      <c r="ZA14" s="11"/>
      <c r="ZB14" s="11"/>
      <c r="ZC14" s="11"/>
      <c r="ZD14" s="11"/>
      <c r="ZE14" s="11"/>
      <c r="ZF14" s="11"/>
      <c r="ZG14" s="11"/>
      <c r="ZH14" s="11"/>
      <c r="ZI14" s="11"/>
      <c r="ZJ14" s="11"/>
      <c r="ZK14" s="11"/>
      <c r="ZL14" s="11"/>
      <c r="ZM14" s="11"/>
      <c r="ZN14" s="11"/>
      <c r="ZO14" s="11"/>
      <c r="ZP14" s="11"/>
      <c r="ZQ14" s="11"/>
      <c r="ZR14" s="11"/>
      <c r="ZS14" s="11"/>
      <c r="ZT14" s="11"/>
      <c r="ZU14" s="11"/>
      <c r="ZV14" s="11"/>
      <c r="ZW14" s="11"/>
      <c r="ZX14" s="11"/>
      <c r="ZY14" s="11"/>
      <c r="ZZ14" s="11"/>
      <c r="AAA14" s="11"/>
      <c r="AAB14" s="11"/>
      <c r="AAC14" s="11"/>
      <c r="AAD14" s="11"/>
      <c r="AAE14" s="11"/>
      <c r="AAF14" s="11"/>
      <c r="AAG14" s="11"/>
      <c r="AAH14" s="11"/>
      <c r="AAI14" s="11"/>
      <c r="AAJ14" s="11"/>
      <c r="AAK14" s="11"/>
      <c r="AAL14" s="11"/>
      <c r="AAM14" s="11"/>
      <c r="AAN14" s="11"/>
      <c r="AAO14" s="11"/>
      <c r="AAP14" s="11"/>
      <c r="AAQ14" s="11"/>
      <c r="AAR14" s="11"/>
      <c r="AAS14" s="11"/>
      <c r="AAT14" s="11"/>
      <c r="AAU14" s="11"/>
      <c r="AAV14" s="11"/>
      <c r="AAW14" s="11"/>
      <c r="AAX14" s="11"/>
      <c r="AAY14" s="11"/>
      <c r="AAZ14" s="11"/>
      <c r="ABA14" s="11"/>
      <c r="ABB14" s="11"/>
      <c r="ABC14" s="11"/>
      <c r="ABD14" s="11"/>
      <c r="ABE14" s="11"/>
      <c r="ABF14" s="11"/>
      <c r="ABG14" s="11"/>
      <c r="ABH14" s="11"/>
      <c r="ABI14" s="11"/>
      <c r="ABJ14" s="11"/>
      <c r="ABK14" s="11"/>
      <c r="ABL14" s="11"/>
      <c r="ABM14" s="11"/>
      <c r="ABN14" s="11"/>
      <c r="ABO14" s="11"/>
      <c r="ABP14" s="11"/>
      <c r="ABQ14" s="11"/>
      <c r="ABR14" s="11"/>
      <c r="ABS14" s="11"/>
      <c r="ABT14" s="11"/>
      <c r="ABU14" s="11"/>
      <c r="ABV14" s="11"/>
      <c r="ABW14" s="11"/>
      <c r="ABX14" s="11"/>
      <c r="ABY14" s="11"/>
      <c r="ABZ14" s="11"/>
      <c r="ACA14" s="11"/>
      <c r="ACB14" s="11"/>
      <c r="ACC14" s="11"/>
      <c r="ACD14" s="11"/>
      <c r="ACE14" s="11"/>
      <c r="ACF14" s="11"/>
      <c r="ACG14" s="11"/>
      <c r="ACH14" s="11"/>
      <c r="ACI14" s="11"/>
      <c r="ACJ14" s="11"/>
      <c r="ACK14" s="11"/>
      <c r="ACL14" s="11"/>
      <c r="ACM14" s="11"/>
      <c r="ACN14" s="11"/>
      <c r="ACO14" s="11"/>
      <c r="ACP14" s="11"/>
      <c r="ACQ14" s="11"/>
      <c r="ACR14" s="11"/>
      <c r="ACS14" s="11"/>
      <c r="ACT14" s="11"/>
      <c r="ACU14" s="11"/>
      <c r="ACV14" s="11"/>
      <c r="ACW14" s="11"/>
      <c r="ACX14" s="11"/>
      <c r="ACY14" s="11"/>
      <c r="ACZ14" s="11"/>
      <c r="ADA14" s="11"/>
      <c r="ADB14" s="11"/>
      <c r="ADC14" s="11"/>
      <c r="ADD14" s="11"/>
      <c r="ADE14" s="11"/>
      <c r="ADF14" s="11"/>
      <c r="ADG14" s="11"/>
      <c r="ADH14" s="11"/>
      <c r="ADI14" s="11"/>
      <c r="ADJ14" s="11"/>
      <c r="ADK14" s="11"/>
      <c r="ADL14" s="11"/>
      <c r="ADM14" s="11"/>
      <c r="ADN14" s="11"/>
      <c r="ADO14" s="11"/>
      <c r="ADP14" s="11"/>
      <c r="ADQ14" s="11"/>
      <c r="ADR14" s="11"/>
      <c r="ADS14" s="11"/>
      <c r="ADT14" s="11"/>
      <c r="ADU14" s="11"/>
      <c r="ADV14" s="11"/>
      <c r="ADW14" s="11"/>
      <c r="ADX14" s="11"/>
      <c r="ADY14" s="11"/>
      <c r="ADZ14" s="11"/>
      <c r="AEA14" s="11"/>
      <c r="AEB14" s="11"/>
      <c r="AEC14" s="11"/>
      <c r="AED14" s="11"/>
      <c r="AEE14" s="11"/>
      <c r="AEF14" s="11"/>
      <c r="AEG14" s="11"/>
      <c r="AEH14" s="11"/>
      <c r="AEI14" s="11"/>
      <c r="AEJ14" s="11"/>
      <c r="AEK14" s="11"/>
      <c r="AEL14" s="11"/>
      <c r="AEM14" s="11"/>
      <c r="AEN14" s="11"/>
      <c r="AEO14" s="11"/>
      <c r="AEP14" s="11"/>
      <c r="AEQ14" s="11"/>
      <c r="AER14" s="11"/>
      <c r="AES14" s="11"/>
      <c r="AET14" s="11"/>
      <c r="AEU14" s="11"/>
      <c r="AEV14" s="11"/>
      <c r="AEW14" s="11"/>
      <c r="AEX14" s="11"/>
      <c r="AEY14" s="11"/>
      <c r="AEZ14" s="11"/>
      <c r="AFA14" s="11"/>
      <c r="AFB14" s="11"/>
      <c r="AFC14" s="11"/>
      <c r="AFD14" s="11"/>
      <c r="AFE14" s="11"/>
      <c r="AFF14" s="11"/>
      <c r="AFG14" s="11"/>
      <c r="AFH14" s="11"/>
      <c r="AFI14" s="11"/>
      <c r="AFJ14" s="11"/>
      <c r="AFK14" s="11"/>
      <c r="AFL14" s="11"/>
      <c r="AFM14" s="11"/>
      <c r="AFN14" s="11"/>
      <c r="AFO14" s="11"/>
      <c r="AFP14" s="11"/>
      <c r="AFQ14" s="11"/>
      <c r="AFR14" s="11"/>
      <c r="AFS14" s="11"/>
      <c r="AFT14" s="11"/>
      <c r="AFU14" s="11"/>
      <c r="AFV14" s="11"/>
      <c r="AFW14" s="11"/>
      <c r="AFX14" s="11"/>
      <c r="AFY14" s="11"/>
      <c r="AFZ14" s="11"/>
      <c r="AGA14" s="11"/>
      <c r="AGB14" s="11"/>
      <c r="AGC14" s="11"/>
      <c r="AGD14" s="11"/>
      <c r="AGE14" s="11"/>
      <c r="AGF14" s="11"/>
      <c r="AGG14" s="11"/>
      <c r="AGH14" s="11"/>
      <c r="AGI14" s="11"/>
      <c r="AGJ14" s="11"/>
      <c r="AGK14" s="11"/>
      <c r="AGL14" s="11"/>
      <c r="AGM14" s="11"/>
      <c r="AGN14" s="11"/>
      <c r="AGO14" s="11"/>
      <c r="AGP14" s="11"/>
      <c r="AGQ14" s="11"/>
      <c r="AGR14" s="11"/>
      <c r="AGS14" s="11"/>
      <c r="AGT14" s="11"/>
      <c r="AGU14" s="11"/>
      <c r="AGV14" s="11"/>
      <c r="AGW14" s="11"/>
      <c r="AGX14" s="11"/>
      <c r="AGY14" s="11"/>
      <c r="AGZ14" s="11"/>
      <c r="AHA14" s="11"/>
      <c r="AHB14" s="11"/>
      <c r="AHC14" s="11"/>
      <c r="AHD14" s="11"/>
      <c r="AHE14" s="11"/>
      <c r="AHF14" s="11"/>
      <c r="AHG14" s="11"/>
      <c r="AHH14" s="11"/>
      <c r="AHI14" s="11"/>
      <c r="AHJ14" s="11"/>
      <c r="AHK14" s="11"/>
      <c r="AHL14" s="11"/>
      <c r="AHM14" s="11"/>
      <c r="AHN14" s="11"/>
      <c r="AHO14" s="11"/>
      <c r="AHP14" s="11"/>
      <c r="AHQ14" s="11"/>
      <c r="AHR14" s="11"/>
      <c r="AHS14" s="11"/>
      <c r="AHT14" s="11"/>
      <c r="AHU14" s="11"/>
      <c r="AHV14" s="11"/>
      <c r="AHW14" s="11"/>
      <c r="AHX14" s="11"/>
      <c r="AHY14" s="11"/>
      <c r="AHZ14" s="11"/>
      <c r="AIA14" s="11"/>
      <c r="AIB14" s="11"/>
      <c r="AIC14" s="11"/>
      <c r="AID14" s="11"/>
      <c r="AIE14" s="11"/>
      <c r="AIF14" s="11"/>
      <c r="AIG14" s="11"/>
      <c r="AIH14" s="11"/>
      <c r="AII14" s="11"/>
      <c r="AIJ14" s="11"/>
      <c r="AIK14" s="11"/>
      <c r="AIL14" s="11"/>
      <c r="AIM14" s="11"/>
      <c r="AIN14" s="11"/>
      <c r="AIO14" s="11"/>
      <c r="AIP14" s="11"/>
      <c r="AIQ14" s="11"/>
      <c r="AIR14" s="11"/>
      <c r="AIS14" s="11"/>
      <c r="AIT14" s="11"/>
      <c r="AIU14" s="11"/>
      <c r="AIV14" s="11"/>
      <c r="AIW14" s="11"/>
      <c r="AIX14" s="11"/>
      <c r="AIY14" s="11"/>
      <c r="AIZ14" s="11"/>
      <c r="AJA14" s="11"/>
      <c r="AJB14" s="11"/>
      <c r="AJC14" s="11"/>
      <c r="AJD14" s="11"/>
      <c r="AJE14" s="11"/>
      <c r="AJF14" s="11"/>
      <c r="AJG14" s="11"/>
      <c r="AJH14" s="11"/>
      <c r="AJI14" s="11"/>
      <c r="AJJ14" s="11"/>
      <c r="AJK14" s="11"/>
      <c r="AJL14" s="11"/>
      <c r="AJM14" s="11"/>
      <c r="AJN14" s="11"/>
      <c r="AJO14" s="11"/>
      <c r="AJP14" s="11"/>
      <c r="AJQ14" s="11"/>
      <c r="AJR14" s="11"/>
      <c r="AJS14" s="11"/>
      <c r="AJT14" s="11"/>
      <c r="AJU14" s="11"/>
      <c r="AJV14" s="11"/>
      <c r="AJW14" s="11"/>
      <c r="AJX14" s="11"/>
      <c r="AJY14" s="11"/>
      <c r="AJZ14" s="11"/>
      <c r="AKA14" s="11"/>
      <c r="AKB14" s="11"/>
      <c r="AKC14" s="11"/>
      <c r="AKD14" s="11"/>
      <c r="AKE14" s="11"/>
      <c r="AKF14" s="11"/>
      <c r="AKG14" s="11"/>
      <c r="AKH14" s="11"/>
      <c r="AKI14" s="11"/>
      <c r="AKJ14" s="11"/>
      <c r="AKK14" s="11"/>
      <c r="AKL14" s="11"/>
      <c r="AKM14" s="11"/>
      <c r="AKN14" s="11"/>
      <c r="AKO14" s="11"/>
      <c r="AKP14" s="11"/>
      <c r="AKQ14" s="11"/>
      <c r="AKR14" s="11"/>
      <c r="AKS14" s="11"/>
      <c r="AKT14" s="11"/>
      <c r="AKU14" s="11"/>
      <c r="AKV14" s="11"/>
      <c r="AKW14" s="11"/>
      <c r="AKX14" s="11"/>
      <c r="AKY14" s="11"/>
      <c r="AKZ14" s="11"/>
      <c r="ALA14" s="11"/>
      <c r="ALB14" s="11"/>
      <c r="ALC14" s="11"/>
      <c r="ALD14" s="11"/>
      <c r="ALE14" s="11"/>
      <c r="ALF14" s="11"/>
      <c r="ALG14" s="11"/>
      <c r="ALH14" s="11"/>
      <c r="ALI14" s="11"/>
      <c r="ALJ14" s="11"/>
      <c r="ALK14" s="11"/>
      <c r="ALL14" s="11"/>
      <c r="ALM14" s="11"/>
      <c r="ALN14" s="11"/>
      <c r="ALO14" s="11"/>
      <c r="ALP14" s="11"/>
      <c r="ALQ14" s="11"/>
      <c r="ALR14" s="11"/>
      <c r="ALS14" s="11"/>
      <c r="ALT14" s="11"/>
      <c r="ALU14" s="11"/>
      <c r="ALV14" s="11"/>
      <c r="ALW14" s="11"/>
      <c r="ALX14" s="11"/>
      <c r="ALY14" s="11"/>
      <c r="ALZ14" s="11"/>
      <c r="AMA14" s="11"/>
      <c r="AMB14" s="11"/>
      <c r="AMC14" s="11"/>
      <c r="AMD14" s="11"/>
      <c r="AME14" s="11"/>
      <c r="AMF14" s="11"/>
      <c r="AMG14" s="11"/>
      <c r="AMH14" s="11"/>
      <c r="AMI14" s="11"/>
      <c r="AMJ14" s="11"/>
    </row>
    <row r="15" s="11" customFormat="true" ht="24" hidden="false" customHeight="true" outlineLevel="0" collapsed="false">
      <c r="A15" s="40"/>
      <c r="B15" s="40"/>
      <c r="C15" s="40"/>
      <c r="D15" s="40"/>
      <c r="E15" s="40"/>
      <c r="F15" s="40"/>
      <c r="G15" s="4"/>
      <c r="H15" s="4"/>
    </row>
    <row r="16" s="11" customFormat="true" ht="24" hidden="false" customHeight="true" outlineLevel="0" collapsed="false">
      <c r="A16" s="41" t="s">
        <v>30</v>
      </c>
      <c r="B16" s="41"/>
      <c r="C16" s="41"/>
      <c r="D16" s="41"/>
      <c r="E16" s="41"/>
      <c r="F16" s="41"/>
      <c r="G16" s="41"/>
      <c r="H16" s="4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  <c r="IW16" s="1"/>
      <c r="IX16" s="1"/>
      <c r="IY16" s="1"/>
      <c r="IZ16" s="1"/>
      <c r="JA16" s="1"/>
      <c r="JB16" s="1"/>
      <c r="JC16" s="1"/>
      <c r="JD16" s="1"/>
      <c r="JE16" s="1"/>
      <c r="JF16" s="1"/>
      <c r="JG16" s="1"/>
      <c r="JH16" s="1"/>
      <c r="JI16" s="1"/>
      <c r="JJ16" s="1"/>
      <c r="JK16" s="1"/>
      <c r="JL16" s="1"/>
      <c r="JM16" s="1"/>
      <c r="JN16" s="1"/>
      <c r="JO16" s="1"/>
      <c r="JP16" s="1"/>
      <c r="JQ16" s="1"/>
      <c r="JR16" s="1"/>
      <c r="JS16" s="1"/>
      <c r="JT16" s="1"/>
      <c r="JU16" s="1"/>
      <c r="JV16" s="1"/>
      <c r="JW16" s="1"/>
      <c r="JX16" s="1"/>
      <c r="JY16" s="1"/>
      <c r="JZ16" s="1"/>
      <c r="KA16" s="1"/>
      <c r="KB16" s="1"/>
      <c r="KC16" s="1"/>
      <c r="KD16" s="1"/>
      <c r="KE16" s="1"/>
      <c r="KF16" s="1"/>
      <c r="KG16" s="1"/>
      <c r="KH16" s="1"/>
      <c r="KI16" s="1"/>
      <c r="KJ16" s="1"/>
      <c r="KK16" s="1"/>
      <c r="KL16" s="1"/>
      <c r="KM16" s="1"/>
      <c r="KN16" s="1"/>
      <c r="KO16" s="1"/>
      <c r="KP16" s="1"/>
      <c r="KQ16" s="1"/>
      <c r="KR16" s="1"/>
      <c r="KS16" s="1"/>
      <c r="KT16" s="1"/>
      <c r="KU16" s="1"/>
      <c r="KV16" s="1"/>
      <c r="KW16" s="1"/>
      <c r="KX16" s="1"/>
      <c r="KY16" s="1"/>
      <c r="KZ16" s="1"/>
      <c r="LA16" s="1"/>
      <c r="LB16" s="1"/>
      <c r="LC16" s="1"/>
      <c r="LD16" s="1"/>
      <c r="LE16" s="1"/>
      <c r="LF16" s="1"/>
      <c r="LG16" s="1"/>
      <c r="LH16" s="1"/>
      <c r="LI16" s="1"/>
      <c r="LJ16" s="1"/>
      <c r="LK16" s="1"/>
      <c r="LL16" s="1"/>
      <c r="LM16" s="1"/>
      <c r="LN16" s="1"/>
      <c r="LO16" s="1"/>
      <c r="LP16" s="1"/>
      <c r="LQ16" s="1"/>
      <c r="LR16" s="1"/>
      <c r="LS16" s="1"/>
      <c r="LT16" s="1"/>
      <c r="LU16" s="1"/>
      <c r="LV16" s="1"/>
      <c r="LW16" s="1"/>
      <c r="LX16" s="1"/>
      <c r="LY16" s="1"/>
      <c r="LZ16" s="1"/>
      <c r="MA16" s="1"/>
      <c r="MB16" s="1"/>
      <c r="MC16" s="1"/>
      <c r="MD16" s="1"/>
      <c r="ME16" s="1"/>
      <c r="MF16" s="1"/>
      <c r="MG16" s="1"/>
      <c r="MH16" s="1"/>
      <c r="MI16" s="1"/>
      <c r="MJ16" s="1"/>
      <c r="MK16" s="1"/>
      <c r="ML16" s="1"/>
      <c r="MM16" s="1"/>
      <c r="MN16" s="1"/>
      <c r="MO16" s="1"/>
      <c r="MP16" s="1"/>
      <c r="MQ16" s="1"/>
      <c r="MR16" s="1"/>
      <c r="MS16" s="1"/>
      <c r="MT16" s="1"/>
      <c r="MU16" s="1"/>
      <c r="MV16" s="1"/>
      <c r="MW16" s="1"/>
      <c r="MX16" s="1"/>
      <c r="MY16" s="1"/>
      <c r="MZ16" s="1"/>
      <c r="NA16" s="1"/>
      <c r="NB16" s="1"/>
      <c r="NC16" s="1"/>
      <c r="ND16" s="1"/>
      <c r="NE16" s="1"/>
      <c r="NF16" s="1"/>
      <c r="NG16" s="1"/>
      <c r="NH16" s="1"/>
      <c r="NI16" s="1"/>
      <c r="NJ16" s="1"/>
      <c r="NK16" s="1"/>
      <c r="NL16" s="1"/>
      <c r="NM16" s="1"/>
      <c r="NN16" s="1"/>
      <c r="NO16" s="1"/>
      <c r="NP16" s="1"/>
      <c r="NQ16" s="1"/>
      <c r="NR16" s="1"/>
      <c r="NS16" s="1"/>
      <c r="NT16" s="1"/>
      <c r="NU16" s="1"/>
      <c r="NV16" s="1"/>
      <c r="NW16" s="1"/>
      <c r="NX16" s="1"/>
      <c r="NY16" s="1"/>
      <c r="NZ16" s="1"/>
      <c r="OA16" s="1"/>
      <c r="OB16" s="1"/>
      <c r="OC16" s="1"/>
      <c r="OD16" s="1"/>
      <c r="OE16" s="1"/>
      <c r="OF16" s="1"/>
      <c r="OG16" s="1"/>
      <c r="OH16" s="1"/>
      <c r="OI16" s="1"/>
      <c r="OJ16" s="1"/>
      <c r="OK16" s="1"/>
      <c r="OL16" s="1"/>
      <c r="OM16" s="1"/>
      <c r="ON16" s="1"/>
      <c r="OO16" s="1"/>
      <c r="OP16" s="1"/>
      <c r="OQ16" s="1"/>
      <c r="OR16" s="1"/>
      <c r="OS16" s="1"/>
      <c r="OT16" s="1"/>
      <c r="OU16" s="1"/>
      <c r="OV16" s="1"/>
      <c r="OW16" s="1"/>
      <c r="OX16" s="1"/>
      <c r="OY16" s="1"/>
      <c r="OZ16" s="1"/>
      <c r="PA16" s="1"/>
      <c r="PB16" s="1"/>
      <c r="PC16" s="1"/>
      <c r="PD16" s="1"/>
      <c r="PE16" s="1"/>
      <c r="PF16" s="1"/>
      <c r="PG16" s="1"/>
      <c r="PH16" s="1"/>
      <c r="PI16" s="1"/>
      <c r="PJ16" s="1"/>
      <c r="PK16" s="1"/>
      <c r="PL16" s="1"/>
      <c r="PM16" s="1"/>
      <c r="PN16" s="1"/>
      <c r="PO16" s="1"/>
      <c r="PP16" s="1"/>
      <c r="PQ16" s="1"/>
      <c r="PR16" s="1"/>
      <c r="PS16" s="1"/>
      <c r="PT16" s="1"/>
      <c r="PU16" s="1"/>
      <c r="PV16" s="1"/>
      <c r="PW16" s="1"/>
      <c r="PX16" s="1"/>
      <c r="PY16" s="1"/>
      <c r="PZ16" s="1"/>
      <c r="QA16" s="1"/>
      <c r="QB16" s="1"/>
      <c r="QC16" s="1"/>
      <c r="QD16" s="1"/>
      <c r="QE16" s="1"/>
      <c r="QF16" s="1"/>
      <c r="QG16" s="1"/>
      <c r="QH16" s="1"/>
      <c r="QI16" s="1"/>
      <c r="QJ16" s="1"/>
      <c r="QK16" s="1"/>
      <c r="QL16" s="1"/>
      <c r="QM16" s="1"/>
      <c r="QN16" s="1"/>
      <c r="QO16" s="1"/>
      <c r="QP16" s="1"/>
      <c r="QQ16" s="1"/>
      <c r="QR16" s="1"/>
      <c r="QS16" s="1"/>
      <c r="QT16" s="1"/>
      <c r="QU16" s="1"/>
      <c r="QV16" s="1"/>
      <c r="QW16" s="1"/>
      <c r="QX16" s="1"/>
      <c r="QY16" s="1"/>
      <c r="QZ16" s="1"/>
      <c r="RA16" s="1"/>
      <c r="RB16" s="1"/>
      <c r="RC16" s="1"/>
      <c r="RD16" s="1"/>
      <c r="RE16" s="1"/>
      <c r="RF16" s="1"/>
      <c r="RG16" s="1"/>
      <c r="RH16" s="1"/>
      <c r="RI16" s="1"/>
      <c r="RJ16" s="1"/>
      <c r="RK16" s="1"/>
      <c r="RL16" s="1"/>
      <c r="RM16" s="1"/>
      <c r="RN16" s="1"/>
      <c r="RO16" s="1"/>
      <c r="RP16" s="1"/>
      <c r="RQ16" s="1"/>
      <c r="RR16" s="1"/>
      <c r="RS16" s="1"/>
      <c r="RT16" s="1"/>
      <c r="RU16" s="1"/>
      <c r="RV16" s="1"/>
      <c r="RW16" s="1"/>
      <c r="RX16" s="1"/>
      <c r="RY16" s="1"/>
      <c r="RZ16" s="1"/>
      <c r="SA16" s="1"/>
      <c r="SB16" s="1"/>
      <c r="SC16" s="1"/>
      <c r="SD16" s="1"/>
      <c r="SE16" s="1"/>
      <c r="SF16" s="1"/>
      <c r="SG16" s="1"/>
      <c r="SH16" s="1"/>
      <c r="SI16" s="1"/>
      <c r="SJ16" s="1"/>
      <c r="SK16" s="1"/>
      <c r="SL16" s="1"/>
      <c r="SM16" s="1"/>
      <c r="SN16" s="1"/>
      <c r="SO16" s="1"/>
      <c r="SP16" s="1"/>
      <c r="SQ16" s="1"/>
      <c r="SR16" s="1"/>
      <c r="SS16" s="1"/>
      <c r="ST16" s="1"/>
      <c r="SU16" s="1"/>
      <c r="SV16" s="1"/>
      <c r="SW16" s="1"/>
      <c r="SX16" s="1"/>
      <c r="SY16" s="1"/>
      <c r="SZ16" s="1"/>
      <c r="TA16" s="1"/>
      <c r="TB16" s="1"/>
      <c r="TC16" s="1"/>
      <c r="TD16" s="1"/>
      <c r="TE16" s="1"/>
      <c r="TF16" s="1"/>
      <c r="TG16" s="1"/>
      <c r="TH16" s="1"/>
      <c r="TI16" s="1"/>
      <c r="TJ16" s="1"/>
      <c r="TK16" s="1"/>
      <c r="TL16" s="1"/>
      <c r="TM16" s="1"/>
      <c r="TN16" s="1"/>
      <c r="TO16" s="1"/>
      <c r="TP16" s="1"/>
      <c r="TQ16" s="1"/>
      <c r="TR16" s="1"/>
      <c r="TS16" s="1"/>
      <c r="TT16" s="1"/>
      <c r="TU16" s="1"/>
      <c r="TV16" s="1"/>
      <c r="TW16" s="1"/>
      <c r="TX16" s="1"/>
      <c r="TY16" s="1"/>
      <c r="TZ16" s="1"/>
      <c r="UA16" s="1"/>
      <c r="UB16" s="1"/>
      <c r="UC16" s="1"/>
      <c r="UD16" s="1"/>
      <c r="UE16" s="1"/>
      <c r="UF16" s="1"/>
      <c r="UG16" s="1"/>
      <c r="UH16" s="1"/>
      <c r="UI16" s="1"/>
      <c r="UJ16" s="1"/>
      <c r="UK16" s="1"/>
      <c r="UL16" s="1"/>
      <c r="UM16" s="1"/>
      <c r="UN16" s="1"/>
      <c r="UO16" s="1"/>
      <c r="UP16" s="1"/>
      <c r="UQ16" s="1"/>
      <c r="UR16" s="1"/>
      <c r="US16" s="1"/>
      <c r="UT16" s="1"/>
      <c r="UU16" s="1"/>
      <c r="UV16" s="1"/>
      <c r="UW16" s="1"/>
      <c r="UX16" s="1"/>
      <c r="UY16" s="1"/>
      <c r="UZ16" s="1"/>
      <c r="VA16" s="1"/>
      <c r="VB16" s="1"/>
      <c r="VC16" s="1"/>
      <c r="VD16" s="1"/>
      <c r="VE16" s="1"/>
      <c r="VF16" s="1"/>
      <c r="VG16" s="1"/>
      <c r="VH16" s="1"/>
      <c r="VI16" s="1"/>
      <c r="VJ16" s="1"/>
      <c r="VK16" s="1"/>
      <c r="VL16" s="1"/>
      <c r="VM16" s="1"/>
      <c r="VN16" s="1"/>
      <c r="VO16" s="1"/>
      <c r="VP16" s="1"/>
      <c r="VQ16" s="1"/>
      <c r="VR16" s="1"/>
      <c r="VS16" s="1"/>
      <c r="VT16" s="1"/>
      <c r="VU16" s="1"/>
      <c r="VV16" s="1"/>
      <c r="VW16" s="1"/>
      <c r="VX16" s="1"/>
      <c r="VY16" s="1"/>
      <c r="VZ16" s="1"/>
      <c r="WA16" s="1"/>
      <c r="WB16" s="1"/>
      <c r="WC16" s="1"/>
      <c r="WD16" s="1"/>
      <c r="WE16" s="1"/>
      <c r="WF16" s="1"/>
      <c r="WG16" s="1"/>
      <c r="WH16" s="1"/>
      <c r="WI16" s="1"/>
      <c r="WJ16" s="1"/>
      <c r="WK16" s="1"/>
      <c r="WL16" s="1"/>
      <c r="WM16" s="1"/>
      <c r="WN16" s="1"/>
      <c r="WO16" s="1"/>
      <c r="WP16" s="1"/>
      <c r="WQ16" s="1"/>
      <c r="WR16" s="1"/>
      <c r="WS16" s="1"/>
      <c r="WT16" s="1"/>
      <c r="WU16" s="1"/>
      <c r="WV16" s="1"/>
      <c r="WW16" s="1"/>
      <c r="WX16" s="1"/>
      <c r="WY16" s="1"/>
      <c r="WZ16" s="1"/>
      <c r="XA16" s="1"/>
      <c r="XB16" s="1"/>
      <c r="XC16" s="1"/>
      <c r="XD16" s="1"/>
      <c r="XE16" s="1"/>
      <c r="XF16" s="1"/>
      <c r="XG16" s="1"/>
      <c r="XH16" s="1"/>
      <c r="XI16" s="1"/>
      <c r="XJ16" s="1"/>
      <c r="XK16" s="1"/>
      <c r="XL16" s="1"/>
      <c r="XM16" s="1"/>
      <c r="XN16" s="1"/>
      <c r="XO16" s="1"/>
      <c r="XP16" s="1"/>
      <c r="XQ16" s="1"/>
      <c r="XR16" s="1"/>
      <c r="XS16" s="1"/>
      <c r="XT16" s="1"/>
      <c r="XU16" s="1"/>
      <c r="XV16" s="1"/>
      <c r="XW16" s="1"/>
      <c r="XX16" s="1"/>
      <c r="XY16" s="1"/>
      <c r="XZ16" s="1"/>
      <c r="YA16" s="1"/>
      <c r="YB16" s="1"/>
      <c r="YC16" s="1"/>
      <c r="YD16" s="1"/>
      <c r="YE16" s="1"/>
      <c r="YF16" s="1"/>
      <c r="YG16" s="1"/>
      <c r="YH16" s="1"/>
      <c r="YI16" s="1"/>
      <c r="YJ16" s="1"/>
      <c r="YK16" s="1"/>
      <c r="YL16" s="1"/>
      <c r="YM16" s="1"/>
      <c r="YN16" s="1"/>
      <c r="YO16" s="1"/>
      <c r="YP16" s="1"/>
      <c r="YQ16" s="1"/>
      <c r="YR16" s="1"/>
      <c r="YS16" s="1"/>
      <c r="YT16" s="1"/>
      <c r="YU16" s="1"/>
      <c r="YV16" s="1"/>
      <c r="YW16" s="1"/>
      <c r="YX16" s="1"/>
      <c r="YY16" s="1"/>
      <c r="YZ16" s="1"/>
      <c r="ZA16" s="1"/>
      <c r="ZB16" s="1"/>
      <c r="ZC16" s="1"/>
      <c r="ZD16" s="1"/>
      <c r="ZE16" s="1"/>
      <c r="ZF16" s="1"/>
      <c r="ZG16" s="1"/>
      <c r="ZH16" s="1"/>
      <c r="ZI16" s="1"/>
      <c r="ZJ16" s="1"/>
      <c r="ZK16" s="1"/>
      <c r="ZL16" s="1"/>
      <c r="ZM16" s="1"/>
      <c r="ZN16" s="1"/>
      <c r="ZO16" s="1"/>
      <c r="ZP16" s="1"/>
      <c r="ZQ16" s="1"/>
      <c r="ZR16" s="1"/>
      <c r="ZS16" s="1"/>
      <c r="ZT16" s="1"/>
      <c r="ZU16" s="1"/>
      <c r="ZV16" s="1"/>
      <c r="ZW16" s="1"/>
      <c r="ZX16" s="1"/>
      <c r="ZY16" s="1"/>
      <c r="ZZ16" s="1"/>
      <c r="AAA16" s="1"/>
      <c r="AAB16" s="1"/>
      <c r="AAC16" s="1"/>
      <c r="AAD16" s="1"/>
      <c r="AAE16" s="1"/>
      <c r="AAF16" s="1"/>
      <c r="AAG16" s="1"/>
      <c r="AAH16" s="1"/>
      <c r="AAI16" s="1"/>
      <c r="AAJ16" s="1"/>
      <c r="AAK16" s="1"/>
      <c r="AAL16" s="1"/>
      <c r="AAM16" s="1"/>
      <c r="AAN16" s="1"/>
      <c r="AAO16" s="1"/>
      <c r="AAP16" s="1"/>
      <c r="AAQ16" s="1"/>
      <c r="AAR16" s="1"/>
      <c r="AAS16" s="1"/>
      <c r="AAT16" s="1"/>
      <c r="AAU16" s="1"/>
      <c r="AAV16" s="1"/>
      <c r="AAW16" s="1"/>
      <c r="AAX16" s="1"/>
      <c r="AAY16" s="1"/>
      <c r="AAZ16" s="1"/>
      <c r="ABA16" s="1"/>
      <c r="ABB16" s="1"/>
      <c r="ABC16" s="1"/>
      <c r="ABD16" s="1"/>
      <c r="ABE16" s="1"/>
      <c r="ABF16" s="1"/>
      <c r="ABG16" s="1"/>
      <c r="ABH16" s="1"/>
      <c r="ABI16" s="1"/>
      <c r="ABJ16" s="1"/>
      <c r="ABK16" s="1"/>
      <c r="ABL16" s="1"/>
      <c r="ABM16" s="1"/>
      <c r="ABN16" s="1"/>
      <c r="ABO16" s="1"/>
      <c r="ABP16" s="1"/>
      <c r="ABQ16" s="1"/>
      <c r="ABR16" s="1"/>
      <c r="ABS16" s="1"/>
      <c r="ABT16" s="1"/>
      <c r="ABU16" s="1"/>
      <c r="ABV16" s="1"/>
      <c r="ABW16" s="1"/>
      <c r="ABX16" s="1"/>
      <c r="ABY16" s="1"/>
      <c r="ABZ16" s="1"/>
      <c r="ACA16" s="1"/>
      <c r="ACB16" s="1"/>
      <c r="ACC16" s="1"/>
      <c r="ACD16" s="1"/>
      <c r="ACE16" s="1"/>
      <c r="ACF16" s="1"/>
      <c r="ACG16" s="1"/>
      <c r="ACH16" s="1"/>
      <c r="ACI16" s="1"/>
      <c r="ACJ16" s="1"/>
      <c r="ACK16" s="1"/>
      <c r="ACL16" s="1"/>
      <c r="ACM16" s="1"/>
      <c r="ACN16" s="1"/>
      <c r="ACO16" s="1"/>
      <c r="ACP16" s="1"/>
      <c r="ACQ16" s="1"/>
      <c r="ACR16" s="1"/>
      <c r="ACS16" s="1"/>
      <c r="ACT16" s="1"/>
      <c r="ACU16" s="1"/>
      <c r="ACV16" s="1"/>
      <c r="ACW16" s="1"/>
      <c r="ACX16" s="1"/>
      <c r="ACY16" s="1"/>
      <c r="ACZ16" s="1"/>
      <c r="ADA16" s="1"/>
      <c r="ADB16" s="1"/>
      <c r="ADC16" s="1"/>
      <c r="ADD16" s="1"/>
      <c r="ADE16" s="1"/>
      <c r="ADF16" s="1"/>
      <c r="ADG16" s="1"/>
      <c r="ADH16" s="1"/>
      <c r="ADI16" s="1"/>
      <c r="ADJ16" s="1"/>
      <c r="ADK16" s="1"/>
      <c r="ADL16" s="1"/>
      <c r="ADM16" s="1"/>
      <c r="ADN16" s="1"/>
      <c r="ADO16" s="1"/>
      <c r="ADP16" s="1"/>
      <c r="ADQ16" s="1"/>
      <c r="ADR16" s="1"/>
      <c r="ADS16" s="1"/>
      <c r="ADT16" s="1"/>
      <c r="ADU16" s="1"/>
      <c r="ADV16" s="1"/>
      <c r="ADW16" s="1"/>
      <c r="ADX16" s="1"/>
      <c r="ADY16" s="1"/>
      <c r="ADZ16" s="1"/>
      <c r="AEA16" s="1"/>
      <c r="AEB16" s="1"/>
      <c r="AEC16" s="1"/>
      <c r="AED16" s="1"/>
      <c r="AEE16" s="1"/>
      <c r="AEF16" s="1"/>
      <c r="AEG16" s="1"/>
      <c r="AEH16" s="1"/>
      <c r="AEI16" s="1"/>
      <c r="AEJ16" s="1"/>
      <c r="AEK16" s="1"/>
      <c r="AEL16" s="1"/>
      <c r="AEM16" s="1"/>
      <c r="AEN16" s="1"/>
      <c r="AEO16" s="1"/>
      <c r="AEP16" s="1"/>
      <c r="AEQ16" s="1"/>
      <c r="AER16" s="1"/>
      <c r="AES16" s="1"/>
      <c r="AET16" s="1"/>
      <c r="AEU16" s="1"/>
      <c r="AEV16" s="1"/>
      <c r="AEW16" s="1"/>
      <c r="AEX16" s="1"/>
      <c r="AEY16" s="1"/>
      <c r="AEZ16" s="1"/>
      <c r="AFA16" s="1"/>
      <c r="AFB16" s="1"/>
      <c r="AFC16" s="1"/>
      <c r="AFD16" s="1"/>
      <c r="AFE16" s="1"/>
      <c r="AFF16" s="1"/>
      <c r="AFG16" s="1"/>
      <c r="AFH16" s="1"/>
      <c r="AFI16" s="1"/>
      <c r="AFJ16" s="1"/>
      <c r="AFK16" s="1"/>
      <c r="AFL16" s="1"/>
      <c r="AFM16" s="1"/>
      <c r="AFN16" s="1"/>
      <c r="AFO16" s="1"/>
      <c r="AFP16" s="1"/>
      <c r="AFQ16" s="1"/>
      <c r="AFR16" s="1"/>
      <c r="AFS16" s="1"/>
      <c r="AFT16" s="1"/>
      <c r="AFU16" s="1"/>
      <c r="AFV16" s="1"/>
      <c r="AFW16" s="1"/>
      <c r="AFX16" s="1"/>
      <c r="AFY16" s="1"/>
      <c r="AFZ16" s="1"/>
      <c r="AGA16" s="1"/>
      <c r="AGB16" s="1"/>
      <c r="AGC16" s="1"/>
      <c r="AGD16" s="1"/>
      <c r="AGE16" s="1"/>
      <c r="AGF16" s="1"/>
      <c r="AGG16" s="1"/>
      <c r="AGH16" s="1"/>
      <c r="AGI16" s="1"/>
      <c r="AGJ16" s="1"/>
      <c r="AGK16" s="1"/>
      <c r="AGL16" s="1"/>
      <c r="AGM16" s="1"/>
      <c r="AGN16" s="1"/>
      <c r="AGO16" s="1"/>
      <c r="AGP16" s="1"/>
      <c r="AGQ16" s="1"/>
      <c r="AGR16" s="1"/>
      <c r="AGS16" s="1"/>
      <c r="AGT16" s="1"/>
      <c r="AGU16" s="1"/>
      <c r="AGV16" s="1"/>
      <c r="AGW16" s="1"/>
      <c r="AGX16" s="1"/>
      <c r="AGY16" s="1"/>
      <c r="AGZ16" s="1"/>
      <c r="AHA16" s="1"/>
      <c r="AHB16" s="1"/>
      <c r="AHC16" s="1"/>
      <c r="AHD16" s="1"/>
      <c r="AHE16" s="1"/>
      <c r="AHF16" s="1"/>
      <c r="AHG16" s="1"/>
      <c r="AHH16" s="1"/>
      <c r="AHI16" s="1"/>
      <c r="AHJ16" s="1"/>
      <c r="AHK16" s="1"/>
      <c r="AHL16" s="1"/>
      <c r="AHM16" s="1"/>
      <c r="AHN16" s="1"/>
      <c r="AHO16" s="1"/>
      <c r="AHP16" s="1"/>
      <c r="AHQ16" s="1"/>
      <c r="AHR16" s="1"/>
      <c r="AHS16" s="1"/>
      <c r="AHT16" s="1"/>
      <c r="AHU16" s="1"/>
      <c r="AHV16" s="1"/>
      <c r="AHW16" s="1"/>
      <c r="AHX16" s="1"/>
      <c r="AHY16" s="1"/>
      <c r="AHZ16" s="1"/>
      <c r="AIA16" s="1"/>
      <c r="AIB16" s="1"/>
      <c r="AIC16" s="1"/>
      <c r="AID16" s="1"/>
      <c r="AIE16" s="1"/>
      <c r="AIF16" s="1"/>
      <c r="AIG16" s="1"/>
      <c r="AIH16" s="1"/>
      <c r="AII16" s="1"/>
      <c r="AIJ16" s="1"/>
      <c r="AIK16" s="1"/>
      <c r="AIL16" s="1"/>
      <c r="AIM16" s="1"/>
      <c r="AIN16" s="1"/>
      <c r="AIO16" s="1"/>
      <c r="AIP16" s="1"/>
      <c r="AIQ16" s="1"/>
      <c r="AIR16" s="1"/>
      <c r="AIS16" s="1"/>
      <c r="AIT16" s="1"/>
      <c r="AIU16" s="1"/>
      <c r="AIV16" s="1"/>
      <c r="AIW16" s="1"/>
      <c r="AIX16" s="1"/>
      <c r="AIY16" s="1"/>
      <c r="AIZ16" s="1"/>
      <c r="AJA16" s="1"/>
      <c r="AJB16" s="1"/>
      <c r="AJC16" s="1"/>
      <c r="AJD16" s="1"/>
      <c r="AJE16" s="1"/>
      <c r="AJF16" s="1"/>
      <c r="AJG16" s="1"/>
      <c r="AJH16" s="1"/>
      <c r="AJI16" s="1"/>
      <c r="AJJ16" s="1"/>
      <c r="AJK16" s="1"/>
      <c r="AJL16" s="1"/>
      <c r="AJM16" s="1"/>
      <c r="AJN16" s="1"/>
      <c r="AJO16" s="1"/>
      <c r="AJP16" s="1"/>
      <c r="AJQ16" s="1"/>
      <c r="AJR16" s="1"/>
      <c r="AJS16" s="1"/>
      <c r="AJT16" s="1"/>
      <c r="AJU16" s="1"/>
      <c r="AJV16" s="1"/>
      <c r="AJW16" s="1"/>
      <c r="AJX16" s="1"/>
      <c r="AJY16" s="1"/>
      <c r="AJZ16" s="1"/>
      <c r="AKA16" s="1"/>
      <c r="AKB16" s="1"/>
      <c r="AKC16" s="1"/>
      <c r="AKD16" s="1"/>
      <c r="AKE16" s="1"/>
      <c r="AKF16" s="1"/>
      <c r="AKG16" s="1"/>
      <c r="AKH16" s="1"/>
      <c r="AKI16" s="1"/>
      <c r="AKJ16" s="1"/>
      <c r="AKK16" s="1"/>
      <c r="AKL16" s="1"/>
      <c r="AKM16" s="1"/>
      <c r="AKN16" s="1"/>
      <c r="AKO16" s="1"/>
      <c r="AKP16" s="1"/>
      <c r="AKQ16" s="1"/>
      <c r="AKR16" s="1"/>
      <c r="AKS16" s="1"/>
      <c r="AKT16" s="1"/>
      <c r="AKU16" s="1"/>
      <c r="AKV16" s="1"/>
      <c r="AKW16" s="1"/>
      <c r="AKX16" s="1"/>
      <c r="AKY16" s="1"/>
      <c r="AKZ16" s="1"/>
      <c r="ALA16" s="1"/>
      <c r="ALB16" s="1"/>
      <c r="ALC16" s="1"/>
      <c r="ALD16" s="1"/>
      <c r="ALE16" s="1"/>
      <c r="ALF16" s="1"/>
      <c r="ALG16" s="1"/>
      <c r="ALH16" s="1"/>
      <c r="ALI16" s="1"/>
      <c r="ALJ16" s="1"/>
      <c r="ALK16" s="1"/>
      <c r="ALL16" s="1"/>
      <c r="ALM16" s="1"/>
      <c r="ALN16" s="1"/>
      <c r="ALO16" s="1"/>
      <c r="ALP16" s="1"/>
      <c r="ALQ16" s="1"/>
      <c r="ALR16" s="1"/>
      <c r="ALS16" s="1"/>
      <c r="ALT16" s="1"/>
      <c r="ALU16" s="1"/>
      <c r="ALV16" s="1"/>
      <c r="ALW16" s="1"/>
      <c r="ALX16" s="1"/>
      <c r="ALY16" s="1"/>
      <c r="ALZ16" s="1"/>
      <c r="AMA16" s="1"/>
      <c r="AMB16" s="1"/>
      <c r="AMC16" s="1"/>
      <c r="AMD16" s="1"/>
      <c r="AME16" s="1"/>
      <c r="AMF16" s="1"/>
      <c r="AMG16" s="1"/>
      <c r="AMH16" s="1"/>
      <c r="AMI16" s="1"/>
      <c r="AMJ16" s="1"/>
    </row>
    <row r="17" s="11" customFormat="true" ht="24" hidden="false" customHeight="true" outlineLevel="0" collapsed="false">
      <c r="A17" s="42" t="s">
        <v>31</v>
      </c>
      <c r="B17" s="42"/>
      <c r="C17" s="42"/>
      <c r="D17" s="42"/>
      <c r="E17" s="42"/>
      <c r="F17" s="42"/>
      <c r="G17" s="42"/>
      <c r="H17" s="42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  <c r="IW17" s="1"/>
      <c r="IX17" s="1"/>
      <c r="IY17" s="1"/>
      <c r="IZ17" s="1"/>
      <c r="JA17" s="1"/>
      <c r="JB17" s="1"/>
      <c r="JC17" s="1"/>
      <c r="JD17" s="1"/>
      <c r="JE17" s="1"/>
      <c r="JF17" s="1"/>
      <c r="JG17" s="1"/>
      <c r="JH17" s="1"/>
      <c r="JI17" s="1"/>
      <c r="JJ17" s="1"/>
      <c r="JK17" s="1"/>
      <c r="JL17" s="1"/>
      <c r="JM17" s="1"/>
      <c r="JN17" s="1"/>
      <c r="JO17" s="1"/>
      <c r="JP17" s="1"/>
      <c r="JQ17" s="1"/>
      <c r="JR17" s="1"/>
      <c r="JS17" s="1"/>
      <c r="JT17" s="1"/>
      <c r="JU17" s="1"/>
      <c r="JV17" s="1"/>
      <c r="JW17" s="1"/>
      <c r="JX17" s="1"/>
      <c r="JY17" s="1"/>
      <c r="JZ17" s="1"/>
      <c r="KA17" s="1"/>
      <c r="KB17" s="1"/>
      <c r="KC17" s="1"/>
      <c r="KD17" s="1"/>
      <c r="KE17" s="1"/>
      <c r="KF17" s="1"/>
      <c r="KG17" s="1"/>
      <c r="KH17" s="1"/>
      <c r="KI17" s="1"/>
      <c r="KJ17" s="1"/>
      <c r="KK17" s="1"/>
      <c r="KL17" s="1"/>
      <c r="KM17" s="1"/>
      <c r="KN17" s="1"/>
      <c r="KO17" s="1"/>
      <c r="KP17" s="1"/>
      <c r="KQ17" s="1"/>
      <c r="KR17" s="1"/>
      <c r="KS17" s="1"/>
      <c r="KT17" s="1"/>
      <c r="KU17" s="1"/>
      <c r="KV17" s="1"/>
      <c r="KW17" s="1"/>
      <c r="KX17" s="1"/>
      <c r="KY17" s="1"/>
      <c r="KZ17" s="1"/>
      <c r="LA17" s="1"/>
      <c r="LB17" s="1"/>
      <c r="LC17" s="1"/>
      <c r="LD17" s="1"/>
      <c r="LE17" s="1"/>
      <c r="LF17" s="1"/>
      <c r="LG17" s="1"/>
      <c r="LH17" s="1"/>
      <c r="LI17" s="1"/>
      <c r="LJ17" s="1"/>
      <c r="LK17" s="1"/>
      <c r="LL17" s="1"/>
      <c r="LM17" s="1"/>
      <c r="LN17" s="1"/>
      <c r="LO17" s="1"/>
      <c r="LP17" s="1"/>
      <c r="LQ17" s="1"/>
      <c r="LR17" s="1"/>
      <c r="LS17" s="1"/>
      <c r="LT17" s="1"/>
      <c r="LU17" s="1"/>
      <c r="LV17" s="1"/>
      <c r="LW17" s="1"/>
      <c r="LX17" s="1"/>
      <c r="LY17" s="1"/>
      <c r="LZ17" s="1"/>
      <c r="MA17" s="1"/>
      <c r="MB17" s="1"/>
      <c r="MC17" s="1"/>
      <c r="MD17" s="1"/>
      <c r="ME17" s="1"/>
      <c r="MF17" s="1"/>
      <c r="MG17" s="1"/>
      <c r="MH17" s="1"/>
      <c r="MI17" s="1"/>
      <c r="MJ17" s="1"/>
      <c r="MK17" s="1"/>
      <c r="ML17" s="1"/>
      <c r="MM17" s="1"/>
      <c r="MN17" s="1"/>
      <c r="MO17" s="1"/>
      <c r="MP17" s="1"/>
      <c r="MQ17" s="1"/>
      <c r="MR17" s="1"/>
      <c r="MS17" s="1"/>
      <c r="MT17" s="1"/>
      <c r="MU17" s="1"/>
      <c r="MV17" s="1"/>
      <c r="MW17" s="1"/>
      <c r="MX17" s="1"/>
      <c r="MY17" s="1"/>
      <c r="MZ17" s="1"/>
      <c r="NA17" s="1"/>
      <c r="NB17" s="1"/>
      <c r="NC17" s="1"/>
      <c r="ND17" s="1"/>
      <c r="NE17" s="1"/>
      <c r="NF17" s="1"/>
      <c r="NG17" s="1"/>
      <c r="NH17" s="1"/>
      <c r="NI17" s="1"/>
      <c r="NJ17" s="1"/>
      <c r="NK17" s="1"/>
      <c r="NL17" s="1"/>
      <c r="NM17" s="1"/>
      <c r="NN17" s="1"/>
      <c r="NO17" s="1"/>
      <c r="NP17" s="1"/>
      <c r="NQ17" s="1"/>
      <c r="NR17" s="1"/>
      <c r="NS17" s="1"/>
      <c r="NT17" s="1"/>
      <c r="NU17" s="1"/>
      <c r="NV17" s="1"/>
      <c r="NW17" s="1"/>
      <c r="NX17" s="1"/>
      <c r="NY17" s="1"/>
      <c r="NZ17" s="1"/>
      <c r="OA17" s="1"/>
      <c r="OB17" s="1"/>
      <c r="OC17" s="1"/>
      <c r="OD17" s="1"/>
      <c r="OE17" s="1"/>
      <c r="OF17" s="1"/>
      <c r="OG17" s="1"/>
      <c r="OH17" s="1"/>
      <c r="OI17" s="1"/>
      <c r="OJ17" s="1"/>
      <c r="OK17" s="1"/>
      <c r="OL17" s="1"/>
      <c r="OM17" s="1"/>
      <c r="ON17" s="1"/>
      <c r="OO17" s="1"/>
      <c r="OP17" s="1"/>
      <c r="OQ17" s="1"/>
      <c r="OR17" s="1"/>
      <c r="OS17" s="1"/>
      <c r="OT17" s="1"/>
      <c r="OU17" s="1"/>
      <c r="OV17" s="1"/>
      <c r="OW17" s="1"/>
      <c r="OX17" s="1"/>
      <c r="OY17" s="1"/>
      <c r="OZ17" s="1"/>
      <c r="PA17" s="1"/>
      <c r="PB17" s="1"/>
      <c r="PC17" s="1"/>
      <c r="PD17" s="1"/>
      <c r="PE17" s="1"/>
      <c r="PF17" s="1"/>
      <c r="PG17" s="1"/>
      <c r="PH17" s="1"/>
      <c r="PI17" s="1"/>
      <c r="PJ17" s="1"/>
      <c r="PK17" s="1"/>
      <c r="PL17" s="1"/>
      <c r="PM17" s="1"/>
      <c r="PN17" s="1"/>
      <c r="PO17" s="1"/>
      <c r="PP17" s="1"/>
      <c r="PQ17" s="1"/>
      <c r="PR17" s="1"/>
      <c r="PS17" s="1"/>
      <c r="PT17" s="1"/>
      <c r="PU17" s="1"/>
      <c r="PV17" s="1"/>
      <c r="PW17" s="1"/>
      <c r="PX17" s="1"/>
      <c r="PY17" s="1"/>
      <c r="PZ17" s="1"/>
      <c r="QA17" s="1"/>
      <c r="QB17" s="1"/>
      <c r="QC17" s="1"/>
      <c r="QD17" s="1"/>
      <c r="QE17" s="1"/>
      <c r="QF17" s="1"/>
      <c r="QG17" s="1"/>
      <c r="QH17" s="1"/>
      <c r="QI17" s="1"/>
      <c r="QJ17" s="1"/>
      <c r="QK17" s="1"/>
      <c r="QL17" s="1"/>
      <c r="QM17" s="1"/>
      <c r="QN17" s="1"/>
      <c r="QO17" s="1"/>
      <c r="QP17" s="1"/>
      <c r="QQ17" s="1"/>
      <c r="QR17" s="1"/>
      <c r="QS17" s="1"/>
      <c r="QT17" s="1"/>
      <c r="QU17" s="1"/>
      <c r="QV17" s="1"/>
      <c r="QW17" s="1"/>
      <c r="QX17" s="1"/>
      <c r="QY17" s="1"/>
      <c r="QZ17" s="1"/>
      <c r="RA17" s="1"/>
      <c r="RB17" s="1"/>
      <c r="RC17" s="1"/>
      <c r="RD17" s="1"/>
      <c r="RE17" s="1"/>
      <c r="RF17" s="1"/>
      <c r="RG17" s="1"/>
      <c r="RH17" s="1"/>
      <c r="RI17" s="1"/>
      <c r="RJ17" s="1"/>
      <c r="RK17" s="1"/>
      <c r="RL17" s="1"/>
      <c r="RM17" s="1"/>
      <c r="RN17" s="1"/>
      <c r="RO17" s="1"/>
      <c r="RP17" s="1"/>
      <c r="RQ17" s="1"/>
      <c r="RR17" s="1"/>
      <c r="RS17" s="1"/>
      <c r="RT17" s="1"/>
      <c r="RU17" s="1"/>
      <c r="RV17" s="1"/>
      <c r="RW17" s="1"/>
      <c r="RX17" s="1"/>
      <c r="RY17" s="1"/>
      <c r="RZ17" s="1"/>
      <c r="SA17" s="1"/>
      <c r="SB17" s="1"/>
      <c r="SC17" s="1"/>
      <c r="SD17" s="1"/>
      <c r="SE17" s="1"/>
      <c r="SF17" s="1"/>
      <c r="SG17" s="1"/>
      <c r="SH17" s="1"/>
      <c r="SI17" s="1"/>
      <c r="SJ17" s="1"/>
      <c r="SK17" s="1"/>
      <c r="SL17" s="1"/>
      <c r="SM17" s="1"/>
      <c r="SN17" s="1"/>
      <c r="SO17" s="1"/>
      <c r="SP17" s="1"/>
      <c r="SQ17" s="1"/>
      <c r="SR17" s="1"/>
      <c r="SS17" s="1"/>
      <c r="ST17" s="1"/>
      <c r="SU17" s="1"/>
      <c r="SV17" s="1"/>
      <c r="SW17" s="1"/>
      <c r="SX17" s="1"/>
      <c r="SY17" s="1"/>
      <c r="SZ17" s="1"/>
      <c r="TA17" s="1"/>
      <c r="TB17" s="1"/>
      <c r="TC17" s="1"/>
      <c r="TD17" s="1"/>
      <c r="TE17" s="1"/>
      <c r="TF17" s="1"/>
      <c r="TG17" s="1"/>
      <c r="TH17" s="1"/>
      <c r="TI17" s="1"/>
      <c r="TJ17" s="1"/>
      <c r="TK17" s="1"/>
      <c r="TL17" s="1"/>
      <c r="TM17" s="1"/>
      <c r="TN17" s="1"/>
      <c r="TO17" s="1"/>
      <c r="TP17" s="1"/>
      <c r="TQ17" s="1"/>
      <c r="TR17" s="1"/>
      <c r="TS17" s="1"/>
      <c r="TT17" s="1"/>
      <c r="TU17" s="1"/>
      <c r="TV17" s="1"/>
      <c r="TW17" s="1"/>
      <c r="TX17" s="1"/>
      <c r="TY17" s="1"/>
      <c r="TZ17" s="1"/>
      <c r="UA17" s="1"/>
      <c r="UB17" s="1"/>
      <c r="UC17" s="1"/>
      <c r="UD17" s="1"/>
      <c r="UE17" s="1"/>
      <c r="UF17" s="1"/>
      <c r="UG17" s="1"/>
      <c r="UH17" s="1"/>
      <c r="UI17" s="1"/>
      <c r="UJ17" s="1"/>
      <c r="UK17" s="1"/>
      <c r="UL17" s="1"/>
      <c r="UM17" s="1"/>
      <c r="UN17" s="1"/>
      <c r="UO17" s="1"/>
      <c r="UP17" s="1"/>
      <c r="UQ17" s="1"/>
      <c r="UR17" s="1"/>
      <c r="US17" s="1"/>
      <c r="UT17" s="1"/>
      <c r="UU17" s="1"/>
      <c r="UV17" s="1"/>
      <c r="UW17" s="1"/>
      <c r="UX17" s="1"/>
      <c r="UY17" s="1"/>
      <c r="UZ17" s="1"/>
      <c r="VA17" s="1"/>
      <c r="VB17" s="1"/>
      <c r="VC17" s="1"/>
      <c r="VD17" s="1"/>
      <c r="VE17" s="1"/>
      <c r="VF17" s="1"/>
      <c r="VG17" s="1"/>
      <c r="VH17" s="1"/>
      <c r="VI17" s="1"/>
      <c r="VJ17" s="1"/>
      <c r="VK17" s="1"/>
      <c r="VL17" s="1"/>
      <c r="VM17" s="1"/>
      <c r="VN17" s="1"/>
      <c r="VO17" s="1"/>
      <c r="VP17" s="1"/>
      <c r="VQ17" s="1"/>
      <c r="VR17" s="1"/>
      <c r="VS17" s="1"/>
      <c r="VT17" s="1"/>
      <c r="VU17" s="1"/>
      <c r="VV17" s="1"/>
      <c r="VW17" s="1"/>
      <c r="VX17" s="1"/>
      <c r="VY17" s="1"/>
      <c r="VZ17" s="1"/>
      <c r="WA17" s="1"/>
      <c r="WB17" s="1"/>
      <c r="WC17" s="1"/>
      <c r="WD17" s="1"/>
      <c r="WE17" s="1"/>
      <c r="WF17" s="1"/>
      <c r="WG17" s="1"/>
      <c r="WH17" s="1"/>
      <c r="WI17" s="1"/>
      <c r="WJ17" s="1"/>
      <c r="WK17" s="1"/>
      <c r="WL17" s="1"/>
      <c r="WM17" s="1"/>
      <c r="WN17" s="1"/>
      <c r="WO17" s="1"/>
      <c r="WP17" s="1"/>
      <c r="WQ17" s="1"/>
      <c r="WR17" s="1"/>
      <c r="WS17" s="1"/>
      <c r="WT17" s="1"/>
      <c r="WU17" s="1"/>
      <c r="WV17" s="1"/>
      <c r="WW17" s="1"/>
      <c r="WX17" s="1"/>
      <c r="WY17" s="1"/>
      <c r="WZ17" s="1"/>
      <c r="XA17" s="1"/>
      <c r="XB17" s="1"/>
      <c r="XC17" s="1"/>
      <c r="XD17" s="1"/>
      <c r="XE17" s="1"/>
      <c r="XF17" s="1"/>
      <c r="XG17" s="1"/>
      <c r="XH17" s="1"/>
      <c r="XI17" s="1"/>
      <c r="XJ17" s="1"/>
      <c r="XK17" s="1"/>
      <c r="XL17" s="1"/>
      <c r="XM17" s="1"/>
      <c r="XN17" s="1"/>
      <c r="XO17" s="1"/>
      <c r="XP17" s="1"/>
      <c r="XQ17" s="1"/>
      <c r="XR17" s="1"/>
      <c r="XS17" s="1"/>
      <c r="XT17" s="1"/>
      <c r="XU17" s="1"/>
      <c r="XV17" s="1"/>
      <c r="XW17" s="1"/>
      <c r="XX17" s="1"/>
      <c r="XY17" s="1"/>
      <c r="XZ17" s="1"/>
      <c r="YA17" s="1"/>
      <c r="YB17" s="1"/>
      <c r="YC17" s="1"/>
      <c r="YD17" s="1"/>
      <c r="YE17" s="1"/>
      <c r="YF17" s="1"/>
      <c r="YG17" s="1"/>
      <c r="YH17" s="1"/>
      <c r="YI17" s="1"/>
      <c r="YJ17" s="1"/>
      <c r="YK17" s="1"/>
      <c r="YL17" s="1"/>
      <c r="YM17" s="1"/>
      <c r="YN17" s="1"/>
      <c r="YO17" s="1"/>
      <c r="YP17" s="1"/>
      <c r="YQ17" s="1"/>
      <c r="YR17" s="1"/>
      <c r="YS17" s="1"/>
      <c r="YT17" s="1"/>
      <c r="YU17" s="1"/>
      <c r="YV17" s="1"/>
      <c r="YW17" s="1"/>
      <c r="YX17" s="1"/>
      <c r="YY17" s="1"/>
      <c r="YZ17" s="1"/>
      <c r="ZA17" s="1"/>
      <c r="ZB17" s="1"/>
      <c r="ZC17" s="1"/>
      <c r="ZD17" s="1"/>
      <c r="ZE17" s="1"/>
      <c r="ZF17" s="1"/>
      <c r="ZG17" s="1"/>
      <c r="ZH17" s="1"/>
      <c r="ZI17" s="1"/>
      <c r="ZJ17" s="1"/>
      <c r="ZK17" s="1"/>
      <c r="ZL17" s="1"/>
      <c r="ZM17" s="1"/>
      <c r="ZN17" s="1"/>
      <c r="ZO17" s="1"/>
      <c r="ZP17" s="1"/>
      <c r="ZQ17" s="1"/>
      <c r="ZR17" s="1"/>
      <c r="ZS17" s="1"/>
      <c r="ZT17" s="1"/>
      <c r="ZU17" s="1"/>
      <c r="ZV17" s="1"/>
      <c r="ZW17" s="1"/>
      <c r="ZX17" s="1"/>
      <c r="ZY17" s="1"/>
      <c r="ZZ17" s="1"/>
      <c r="AAA17" s="1"/>
      <c r="AAB17" s="1"/>
      <c r="AAC17" s="1"/>
      <c r="AAD17" s="1"/>
      <c r="AAE17" s="1"/>
      <c r="AAF17" s="1"/>
      <c r="AAG17" s="1"/>
      <c r="AAH17" s="1"/>
      <c r="AAI17" s="1"/>
      <c r="AAJ17" s="1"/>
      <c r="AAK17" s="1"/>
      <c r="AAL17" s="1"/>
      <c r="AAM17" s="1"/>
      <c r="AAN17" s="1"/>
      <c r="AAO17" s="1"/>
      <c r="AAP17" s="1"/>
      <c r="AAQ17" s="1"/>
      <c r="AAR17" s="1"/>
      <c r="AAS17" s="1"/>
      <c r="AAT17" s="1"/>
      <c r="AAU17" s="1"/>
      <c r="AAV17" s="1"/>
      <c r="AAW17" s="1"/>
      <c r="AAX17" s="1"/>
      <c r="AAY17" s="1"/>
      <c r="AAZ17" s="1"/>
      <c r="ABA17" s="1"/>
      <c r="ABB17" s="1"/>
      <c r="ABC17" s="1"/>
      <c r="ABD17" s="1"/>
      <c r="ABE17" s="1"/>
      <c r="ABF17" s="1"/>
      <c r="ABG17" s="1"/>
      <c r="ABH17" s="1"/>
      <c r="ABI17" s="1"/>
      <c r="ABJ17" s="1"/>
      <c r="ABK17" s="1"/>
      <c r="ABL17" s="1"/>
      <c r="ABM17" s="1"/>
      <c r="ABN17" s="1"/>
      <c r="ABO17" s="1"/>
      <c r="ABP17" s="1"/>
      <c r="ABQ17" s="1"/>
      <c r="ABR17" s="1"/>
      <c r="ABS17" s="1"/>
      <c r="ABT17" s="1"/>
      <c r="ABU17" s="1"/>
      <c r="ABV17" s="1"/>
      <c r="ABW17" s="1"/>
      <c r="ABX17" s="1"/>
      <c r="ABY17" s="1"/>
      <c r="ABZ17" s="1"/>
      <c r="ACA17" s="1"/>
      <c r="ACB17" s="1"/>
      <c r="ACC17" s="1"/>
      <c r="ACD17" s="1"/>
      <c r="ACE17" s="1"/>
      <c r="ACF17" s="1"/>
      <c r="ACG17" s="1"/>
      <c r="ACH17" s="1"/>
      <c r="ACI17" s="1"/>
      <c r="ACJ17" s="1"/>
      <c r="ACK17" s="1"/>
      <c r="ACL17" s="1"/>
      <c r="ACM17" s="1"/>
      <c r="ACN17" s="1"/>
      <c r="ACO17" s="1"/>
      <c r="ACP17" s="1"/>
      <c r="ACQ17" s="1"/>
      <c r="ACR17" s="1"/>
      <c r="ACS17" s="1"/>
      <c r="ACT17" s="1"/>
      <c r="ACU17" s="1"/>
      <c r="ACV17" s="1"/>
      <c r="ACW17" s="1"/>
      <c r="ACX17" s="1"/>
      <c r="ACY17" s="1"/>
      <c r="ACZ17" s="1"/>
      <c r="ADA17" s="1"/>
      <c r="ADB17" s="1"/>
      <c r="ADC17" s="1"/>
      <c r="ADD17" s="1"/>
      <c r="ADE17" s="1"/>
      <c r="ADF17" s="1"/>
      <c r="ADG17" s="1"/>
      <c r="ADH17" s="1"/>
      <c r="ADI17" s="1"/>
      <c r="ADJ17" s="1"/>
      <c r="ADK17" s="1"/>
      <c r="ADL17" s="1"/>
      <c r="ADM17" s="1"/>
      <c r="ADN17" s="1"/>
      <c r="ADO17" s="1"/>
      <c r="ADP17" s="1"/>
      <c r="ADQ17" s="1"/>
      <c r="ADR17" s="1"/>
      <c r="ADS17" s="1"/>
      <c r="ADT17" s="1"/>
      <c r="ADU17" s="1"/>
      <c r="ADV17" s="1"/>
      <c r="ADW17" s="1"/>
      <c r="ADX17" s="1"/>
      <c r="ADY17" s="1"/>
      <c r="ADZ17" s="1"/>
      <c r="AEA17" s="1"/>
      <c r="AEB17" s="1"/>
      <c r="AEC17" s="1"/>
      <c r="AED17" s="1"/>
      <c r="AEE17" s="1"/>
      <c r="AEF17" s="1"/>
      <c r="AEG17" s="1"/>
      <c r="AEH17" s="1"/>
      <c r="AEI17" s="1"/>
      <c r="AEJ17" s="1"/>
      <c r="AEK17" s="1"/>
      <c r="AEL17" s="1"/>
      <c r="AEM17" s="1"/>
      <c r="AEN17" s="1"/>
      <c r="AEO17" s="1"/>
      <c r="AEP17" s="1"/>
      <c r="AEQ17" s="1"/>
      <c r="AER17" s="1"/>
      <c r="AES17" s="1"/>
      <c r="AET17" s="1"/>
      <c r="AEU17" s="1"/>
      <c r="AEV17" s="1"/>
      <c r="AEW17" s="1"/>
      <c r="AEX17" s="1"/>
      <c r="AEY17" s="1"/>
      <c r="AEZ17" s="1"/>
      <c r="AFA17" s="1"/>
      <c r="AFB17" s="1"/>
      <c r="AFC17" s="1"/>
      <c r="AFD17" s="1"/>
      <c r="AFE17" s="1"/>
      <c r="AFF17" s="1"/>
      <c r="AFG17" s="1"/>
      <c r="AFH17" s="1"/>
      <c r="AFI17" s="1"/>
      <c r="AFJ17" s="1"/>
      <c r="AFK17" s="1"/>
      <c r="AFL17" s="1"/>
      <c r="AFM17" s="1"/>
      <c r="AFN17" s="1"/>
      <c r="AFO17" s="1"/>
      <c r="AFP17" s="1"/>
      <c r="AFQ17" s="1"/>
      <c r="AFR17" s="1"/>
      <c r="AFS17" s="1"/>
      <c r="AFT17" s="1"/>
      <c r="AFU17" s="1"/>
      <c r="AFV17" s="1"/>
      <c r="AFW17" s="1"/>
      <c r="AFX17" s="1"/>
      <c r="AFY17" s="1"/>
      <c r="AFZ17" s="1"/>
      <c r="AGA17" s="1"/>
      <c r="AGB17" s="1"/>
      <c r="AGC17" s="1"/>
      <c r="AGD17" s="1"/>
      <c r="AGE17" s="1"/>
      <c r="AGF17" s="1"/>
      <c r="AGG17" s="1"/>
      <c r="AGH17" s="1"/>
      <c r="AGI17" s="1"/>
      <c r="AGJ17" s="1"/>
      <c r="AGK17" s="1"/>
      <c r="AGL17" s="1"/>
      <c r="AGM17" s="1"/>
      <c r="AGN17" s="1"/>
      <c r="AGO17" s="1"/>
      <c r="AGP17" s="1"/>
      <c r="AGQ17" s="1"/>
      <c r="AGR17" s="1"/>
      <c r="AGS17" s="1"/>
      <c r="AGT17" s="1"/>
      <c r="AGU17" s="1"/>
      <c r="AGV17" s="1"/>
      <c r="AGW17" s="1"/>
      <c r="AGX17" s="1"/>
      <c r="AGY17" s="1"/>
      <c r="AGZ17" s="1"/>
      <c r="AHA17" s="1"/>
      <c r="AHB17" s="1"/>
      <c r="AHC17" s="1"/>
      <c r="AHD17" s="1"/>
      <c r="AHE17" s="1"/>
      <c r="AHF17" s="1"/>
      <c r="AHG17" s="1"/>
      <c r="AHH17" s="1"/>
      <c r="AHI17" s="1"/>
      <c r="AHJ17" s="1"/>
      <c r="AHK17" s="1"/>
      <c r="AHL17" s="1"/>
      <c r="AHM17" s="1"/>
      <c r="AHN17" s="1"/>
      <c r="AHO17" s="1"/>
      <c r="AHP17" s="1"/>
      <c r="AHQ17" s="1"/>
      <c r="AHR17" s="1"/>
      <c r="AHS17" s="1"/>
      <c r="AHT17" s="1"/>
      <c r="AHU17" s="1"/>
      <c r="AHV17" s="1"/>
      <c r="AHW17" s="1"/>
      <c r="AHX17" s="1"/>
      <c r="AHY17" s="1"/>
      <c r="AHZ17" s="1"/>
      <c r="AIA17" s="1"/>
      <c r="AIB17" s="1"/>
      <c r="AIC17" s="1"/>
      <c r="AID17" s="1"/>
      <c r="AIE17" s="1"/>
      <c r="AIF17" s="1"/>
      <c r="AIG17" s="1"/>
      <c r="AIH17" s="1"/>
      <c r="AII17" s="1"/>
      <c r="AIJ17" s="1"/>
      <c r="AIK17" s="1"/>
      <c r="AIL17" s="1"/>
      <c r="AIM17" s="1"/>
      <c r="AIN17" s="1"/>
      <c r="AIO17" s="1"/>
      <c r="AIP17" s="1"/>
      <c r="AIQ17" s="1"/>
      <c r="AIR17" s="1"/>
      <c r="AIS17" s="1"/>
      <c r="AIT17" s="1"/>
      <c r="AIU17" s="1"/>
      <c r="AIV17" s="1"/>
      <c r="AIW17" s="1"/>
      <c r="AIX17" s="1"/>
      <c r="AIY17" s="1"/>
      <c r="AIZ17" s="1"/>
      <c r="AJA17" s="1"/>
      <c r="AJB17" s="1"/>
      <c r="AJC17" s="1"/>
      <c r="AJD17" s="1"/>
      <c r="AJE17" s="1"/>
      <c r="AJF17" s="1"/>
      <c r="AJG17" s="1"/>
      <c r="AJH17" s="1"/>
      <c r="AJI17" s="1"/>
      <c r="AJJ17" s="1"/>
      <c r="AJK17" s="1"/>
      <c r="AJL17" s="1"/>
      <c r="AJM17" s="1"/>
      <c r="AJN17" s="1"/>
      <c r="AJO17" s="1"/>
      <c r="AJP17" s="1"/>
      <c r="AJQ17" s="1"/>
      <c r="AJR17" s="1"/>
      <c r="AJS17" s="1"/>
      <c r="AJT17" s="1"/>
      <c r="AJU17" s="1"/>
      <c r="AJV17" s="1"/>
      <c r="AJW17" s="1"/>
      <c r="AJX17" s="1"/>
      <c r="AJY17" s="1"/>
      <c r="AJZ17" s="1"/>
      <c r="AKA17" s="1"/>
      <c r="AKB17" s="1"/>
      <c r="AKC17" s="1"/>
      <c r="AKD17" s="1"/>
      <c r="AKE17" s="1"/>
      <c r="AKF17" s="1"/>
      <c r="AKG17" s="1"/>
      <c r="AKH17" s="1"/>
      <c r="AKI17" s="1"/>
      <c r="AKJ17" s="1"/>
      <c r="AKK17" s="1"/>
      <c r="AKL17" s="1"/>
      <c r="AKM17" s="1"/>
      <c r="AKN17" s="1"/>
      <c r="AKO17" s="1"/>
      <c r="AKP17" s="1"/>
      <c r="AKQ17" s="1"/>
      <c r="AKR17" s="1"/>
      <c r="AKS17" s="1"/>
      <c r="AKT17" s="1"/>
      <c r="AKU17" s="1"/>
      <c r="AKV17" s="1"/>
      <c r="AKW17" s="1"/>
      <c r="AKX17" s="1"/>
      <c r="AKY17" s="1"/>
      <c r="AKZ17" s="1"/>
      <c r="ALA17" s="1"/>
      <c r="ALB17" s="1"/>
      <c r="ALC17" s="1"/>
      <c r="ALD17" s="1"/>
      <c r="ALE17" s="1"/>
      <c r="ALF17" s="1"/>
      <c r="ALG17" s="1"/>
      <c r="ALH17" s="1"/>
      <c r="ALI17" s="1"/>
      <c r="ALJ17" s="1"/>
      <c r="ALK17" s="1"/>
      <c r="ALL17" s="1"/>
      <c r="ALM17" s="1"/>
      <c r="ALN17" s="1"/>
      <c r="ALO17" s="1"/>
      <c r="ALP17" s="1"/>
      <c r="ALQ17" s="1"/>
      <c r="ALR17" s="1"/>
      <c r="ALS17" s="1"/>
      <c r="ALT17" s="1"/>
      <c r="ALU17" s="1"/>
      <c r="ALV17" s="1"/>
      <c r="ALW17" s="1"/>
      <c r="ALX17" s="1"/>
      <c r="ALY17" s="1"/>
      <c r="ALZ17" s="1"/>
      <c r="AMA17" s="1"/>
      <c r="AMB17" s="1"/>
      <c r="AMC17" s="1"/>
      <c r="AMD17" s="1"/>
      <c r="AME17" s="1"/>
      <c r="AMF17" s="1"/>
      <c r="AMG17" s="1"/>
      <c r="AMH17" s="1"/>
      <c r="AMI17" s="1"/>
      <c r="AMJ17" s="1"/>
    </row>
    <row r="18" customFormat="false" ht="33" hidden="false" customHeight="true" outlineLevel="0" collapsed="false">
      <c r="A18" s="43" t="s">
        <v>32</v>
      </c>
      <c r="B18" s="43"/>
      <c r="C18" s="44" t="s">
        <v>29</v>
      </c>
      <c r="D18" s="45"/>
      <c r="E18" s="45"/>
      <c r="F18" s="46"/>
      <c r="H18" s="46"/>
    </row>
    <row r="19" customFormat="false" ht="36" hidden="false" customHeight="true" outlineLevel="0" collapsed="false">
      <c r="A19" s="47" t="s">
        <v>33</v>
      </c>
      <c r="B19" s="48" t="n">
        <f aca="false">D7</f>
        <v>1465.67</v>
      </c>
      <c r="C19" s="49" t="n">
        <v>1</v>
      </c>
      <c r="D19" s="50"/>
      <c r="E19" s="45"/>
      <c r="F19" s="51"/>
    </row>
    <row r="20" customFormat="false" ht="24" hidden="false" customHeight="true" outlineLevel="0" collapsed="false">
      <c r="A20" s="49"/>
      <c r="B20" s="52"/>
      <c r="C20" s="53" t="n">
        <f aca="false">SUM(C19)</f>
        <v>1</v>
      </c>
      <c r="D20" s="54"/>
      <c r="E20" s="54"/>
      <c r="F20" s="55"/>
    </row>
    <row r="22" customFormat="false" ht="24" hidden="false" customHeight="true" outlineLevel="0" collapsed="false">
      <c r="A22" s="42" t="s">
        <v>34</v>
      </c>
      <c r="B22" s="42"/>
      <c r="C22" s="42"/>
      <c r="D22" s="42"/>
      <c r="E22" s="42"/>
      <c r="F22" s="42"/>
      <c r="G22" s="42"/>
      <c r="H22" s="42"/>
    </row>
    <row r="24" customFormat="false" ht="24" hidden="false" customHeight="true" outlineLevel="0" collapsed="false">
      <c r="A24" s="42" t="s">
        <v>35</v>
      </c>
      <c r="B24" s="42"/>
      <c r="C24" s="42"/>
      <c r="D24" s="42"/>
      <c r="E24" s="42"/>
      <c r="F24" s="42"/>
      <c r="G24" s="42"/>
      <c r="H24" s="42"/>
    </row>
    <row r="25" customFormat="false" ht="24" hidden="false" customHeight="true" outlineLevel="0" collapsed="false">
      <c r="A25" s="56" t="s">
        <v>36</v>
      </c>
      <c r="B25" s="56"/>
      <c r="C25" s="56"/>
      <c r="D25" s="56"/>
    </row>
    <row r="26" customFormat="false" ht="24" hidden="false" customHeight="true" outlineLevel="0" collapsed="false">
      <c r="A26" s="57" t="s">
        <v>5</v>
      </c>
      <c r="B26" s="58" t="s">
        <v>37</v>
      </c>
      <c r="C26" s="58" t="s">
        <v>38</v>
      </c>
      <c r="D26" s="59" t="s">
        <v>21</v>
      </c>
    </row>
    <row r="27" customFormat="false" ht="24" hidden="false" customHeight="true" outlineLevel="0" collapsed="false">
      <c r="A27" s="60" t="s">
        <v>39</v>
      </c>
      <c r="B27" s="61" t="n">
        <f aca="false">B19</f>
        <v>1465.67</v>
      </c>
      <c r="C27" s="62" t="n">
        <v>0.4</v>
      </c>
      <c r="D27" s="52" t="n">
        <f aca="false">B27*C27</f>
        <v>586.268</v>
      </c>
      <c r="E27" s="63"/>
      <c r="F27" s="63"/>
    </row>
    <row r="29" customFormat="false" ht="24" hidden="false" customHeight="true" outlineLevel="0" collapsed="false">
      <c r="A29" s="64" t="s">
        <v>30</v>
      </c>
      <c r="B29" s="64"/>
      <c r="C29" s="64"/>
      <c r="D29" s="64"/>
      <c r="E29" s="64"/>
      <c r="F29" s="64"/>
      <c r="G29" s="64"/>
      <c r="H29" s="64"/>
    </row>
    <row r="30" customFormat="false" ht="42" hidden="false" customHeight="true" outlineLevel="0" collapsed="false">
      <c r="A30" s="56" t="s">
        <v>30</v>
      </c>
      <c r="B30" s="56"/>
      <c r="C30" s="56"/>
      <c r="D30" s="56"/>
      <c r="E30" s="56"/>
      <c r="F30" s="56"/>
      <c r="G30" s="56"/>
    </row>
    <row r="31" customFormat="false" ht="47.25" hidden="false" customHeight="true" outlineLevel="0" collapsed="false">
      <c r="A31" s="65" t="s">
        <v>5</v>
      </c>
      <c r="B31" s="66" t="s">
        <v>40</v>
      </c>
      <c r="C31" s="67" t="s">
        <v>41</v>
      </c>
      <c r="D31" s="67" t="s">
        <v>42</v>
      </c>
      <c r="E31" s="66" t="s">
        <v>43</v>
      </c>
      <c r="F31" s="66" t="s">
        <v>44</v>
      </c>
      <c r="G31" s="68" t="s">
        <v>45</v>
      </c>
    </row>
    <row r="32" customFormat="false" ht="24" hidden="false" customHeight="true" outlineLevel="0" collapsed="false">
      <c r="A32" s="69" t="s">
        <v>39</v>
      </c>
      <c r="B32" s="70" t="n">
        <f aca="false">B19</f>
        <v>1465.67</v>
      </c>
      <c r="C32" s="70" t="n">
        <v>0</v>
      </c>
      <c r="D32" s="70" t="n">
        <f aca="false">(D27/220)*G6</f>
        <v>586.268</v>
      </c>
      <c r="E32" s="71" t="n">
        <v>0</v>
      </c>
      <c r="F32" s="72" t="n">
        <v>0</v>
      </c>
      <c r="G32" s="73" t="n">
        <f aca="false">SUM(B32:F32)</f>
        <v>2051.938</v>
      </c>
    </row>
    <row r="33" customFormat="false" ht="24" hidden="false" customHeight="true" outlineLevel="0" collapsed="false">
      <c r="A33" s="74"/>
      <c r="B33" s="75"/>
      <c r="C33" s="75"/>
      <c r="D33" s="75"/>
      <c r="E33" s="76"/>
      <c r="F33" s="77"/>
      <c r="G33" s="78"/>
      <c r="H33" s="45"/>
    </row>
    <row r="35" customFormat="false" ht="24" hidden="false" customHeight="true" outlineLevel="0" collapsed="false">
      <c r="A35" s="64" t="s">
        <v>46</v>
      </c>
      <c r="B35" s="64"/>
      <c r="C35" s="64"/>
      <c r="D35" s="64"/>
      <c r="E35" s="64"/>
      <c r="F35" s="64"/>
      <c r="G35" s="64"/>
      <c r="H35" s="64"/>
    </row>
    <row r="37" customFormat="false" ht="24" hidden="false" customHeight="true" outlineLevel="0" collapsed="false">
      <c r="A37" s="42" t="s">
        <v>47</v>
      </c>
      <c r="B37" s="42"/>
      <c r="C37" s="42"/>
      <c r="D37" s="42"/>
      <c r="E37" s="42"/>
      <c r="F37" s="42"/>
      <c r="G37" s="42"/>
      <c r="H37" s="42"/>
    </row>
    <row r="39" customFormat="false" ht="37.5" hidden="false" customHeight="true" outlineLevel="0" collapsed="false">
      <c r="A39" s="79" t="s">
        <v>48</v>
      </c>
      <c r="B39" s="79"/>
      <c r="C39" s="79"/>
      <c r="D39" s="79"/>
      <c r="E39" s="80"/>
    </row>
    <row r="40" customFormat="false" ht="31.5" hidden="false" customHeight="false" outlineLevel="0" collapsed="false">
      <c r="A40" s="43" t="s">
        <v>5</v>
      </c>
      <c r="B40" s="43" t="s">
        <v>37</v>
      </c>
      <c r="C40" s="44" t="s">
        <v>49</v>
      </c>
      <c r="D40" s="43" t="s">
        <v>21</v>
      </c>
    </row>
    <row r="41" customFormat="false" ht="24" hidden="false" customHeight="true" outlineLevel="0" collapsed="false">
      <c r="A41" s="49" t="s">
        <v>39</v>
      </c>
      <c r="B41" s="61" t="n">
        <f aca="false">G32</f>
        <v>2051.938</v>
      </c>
      <c r="C41" s="81" t="n">
        <f aca="false">1/12</f>
        <v>0.0833333333333333</v>
      </c>
      <c r="D41" s="52" t="n">
        <f aca="false">B41*C41</f>
        <v>170.994833333333</v>
      </c>
    </row>
    <row r="43" customFormat="false" ht="36.75" hidden="false" customHeight="true" outlineLevel="0" collapsed="false">
      <c r="A43" s="79" t="s">
        <v>50</v>
      </c>
      <c r="B43" s="79"/>
      <c r="C43" s="79"/>
      <c r="D43" s="79"/>
    </row>
    <row r="44" customFormat="false" ht="31.5" hidden="false" customHeight="false" outlineLevel="0" collapsed="false">
      <c r="A44" s="82" t="s">
        <v>5</v>
      </c>
      <c r="B44" s="83" t="s">
        <v>37</v>
      </c>
      <c r="C44" s="84" t="s">
        <v>49</v>
      </c>
      <c r="D44" s="85" t="s">
        <v>21</v>
      </c>
    </row>
    <row r="45" customFormat="false" ht="24" hidden="false" customHeight="true" outlineLevel="0" collapsed="false">
      <c r="A45" s="69" t="s">
        <v>39</v>
      </c>
      <c r="B45" s="70" t="n">
        <f aca="false">G32</f>
        <v>2051.938</v>
      </c>
      <c r="C45" s="86" t="n">
        <f aca="false">1/12</f>
        <v>0.0833333333333333</v>
      </c>
      <c r="D45" s="73" t="n">
        <f aca="false">B45*C45</f>
        <v>170.994833333333</v>
      </c>
    </row>
    <row r="46" customFormat="false" ht="24" hidden="false" customHeight="true" outlineLevel="0" collapsed="false">
      <c r="A46" s="74" t="n">
        <f aca="false">A20</f>
        <v>0</v>
      </c>
      <c r="B46" s="75"/>
      <c r="C46" s="87"/>
      <c r="D46" s="78"/>
    </row>
    <row r="48" customFormat="false" ht="24" hidden="false" customHeight="true" outlineLevel="0" collapsed="false">
      <c r="A48" s="79" t="s">
        <v>51</v>
      </c>
      <c r="B48" s="79"/>
      <c r="C48" s="79"/>
      <c r="D48" s="79"/>
      <c r="E48" s="79"/>
    </row>
    <row r="49" customFormat="false" ht="38.25" hidden="false" customHeight="true" outlineLevel="0" collapsed="false">
      <c r="A49" s="43" t="s">
        <v>5</v>
      </c>
      <c r="B49" s="43" t="s">
        <v>37</v>
      </c>
      <c r="C49" s="44" t="s">
        <v>52</v>
      </c>
      <c r="D49" s="44" t="s">
        <v>49</v>
      </c>
      <c r="E49" s="43" t="s">
        <v>21</v>
      </c>
    </row>
    <row r="50" customFormat="false" ht="24" hidden="false" customHeight="true" outlineLevel="0" collapsed="false">
      <c r="A50" s="49" t="s">
        <v>39</v>
      </c>
      <c r="B50" s="61" t="n">
        <f aca="false">G32</f>
        <v>2051.938</v>
      </c>
      <c r="C50" s="88" t="n">
        <f aca="false">1/3</f>
        <v>0.333333333333333</v>
      </c>
      <c r="D50" s="81" t="n">
        <f aca="false">1/12</f>
        <v>0.0833333333333333</v>
      </c>
      <c r="E50" s="52" t="n">
        <f aca="false">B50*C50*D50</f>
        <v>56.9982777777778</v>
      </c>
    </row>
    <row r="52" customFormat="false" ht="24" hidden="false" customHeight="true" outlineLevel="0" collapsed="false">
      <c r="A52" s="56" t="s">
        <v>47</v>
      </c>
      <c r="B52" s="56"/>
      <c r="C52" s="56"/>
      <c r="D52" s="56"/>
      <c r="E52" s="56"/>
    </row>
    <row r="53" customFormat="false" ht="24" hidden="false" customHeight="true" outlineLevel="0" collapsed="false">
      <c r="A53" s="43" t="s">
        <v>5</v>
      </c>
      <c r="B53" s="43" t="s">
        <v>53</v>
      </c>
      <c r="C53" s="43" t="s">
        <v>54</v>
      </c>
      <c r="D53" s="43" t="s">
        <v>55</v>
      </c>
      <c r="E53" s="43" t="s">
        <v>45</v>
      </c>
    </row>
    <row r="54" customFormat="false" ht="24" hidden="false" customHeight="true" outlineLevel="0" collapsed="false">
      <c r="A54" s="49" t="s">
        <v>56</v>
      </c>
      <c r="B54" s="61" t="n">
        <f aca="false">D41</f>
        <v>170.994833333333</v>
      </c>
      <c r="C54" s="61" t="n">
        <f aca="false">D45</f>
        <v>170.994833333333</v>
      </c>
      <c r="D54" s="61" t="n">
        <f aca="false">E50</f>
        <v>56.9982777777778</v>
      </c>
      <c r="E54" s="52" t="n">
        <f aca="false">SUM(B54:D54)</f>
        <v>398.987944444444</v>
      </c>
    </row>
    <row r="56" customFormat="false" ht="24" hidden="false" customHeight="true" outlineLevel="0" collapsed="false">
      <c r="A56" s="42" t="s">
        <v>57</v>
      </c>
      <c r="B56" s="42"/>
      <c r="C56" s="42"/>
      <c r="D56" s="42"/>
      <c r="E56" s="42"/>
      <c r="F56" s="42"/>
      <c r="G56" s="42"/>
      <c r="H56" s="42"/>
    </row>
    <row r="57" customFormat="false" ht="51.75" hidden="false" customHeight="true" outlineLevel="0" collapsed="false">
      <c r="A57" s="56" t="s">
        <v>58</v>
      </c>
      <c r="B57" s="56"/>
    </row>
    <row r="58" customFormat="false" ht="24" hidden="false" customHeight="true" outlineLevel="0" collapsed="false">
      <c r="A58" s="82" t="s">
        <v>59</v>
      </c>
      <c r="B58" s="85" t="s">
        <v>38</v>
      </c>
    </row>
    <row r="59" customFormat="false" ht="24" hidden="false" customHeight="true" outlineLevel="0" collapsed="false">
      <c r="A59" s="89" t="s">
        <v>60</v>
      </c>
      <c r="B59" s="90" t="n">
        <v>0.2</v>
      </c>
    </row>
    <row r="60" customFormat="false" ht="24" hidden="false" customHeight="true" outlineLevel="0" collapsed="false">
      <c r="A60" s="91" t="s">
        <v>61</v>
      </c>
      <c r="B60" s="92" t="n">
        <v>0</v>
      </c>
    </row>
    <row r="61" customFormat="false" ht="24" hidden="false" customHeight="true" outlineLevel="0" collapsed="false">
      <c r="A61" s="91" t="s">
        <v>62</v>
      </c>
      <c r="B61" s="92" t="n">
        <v>0.01</v>
      </c>
    </row>
    <row r="62" customFormat="false" ht="24" hidden="false" customHeight="true" outlineLevel="0" collapsed="false">
      <c r="A62" s="91" t="s">
        <v>63</v>
      </c>
      <c r="B62" s="92" t="n">
        <v>0</v>
      </c>
    </row>
    <row r="63" customFormat="false" ht="24" hidden="false" customHeight="true" outlineLevel="0" collapsed="false">
      <c r="A63" s="91" t="s">
        <v>64</v>
      </c>
      <c r="B63" s="92" t="n">
        <v>0</v>
      </c>
    </row>
    <row r="64" customFormat="false" ht="24" hidden="false" customHeight="true" outlineLevel="0" collapsed="false">
      <c r="A64" s="91" t="s">
        <v>65</v>
      </c>
      <c r="B64" s="92" t="n">
        <v>0</v>
      </c>
    </row>
    <row r="65" customFormat="false" ht="24" hidden="false" customHeight="true" outlineLevel="0" collapsed="false">
      <c r="A65" s="91" t="s">
        <v>66</v>
      </c>
      <c r="B65" s="92" t="n">
        <v>0</v>
      </c>
    </row>
    <row r="66" customFormat="false" ht="24" hidden="false" customHeight="true" outlineLevel="0" collapsed="false">
      <c r="A66" s="74" t="s">
        <v>67</v>
      </c>
      <c r="B66" s="93" t="n">
        <v>0.08</v>
      </c>
    </row>
    <row r="67" customFormat="false" ht="24" hidden="false" customHeight="true" outlineLevel="0" collapsed="false">
      <c r="A67" s="94" t="s">
        <v>68</v>
      </c>
      <c r="B67" s="95" t="n">
        <f aca="false">SUM(B59:B66)</f>
        <v>0.29</v>
      </c>
    </row>
    <row r="69" customFormat="false" ht="24" hidden="false" customHeight="true" outlineLevel="0" collapsed="false">
      <c r="A69" s="56" t="s">
        <v>69</v>
      </c>
      <c r="B69" s="56"/>
      <c r="C69" s="56"/>
      <c r="D69" s="56"/>
    </row>
    <row r="70" customFormat="false" ht="24" hidden="false" customHeight="true" outlineLevel="0" collapsed="false">
      <c r="A70" s="82" t="s">
        <v>5</v>
      </c>
      <c r="B70" s="83" t="s">
        <v>37</v>
      </c>
      <c r="C70" s="83" t="s">
        <v>38</v>
      </c>
      <c r="D70" s="85" t="s">
        <v>21</v>
      </c>
    </row>
    <row r="71" customFormat="false" ht="24" hidden="false" customHeight="true" outlineLevel="0" collapsed="false">
      <c r="A71" s="49" t="s">
        <v>39</v>
      </c>
      <c r="B71" s="61" t="n">
        <f aca="false">G32+E54</f>
        <v>2450.92594444444</v>
      </c>
      <c r="C71" s="96" t="n">
        <f aca="false">B59+B61</f>
        <v>0.21</v>
      </c>
      <c r="D71" s="52" t="n">
        <f aca="false">B71*C71</f>
        <v>514.694448333333</v>
      </c>
      <c r="F71" s="1" t="s">
        <v>70</v>
      </c>
    </row>
    <row r="73" customFormat="false" ht="24" hidden="false" customHeight="true" outlineLevel="0" collapsed="false">
      <c r="A73" s="56" t="s">
        <v>71</v>
      </c>
      <c r="B73" s="56"/>
      <c r="C73" s="56"/>
      <c r="D73" s="56"/>
    </row>
    <row r="74" customFormat="false" ht="24" hidden="false" customHeight="true" outlineLevel="0" collapsed="false">
      <c r="A74" s="82" t="s">
        <v>5</v>
      </c>
      <c r="B74" s="83" t="s">
        <v>37</v>
      </c>
      <c r="C74" s="83" t="s">
        <v>38</v>
      </c>
      <c r="D74" s="85" t="s">
        <v>21</v>
      </c>
    </row>
    <row r="75" customFormat="false" ht="15.75" hidden="false" customHeight="false" outlineLevel="0" collapsed="false">
      <c r="A75" s="49" t="s">
        <v>72</v>
      </c>
      <c r="B75" s="61" t="n">
        <f aca="false">G32+E54</f>
        <v>2450.92594444444</v>
      </c>
      <c r="C75" s="81" t="n">
        <f aca="false">$B$66</f>
        <v>0.08</v>
      </c>
      <c r="D75" s="52" t="n">
        <f aca="false">B75*C75</f>
        <v>196.074075555556</v>
      </c>
    </row>
    <row r="77" customFormat="false" ht="24" hidden="false" customHeight="true" outlineLevel="0" collapsed="false">
      <c r="A77" s="56" t="s">
        <v>57</v>
      </c>
      <c r="B77" s="56"/>
      <c r="C77" s="56"/>
      <c r="D77" s="56"/>
    </row>
    <row r="78" customFormat="false" ht="24" hidden="false" customHeight="true" outlineLevel="0" collapsed="false">
      <c r="A78" s="82" t="s">
        <v>5</v>
      </c>
      <c r="B78" s="83" t="s">
        <v>73</v>
      </c>
      <c r="C78" s="83" t="s">
        <v>67</v>
      </c>
      <c r="D78" s="85" t="s">
        <v>45</v>
      </c>
    </row>
    <row r="79" customFormat="false" ht="24" hidden="false" customHeight="true" outlineLevel="0" collapsed="false">
      <c r="A79" s="49" t="s">
        <v>39</v>
      </c>
      <c r="B79" s="61" t="n">
        <f aca="false">D71</f>
        <v>514.694448333333</v>
      </c>
      <c r="C79" s="61" t="n">
        <f aca="false">D75</f>
        <v>196.074075555556</v>
      </c>
      <c r="D79" s="52" t="n">
        <f aca="false">B79+C79</f>
        <v>710.768523888889</v>
      </c>
    </row>
    <row r="81" customFormat="false" ht="24" hidden="false" customHeight="true" outlineLevel="0" collapsed="false">
      <c r="A81" s="42" t="s">
        <v>74</v>
      </c>
      <c r="B81" s="42"/>
      <c r="C81" s="42"/>
      <c r="D81" s="42"/>
      <c r="E81" s="97"/>
      <c r="F81" s="97"/>
      <c r="G81" s="97"/>
      <c r="H81" s="97"/>
    </row>
    <row r="82" customFormat="false" ht="30" hidden="false" customHeight="true" outlineLevel="0" collapsed="false">
      <c r="A82" s="98" t="s">
        <v>75</v>
      </c>
      <c r="B82" s="98"/>
      <c r="C82" s="98"/>
      <c r="D82" s="98"/>
      <c r="E82" s="45"/>
      <c r="F82" s="45"/>
      <c r="G82" s="45"/>
    </row>
    <row r="83" customFormat="false" ht="24" hidden="false" customHeight="true" outlineLevel="0" collapsed="false">
      <c r="A83" s="56" t="s">
        <v>76</v>
      </c>
      <c r="B83" s="56"/>
      <c r="C83" s="56"/>
      <c r="D83" s="56"/>
      <c r="E83" s="56"/>
    </row>
    <row r="84" customFormat="false" ht="36" hidden="false" customHeight="true" outlineLevel="0" collapsed="false">
      <c r="A84" s="82" t="s">
        <v>5</v>
      </c>
      <c r="B84" s="83" t="s">
        <v>77</v>
      </c>
      <c r="C84" s="83" t="s">
        <v>78</v>
      </c>
      <c r="D84" s="84" t="s">
        <v>16</v>
      </c>
      <c r="E84" s="85" t="s">
        <v>79</v>
      </c>
    </row>
    <row r="85" customFormat="false" ht="24" hidden="false" customHeight="true" outlineLevel="0" collapsed="false">
      <c r="A85" s="49" t="s">
        <v>56</v>
      </c>
      <c r="B85" s="61" t="n">
        <f aca="false">E10</f>
        <v>5</v>
      </c>
      <c r="C85" s="99" t="n">
        <v>2</v>
      </c>
      <c r="D85" s="99" t="n">
        <f aca="false">G7</f>
        <v>22</v>
      </c>
      <c r="E85" s="52" t="n">
        <f aca="false">B85*C85*D85</f>
        <v>220</v>
      </c>
      <c r="F85" s="80"/>
    </row>
    <row r="87" customFormat="false" ht="24" hidden="false" customHeight="true" outlineLevel="0" collapsed="false">
      <c r="A87" s="56" t="s">
        <v>80</v>
      </c>
      <c r="B87" s="56"/>
      <c r="C87" s="56"/>
      <c r="D87" s="56"/>
      <c r="E87" s="56"/>
    </row>
    <row r="88" customFormat="false" ht="24" hidden="false" customHeight="true" outlineLevel="0" collapsed="false">
      <c r="A88" s="82" t="s">
        <v>5</v>
      </c>
      <c r="B88" s="83" t="s">
        <v>37</v>
      </c>
      <c r="C88" s="83" t="s">
        <v>81</v>
      </c>
      <c r="D88" s="83" t="s">
        <v>38</v>
      </c>
      <c r="E88" s="85" t="s">
        <v>82</v>
      </c>
    </row>
    <row r="89" customFormat="false" ht="24" hidden="false" customHeight="true" outlineLevel="0" collapsed="false">
      <c r="A89" s="49" t="s">
        <v>72</v>
      </c>
      <c r="B89" s="61" t="n">
        <f aca="false">B19</f>
        <v>1465.67</v>
      </c>
      <c r="C89" s="100" t="n">
        <v>1</v>
      </c>
      <c r="D89" s="100" t="n">
        <v>0.06</v>
      </c>
      <c r="E89" s="52" t="n">
        <f aca="false">B89*C89*D89</f>
        <v>87.9402</v>
      </c>
    </row>
    <row r="91" customFormat="false" ht="24" hidden="false" customHeight="true" outlineLevel="0" collapsed="false">
      <c r="A91" s="56" t="s">
        <v>83</v>
      </c>
      <c r="B91" s="56"/>
      <c r="C91" s="56"/>
      <c r="D91" s="56"/>
    </row>
    <row r="92" customFormat="false" ht="24" hidden="false" customHeight="true" outlineLevel="0" collapsed="false">
      <c r="A92" s="82" t="s">
        <v>5</v>
      </c>
      <c r="B92" s="83" t="s">
        <v>79</v>
      </c>
      <c r="C92" s="83" t="s">
        <v>84</v>
      </c>
      <c r="D92" s="85" t="s">
        <v>85</v>
      </c>
    </row>
    <row r="93" customFormat="false" ht="24" hidden="false" customHeight="true" outlineLevel="0" collapsed="false">
      <c r="A93" s="49" t="s">
        <v>72</v>
      </c>
      <c r="B93" s="61" t="n">
        <f aca="false">E85</f>
        <v>220</v>
      </c>
      <c r="C93" s="61" t="n">
        <f aca="false">E89</f>
        <v>87.9402</v>
      </c>
      <c r="D93" s="52" t="n">
        <f aca="false">B93-C93</f>
        <v>132.0598</v>
      </c>
    </row>
    <row r="94" customFormat="false" ht="24" hidden="false" customHeight="true" outlineLevel="0" collapsed="false">
      <c r="A94" s="98" t="s">
        <v>86</v>
      </c>
      <c r="B94" s="98"/>
      <c r="C94" s="98"/>
      <c r="D94" s="98"/>
      <c r="E94" s="45"/>
      <c r="F94" s="45"/>
      <c r="G94" s="45"/>
    </row>
    <row r="96" customFormat="false" ht="24" hidden="false" customHeight="true" outlineLevel="0" collapsed="false">
      <c r="A96" s="56" t="s">
        <v>87</v>
      </c>
      <c r="B96" s="56"/>
      <c r="C96" s="56"/>
      <c r="D96" s="56"/>
    </row>
    <row r="97" customFormat="false" ht="31.5" hidden="false" customHeight="true" outlineLevel="0" collapsed="false">
      <c r="A97" s="57" t="s">
        <v>5</v>
      </c>
      <c r="B97" s="58" t="s">
        <v>88</v>
      </c>
      <c r="C97" s="101" t="s">
        <v>16</v>
      </c>
      <c r="D97" s="59" t="s">
        <v>21</v>
      </c>
    </row>
    <row r="98" customFormat="false" ht="24" hidden="false" customHeight="true" outlineLevel="0" collapsed="false">
      <c r="A98" s="74" t="s">
        <v>89</v>
      </c>
      <c r="B98" s="75" t="n">
        <v>25.42</v>
      </c>
      <c r="C98" s="102" t="n">
        <f aca="false">G7</f>
        <v>22</v>
      </c>
      <c r="D98" s="78" t="n">
        <f aca="false">B98*C98</f>
        <v>559.24</v>
      </c>
    </row>
    <row r="99" customFormat="false" ht="15.75" hidden="false" customHeight="false" outlineLevel="0" collapsed="false">
      <c r="A99" s="103"/>
      <c r="B99" s="103"/>
      <c r="C99" s="103"/>
      <c r="D99" s="103"/>
    </row>
    <row r="100" customFormat="false" ht="24" hidden="false" customHeight="true" outlineLevel="0" collapsed="false">
      <c r="A100" s="56" t="s">
        <v>90</v>
      </c>
      <c r="B100" s="56"/>
      <c r="C100" s="56"/>
      <c r="D100" s="56"/>
    </row>
    <row r="101" customFormat="false" ht="24" hidden="false" customHeight="true" outlineLevel="0" collapsed="false">
      <c r="A101" s="82" t="s">
        <v>5</v>
      </c>
      <c r="B101" s="83" t="s">
        <v>37</v>
      </c>
      <c r="C101" s="83" t="s">
        <v>38</v>
      </c>
      <c r="D101" s="85" t="s">
        <v>82</v>
      </c>
    </row>
    <row r="102" customFormat="false" ht="24" hidden="false" customHeight="true" outlineLevel="0" collapsed="false">
      <c r="A102" s="91" t="s">
        <v>72</v>
      </c>
      <c r="B102" s="61" t="n">
        <f aca="false">D98</f>
        <v>559.24</v>
      </c>
      <c r="C102" s="100" t="n">
        <f aca="false">B10</f>
        <v>0.19</v>
      </c>
      <c r="D102" s="104" t="n">
        <f aca="false">B102*C102</f>
        <v>106.2556</v>
      </c>
    </row>
    <row r="104" customFormat="false" ht="24" hidden="false" customHeight="true" outlineLevel="0" collapsed="false">
      <c r="A104" s="56" t="s">
        <v>91</v>
      </c>
      <c r="B104" s="56"/>
      <c r="C104" s="56"/>
      <c r="D104" s="56"/>
    </row>
    <row r="105" customFormat="false" ht="24" hidden="false" customHeight="true" outlineLevel="0" collapsed="false">
      <c r="A105" s="82" t="s">
        <v>5</v>
      </c>
      <c r="B105" s="83" t="s">
        <v>79</v>
      </c>
      <c r="C105" s="83" t="s">
        <v>82</v>
      </c>
      <c r="D105" s="85" t="s">
        <v>85</v>
      </c>
    </row>
    <row r="106" customFormat="false" ht="24" hidden="false" customHeight="true" outlineLevel="0" collapsed="false">
      <c r="A106" s="49" t="s">
        <v>56</v>
      </c>
      <c r="B106" s="61" t="n">
        <f aca="false">D98</f>
        <v>559.24</v>
      </c>
      <c r="C106" s="61" t="n">
        <f aca="false">D102</f>
        <v>106.2556</v>
      </c>
      <c r="D106" s="52" t="n">
        <f aca="false">B106-C106</f>
        <v>452.9844</v>
      </c>
    </row>
    <row r="107" customFormat="false" ht="24" hidden="false" customHeight="true" outlineLevel="0" collapsed="false">
      <c r="A107" s="105" t="s">
        <v>92</v>
      </c>
      <c r="B107" s="105"/>
      <c r="C107" s="105"/>
      <c r="D107" s="105"/>
      <c r="E107" s="97"/>
      <c r="F107" s="97"/>
      <c r="G107" s="97"/>
      <c r="H107" s="97"/>
    </row>
    <row r="109" customFormat="false" ht="51.75" hidden="false" customHeight="true" outlineLevel="0" collapsed="false">
      <c r="A109" s="56" t="s">
        <v>93</v>
      </c>
      <c r="B109" s="56"/>
      <c r="C109" s="56"/>
      <c r="D109" s="56"/>
    </row>
    <row r="110" customFormat="false" ht="24" hidden="false" customHeight="true" outlineLevel="0" collapsed="false">
      <c r="A110" s="82" t="s">
        <v>5</v>
      </c>
      <c r="B110" s="83"/>
      <c r="C110" s="83"/>
      <c r="D110" s="85"/>
    </row>
    <row r="111" customFormat="false" ht="24" hidden="false" customHeight="true" outlineLevel="0" collapsed="false">
      <c r="A111" s="49" t="s">
        <v>89</v>
      </c>
      <c r="B111" s="61" t="n">
        <v>24.1</v>
      </c>
      <c r="C111" s="61"/>
      <c r="D111" s="52" t="n">
        <f aca="false">B111</f>
        <v>24.1</v>
      </c>
    </row>
    <row r="113" customFormat="false" ht="10.5" hidden="false" customHeight="true" outlineLevel="0" collapsed="false">
      <c r="A113" s="105" t="s">
        <v>94</v>
      </c>
      <c r="B113" s="105"/>
      <c r="C113" s="105"/>
      <c r="D113" s="105"/>
      <c r="E113" s="97"/>
      <c r="F113" s="97"/>
      <c r="G113" s="97"/>
      <c r="H113" s="97"/>
    </row>
    <row r="115" customFormat="false" ht="24" hidden="false" customHeight="true" outlineLevel="0" collapsed="false">
      <c r="A115" s="56" t="s">
        <v>74</v>
      </c>
      <c r="B115" s="56"/>
      <c r="C115" s="56"/>
      <c r="D115" s="56"/>
      <c r="E115" s="56"/>
      <c r="F115" s="56"/>
      <c r="G115" s="106"/>
    </row>
    <row r="116" customFormat="false" ht="24" hidden="false" customHeight="true" outlineLevel="0" collapsed="false">
      <c r="A116" s="82" t="s">
        <v>5</v>
      </c>
      <c r="B116" s="83" t="s">
        <v>95</v>
      </c>
      <c r="C116" s="83" t="s">
        <v>96</v>
      </c>
      <c r="D116" s="83" t="s">
        <v>97</v>
      </c>
      <c r="E116" s="83" t="s">
        <v>98</v>
      </c>
      <c r="F116" s="85" t="s">
        <v>45</v>
      </c>
    </row>
    <row r="117" customFormat="false" ht="24" hidden="false" customHeight="true" outlineLevel="0" collapsed="false">
      <c r="A117" s="49" t="s">
        <v>99</v>
      </c>
      <c r="B117" s="61" t="n">
        <f aca="false">D93</f>
        <v>132.0598</v>
      </c>
      <c r="C117" s="61" t="n">
        <f aca="false">D106</f>
        <v>452.9844</v>
      </c>
      <c r="D117" s="61" t="n">
        <f aca="false">D111</f>
        <v>24.1</v>
      </c>
      <c r="E117" s="61" t="n">
        <v>0</v>
      </c>
      <c r="F117" s="52" t="n">
        <f aca="false">SUM(B117:E117)</f>
        <v>609.1442</v>
      </c>
    </row>
    <row r="119" customFormat="false" ht="24" hidden="false" customHeight="true" outlineLevel="0" collapsed="false">
      <c r="A119" s="64" t="s">
        <v>46</v>
      </c>
      <c r="B119" s="64"/>
      <c r="C119" s="64"/>
      <c r="D119" s="64"/>
      <c r="E119" s="64"/>
      <c r="F119" s="64"/>
      <c r="G119" s="45"/>
      <c r="H119" s="45"/>
    </row>
    <row r="121" customFormat="false" ht="24" hidden="false" customHeight="true" outlineLevel="0" collapsed="false">
      <c r="A121" s="56" t="s">
        <v>46</v>
      </c>
      <c r="B121" s="56"/>
      <c r="C121" s="56"/>
      <c r="D121" s="56"/>
      <c r="E121" s="56"/>
    </row>
    <row r="122" customFormat="false" ht="24" hidden="false" customHeight="true" outlineLevel="0" collapsed="false">
      <c r="A122" s="82" t="s">
        <v>5</v>
      </c>
      <c r="B122" s="83" t="s">
        <v>100</v>
      </c>
      <c r="C122" s="83" t="s">
        <v>101</v>
      </c>
      <c r="D122" s="83" t="s">
        <v>102</v>
      </c>
      <c r="E122" s="85" t="s">
        <v>45</v>
      </c>
    </row>
    <row r="123" customFormat="false" ht="24" hidden="false" customHeight="true" outlineLevel="0" collapsed="false">
      <c r="A123" s="107" t="s">
        <v>89</v>
      </c>
      <c r="B123" s="75" t="n">
        <f aca="false">E54</f>
        <v>398.987944444444</v>
      </c>
      <c r="C123" s="75" t="n">
        <f aca="false">D79</f>
        <v>710.768523888889</v>
      </c>
      <c r="D123" s="75" t="n">
        <f aca="false">F117</f>
        <v>609.1442</v>
      </c>
      <c r="E123" s="78" t="n">
        <f aca="false">SUM(B123:D123)</f>
        <v>1718.90066833333</v>
      </c>
    </row>
    <row r="125" customFormat="false" ht="24" hidden="false" customHeight="true" outlineLevel="0" collapsed="false">
      <c r="A125" s="41" t="s">
        <v>103</v>
      </c>
      <c r="B125" s="41"/>
      <c r="C125" s="41"/>
      <c r="D125" s="41"/>
      <c r="E125" s="41"/>
      <c r="F125" s="41"/>
      <c r="G125" s="108"/>
      <c r="H125" s="108"/>
    </row>
    <row r="127" customFormat="false" ht="53.25" hidden="false" customHeight="true" outlineLevel="0" collapsed="false">
      <c r="A127" s="109" t="s">
        <v>104</v>
      </c>
      <c r="B127" s="109"/>
    </row>
    <row r="128" customFormat="false" ht="24" hidden="false" customHeight="true" outlineLevel="0" collapsed="false">
      <c r="A128" s="65" t="s">
        <v>105</v>
      </c>
      <c r="B128" s="68" t="s">
        <v>38</v>
      </c>
    </row>
    <row r="129" customFormat="false" ht="31.5" hidden="false" customHeight="false" outlineLevel="0" collapsed="false">
      <c r="A129" s="110" t="s">
        <v>106</v>
      </c>
      <c r="B129" s="111" t="n">
        <f aca="false">'[1]Caged-Limpeza'!G27</f>
        <v>0.502047327838341</v>
      </c>
    </row>
    <row r="130" customFormat="false" ht="31.5" hidden="false" customHeight="false" outlineLevel="0" collapsed="false">
      <c r="A130" s="112" t="s">
        <v>107</v>
      </c>
      <c r="B130" s="92" t="n">
        <f aca="false">B129*45%</f>
        <v>0.225921297527253</v>
      </c>
    </row>
    <row r="131" customFormat="false" ht="31.5" hidden="false" customHeight="false" outlineLevel="0" collapsed="false">
      <c r="A131" s="112" t="s">
        <v>108</v>
      </c>
      <c r="B131" s="92" t="n">
        <f aca="false">B129*55%</f>
        <v>0.276126030311088</v>
      </c>
    </row>
    <row r="132" customFormat="false" ht="31.5" hidden="false" customHeight="false" outlineLevel="0" collapsed="false">
      <c r="A132" s="112" t="s">
        <v>109</v>
      </c>
      <c r="B132" s="92" t="n">
        <f aca="false">'[1]Caged-Limpeza'!G26</f>
        <v>0.0171231055570327</v>
      </c>
    </row>
    <row r="133" customFormat="false" ht="31.5" hidden="false" customHeight="false" outlineLevel="0" collapsed="false">
      <c r="A133" s="113" t="s">
        <v>110</v>
      </c>
      <c r="B133" s="114" t="n">
        <f aca="false">'[1]Caged-Limpeza'!H28</f>
        <v>0.480829566604626</v>
      </c>
    </row>
    <row r="134" customFormat="false" ht="32.25" hidden="false" customHeight="true" outlineLevel="0" collapsed="false">
      <c r="A134" s="65" t="s">
        <v>68</v>
      </c>
      <c r="B134" s="115" t="n">
        <f aca="false">SUM(B130:B133)</f>
        <v>1</v>
      </c>
      <c r="H134" s="45"/>
    </row>
    <row r="135" customFormat="false" ht="24" hidden="false" customHeight="true" outlineLevel="0" collapsed="false">
      <c r="A135" s="42" t="s">
        <v>111</v>
      </c>
      <c r="B135" s="42"/>
      <c r="C135" s="42"/>
      <c r="D135" s="42"/>
      <c r="E135" s="42"/>
      <c r="F135" s="97"/>
      <c r="G135" s="97"/>
      <c r="H135" s="97"/>
    </row>
    <row r="137" customFormat="false" ht="29.25" hidden="false" customHeight="true" outlineLevel="0" collapsed="false">
      <c r="A137" s="56" t="s">
        <v>112</v>
      </c>
      <c r="B137" s="56"/>
      <c r="C137" s="56"/>
      <c r="D137" s="56"/>
    </row>
    <row r="138" customFormat="false" ht="31.5" hidden="false" customHeight="false" outlineLevel="0" collapsed="false">
      <c r="A138" s="82" t="s">
        <v>5</v>
      </c>
      <c r="B138" s="83" t="s">
        <v>37</v>
      </c>
      <c r="C138" s="84" t="s">
        <v>49</v>
      </c>
      <c r="D138" s="85" t="s">
        <v>21</v>
      </c>
    </row>
    <row r="139" customFormat="false" ht="24" hidden="false" customHeight="true" outlineLevel="0" collapsed="false">
      <c r="A139" s="49" t="s">
        <v>99</v>
      </c>
      <c r="B139" s="61" t="n">
        <f aca="false">G32+(E123-D71)</f>
        <v>3256.14422</v>
      </c>
      <c r="C139" s="49" t="n">
        <v>12</v>
      </c>
      <c r="D139" s="52" t="n">
        <f aca="false">B139/C139</f>
        <v>271.345351666667</v>
      </c>
    </row>
    <row r="142" customFormat="false" ht="24" hidden="false" customHeight="true" outlineLevel="0" collapsed="false">
      <c r="A142" s="56" t="s">
        <v>113</v>
      </c>
      <c r="B142" s="56"/>
      <c r="C142" s="56"/>
      <c r="D142" s="56"/>
    </row>
    <row r="143" customFormat="false" ht="24" hidden="false" customHeight="true" outlineLevel="0" collapsed="false">
      <c r="A143" s="82" t="s">
        <v>5</v>
      </c>
      <c r="B143" s="83" t="s">
        <v>37</v>
      </c>
      <c r="C143" s="83" t="s">
        <v>38</v>
      </c>
      <c r="D143" s="85" t="s">
        <v>21</v>
      </c>
    </row>
    <row r="144" customFormat="false" ht="24" hidden="false" customHeight="true" outlineLevel="0" collapsed="false">
      <c r="A144" s="49" t="s">
        <v>72</v>
      </c>
      <c r="B144" s="61" t="n">
        <f aca="false">D139</f>
        <v>271.345351666667</v>
      </c>
      <c r="C144" s="81" t="n">
        <v>0.2259</v>
      </c>
      <c r="D144" s="52" t="n">
        <f aca="false">B144*C144</f>
        <v>61.2969149415</v>
      </c>
    </row>
    <row r="146" customFormat="false" ht="24" hidden="false" customHeight="true" outlineLevel="0" collapsed="false">
      <c r="A146" s="42" t="s">
        <v>114</v>
      </c>
      <c r="B146" s="42"/>
      <c r="C146" s="42"/>
      <c r="D146" s="42"/>
      <c r="E146" s="97"/>
      <c r="F146" s="97"/>
      <c r="G146" s="97"/>
      <c r="H146" s="97"/>
    </row>
    <row r="148" customFormat="false" ht="33" hidden="false" customHeight="true" outlineLevel="0" collapsed="false">
      <c r="A148" s="56" t="s">
        <v>115</v>
      </c>
      <c r="B148" s="56"/>
      <c r="C148" s="56"/>
      <c r="D148" s="56"/>
    </row>
    <row r="149" customFormat="false" ht="31.5" hidden="false" customHeight="false" outlineLevel="0" collapsed="false">
      <c r="A149" s="82" t="s">
        <v>5</v>
      </c>
      <c r="B149" s="83" t="s">
        <v>37</v>
      </c>
      <c r="C149" s="84" t="s">
        <v>49</v>
      </c>
      <c r="D149" s="85" t="s">
        <v>21</v>
      </c>
    </row>
    <row r="150" customFormat="false" ht="24" hidden="false" customHeight="true" outlineLevel="0" collapsed="false">
      <c r="A150" s="49" t="s">
        <v>89</v>
      </c>
      <c r="B150" s="61" t="n">
        <f aca="false">((G32+E123)/30)*7</f>
        <v>879.862355944445</v>
      </c>
      <c r="C150" s="49" t="n">
        <v>12</v>
      </c>
      <c r="D150" s="52" t="n">
        <f aca="false">B150/C150</f>
        <v>73.3218629953704</v>
      </c>
    </row>
    <row r="152" customFormat="false" ht="36.75" hidden="false" customHeight="true" outlineLevel="0" collapsed="false">
      <c r="A152" s="79" t="s">
        <v>116</v>
      </c>
      <c r="B152" s="79"/>
      <c r="C152" s="79"/>
      <c r="D152" s="79"/>
    </row>
    <row r="153" customFormat="false" ht="31.5" hidden="false" customHeight="false" outlineLevel="0" collapsed="false">
      <c r="A153" s="82" t="s">
        <v>5</v>
      </c>
      <c r="B153" s="83" t="s">
        <v>37</v>
      </c>
      <c r="C153" s="116" t="s">
        <v>117</v>
      </c>
      <c r="D153" s="85" t="s">
        <v>21</v>
      </c>
    </row>
    <row r="154" customFormat="false" ht="24" hidden="false" customHeight="true" outlineLevel="0" collapsed="false">
      <c r="A154" s="49" t="s">
        <v>56</v>
      </c>
      <c r="B154" s="61" t="n">
        <f aca="false">D75</f>
        <v>196.074075555556</v>
      </c>
      <c r="C154" s="100" t="n">
        <v>0.4</v>
      </c>
      <c r="D154" s="52" t="n">
        <f aca="false">B154*C154</f>
        <v>78.4296302222222</v>
      </c>
    </row>
    <row r="156" customFormat="false" ht="24" hidden="false" customHeight="true" outlineLevel="0" collapsed="false">
      <c r="A156" s="56" t="s">
        <v>118</v>
      </c>
      <c r="B156" s="56"/>
      <c r="C156" s="56"/>
      <c r="D156" s="56"/>
    </row>
    <row r="157" customFormat="false" ht="24" hidden="false" customHeight="true" outlineLevel="0" collapsed="false">
      <c r="A157" s="82" t="s">
        <v>5</v>
      </c>
      <c r="B157" s="83" t="s">
        <v>37</v>
      </c>
      <c r="C157" s="83" t="s">
        <v>38</v>
      </c>
      <c r="D157" s="85" t="s">
        <v>21</v>
      </c>
    </row>
    <row r="158" customFormat="false" ht="24" hidden="false" customHeight="true" outlineLevel="0" collapsed="false">
      <c r="A158" s="74" t="s">
        <v>72</v>
      </c>
      <c r="B158" s="75" t="n">
        <f aca="false">D150+D154</f>
        <v>151.751493217593</v>
      </c>
      <c r="C158" s="87" t="n">
        <v>0.2761</v>
      </c>
      <c r="D158" s="78" t="n">
        <f aca="false">B158*C158</f>
        <v>41.8985872773773</v>
      </c>
    </row>
    <row r="160" customFormat="false" ht="24" hidden="false" customHeight="true" outlineLevel="0" collapsed="false">
      <c r="A160" s="42" t="s">
        <v>119</v>
      </c>
      <c r="B160" s="42"/>
      <c r="C160" s="42"/>
      <c r="D160" s="42"/>
      <c r="E160" s="42"/>
      <c r="F160" s="97"/>
      <c r="G160" s="97"/>
      <c r="H160" s="97"/>
    </row>
    <row r="162" customFormat="false" ht="32.25" hidden="false" customHeight="true" outlineLevel="0" collapsed="false">
      <c r="A162" s="56" t="s">
        <v>120</v>
      </c>
      <c r="B162" s="56"/>
      <c r="C162" s="56"/>
      <c r="D162" s="56"/>
      <c r="E162" s="56"/>
    </row>
    <row r="163" customFormat="false" ht="52.5" hidden="false" customHeight="true" outlineLevel="0" collapsed="false">
      <c r="A163" s="82" t="s">
        <v>5</v>
      </c>
      <c r="B163" s="84" t="s">
        <v>121</v>
      </c>
      <c r="C163" s="84" t="s">
        <v>122</v>
      </c>
      <c r="D163" s="84" t="s">
        <v>123</v>
      </c>
      <c r="E163" s="85" t="s">
        <v>21</v>
      </c>
    </row>
    <row r="164" customFormat="false" ht="24" hidden="false" customHeight="true" outlineLevel="0" collapsed="false">
      <c r="A164" s="49" t="s">
        <v>56</v>
      </c>
      <c r="B164" s="117" t="n">
        <f aca="false">-D41</f>
        <v>-170.994833333333</v>
      </c>
      <c r="C164" s="117" t="n">
        <f aca="false">-D45</f>
        <v>-170.994833333333</v>
      </c>
      <c r="D164" s="117" t="n">
        <f aca="false">-E50</f>
        <v>-56.9982777777778</v>
      </c>
      <c r="E164" s="118" t="n">
        <f aca="false">SUM(B164:D164)</f>
        <v>-398.987944444444</v>
      </c>
    </row>
    <row r="166" customFormat="false" ht="24" hidden="false" customHeight="true" outlineLevel="0" collapsed="false">
      <c r="A166" s="56" t="s">
        <v>124</v>
      </c>
      <c r="B166" s="56"/>
      <c r="C166" s="56"/>
      <c r="D166" s="56"/>
    </row>
    <row r="167" customFormat="false" ht="24" hidden="false" customHeight="true" outlineLevel="0" collapsed="false">
      <c r="A167" s="82" t="s">
        <v>5</v>
      </c>
      <c r="B167" s="83" t="s">
        <v>125</v>
      </c>
      <c r="C167" s="83" t="s">
        <v>38</v>
      </c>
      <c r="D167" s="85" t="s">
        <v>21</v>
      </c>
    </row>
    <row r="168" customFormat="false" ht="24" hidden="false" customHeight="true" outlineLevel="0" collapsed="false">
      <c r="A168" s="74" t="s">
        <v>56</v>
      </c>
      <c r="B168" s="119" t="n">
        <f aca="false">E164</f>
        <v>-398.987944444444</v>
      </c>
      <c r="C168" s="87" t="n">
        <f aca="false">$B$132</f>
        <v>0.0171231055570327</v>
      </c>
      <c r="D168" s="120" t="n">
        <f aca="false">B168*C168</f>
        <v>-6.83191268870572</v>
      </c>
    </row>
    <row r="170" customFormat="false" ht="24" hidden="false" customHeight="true" outlineLevel="0" collapsed="false">
      <c r="A170" s="41" t="s">
        <v>103</v>
      </c>
      <c r="B170" s="41"/>
      <c r="C170" s="41"/>
      <c r="D170" s="41"/>
      <c r="E170" s="41"/>
      <c r="F170" s="41"/>
      <c r="G170" s="108"/>
      <c r="H170" s="108"/>
      <c r="I170" s="121"/>
      <c r="J170" s="121"/>
      <c r="K170" s="121"/>
      <c r="L170" s="121"/>
      <c r="M170" s="121"/>
      <c r="N170" s="121"/>
      <c r="O170" s="121"/>
      <c r="P170" s="121"/>
      <c r="Q170" s="121"/>
      <c r="R170" s="121"/>
      <c r="S170" s="121"/>
      <c r="T170" s="121"/>
      <c r="U170" s="121"/>
      <c r="V170" s="121"/>
      <c r="W170" s="121"/>
      <c r="X170" s="121"/>
      <c r="Y170" s="121"/>
      <c r="Z170" s="121"/>
      <c r="AA170" s="121"/>
      <c r="AB170" s="121"/>
      <c r="AC170" s="121"/>
      <c r="AD170" s="121"/>
      <c r="AE170" s="121"/>
      <c r="AF170" s="121"/>
      <c r="AG170" s="121"/>
      <c r="AH170" s="121"/>
      <c r="AI170" s="121"/>
      <c r="AJ170" s="121"/>
      <c r="AK170" s="121"/>
      <c r="AL170" s="121"/>
      <c r="AM170" s="121"/>
      <c r="AN170" s="121"/>
      <c r="AO170" s="121"/>
      <c r="AP170" s="121"/>
      <c r="AQ170" s="121"/>
      <c r="AR170" s="121"/>
      <c r="AS170" s="121"/>
      <c r="AT170" s="121"/>
      <c r="AU170" s="121"/>
      <c r="AV170" s="121"/>
      <c r="AW170" s="121"/>
      <c r="AX170" s="121"/>
      <c r="AY170" s="121"/>
      <c r="AZ170" s="121"/>
      <c r="BA170" s="121"/>
      <c r="BB170" s="121"/>
      <c r="BC170" s="121"/>
      <c r="BD170" s="121"/>
      <c r="BE170" s="121"/>
      <c r="BF170" s="121"/>
      <c r="BG170" s="121"/>
      <c r="BH170" s="121"/>
      <c r="BI170" s="121"/>
      <c r="BJ170" s="121"/>
      <c r="BK170" s="121"/>
      <c r="BL170" s="121"/>
      <c r="BM170" s="121"/>
      <c r="BN170" s="121"/>
      <c r="BO170" s="121"/>
      <c r="BP170" s="121"/>
      <c r="BQ170" s="121"/>
      <c r="BR170" s="121"/>
      <c r="BS170" s="121"/>
      <c r="BT170" s="121"/>
      <c r="BU170" s="121"/>
      <c r="BV170" s="121"/>
      <c r="BW170" s="121"/>
      <c r="BX170" s="121"/>
      <c r="BY170" s="121"/>
      <c r="BZ170" s="121"/>
      <c r="CA170" s="121"/>
      <c r="CB170" s="121"/>
      <c r="CC170" s="121"/>
      <c r="CD170" s="121"/>
      <c r="CE170" s="121"/>
      <c r="CF170" s="121"/>
      <c r="CG170" s="121"/>
      <c r="CH170" s="121"/>
      <c r="CI170" s="121"/>
      <c r="CJ170" s="121"/>
      <c r="CK170" s="121"/>
      <c r="CL170" s="121"/>
      <c r="CM170" s="121"/>
      <c r="CN170" s="121"/>
      <c r="CO170" s="121"/>
      <c r="CP170" s="121"/>
      <c r="CQ170" s="121"/>
      <c r="CR170" s="121"/>
      <c r="CS170" s="121"/>
      <c r="CT170" s="121"/>
      <c r="CU170" s="121"/>
      <c r="CV170" s="121"/>
      <c r="CW170" s="121"/>
      <c r="CX170" s="121"/>
      <c r="CY170" s="121"/>
      <c r="CZ170" s="121"/>
      <c r="DA170" s="121"/>
      <c r="DB170" s="121"/>
      <c r="DC170" s="121"/>
      <c r="DD170" s="121"/>
      <c r="DE170" s="121"/>
      <c r="DF170" s="121"/>
      <c r="DG170" s="121"/>
      <c r="DH170" s="121"/>
      <c r="DI170" s="121"/>
      <c r="DJ170" s="121"/>
      <c r="DK170" s="121"/>
      <c r="DL170" s="121"/>
      <c r="DM170" s="121"/>
      <c r="DN170" s="121"/>
      <c r="DO170" s="121"/>
      <c r="DP170" s="121"/>
      <c r="DQ170" s="121"/>
      <c r="DR170" s="121"/>
      <c r="DS170" s="121"/>
      <c r="DT170" s="121"/>
      <c r="DU170" s="121"/>
      <c r="DV170" s="121"/>
      <c r="DW170" s="121"/>
      <c r="DX170" s="121"/>
      <c r="DY170" s="121"/>
      <c r="DZ170" s="121"/>
      <c r="EA170" s="121"/>
      <c r="EB170" s="121"/>
      <c r="EC170" s="121"/>
      <c r="ED170" s="121"/>
      <c r="EE170" s="121"/>
      <c r="EF170" s="121"/>
      <c r="EG170" s="121"/>
      <c r="EH170" s="121"/>
      <c r="EI170" s="121"/>
      <c r="EJ170" s="121"/>
      <c r="EK170" s="121"/>
      <c r="EL170" s="121"/>
      <c r="EM170" s="121"/>
      <c r="EN170" s="121"/>
      <c r="EO170" s="121"/>
      <c r="EP170" s="121"/>
      <c r="EQ170" s="121"/>
      <c r="ER170" s="121"/>
      <c r="ES170" s="121"/>
      <c r="ET170" s="121"/>
      <c r="EU170" s="121"/>
      <c r="EV170" s="121"/>
      <c r="EW170" s="121"/>
      <c r="EX170" s="121"/>
      <c r="EY170" s="121"/>
      <c r="EZ170" s="121"/>
      <c r="FA170" s="121"/>
      <c r="FB170" s="121"/>
      <c r="FC170" s="121"/>
      <c r="FD170" s="121"/>
      <c r="FE170" s="121"/>
      <c r="FF170" s="121"/>
      <c r="FG170" s="121"/>
      <c r="FH170" s="121"/>
      <c r="FI170" s="121"/>
      <c r="FJ170" s="121"/>
      <c r="FK170" s="121"/>
      <c r="FL170" s="121"/>
      <c r="FM170" s="121"/>
      <c r="FN170" s="121"/>
      <c r="FO170" s="121"/>
      <c r="FP170" s="121"/>
      <c r="FQ170" s="121"/>
      <c r="FR170" s="121"/>
      <c r="FS170" s="121"/>
      <c r="FT170" s="121"/>
      <c r="FU170" s="121"/>
      <c r="FV170" s="121"/>
      <c r="FW170" s="121"/>
      <c r="FX170" s="121"/>
      <c r="FY170" s="121"/>
      <c r="FZ170" s="121"/>
      <c r="GA170" s="121"/>
      <c r="GB170" s="121"/>
      <c r="GC170" s="121"/>
      <c r="GD170" s="121"/>
      <c r="GE170" s="121"/>
      <c r="GF170" s="121"/>
      <c r="GG170" s="121"/>
      <c r="GH170" s="121"/>
      <c r="GI170" s="121"/>
      <c r="GJ170" s="121"/>
      <c r="GK170" s="121"/>
      <c r="GL170" s="121"/>
      <c r="GM170" s="121"/>
      <c r="GN170" s="121"/>
      <c r="GO170" s="121"/>
      <c r="GP170" s="121"/>
      <c r="GQ170" s="121"/>
      <c r="GR170" s="121"/>
      <c r="GS170" s="121"/>
      <c r="GT170" s="121"/>
      <c r="GU170" s="121"/>
      <c r="GV170" s="121"/>
      <c r="GW170" s="121"/>
      <c r="GX170" s="121"/>
      <c r="GY170" s="121"/>
      <c r="GZ170" s="121"/>
      <c r="HA170" s="121"/>
      <c r="HB170" s="121"/>
      <c r="HC170" s="121"/>
      <c r="HD170" s="121"/>
      <c r="HE170" s="121"/>
      <c r="HF170" s="121"/>
      <c r="HG170" s="121"/>
      <c r="HH170" s="121"/>
      <c r="HI170" s="121"/>
      <c r="HJ170" s="121"/>
      <c r="HK170" s="121"/>
      <c r="HL170" s="121"/>
      <c r="HM170" s="121"/>
      <c r="HN170" s="121"/>
      <c r="HO170" s="121"/>
      <c r="HP170" s="121"/>
      <c r="HQ170" s="121"/>
      <c r="HR170" s="121"/>
      <c r="HS170" s="121"/>
      <c r="HT170" s="121"/>
      <c r="HU170" s="121"/>
      <c r="HV170" s="121"/>
      <c r="HW170" s="121"/>
      <c r="HX170" s="121"/>
      <c r="HY170" s="121"/>
      <c r="HZ170" s="121"/>
      <c r="IA170" s="121"/>
      <c r="IB170" s="121"/>
      <c r="IC170" s="121"/>
      <c r="ID170" s="121"/>
      <c r="IE170" s="121"/>
      <c r="IF170" s="121"/>
      <c r="IG170" s="121"/>
      <c r="IH170" s="121"/>
      <c r="II170" s="121"/>
      <c r="IJ170" s="121"/>
      <c r="IK170" s="121"/>
      <c r="IL170" s="121"/>
      <c r="IM170" s="121"/>
      <c r="IN170" s="121"/>
      <c r="IO170" s="121"/>
      <c r="IP170" s="121"/>
      <c r="IQ170" s="121"/>
      <c r="IR170" s="121"/>
      <c r="IS170" s="121"/>
      <c r="IT170" s="121"/>
      <c r="IU170" s="121"/>
      <c r="IV170" s="121"/>
      <c r="IW170" s="121"/>
      <c r="IX170" s="121"/>
      <c r="IY170" s="121"/>
      <c r="IZ170" s="121"/>
      <c r="JA170" s="121"/>
      <c r="JB170" s="121"/>
      <c r="JC170" s="121"/>
      <c r="JD170" s="121"/>
      <c r="JE170" s="121"/>
      <c r="JF170" s="121"/>
      <c r="JG170" s="121"/>
      <c r="JH170" s="121"/>
      <c r="JI170" s="121"/>
      <c r="JJ170" s="121"/>
      <c r="JK170" s="121"/>
      <c r="JL170" s="121"/>
      <c r="JM170" s="121"/>
      <c r="JN170" s="121"/>
      <c r="JO170" s="121"/>
      <c r="JP170" s="121"/>
      <c r="JQ170" s="121"/>
      <c r="JR170" s="121"/>
      <c r="JS170" s="121"/>
      <c r="JT170" s="121"/>
      <c r="JU170" s="121"/>
      <c r="JV170" s="121"/>
      <c r="JW170" s="121"/>
      <c r="JX170" s="121"/>
      <c r="JY170" s="121"/>
      <c r="JZ170" s="121"/>
      <c r="KA170" s="121"/>
      <c r="KB170" s="121"/>
      <c r="KC170" s="121"/>
      <c r="KD170" s="121"/>
      <c r="KE170" s="121"/>
      <c r="KF170" s="121"/>
      <c r="KG170" s="121"/>
      <c r="KH170" s="121"/>
      <c r="KI170" s="121"/>
      <c r="KJ170" s="121"/>
      <c r="KK170" s="121"/>
      <c r="KL170" s="121"/>
      <c r="KM170" s="121"/>
      <c r="KN170" s="121"/>
      <c r="KO170" s="121"/>
      <c r="KP170" s="121"/>
      <c r="KQ170" s="121"/>
      <c r="KR170" s="121"/>
      <c r="KS170" s="121"/>
      <c r="KT170" s="121"/>
      <c r="KU170" s="121"/>
      <c r="KV170" s="121"/>
      <c r="KW170" s="121"/>
      <c r="KX170" s="121"/>
      <c r="KY170" s="121"/>
      <c r="KZ170" s="121"/>
      <c r="LA170" s="121"/>
      <c r="LB170" s="121"/>
      <c r="LC170" s="121"/>
      <c r="LD170" s="121"/>
      <c r="LE170" s="121"/>
      <c r="LF170" s="121"/>
      <c r="LG170" s="121"/>
      <c r="LH170" s="121"/>
      <c r="LI170" s="121"/>
      <c r="LJ170" s="121"/>
      <c r="LK170" s="121"/>
      <c r="LL170" s="121"/>
      <c r="LM170" s="121"/>
      <c r="LN170" s="121"/>
      <c r="LO170" s="121"/>
      <c r="LP170" s="121"/>
      <c r="LQ170" s="121"/>
      <c r="LR170" s="121"/>
      <c r="LS170" s="121"/>
      <c r="LT170" s="121"/>
      <c r="LU170" s="121"/>
      <c r="LV170" s="121"/>
      <c r="LW170" s="121"/>
      <c r="LX170" s="121"/>
      <c r="LY170" s="121"/>
      <c r="LZ170" s="121"/>
      <c r="MA170" s="121"/>
      <c r="MB170" s="121"/>
      <c r="MC170" s="121"/>
      <c r="MD170" s="121"/>
      <c r="ME170" s="121"/>
      <c r="MF170" s="121"/>
      <c r="MG170" s="121"/>
      <c r="MH170" s="121"/>
      <c r="MI170" s="121"/>
      <c r="MJ170" s="121"/>
      <c r="MK170" s="121"/>
      <c r="ML170" s="121"/>
      <c r="MM170" s="121"/>
      <c r="MN170" s="121"/>
      <c r="MO170" s="121"/>
      <c r="MP170" s="121"/>
      <c r="MQ170" s="121"/>
      <c r="MR170" s="121"/>
      <c r="MS170" s="121"/>
      <c r="MT170" s="121"/>
      <c r="MU170" s="121"/>
      <c r="MV170" s="121"/>
      <c r="MW170" s="121"/>
      <c r="MX170" s="121"/>
      <c r="MY170" s="121"/>
      <c r="MZ170" s="121"/>
      <c r="NA170" s="121"/>
      <c r="NB170" s="121"/>
      <c r="NC170" s="121"/>
      <c r="ND170" s="121"/>
      <c r="NE170" s="121"/>
      <c r="NF170" s="121"/>
      <c r="NG170" s="121"/>
      <c r="NH170" s="121"/>
      <c r="NI170" s="121"/>
      <c r="NJ170" s="121"/>
      <c r="NK170" s="121"/>
      <c r="NL170" s="121"/>
      <c r="NM170" s="121"/>
      <c r="NN170" s="121"/>
      <c r="NO170" s="121"/>
      <c r="NP170" s="121"/>
      <c r="NQ170" s="121"/>
      <c r="NR170" s="121"/>
      <c r="NS170" s="121"/>
      <c r="NT170" s="121"/>
      <c r="NU170" s="121"/>
      <c r="NV170" s="121"/>
      <c r="NW170" s="121"/>
      <c r="NX170" s="121"/>
      <c r="NY170" s="121"/>
      <c r="NZ170" s="121"/>
      <c r="OA170" s="121"/>
      <c r="OB170" s="121"/>
      <c r="OC170" s="121"/>
      <c r="OD170" s="121"/>
      <c r="OE170" s="121"/>
      <c r="OF170" s="121"/>
      <c r="OG170" s="121"/>
      <c r="OH170" s="121"/>
      <c r="OI170" s="121"/>
      <c r="OJ170" s="121"/>
      <c r="OK170" s="121"/>
      <c r="OL170" s="121"/>
      <c r="OM170" s="121"/>
      <c r="ON170" s="121"/>
      <c r="OO170" s="121"/>
      <c r="OP170" s="121"/>
      <c r="OQ170" s="121"/>
      <c r="OR170" s="121"/>
      <c r="OS170" s="121"/>
      <c r="OT170" s="121"/>
      <c r="OU170" s="121"/>
      <c r="OV170" s="121"/>
      <c r="OW170" s="121"/>
      <c r="OX170" s="121"/>
      <c r="OY170" s="121"/>
      <c r="OZ170" s="121"/>
      <c r="PA170" s="121"/>
      <c r="PB170" s="121"/>
      <c r="PC170" s="121"/>
      <c r="PD170" s="121"/>
      <c r="PE170" s="121"/>
      <c r="PF170" s="121"/>
      <c r="PG170" s="121"/>
      <c r="PH170" s="121"/>
      <c r="PI170" s="121"/>
      <c r="PJ170" s="121"/>
      <c r="PK170" s="121"/>
      <c r="PL170" s="121"/>
      <c r="PM170" s="121"/>
      <c r="PN170" s="121"/>
      <c r="PO170" s="121"/>
      <c r="PP170" s="121"/>
      <c r="PQ170" s="121"/>
      <c r="PR170" s="121"/>
      <c r="PS170" s="121"/>
      <c r="PT170" s="121"/>
      <c r="PU170" s="121"/>
      <c r="PV170" s="121"/>
      <c r="PW170" s="121"/>
      <c r="PX170" s="121"/>
      <c r="PY170" s="121"/>
      <c r="PZ170" s="121"/>
      <c r="QA170" s="121"/>
      <c r="QB170" s="121"/>
      <c r="QC170" s="121"/>
      <c r="QD170" s="121"/>
      <c r="QE170" s="121"/>
      <c r="QF170" s="121"/>
      <c r="QG170" s="121"/>
      <c r="QH170" s="121"/>
      <c r="QI170" s="121"/>
      <c r="QJ170" s="121"/>
      <c r="QK170" s="121"/>
      <c r="QL170" s="121"/>
      <c r="QM170" s="121"/>
      <c r="QN170" s="121"/>
      <c r="QO170" s="121"/>
      <c r="QP170" s="121"/>
      <c r="QQ170" s="121"/>
      <c r="QR170" s="121"/>
      <c r="QS170" s="121"/>
      <c r="QT170" s="121"/>
      <c r="QU170" s="121"/>
      <c r="QV170" s="121"/>
      <c r="QW170" s="121"/>
      <c r="QX170" s="121"/>
      <c r="QY170" s="121"/>
      <c r="QZ170" s="121"/>
      <c r="RA170" s="121"/>
      <c r="RB170" s="121"/>
      <c r="RC170" s="121"/>
      <c r="RD170" s="121"/>
      <c r="RE170" s="121"/>
      <c r="RF170" s="121"/>
      <c r="RG170" s="121"/>
      <c r="RH170" s="121"/>
      <c r="RI170" s="121"/>
      <c r="RJ170" s="121"/>
      <c r="RK170" s="121"/>
      <c r="RL170" s="121"/>
      <c r="RM170" s="121"/>
      <c r="RN170" s="121"/>
      <c r="RO170" s="121"/>
      <c r="RP170" s="121"/>
      <c r="RQ170" s="121"/>
      <c r="RR170" s="121"/>
      <c r="RS170" s="121"/>
      <c r="RT170" s="121"/>
      <c r="RU170" s="121"/>
      <c r="RV170" s="121"/>
      <c r="RW170" s="121"/>
      <c r="RX170" s="121"/>
      <c r="RY170" s="121"/>
      <c r="RZ170" s="121"/>
      <c r="SA170" s="121"/>
      <c r="SB170" s="121"/>
      <c r="SC170" s="121"/>
      <c r="SD170" s="121"/>
      <c r="SE170" s="121"/>
      <c r="SF170" s="121"/>
      <c r="SG170" s="121"/>
      <c r="SH170" s="121"/>
      <c r="SI170" s="121"/>
      <c r="SJ170" s="121"/>
      <c r="SK170" s="121"/>
      <c r="SL170" s="121"/>
      <c r="SM170" s="121"/>
      <c r="SN170" s="121"/>
      <c r="SO170" s="121"/>
      <c r="SP170" s="121"/>
      <c r="SQ170" s="121"/>
      <c r="SR170" s="121"/>
      <c r="SS170" s="121"/>
      <c r="ST170" s="121"/>
      <c r="SU170" s="121"/>
      <c r="SV170" s="121"/>
      <c r="SW170" s="121"/>
      <c r="SX170" s="121"/>
      <c r="SY170" s="121"/>
      <c r="SZ170" s="121"/>
      <c r="TA170" s="121"/>
      <c r="TB170" s="121"/>
      <c r="TC170" s="121"/>
      <c r="TD170" s="121"/>
      <c r="TE170" s="121"/>
      <c r="TF170" s="121"/>
      <c r="TG170" s="121"/>
      <c r="TH170" s="121"/>
      <c r="TI170" s="121"/>
      <c r="TJ170" s="121"/>
      <c r="TK170" s="121"/>
      <c r="TL170" s="121"/>
      <c r="TM170" s="121"/>
      <c r="TN170" s="121"/>
      <c r="TO170" s="121"/>
      <c r="TP170" s="121"/>
      <c r="TQ170" s="121"/>
      <c r="TR170" s="121"/>
      <c r="TS170" s="121"/>
      <c r="TT170" s="121"/>
      <c r="TU170" s="121"/>
      <c r="TV170" s="121"/>
      <c r="TW170" s="121"/>
      <c r="TX170" s="121"/>
      <c r="TY170" s="121"/>
      <c r="TZ170" s="121"/>
      <c r="UA170" s="121"/>
      <c r="UB170" s="121"/>
      <c r="UC170" s="121"/>
      <c r="UD170" s="121"/>
      <c r="UE170" s="121"/>
      <c r="UF170" s="121"/>
      <c r="UG170" s="121"/>
      <c r="UH170" s="121"/>
      <c r="UI170" s="121"/>
      <c r="UJ170" s="121"/>
      <c r="UK170" s="121"/>
      <c r="UL170" s="121"/>
      <c r="UM170" s="121"/>
      <c r="UN170" s="121"/>
      <c r="UO170" s="121"/>
      <c r="UP170" s="121"/>
      <c r="UQ170" s="121"/>
      <c r="UR170" s="121"/>
      <c r="US170" s="121"/>
      <c r="UT170" s="121"/>
      <c r="UU170" s="121"/>
      <c r="UV170" s="121"/>
      <c r="UW170" s="121"/>
      <c r="UX170" s="121"/>
      <c r="UY170" s="121"/>
      <c r="UZ170" s="121"/>
      <c r="VA170" s="121"/>
      <c r="VB170" s="121"/>
      <c r="VC170" s="121"/>
      <c r="VD170" s="121"/>
      <c r="VE170" s="121"/>
      <c r="VF170" s="121"/>
      <c r="VG170" s="121"/>
      <c r="VH170" s="121"/>
      <c r="VI170" s="121"/>
      <c r="VJ170" s="121"/>
      <c r="VK170" s="121"/>
      <c r="VL170" s="121"/>
      <c r="VM170" s="121"/>
      <c r="VN170" s="121"/>
      <c r="VO170" s="121"/>
      <c r="VP170" s="121"/>
      <c r="VQ170" s="121"/>
      <c r="VR170" s="121"/>
      <c r="VS170" s="121"/>
      <c r="VT170" s="121"/>
      <c r="VU170" s="121"/>
      <c r="VV170" s="121"/>
      <c r="VW170" s="121"/>
      <c r="VX170" s="121"/>
      <c r="VY170" s="121"/>
      <c r="VZ170" s="121"/>
      <c r="WA170" s="121"/>
      <c r="WB170" s="121"/>
      <c r="WC170" s="121"/>
      <c r="WD170" s="121"/>
      <c r="WE170" s="121"/>
      <c r="WF170" s="121"/>
      <c r="WG170" s="121"/>
      <c r="WH170" s="121"/>
      <c r="WI170" s="121"/>
      <c r="WJ170" s="121"/>
      <c r="WK170" s="121"/>
      <c r="WL170" s="121"/>
      <c r="WM170" s="121"/>
      <c r="WN170" s="121"/>
      <c r="WO170" s="121"/>
      <c r="WP170" s="121"/>
      <c r="WQ170" s="121"/>
      <c r="WR170" s="121"/>
      <c r="WS170" s="121"/>
      <c r="WT170" s="121"/>
      <c r="WU170" s="121"/>
      <c r="WV170" s="121"/>
      <c r="WW170" s="121"/>
      <c r="WX170" s="121"/>
      <c r="WY170" s="121"/>
      <c r="WZ170" s="121"/>
      <c r="XA170" s="121"/>
      <c r="XB170" s="121"/>
      <c r="XC170" s="121"/>
      <c r="XD170" s="121"/>
      <c r="XE170" s="121"/>
      <c r="XF170" s="121"/>
      <c r="XG170" s="121"/>
      <c r="XH170" s="121"/>
      <c r="XI170" s="121"/>
      <c r="XJ170" s="121"/>
      <c r="XK170" s="121"/>
      <c r="XL170" s="121"/>
      <c r="XM170" s="121"/>
      <c r="XN170" s="121"/>
      <c r="XO170" s="121"/>
      <c r="XP170" s="121"/>
      <c r="XQ170" s="121"/>
      <c r="XR170" s="121"/>
      <c r="XS170" s="121"/>
      <c r="XT170" s="121"/>
      <c r="XU170" s="121"/>
      <c r="XV170" s="121"/>
      <c r="XW170" s="121"/>
      <c r="XX170" s="121"/>
      <c r="XY170" s="121"/>
      <c r="XZ170" s="121"/>
      <c r="YA170" s="121"/>
      <c r="YB170" s="121"/>
      <c r="YC170" s="121"/>
      <c r="YD170" s="121"/>
      <c r="YE170" s="121"/>
      <c r="YF170" s="121"/>
      <c r="YG170" s="121"/>
      <c r="YH170" s="121"/>
      <c r="YI170" s="121"/>
      <c r="YJ170" s="121"/>
      <c r="YK170" s="121"/>
      <c r="YL170" s="121"/>
      <c r="YM170" s="121"/>
      <c r="YN170" s="121"/>
      <c r="YO170" s="121"/>
      <c r="YP170" s="121"/>
      <c r="YQ170" s="121"/>
      <c r="YR170" s="121"/>
      <c r="YS170" s="121"/>
      <c r="YT170" s="121"/>
      <c r="YU170" s="121"/>
      <c r="YV170" s="121"/>
      <c r="YW170" s="121"/>
      <c r="YX170" s="121"/>
      <c r="YY170" s="121"/>
      <c r="YZ170" s="121"/>
      <c r="ZA170" s="121"/>
      <c r="ZB170" s="121"/>
      <c r="ZC170" s="121"/>
      <c r="ZD170" s="121"/>
      <c r="ZE170" s="121"/>
      <c r="ZF170" s="121"/>
      <c r="ZG170" s="121"/>
      <c r="ZH170" s="121"/>
      <c r="ZI170" s="121"/>
      <c r="ZJ170" s="121"/>
      <c r="ZK170" s="121"/>
      <c r="ZL170" s="121"/>
      <c r="ZM170" s="121"/>
      <c r="ZN170" s="121"/>
      <c r="ZO170" s="121"/>
      <c r="ZP170" s="121"/>
      <c r="ZQ170" s="121"/>
      <c r="ZR170" s="121"/>
      <c r="ZS170" s="121"/>
      <c r="ZT170" s="121"/>
      <c r="ZU170" s="121"/>
      <c r="ZV170" s="121"/>
      <c r="ZW170" s="121"/>
      <c r="ZX170" s="121"/>
      <c r="ZY170" s="121"/>
      <c r="ZZ170" s="121"/>
      <c r="AAA170" s="121"/>
      <c r="AAB170" s="121"/>
      <c r="AAC170" s="121"/>
      <c r="AAD170" s="121"/>
      <c r="AAE170" s="121"/>
      <c r="AAF170" s="121"/>
      <c r="AAG170" s="121"/>
      <c r="AAH170" s="121"/>
      <c r="AAI170" s="121"/>
      <c r="AAJ170" s="121"/>
      <c r="AAK170" s="121"/>
      <c r="AAL170" s="121"/>
      <c r="AAM170" s="121"/>
      <c r="AAN170" s="121"/>
      <c r="AAO170" s="121"/>
      <c r="AAP170" s="121"/>
      <c r="AAQ170" s="121"/>
      <c r="AAR170" s="121"/>
      <c r="AAS170" s="121"/>
      <c r="AAT170" s="121"/>
      <c r="AAU170" s="121"/>
      <c r="AAV170" s="121"/>
      <c r="AAW170" s="121"/>
      <c r="AAX170" s="121"/>
      <c r="AAY170" s="121"/>
      <c r="AAZ170" s="121"/>
      <c r="ABA170" s="121"/>
      <c r="ABB170" s="121"/>
      <c r="ABC170" s="121"/>
      <c r="ABD170" s="121"/>
      <c r="ABE170" s="121"/>
      <c r="ABF170" s="121"/>
      <c r="ABG170" s="121"/>
      <c r="ABH170" s="121"/>
      <c r="ABI170" s="121"/>
      <c r="ABJ170" s="121"/>
      <c r="ABK170" s="121"/>
      <c r="ABL170" s="121"/>
      <c r="ABM170" s="121"/>
      <c r="ABN170" s="121"/>
      <c r="ABO170" s="121"/>
      <c r="ABP170" s="121"/>
      <c r="ABQ170" s="121"/>
      <c r="ABR170" s="121"/>
      <c r="ABS170" s="121"/>
      <c r="ABT170" s="121"/>
      <c r="ABU170" s="121"/>
      <c r="ABV170" s="121"/>
      <c r="ABW170" s="121"/>
      <c r="ABX170" s="121"/>
      <c r="ABY170" s="121"/>
      <c r="ABZ170" s="121"/>
      <c r="ACA170" s="121"/>
      <c r="ACB170" s="121"/>
      <c r="ACC170" s="121"/>
      <c r="ACD170" s="121"/>
      <c r="ACE170" s="121"/>
      <c r="ACF170" s="121"/>
      <c r="ACG170" s="121"/>
      <c r="ACH170" s="121"/>
      <c r="ACI170" s="121"/>
      <c r="ACJ170" s="121"/>
      <c r="ACK170" s="121"/>
      <c r="ACL170" s="121"/>
      <c r="ACM170" s="121"/>
      <c r="ACN170" s="121"/>
      <c r="ACO170" s="121"/>
      <c r="ACP170" s="121"/>
      <c r="ACQ170" s="121"/>
      <c r="ACR170" s="121"/>
      <c r="ACS170" s="121"/>
      <c r="ACT170" s="121"/>
      <c r="ACU170" s="121"/>
      <c r="ACV170" s="121"/>
      <c r="ACW170" s="121"/>
      <c r="ACX170" s="121"/>
      <c r="ACY170" s="121"/>
      <c r="ACZ170" s="121"/>
      <c r="ADA170" s="121"/>
      <c r="ADB170" s="121"/>
      <c r="ADC170" s="121"/>
      <c r="ADD170" s="121"/>
      <c r="ADE170" s="121"/>
      <c r="ADF170" s="121"/>
      <c r="ADG170" s="121"/>
      <c r="ADH170" s="121"/>
      <c r="ADI170" s="121"/>
      <c r="ADJ170" s="121"/>
      <c r="ADK170" s="121"/>
      <c r="ADL170" s="121"/>
      <c r="ADM170" s="121"/>
      <c r="ADN170" s="121"/>
      <c r="ADO170" s="121"/>
      <c r="ADP170" s="121"/>
      <c r="ADQ170" s="121"/>
      <c r="ADR170" s="121"/>
      <c r="ADS170" s="121"/>
      <c r="ADT170" s="121"/>
      <c r="ADU170" s="121"/>
      <c r="ADV170" s="121"/>
      <c r="ADW170" s="121"/>
      <c r="ADX170" s="121"/>
      <c r="ADY170" s="121"/>
      <c r="ADZ170" s="121"/>
      <c r="AEA170" s="121"/>
      <c r="AEB170" s="121"/>
      <c r="AEC170" s="121"/>
      <c r="AED170" s="121"/>
      <c r="AEE170" s="121"/>
      <c r="AEF170" s="121"/>
      <c r="AEG170" s="121"/>
      <c r="AEH170" s="121"/>
      <c r="AEI170" s="121"/>
      <c r="AEJ170" s="121"/>
      <c r="AEK170" s="121"/>
      <c r="AEL170" s="121"/>
      <c r="AEM170" s="121"/>
      <c r="AEN170" s="121"/>
      <c r="AEO170" s="121"/>
      <c r="AEP170" s="121"/>
      <c r="AEQ170" s="121"/>
      <c r="AER170" s="121"/>
      <c r="AES170" s="121"/>
      <c r="AET170" s="121"/>
      <c r="AEU170" s="121"/>
      <c r="AEV170" s="121"/>
      <c r="AEW170" s="121"/>
      <c r="AEX170" s="121"/>
      <c r="AEY170" s="121"/>
      <c r="AEZ170" s="121"/>
      <c r="AFA170" s="121"/>
      <c r="AFB170" s="121"/>
      <c r="AFC170" s="121"/>
      <c r="AFD170" s="121"/>
      <c r="AFE170" s="121"/>
      <c r="AFF170" s="121"/>
      <c r="AFG170" s="121"/>
      <c r="AFH170" s="121"/>
      <c r="AFI170" s="121"/>
      <c r="AFJ170" s="121"/>
      <c r="AFK170" s="121"/>
      <c r="AFL170" s="121"/>
      <c r="AFM170" s="121"/>
      <c r="AFN170" s="121"/>
      <c r="AFO170" s="121"/>
      <c r="AFP170" s="121"/>
      <c r="AFQ170" s="121"/>
      <c r="AFR170" s="121"/>
      <c r="AFS170" s="121"/>
      <c r="AFT170" s="121"/>
      <c r="AFU170" s="121"/>
      <c r="AFV170" s="121"/>
      <c r="AFW170" s="121"/>
      <c r="AFX170" s="121"/>
      <c r="AFY170" s="121"/>
      <c r="AFZ170" s="121"/>
      <c r="AGA170" s="121"/>
      <c r="AGB170" s="121"/>
      <c r="AGC170" s="121"/>
      <c r="AGD170" s="121"/>
      <c r="AGE170" s="121"/>
      <c r="AGF170" s="121"/>
      <c r="AGG170" s="121"/>
      <c r="AGH170" s="121"/>
      <c r="AGI170" s="121"/>
      <c r="AGJ170" s="121"/>
      <c r="AGK170" s="121"/>
      <c r="AGL170" s="121"/>
      <c r="AGM170" s="121"/>
      <c r="AGN170" s="121"/>
      <c r="AGO170" s="121"/>
      <c r="AGP170" s="121"/>
      <c r="AGQ170" s="121"/>
      <c r="AGR170" s="121"/>
      <c r="AGS170" s="121"/>
      <c r="AGT170" s="121"/>
      <c r="AGU170" s="121"/>
      <c r="AGV170" s="121"/>
      <c r="AGW170" s="121"/>
      <c r="AGX170" s="121"/>
      <c r="AGY170" s="121"/>
      <c r="AGZ170" s="121"/>
      <c r="AHA170" s="121"/>
      <c r="AHB170" s="121"/>
      <c r="AHC170" s="121"/>
      <c r="AHD170" s="121"/>
      <c r="AHE170" s="121"/>
      <c r="AHF170" s="121"/>
      <c r="AHG170" s="121"/>
      <c r="AHH170" s="121"/>
      <c r="AHI170" s="121"/>
      <c r="AHJ170" s="121"/>
      <c r="AHK170" s="121"/>
      <c r="AHL170" s="121"/>
      <c r="AHM170" s="121"/>
      <c r="AHN170" s="121"/>
      <c r="AHO170" s="121"/>
      <c r="AHP170" s="121"/>
      <c r="AHQ170" s="121"/>
      <c r="AHR170" s="121"/>
      <c r="AHS170" s="121"/>
      <c r="AHT170" s="121"/>
      <c r="AHU170" s="121"/>
      <c r="AHV170" s="121"/>
      <c r="AHW170" s="121"/>
      <c r="AHX170" s="121"/>
      <c r="AHY170" s="121"/>
      <c r="AHZ170" s="121"/>
      <c r="AIA170" s="121"/>
      <c r="AIB170" s="121"/>
      <c r="AIC170" s="121"/>
      <c r="AID170" s="121"/>
      <c r="AIE170" s="121"/>
      <c r="AIF170" s="121"/>
      <c r="AIG170" s="121"/>
      <c r="AIH170" s="121"/>
      <c r="AII170" s="121"/>
      <c r="AIJ170" s="121"/>
      <c r="AIK170" s="121"/>
      <c r="AIL170" s="121"/>
      <c r="AIM170" s="121"/>
      <c r="AIN170" s="121"/>
      <c r="AIO170" s="121"/>
      <c r="AIP170" s="121"/>
      <c r="AIQ170" s="121"/>
      <c r="AIR170" s="121"/>
      <c r="AIS170" s="121"/>
      <c r="AIT170" s="121"/>
      <c r="AIU170" s="121"/>
      <c r="AIV170" s="121"/>
      <c r="AIW170" s="121"/>
      <c r="AIX170" s="121"/>
      <c r="AIY170" s="121"/>
      <c r="AIZ170" s="121"/>
      <c r="AJA170" s="121"/>
      <c r="AJB170" s="121"/>
      <c r="AJC170" s="121"/>
      <c r="AJD170" s="121"/>
      <c r="AJE170" s="121"/>
      <c r="AJF170" s="121"/>
      <c r="AJG170" s="121"/>
      <c r="AJH170" s="121"/>
      <c r="AJI170" s="121"/>
      <c r="AJJ170" s="121"/>
      <c r="AJK170" s="121"/>
      <c r="AJL170" s="121"/>
      <c r="AJM170" s="121"/>
      <c r="AJN170" s="121"/>
      <c r="AJO170" s="121"/>
      <c r="AJP170" s="121"/>
      <c r="AJQ170" s="121"/>
      <c r="AJR170" s="121"/>
      <c r="AJS170" s="121"/>
      <c r="AJT170" s="121"/>
      <c r="AJU170" s="121"/>
      <c r="AJV170" s="121"/>
      <c r="AJW170" s="121"/>
      <c r="AJX170" s="121"/>
      <c r="AJY170" s="121"/>
      <c r="AJZ170" s="121"/>
      <c r="AKA170" s="121"/>
      <c r="AKB170" s="121"/>
      <c r="AKC170" s="121"/>
      <c r="AKD170" s="121"/>
      <c r="AKE170" s="121"/>
      <c r="AKF170" s="121"/>
      <c r="AKG170" s="121"/>
      <c r="AKH170" s="121"/>
      <c r="AKI170" s="121"/>
      <c r="AKJ170" s="121"/>
      <c r="AKK170" s="121"/>
      <c r="AKL170" s="121"/>
      <c r="AKM170" s="121"/>
      <c r="AKN170" s="121"/>
      <c r="AKO170" s="121"/>
      <c r="AKP170" s="121"/>
      <c r="AKQ170" s="121"/>
      <c r="AKR170" s="121"/>
      <c r="AKS170" s="121"/>
      <c r="AKT170" s="121"/>
      <c r="AKU170" s="121"/>
      <c r="AKV170" s="121"/>
      <c r="AKW170" s="121"/>
      <c r="AKX170" s="121"/>
      <c r="AKY170" s="121"/>
      <c r="AKZ170" s="121"/>
      <c r="ALA170" s="121"/>
      <c r="ALB170" s="121"/>
      <c r="ALC170" s="121"/>
      <c r="ALD170" s="121"/>
      <c r="ALE170" s="121"/>
      <c r="ALF170" s="121"/>
      <c r="ALG170" s="121"/>
      <c r="ALH170" s="121"/>
      <c r="ALI170" s="121"/>
      <c r="ALJ170" s="121"/>
      <c r="ALK170" s="121"/>
      <c r="ALL170" s="121"/>
      <c r="ALM170" s="121"/>
      <c r="ALN170" s="121"/>
      <c r="ALO170" s="121"/>
      <c r="ALP170" s="121"/>
      <c r="ALQ170" s="121"/>
      <c r="ALR170" s="121"/>
      <c r="ALS170" s="121"/>
      <c r="ALT170" s="121"/>
      <c r="ALU170" s="121"/>
      <c r="ALV170" s="121"/>
      <c r="ALW170" s="121"/>
      <c r="ALX170" s="121"/>
      <c r="ALY170" s="121"/>
      <c r="ALZ170" s="121"/>
      <c r="AMA170" s="121"/>
      <c r="AMB170" s="121"/>
      <c r="AMC170" s="121"/>
      <c r="AMD170" s="121"/>
      <c r="AME170" s="121"/>
      <c r="AMF170" s="121"/>
      <c r="AMG170" s="121"/>
      <c r="AMH170" s="121"/>
      <c r="AMI170" s="121"/>
      <c r="AMJ170" s="121"/>
    </row>
    <row r="172" customFormat="false" ht="24" hidden="false" customHeight="true" outlineLevel="0" collapsed="false">
      <c r="A172" s="56" t="s">
        <v>103</v>
      </c>
      <c r="B172" s="56"/>
      <c r="C172" s="56"/>
      <c r="D172" s="56"/>
      <c r="E172" s="56"/>
    </row>
    <row r="173" customFormat="false" ht="24" hidden="false" customHeight="true" outlineLevel="0" collapsed="false">
      <c r="A173" s="82" t="s">
        <v>5</v>
      </c>
      <c r="B173" s="83" t="s">
        <v>126</v>
      </c>
      <c r="C173" s="83" t="s">
        <v>127</v>
      </c>
      <c r="D173" s="83" t="s">
        <v>128</v>
      </c>
      <c r="E173" s="85" t="s">
        <v>45</v>
      </c>
    </row>
    <row r="174" customFormat="false" ht="24" hidden="false" customHeight="true" outlineLevel="0" collapsed="false">
      <c r="A174" s="49" t="s">
        <v>56</v>
      </c>
      <c r="B174" s="61" t="n">
        <f aca="false">D144</f>
        <v>61.2969149415</v>
      </c>
      <c r="C174" s="61" t="n">
        <f aca="false">D158</f>
        <v>41.8985872773773</v>
      </c>
      <c r="D174" s="117" t="n">
        <f aca="false">D168</f>
        <v>-6.83191268870572</v>
      </c>
      <c r="E174" s="52" t="n">
        <f aca="false">SUM(B174:D174)</f>
        <v>96.3635895301716</v>
      </c>
    </row>
    <row r="176" customFormat="false" ht="24" hidden="false" customHeight="true" outlineLevel="0" collapsed="false">
      <c r="A176" s="41" t="s">
        <v>129</v>
      </c>
      <c r="B176" s="41"/>
      <c r="C176" s="41"/>
      <c r="D176" s="41"/>
      <c r="E176" s="41"/>
      <c r="F176" s="41"/>
      <c r="G176" s="41"/>
      <c r="H176" s="41"/>
    </row>
    <row r="177" customFormat="false" ht="13.5" hidden="false" customHeight="true" outlineLevel="0" collapsed="false">
      <c r="A177" s="122"/>
      <c r="B177" s="122"/>
      <c r="C177" s="122"/>
      <c r="D177" s="122"/>
      <c r="E177" s="122"/>
      <c r="F177" s="122"/>
    </row>
    <row r="178" customFormat="false" ht="39" hidden="false" customHeight="true" outlineLevel="0" collapsed="false">
      <c r="A178" s="79" t="s">
        <v>130</v>
      </c>
      <c r="B178" s="79"/>
      <c r="C178" s="79"/>
      <c r="D178" s="79"/>
      <c r="E178" s="79"/>
      <c r="F178" s="79"/>
      <c r="G178" s="79"/>
    </row>
    <row r="179" customFormat="false" ht="24" hidden="false" customHeight="true" outlineLevel="0" collapsed="false">
      <c r="A179" s="79" t="s">
        <v>131</v>
      </c>
      <c r="B179" s="79"/>
      <c r="C179" s="79"/>
      <c r="D179" s="79"/>
      <c r="E179" s="79"/>
      <c r="F179" s="79"/>
      <c r="G179" s="79"/>
    </row>
    <row r="180" customFormat="false" ht="24" hidden="false" customHeight="true" outlineLevel="0" collapsed="false">
      <c r="A180" s="79" t="s">
        <v>5</v>
      </c>
      <c r="B180" s="79" t="s">
        <v>132</v>
      </c>
      <c r="C180" s="79" t="s">
        <v>133</v>
      </c>
      <c r="D180" s="123" t="s">
        <v>134</v>
      </c>
      <c r="E180" s="124"/>
      <c r="F180" s="123" t="s">
        <v>135</v>
      </c>
      <c r="G180" s="124"/>
    </row>
    <row r="181" customFormat="false" ht="31.5" hidden="false" customHeight="false" outlineLevel="0" collapsed="false">
      <c r="A181" s="79"/>
      <c r="B181" s="79"/>
      <c r="C181" s="79"/>
      <c r="D181" s="79" t="s">
        <v>136</v>
      </c>
      <c r="E181" s="79" t="s">
        <v>137</v>
      </c>
      <c r="F181" s="79" t="s">
        <v>136</v>
      </c>
      <c r="G181" s="79" t="s">
        <v>137</v>
      </c>
      <c r="I181" s="125"/>
      <c r="J181" s="125"/>
      <c r="K181" s="125"/>
      <c r="L181" s="125"/>
      <c r="M181" s="125"/>
      <c r="N181" s="125"/>
      <c r="O181" s="125"/>
    </row>
    <row r="182" customFormat="false" ht="24" hidden="false" customHeight="true" outlineLevel="0" collapsed="false">
      <c r="A182" s="126" t="s">
        <v>138</v>
      </c>
      <c r="B182" s="127" t="n">
        <v>1</v>
      </c>
      <c r="C182" s="128" t="n">
        <v>30</v>
      </c>
      <c r="D182" s="129" t="n">
        <v>0.5</v>
      </c>
      <c r="E182" s="130" t="n">
        <f aca="false">(B182*C182)*D182</f>
        <v>15</v>
      </c>
      <c r="F182" s="131" t="n">
        <f aca="false">(253/365)</f>
        <v>0.693150684931507</v>
      </c>
      <c r="G182" s="130" t="n">
        <f aca="false">(B182*C182)*F182</f>
        <v>20.7945205479452</v>
      </c>
    </row>
    <row r="183" customFormat="false" ht="31.5" hidden="false" customHeight="true" outlineLevel="0" collapsed="false">
      <c r="A183" s="112" t="s">
        <v>139</v>
      </c>
      <c r="B183" s="132" t="n">
        <v>1</v>
      </c>
      <c r="C183" s="133" t="n">
        <v>1</v>
      </c>
      <c r="D183" s="134" t="n">
        <v>1</v>
      </c>
      <c r="E183" s="135" t="n">
        <f aca="false">(B183*C183)*D183</f>
        <v>1</v>
      </c>
      <c r="F183" s="136" t="n">
        <v>1</v>
      </c>
      <c r="G183" s="135" t="n">
        <f aca="false">(B183*C183)*F183</f>
        <v>1</v>
      </c>
    </row>
    <row r="184" customFormat="false" ht="24" hidden="false" customHeight="true" outlineLevel="0" collapsed="false">
      <c r="A184" s="112" t="s">
        <v>140</v>
      </c>
      <c r="B184" s="132" t="n">
        <v>0.0922</v>
      </c>
      <c r="C184" s="133" t="n">
        <v>15</v>
      </c>
      <c r="D184" s="134" t="n">
        <v>0.5</v>
      </c>
      <c r="E184" s="135" t="n">
        <f aca="false">(B184*C184)*D184</f>
        <v>0.6915</v>
      </c>
      <c r="F184" s="136" t="n">
        <f aca="false">F182</f>
        <v>0.693150684931507</v>
      </c>
      <c r="G184" s="135" t="n">
        <f aca="false">(B184*C184)*F184</f>
        <v>0.958627397260274</v>
      </c>
    </row>
    <row r="185" customFormat="false" ht="24" hidden="false" customHeight="true" outlineLevel="0" collapsed="false">
      <c r="A185" s="112" t="s">
        <v>141</v>
      </c>
      <c r="B185" s="132" t="n">
        <v>1</v>
      </c>
      <c r="C185" s="133" t="n">
        <v>5</v>
      </c>
      <c r="D185" s="134" t="n">
        <v>0.5</v>
      </c>
      <c r="E185" s="135" t="n">
        <f aca="false">(B185*C185)*D185</f>
        <v>2.5</v>
      </c>
      <c r="F185" s="136" t="n">
        <f aca="false">F182</f>
        <v>0.693150684931507</v>
      </c>
      <c r="G185" s="135" t="n">
        <f aca="false">(B185*C185)*F185</f>
        <v>3.46575342465753</v>
      </c>
    </row>
    <row r="186" customFormat="false" ht="24" hidden="false" customHeight="true" outlineLevel="0" collapsed="false">
      <c r="A186" s="112" t="s">
        <v>142</v>
      </c>
      <c r="B186" s="132" t="n">
        <v>0.1344</v>
      </c>
      <c r="C186" s="133" t="n">
        <v>2</v>
      </c>
      <c r="D186" s="134" t="n">
        <v>1</v>
      </c>
      <c r="E186" s="135" t="n">
        <f aca="false">(B186*C186)*D186</f>
        <v>0.2688</v>
      </c>
      <c r="F186" s="136" t="n">
        <v>1</v>
      </c>
      <c r="G186" s="135" t="n">
        <f aca="false">(B186*C186)*F186</f>
        <v>0.2688</v>
      </c>
    </row>
    <row r="187" customFormat="false" ht="24" hidden="false" customHeight="true" outlineLevel="0" collapsed="false">
      <c r="A187" s="112" t="s">
        <v>143</v>
      </c>
      <c r="B187" s="132" t="n">
        <v>0.0305</v>
      </c>
      <c r="C187" s="133" t="n">
        <v>2</v>
      </c>
      <c r="D187" s="134" t="n">
        <v>0.5</v>
      </c>
      <c r="E187" s="135" t="n">
        <f aca="false">(B187*C187)*D187</f>
        <v>0.0305</v>
      </c>
      <c r="F187" s="136" t="n">
        <f aca="false">F182</f>
        <v>0.693150684931507</v>
      </c>
      <c r="G187" s="135" t="n">
        <f aca="false">(B187*C187)*F187</f>
        <v>0.0422821917808219</v>
      </c>
    </row>
    <row r="188" customFormat="false" ht="24" hidden="false" customHeight="true" outlineLevel="0" collapsed="false">
      <c r="A188" s="112" t="s">
        <v>144</v>
      </c>
      <c r="B188" s="132" t="n">
        <v>0.0118</v>
      </c>
      <c r="C188" s="133" t="n">
        <v>3</v>
      </c>
      <c r="D188" s="134" t="n">
        <v>0.5</v>
      </c>
      <c r="E188" s="135" t="n">
        <f aca="false">(B188*C188)*D188</f>
        <v>0.0177</v>
      </c>
      <c r="F188" s="136" t="n">
        <v>1</v>
      </c>
      <c r="G188" s="135" t="n">
        <f aca="false">(B188*C188)*F188</f>
        <v>0.0354</v>
      </c>
    </row>
    <row r="189" customFormat="false" ht="24" hidden="false" customHeight="true" outlineLevel="0" collapsed="false">
      <c r="A189" s="112" t="s">
        <v>145</v>
      </c>
      <c r="B189" s="132" t="n">
        <v>0.02</v>
      </c>
      <c r="C189" s="133" t="n">
        <v>1</v>
      </c>
      <c r="D189" s="134" t="n">
        <v>1</v>
      </c>
      <c r="E189" s="135" t="n">
        <f aca="false">(B189*C189)*D189</f>
        <v>0.02</v>
      </c>
      <c r="F189" s="136" t="n">
        <v>1</v>
      </c>
      <c r="G189" s="135" t="n">
        <f aca="false">(B189*C189)*F189</f>
        <v>0.02</v>
      </c>
    </row>
    <row r="190" customFormat="false" ht="24" hidden="false" customHeight="true" outlineLevel="0" collapsed="false">
      <c r="A190" s="112" t="s">
        <v>146</v>
      </c>
      <c r="B190" s="132" t="n">
        <v>0.004</v>
      </c>
      <c r="C190" s="133" t="n">
        <v>1</v>
      </c>
      <c r="D190" s="134" t="n">
        <v>1</v>
      </c>
      <c r="E190" s="135" t="n">
        <f aca="false">(B190*C190)*D190</f>
        <v>0.004</v>
      </c>
      <c r="F190" s="136" t="n">
        <v>1</v>
      </c>
      <c r="G190" s="135" t="n">
        <f aca="false">(B190*C190)*F190</f>
        <v>0.004</v>
      </c>
    </row>
    <row r="191" customFormat="false" ht="24" hidden="false" customHeight="true" outlineLevel="0" collapsed="false">
      <c r="A191" s="112" t="s">
        <v>147</v>
      </c>
      <c r="B191" s="132" t="n">
        <v>0.0143</v>
      </c>
      <c r="C191" s="133" t="n">
        <v>20</v>
      </c>
      <c r="D191" s="134" t="n">
        <v>0.5</v>
      </c>
      <c r="E191" s="135" t="n">
        <f aca="false">(B191*C191)*D191</f>
        <v>0.143</v>
      </c>
      <c r="F191" s="136" t="n">
        <f aca="false">F184</f>
        <v>0.693150684931507</v>
      </c>
      <c r="G191" s="135" t="n">
        <f aca="false">(B191*C191)*F191</f>
        <v>0.198241095890411</v>
      </c>
    </row>
    <row r="192" customFormat="false" ht="24" hidden="false" customHeight="true" outlineLevel="0" collapsed="false">
      <c r="A192" s="112" t="s">
        <v>148</v>
      </c>
      <c r="B192" s="132" t="n">
        <v>0.0197</v>
      </c>
      <c r="C192" s="133" t="n">
        <v>180</v>
      </c>
      <c r="D192" s="134" t="n">
        <v>0.5</v>
      </c>
      <c r="E192" s="135" t="n">
        <f aca="false">(B192*C192)*D192</f>
        <v>1.773</v>
      </c>
      <c r="F192" s="136" t="n">
        <f aca="false">F184</f>
        <v>0.693150684931507</v>
      </c>
      <c r="G192" s="135" t="n">
        <f aca="false">(B192*C192)*F192</f>
        <v>2.45791232876712</v>
      </c>
    </row>
    <row r="193" customFormat="false" ht="24" hidden="false" customHeight="true" outlineLevel="0" collapsed="false">
      <c r="A193" s="137" t="s">
        <v>149</v>
      </c>
      <c r="B193" s="138" t="n">
        <v>0.0016</v>
      </c>
      <c r="C193" s="139" t="n">
        <v>6</v>
      </c>
      <c r="D193" s="140" t="n">
        <v>1</v>
      </c>
      <c r="E193" s="141" t="n">
        <f aca="false">(B193*C193)*D193</f>
        <v>0.0096</v>
      </c>
      <c r="F193" s="142" t="n">
        <v>1</v>
      </c>
      <c r="G193" s="141" t="n">
        <f aca="false">(B193*C193)*F193</f>
        <v>0.0096</v>
      </c>
    </row>
    <row r="195" customFormat="false" ht="24" hidden="false" customHeight="true" outlineLevel="0" collapsed="false">
      <c r="A195" s="79" t="s">
        <v>150</v>
      </c>
      <c r="B195" s="79"/>
      <c r="C195" s="79"/>
      <c r="D195" s="79"/>
    </row>
    <row r="196" customFormat="false" ht="24" hidden="false" customHeight="true" outlineLevel="0" collapsed="false">
      <c r="A196" s="143" t="s">
        <v>151</v>
      </c>
      <c r="B196" s="79" t="s">
        <v>152</v>
      </c>
      <c r="C196" s="79"/>
      <c r="D196" s="79"/>
    </row>
    <row r="197" customFormat="false" ht="24" hidden="false" customHeight="true" outlineLevel="0" collapsed="false">
      <c r="A197" s="143"/>
      <c r="B197" s="144" t="s">
        <v>153</v>
      </c>
      <c r="C197" s="67" t="s">
        <v>154</v>
      </c>
      <c r="D197" s="145" t="s">
        <v>155</v>
      </c>
    </row>
    <row r="198" customFormat="false" ht="24" hidden="false" customHeight="true" outlineLevel="0" collapsed="false">
      <c r="A198" s="126" t="s">
        <v>138</v>
      </c>
      <c r="B198" s="127" t="n">
        <f aca="false">E182</f>
        <v>15</v>
      </c>
      <c r="C198" s="127" t="n">
        <f aca="false">E182</f>
        <v>15</v>
      </c>
      <c r="D198" s="146" t="n">
        <f aca="false">G182</f>
        <v>20.7945205479452</v>
      </c>
    </row>
    <row r="199" customFormat="false" ht="26.25" hidden="false" customHeight="true" outlineLevel="0" collapsed="false">
      <c r="A199" s="112" t="s">
        <v>139</v>
      </c>
      <c r="B199" s="132" t="n">
        <f aca="false">E183</f>
        <v>1</v>
      </c>
      <c r="C199" s="132" t="n">
        <f aca="false">E183</f>
        <v>1</v>
      </c>
      <c r="D199" s="147" t="n">
        <f aca="false">G183</f>
        <v>1</v>
      </c>
    </row>
    <row r="200" customFormat="false" ht="24" hidden="false" customHeight="true" outlineLevel="0" collapsed="false">
      <c r="A200" s="112" t="s">
        <v>140</v>
      </c>
      <c r="B200" s="132" t="n">
        <f aca="false">E184</f>
        <v>0.6915</v>
      </c>
      <c r="C200" s="132" t="n">
        <f aca="false">E184</f>
        <v>0.6915</v>
      </c>
      <c r="D200" s="147" t="n">
        <f aca="false">G184</f>
        <v>0.958627397260274</v>
      </c>
    </row>
    <row r="201" customFormat="false" ht="24" hidden="false" customHeight="true" outlineLevel="0" collapsed="false">
      <c r="A201" s="112" t="s">
        <v>141</v>
      </c>
      <c r="B201" s="132" t="n">
        <f aca="false">E185</f>
        <v>2.5</v>
      </c>
      <c r="C201" s="132" t="n">
        <f aca="false">E185</f>
        <v>2.5</v>
      </c>
      <c r="D201" s="147" t="n">
        <f aca="false">G185</f>
        <v>3.46575342465753</v>
      </c>
    </row>
    <row r="202" customFormat="false" ht="24" hidden="false" customHeight="true" outlineLevel="0" collapsed="false">
      <c r="A202" s="112" t="s">
        <v>142</v>
      </c>
      <c r="B202" s="132" t="n">
        <f aca="false">E186</f>
        <v>0.2688</v>
      </c>
      <c r="C202" s="132" t="n">
        <f aca="false">E186</f>
        <v>0.2688</v>
      </c>
      <c r="D202" s="147" t="n">
        <f aca="false">G186</f>
        <v>0.2688</v>
      </c>
    </row>
    <row r="203" customFormat="false" ht="24" hidden="false" customHeight="true" outlineLevel="0" collapsed="false">
      <c r="A203" s="112" t="s">
        <v>143</v>
      </c>
      <c r="B203" s="132" t="n">
        <f aca="false">E187</f>
        <v>0.0305</v>
      </c>
      <c r="C203" s="132" t="n">
        <f aca="false">E187</f>
        <v>0.0305</v>
      </c>
      <c r="D203" s="147" t="n">
        <f aca="false">G187</f>
        <v>0.0422821917808219</v>
      </c>
    </row>
    <row r="204" customFormat="false" ht="24" hidden="false" customHeight="true" outlineLevel="0" collapsed="false">
      <c r="A204" s="112" t="s">
        <v>144</v>
      </c>
      <c r="B204" s="132" t="n">
        <f aca="false">E188</f>
        <v>0.0177</v>
      </c>
      <c r="C204" s="132" t="n">
        <f aca="false">E188</f>
        <v>0.0177</v>
      </c>
      <c r="D204" s="147" t="n">
        <f aca="false">G188</f>
        <v>0.0354</v>
      </c>
    </row>
    <row r="205" customFormat="false" ht="24" hidden="false" customHeight="true" outlineLevel="0" collapsed="false">
      <c r="A205" s="112" t="s">
        <v>145</v>
      </c>
      <c r="B205" s="132" t="n">
        <f aca="false">E189</f>
        <v>0.02</v>
      </c>
      <c r="C205" s="132" t="n">
        <f aca="false">E189</f>
        <v>0.02</v>
      </c>
      <c r="D205" s="147" t="n">
        <f aca="false">G189</f>
        <v>0.02</v>
      </c>
    </row>
    <row r="206" customFormat="false" ht="24" hidden="false" customHeight="true" outlineLevel="0" collapsed="false">
      <c r="A206" s="112" t="s">
        <v>146</v>
      </c>
      <c r="B206" s="132" t="n">
        <f aca="false">E190</f>
        <v>0.004</v>
      </c>
      <c r="C206" s="132" t="n">
        <f aca="false">E190</f>
        <v>0.004</v>
      </c>
      <c r="D206" s="147" t="n">
        <f aca="false">G190</f>
        <v>0.004</v>
      </c>
    </row>
    <row r="207" customFormat="false" ht="24" hidden="false" customHeight="true" outlineLevel="0" collapsed="false">
      <c r="A207" s="112" t="s">
        <v>147</v>
      </c>
      <c r="B207" s="132" t="n">
        <f aca="false">E191</f>
        <v>0.143</v>
      </c>
      <c r="C207" s="132" t="n">
        <f aca="false">E191</f>
        <v>0.143</v>
      </c>
      <c r="D207" s="147" t="n">
        <f aca="false">G191</f>
        <v>0.198241095890411</v>
      </c>
    </row>
    <row r="208" customFormat="false" ht="24" hidden="false" customHeight="true" outlineLevel="0" collapsed="false">
      <c r="A208" s="112" t="s">
        <v>148</v>
      </c>
      <c r="B208" s="132" t="n">
        <f aca="false">E192</f>
        <v>1.773</v>
      </c>
      <c r="C208" s="132" t="n">
        <f aca="false">E192</f>
        <v>1.773</v>
      </c>
      <c r="D208" s="147" t="n">
        <f aca="false">G192</f>
        <v>2.45791232876712</v>
      </c>
    </row>
    <row r="209" customFormat="false" ht="24" hidden="false" customHeight="true" outlineLevel="0" collapsed="false">
      <c r="A209" s="113" t="s">
        <v>149</v>
      </c>
      <c r="B209" s="148" t="n">
        <f aca="false">E193</f>
        <v>0.0096</v>
      </c>
      <c r="C209" s="148" t="n">
        <f aca="false">E193</f>
        <v>0.0096</v>
      </c>
      <c r="D209" s="149" t="n">
        <f aca="false">G193</f>
        <v>0.0096</v>
      </c>
    </row>
    <row r="210" customFormat="false" ht="24" hidden="false" customHeight="true" outlineLevel="0" collapsed="false">
      <c r="A210" s="144" t="s">
        <v>156</v>
      </c>
      <c r="B210" s="150" t="n">
        <f aca="false">SUM(B198:B209)</f>
        <v>21.4581</v>
      </c>
      <c r="C210" s="150" t="n">
        <f aca="false">SUM(C198:C209)</f>
        <v>21.4581</v>
      </c>
      <c r="D210" s="151" t="n">
        <f aca="false">SUM(D198:D209)</f>
        <v>29.2551369863014</v>
      </c>
      <c r="H210" s="45"/>
    </row>
    <row r="212" customFormat="false" ht="24" hidden="false" customHeight="true" outlineLevel="0" collapsed="false">
      <c r="A212" s="42" t="s">
        <v>157</v>
      </c>
      <c r="B212" s="42"/>
      <c r="C212" s="42"/>
      <c r="D212" s="42"/>
      <c r="E212" s="42"/>
      <c r="F212" s="97"/>
      <c r="G212" s="97"/>
      <c r="H212" s="97"/>
    </row>
    <row r="214" customFormat="false" ht="35.25" hidden="false" customHeight="true" outlineLevel="0" collapsed="false">
      <c r="A214" s="56" t="s">
        <v>158</v>
      </c>
      <c r="B214" s="56"/>
      <c r="C214" s="56"/>
      <c r="D214" s="56"/>
    </row>
    <row r="215" customFormat="false" ht="24" hidden="false" customHeight="true" outlineLevel="0" collapsed="false">
      <c r="A215" s="82" t="s">
        <v>5</v>
      </c>
      <c r="B215" s="83" t="s">
        <v>37</v>
      </c>
      <c r="C215" s="83" t="s">
        <v>159</v>
      </c>
      <c r="D215" s="85" t="s">
        <v>160</v>
      </c>
    </row>
    <row r="216" customFormat="false" ht="24" hidden="false" customHeight="true" outlineLevel="0" collapsed="false">
      <c r="A216" s="49" t="s">
        <v>56</v>
      </c>
      <c r="B216" s="61" t="n">
        <f aca="false">G32+E123+E174</f>
        <v>3867.20225786351</v>
      </c>
      <c r="C216" s="99" t="n">
        <v>30</v>
      </c>
      <c r="D216" s="52" t="n">
        <f aca="false">B216/C216</f>
        <v>128.906741928784</v>
      </c>
    </row>
    <row r="218" customFormat="false" ht="24" hidden="false" customHeight="true" outlineLevel="0" collapsed="false">
      <c r="A218" s="79" t="s">
        <v>157</v>
      </c>
      <c r="B218" s="79"/>
      <c r="C218" s="79"/>
      <c r="D218" s="79"/>
      <c r="E218" s="79"/>
    </row>
    <row r="219" customFormat="false" ht="31.5" hidden="false" customHeight="false" outlineLevel="0" collapsed="false">
      <c r="A219" s="82" t="s">
        <v>5</v>
      </c>
      <c r="B219" s="83" t="s">
        <v>160</v>
      </c>
      <c r="C219" s="84" t="s">
        <v>161</v>
      </c>
      <c r="D219" s="83" t="s">
        <v>162</v>
      </c>
      <c r="E219" s="85" t="s">
        <v>163</v>
      </c>
    </row>
    <row r="220" customFormat="false" ht="24" hidden="false" customHeight="true" outlineLevel="0" collapsed="false">
      <c r="A220" s="49" t="s">
        <v>56</v>
      </c>
      <c r="B220" s="61" t="n">
        <f aca="false">D216</f>
        <v>128.906741928784</v>
      </c>
      <c r="C220" s="152" t="n">
        <f aca="false">D210</f>
        <v>29.2551369863014</v>
      </c>
      <c r="D220" s="61" t="n">
        <f aca="false">B220*C220</f>
        <v>3771.18439358436</v>
      </c>
      <c r="E220" s="52" t="n">
        <f aca="false">D220/12</f>
        <v>314.26536613203</v>
      </c>
    </row>
    <row r="222" customFormat="false" ht="24" hidden="false" customHeight="true" outlineLevel="0" collapsed="false">
      <c r="A222" s="153" t="s">
        <v>164</v>
      </c>
      <c r="B222" s="153"/>
      <c r="C222" s="153"/>
      <c r="D222" s="153"/>
      <c r="E222" s="153"/>
      <c r="F222" s="97"/>
      <c r="G222" s="97"/>
      <c r="H222" s="97"/>
    </row>
    <row r="224" customFormat="false" ht="38.25" hidden="false" customHeight="true" outlineLevel="0" collapsed="false">
      <c r="A224" s="56" t="s">
        <v>165</v>
      </c>
      <c r="B224" s="56"/>
      <c r="C224" s="56"/>
      <c r="D224" s="56"/>
    </row>
    <row r="225" customFormat="false" ht="22.5" hidden="false" customHeight="true" outlineLevel="0" collapsed="false">
      <c r="A225" s="82" t="s">
        <v>5</v>
      </c>
      <c r="B225" s="83" t="s">
        <v>37</v>
      </c>
      <c r="C225" s="83" t="s">
        <v>166</v>
      </c>
      <c r="D225" s="85" t="s">
        <v>21</v>
      </c>
    </row>
    <row r="226" customFormat="false" ht="22.5" hidden="false" customHeight="true" outlineLevel="0" collapsed="false">
      <c r="A226" s="74" t="s">
        <v>56</v>
      </c>
      <c r="B226" s="61" t="n">
        <f aca="false">G32+E123+E174</f>
        <v>3867.20225786351</v>
      </c>
      <c r="C226" s="49" t="n">
        <f aca="false">G6</f>
        <v>220</v>
      </c>
      <c r="D226" s="52" t="n">
        <f aca="false">B226/C226</f>
        <v>17.5781920811978</v>
      </c>
    </row>
    <row r="228" customFormat="false" ht="24" hidden="false" customHeight="true" outlineLevel="0" collapsed="false">
      <c r="A228" s="154" t="s">
        <v>164</v>
      </c>
      <c r="B228" s="154"/>
      <c r="C228" s="154"/>
      <c r="D228" s="154"/>
    </row>
    <row r="229" customFormat="false" ht="31.5" hidden="false" customHeight="false" outlineLevel="0" collapsed="false">
      <c r="A229" s="65" t="s">
        <v>5</v>
      </c>
      <c r="B229" s="66" t="s">
        <v>167</v>
      </c>
      <c r="C229" s="67" t="s">
        <v>168</v>
      </c>
      <c r="D229" s="68" t="s">
        <v>21</v>
      </c>
    </row>
    <row r="230" customFormat="false" ht="24" hidden="false" customHeight="true" outlineLevel="0" collapsed="false">
      <c r="A230" s="74" t="s">
        <v>56</v>
      </c>
      <c r="B230" s="75" t="n">
        <f aca="false">D226</f>
        <v>17.5781920811978</v>
      </c>
      <c r="C230" s="76" t="n">
        <v>0</v>
      </c>
      <c r="D230" s="78" t="n">
        <f aca="false">B230*C230</f>
        <v>0</v>
      </c>
      <c r="H230" s="45"/>
    </row>
    <row r="232" customFormat="false" ht="24" hidden="false" customHeight="true" outlineLevel="0" collapsed="false">
      <c r="A232" s="64" t="s">
        <v>129</v>
      </c>
      <c r="B232" s="64"/>
      <c r="C232" s="64"/>
      <c r="D232" s="64"/>
      <c r="E232" s="64"/>
      <c r="F232" s="45"/>
      <c r="G232" s="45"/>
      <c r="H232" s="45"/>
    </row>
    <row r="234" customFormat="false" ht="24" hidden="false" customHeight="true" outlineLevel="0" collapsed="false">
      <c r="A234" s="56" t="s">
        <v>129</v>
      </c>
      <c r="B234" s="56"/>
      <c r="C234" s="56"/>
      <c r="D234" s="56"/>
    </row>
    <row r="235" customFormat="false" ht="24" hidden="false" customHeight="true" outlineLevel="0" collapsed="false">
      <c r="A235" s="82" t="s">
        <v>5</v>
      </c>
      <c r="B235" s="83" t="s">
        <v>169</v>
      </c>
      <c r="C235" s="83" t="s">
        <v>170</v>
      </c>
      <c r="D235" s="85" t="s">
        <v>45</v>
      </c>
    </row>
    <row r="236" customFormat="false" ht="24" hidden="false" customHeight="true" outlineLevel="0" collapsed="false">
      <c r="A236" s="49" t="s">
        <v>56</v>
      </c>
      <c r="B236" s="61" t="n">
        <f aca="false">E220</f>
        <v>314.26536613203</v>
      </c>
      <c r="C236" s="61" t="n">
        <f aca="false">D230</f>
        <v>0</v>
      </c>
      <c r="D236" s="52" t="n">
        <f aca="false">B236+C236</f>
        <v>314.26536613203</v>
      </c>
    </row>
    <row r="238" customFormat="false" ht="24" hidden="false" customHeight="true" outlineLevel="0" collapsed="false">
      <c r="A238" s="64" t="s">
        <v>171</v>
      </c>
      <c r="B238" s="64"/>
      <c r="C238" s="64"/>
      <c r="D238" s="64"/>
      <c r="E238" s="64"/>
      <c r="F238" s="45"/>
      <c r="G238" s="45"/>
      <c r="H238" s="45"/>
    </row>
    <row r="239" customFormat="false" ht="24" hidden="false" customHeight="true" outlineLevel="0" collapsed="false">
      <c r="A239" s="45"/>
      <c r="B239" s="45"/>
      <c r="C239" s="45"/>
      <c r="E239" s="45"/>
    </row>
    <row r="240" customFormat="false" ht="24" hidden="false" customHeight="true" outlineLevel="0" collapsed="false">
      <c r="A240" s="155" t="s">
        <v>172</v>
      </c>
      <c r="B240" s="155"/>
      <c r="C240" s="155"/>
      <c r="D240" s="155"/>
      <c r="E240" s="156"/>
    </row>
    <row r="241" customFormat="false" ht="24" hidden="false" customHeight="true" outlineLevel="0" collapsed="false">
      <c r="A241" s="157" t="s">
        <v>173</v>
      </c>
      <c r="B241" s="158" t="s">
        <v>174</v>
      </c>
      <c r="C241" s="158" t="s">
        <v>77</v>
      </c>
      <c r="D241" s="43" t="s">
        <v>21</v>
      </c>
    </row>
    <row r="242" customFormat="false" ht="24" hidden="false" customHeight="true" outlineLevel="0" collapsed="false">
      <c r="A242" s="89" t="s">
        <v>175</v>
      </c>
      <c r="B242" s="159" t="n">
        <v>2</v>
      </c>
      <c r="C242" s="160" t="n">
        <v>88.59</v>
      </c>
      <c r="D242" s="161" t="n">
        <f aca="false">B242*C242</f>
        <v>177.18</v>
      </c>
      <c r="E242" s="162"/>
      <c r="F242" s="163"/>
    </row>
    <row r="243" customFormat="false" ht="24" hidden="false" customHeight="true" outlineLevel="0" collapsed="false">
      <c r="A243" s="91" t="s">
        <v>176</v>
      </c>
      <c r="B243" s="164" t="n">
        <v>2</v>
      </c>
      <c r="C243" s="165" t="n">
        <v>49.33</v>
      </c>
      <c r="D243" s="166" t="n">
        <f aca="false">B243*C243</f>
        <v>98.66</v>
      </c>
      <c r="E243" s="162"/>
      <c r="F243" s="163"/>
    </row>
    <row r="244" s="121" customFormat="true" ht="24" hidden="false" customHeight="true" outlineLevel="0" collapsed="false">
      <c r="A244" s="91" t="s">
        <v>177</v>
      </c>
      <c r="B244" s="164" t="n">
        <v>2</v>
      </c>
      <c r="C244" s="165" t="n">
        <v>72.96</v>
      </c>
      <c r="D244" s="166" t="n">
        <f aca="false">B244*C244</f>
        <v>145.92</v>
      </c>
      <c r="E244" s="162"/>
      <c r="F244" s="163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  <c r="IV244" s="1"/>
      <c r="IW244" s="1"/>
      <c r="IX244" s="1"/>
      <c r="IY244" s="1"/>
      <c r="IZ244" s="1"/>
      <c r="JA244" s="1"/>
      <c r="JB244" s="1"/>
      <c r="JC244" s="1"/>
      <c r="JD244" s="1"/>
      <c r="JE244" s="1"/>
      <c r="JF244" s="1"/>
      <c r="JG244" s="1"/>
      <c r="JH244" s="1"/>
      <c r="JI244" s="1"/>
      <c r="JJ244" s="1"/>
      <c r="JK244" s="1"/>
      <c r="JL244" s="1"/>
      <c r="JM244" s="1"/>
      <c r="JN244" s="1"/>
      <c r="JO244" s="1"/>
      <c r="JP244" s="1"/>
      <c r="JQ244" s="1"/>
      <c r="JR244" s="1"/>
      <c r="JS244" s="1"/>
      <c r="JT244" s="1"/>
      <c r="JU244" s="1"/>
      <c r="JV244" s="1"/>
      <c r="JW244" s="1"/>
      <c r="JX244" s="1"/>
      <c r="JY244" s="1"/>
      <c r="JZ244" s="1"/>
      <c r="KA244" s="1"/>
      <c r="KB244" s="1"/>
      <c r="KC244" s="1"/>
      <c r="KD244" s="1"/>
      <c r="KE244" s="1"/>
      <c r="KF244" s="1"/>
      <c r="KG244" s="1"/>
      <c r="KH244" s="1"/>
      <c r="KI244" s="1"/>
      <c r="KJ244" s="1"/>
      <c r="KK244" s="1"/>
      <c r="KL244" s="1"/>
      <c r="KM244" s="1"/>
      <c r="KN244" s="1"/>
      <c r="KO244" s="1"/>
      <c r="KP244" s="1"/>
      <c r="KQ244" s="1"/>
      <c r="KR244" s="1"/>
      <c r="KS244" s="1"/>
      <c r="KT244" s="1"/>
      <c r="KU244" s="1"/>
      <c r="KV244" s="1"/>
      <c r="KW244" s="1"/>
      <c r="KX244" s="1"/>
      <c r="KY244" s="1"/>
      <c r="KZ244" s="1"/>
      <c r="LA244" s="1"/>
      <c r="LB244" s="1"/>
      <c r="LC244" s="1"/>
      <c r="LD244" s="1"/>
      <c r="LE244" s="1"/>
      <c r="LF244" s="1"/>
      <c r="LG244" s="1"/>
      <c r="LH244" s="1"/>
      <c r="LI244" s="1"/>
      <c r="LJ244" s="1"/>
      <c r="LK244" s="1"/>
      <c r="LL244" s="1"/>
      <c r="LM244" s="1"/>
      <c r="LN244" s="1"/>
      <c r="LO244" s="1"/>
      <c r="LP244" s="1"/>
      <c r="LQ244" s="1"/>
      <c r="LR244" s="1"/>
      <c r="LS244" s="1"/>
      <c r="LT244" s="1"/>
      <c r="LU244" s="1"/>
      <c r="LV244" s="1"/>
      <c r="LW244" s="1"/>
      <c r="LX244" s="1"/>
      <c r="LY244" s="1"/>
      <c r="LZ244" s="1"/>
      <c r="MA244" s="1"/>
      <c r="MB244" s="1"/>
      <c r="MC244" s="1"/>
      <c r="MD244" s="1"/>
      <c r="ME244" s="1"/>
      <c r="MF244" s="1"/>
      <c r="MG244" s="1"/>
      <c r="MH244" s="1"/>
      <c r="MI244" s="1"/>
      <c r="MJ244" s="1"/>
      <c r="MK244" s="1"/>
      <c r="ML244" s="1"/>
      <c r="MM244" s="1"/>
      <c r="MN244" s="1"/>
      <c r="MO244" s="1"/>
      <c r="MP244" s="1"/>
      <c r="MQ244" s="1"/>
      <c r="MR244" s="1"/>
      <c r="MS244" s="1"/>
      <c r="MT244" s="1"/>
      <c r="MU244" s="1"/>
      <c r="MV244" s="1"/>
      <c r="MW244" s="1"/>
      <c r="MX244" s="1"/>
      <c r="MY244" s="1"/>
      <c r="MZ244" s="1"/>
      <c r="NA244" s="1"/>
      <c r="NB244" s="1"/>
      <c r="NC244" s="1"/>
      <c r="ND244" s="1"/>
      <c r="NE244" s="1"/>
      <c r="NF244" s="1"/>
      <c r="NG244" s="1"/>
      <c r="NH244" s="1"/>
      <c r="NI244" s="1"/>
      <c r="NJ244" s="1"/>
      <c r="NK244" s="1"/>
      <c r="NL244" s="1"/>
      <c r="NM244" s="1"/>
      <c r="NN244" s="1"/>
      <c r="NO244" s="1"/>
      <c r="NP244" s="1"/>
      <c r="NQ244" s="1"/>
      <c r="NR244" s="1"/>
      <c r="NS244" s="1"/>
      <c r="NT244" s="1"/>
      <c r="NU244" s="1"/>
      <c r="NV244" s="1"/>
      <c r="NW244" s="1"/>
      <c r="NX244" s="1"/>
      <c r="NY244" s="1"/>
      <c r="NZ244" s="1"/>
      <c r="OA244" s="1"/>
      <c r="OB244" s="1"/>
      <c r="OC244" s="1"/>
      <c r="OD244" s="1"/>
      <c r="OE244" s="1"/>
      <c r="OF244" s="1"/>
      <c r="OG244" s="1"/>
      <c r="OH244" s="1"/>
      <c r="OI244" s="1"/>
      <c r="OJ244" s="1"/>
      <c r="OK244" s="1"/>
      <c r="OL244" s="1"/>
      <c r="OM244" s="1"/>
      <c r="ON244" s="1"/>
      <c r="OO244" s="1"/>
      <c r="OP244" s="1"/>
      <c r="OQ244" s="1"/>
      <c r="OR244" s="1"/>
      <c r="OS244" s="1"/>
      <c r="OT244" s="1"/>
      <c r="OU244" s="1"/>
      <c r="OV244" s="1"/>
      <c r="OW244" s="1"/>
      <c r="OX244" s="1"/>
      <c r="OY244" s="1"/>
      <c r="OZ244" s="1"/>
      <c r="PA244" s="1"/>
      <c r="PB244" s="1"/>
      <c r="PC244" s="1"/>
      <c r="PD244" s="1"/>
      <c r="PE244" s="1"/>
      <c r="PF244" s="1"/>
      <c r="PG244" s="1"/>
      <c r="PH244" s="1"/>
      <c r="PI244" s="1"/>
      <c r="PJ244" s="1"/>
      <c r="PK244" s="1"/>
      <c r="PL244" s="1"/>
      <c r="PM244" s="1"/>
      <c r="PN244" s="1"/>
      <c r="PO244" s="1"/>
      <c r="PP244" s="1"/>
      <c r="PQ244" s="1"/>
      <c r="PR244" s="1"/>
      <c r="PS244" s="1"/>
      <c r="PT244" s="1"/>
      <c r="PU244" s="1"/>
      <c r="PV244" s="1"/>
      <c r="PW244" s="1"/>
      <c r="PX244" s="1"/>
      <c r="PY244" s="1"/>
      <c r="PZ244" s="1"/>
      <c r="QA244" s="1"/>
      <c r="QB244" s="1"/>
      <c r="QC244" s="1"/>
      <c r="QD244" s="1"/>
      <c r="QE244" s="1"/>
      <c r="QF244" s="1"/>
      <c r="QG244" s="1"/>
      <c r="QH244" s="1"/>
      <c r="QI244" s="1"/>
      <c r="QJ244" s="1"/>
      <c r="QK244" s="1"/>
      <c r="QL244" s="1"/>
      <c r="QM244" s="1"/>
      <c r="QN244" s="1"/>
      <c r="QO244" s="1"/>
      <c r="QP244" s="1"/>
      <c r="QQ244" s="1"/>
      <c r="QR244" s="1"/>
      <c r="QS244" s="1"/>
      <c r="QT244" s="1"/>
      <c r="QU244" s="1"/>
      <c r="QV244" s="1"/>
      <c r="QW244" s="1"/>
      <c r="QX244" s="1"/>
      <c r="QY244" s="1"/>
      <c r="QZ244" s="1"/>
      <c r="RA244" s="1"/>
      <c r="RB244" s="1"/>
      <c r="RC244" s="1"/>
      <c r="RD244" s="1"/>
      <c r="RE244" s="1"/>
      <c r="RF244" s="1"/>
      <c r="RG244" s="1"/>
      <c r="RH244" s="1"/>
      <c r="RI244" s="1"/>
      <c r="RJ244" s="1"/>
      <c r="RK244" s="1"/>
      <c r="RL244" s="1"/>
      <c r="RM244" s="1"/>
      <c r="RN244" s="1"/>
      <c r="RO244" s="1"/>
      <c r="RP244" s="1"/>
      <c r="RQ244" s="1"/>
      <c r="RR244" s="1"/>
      <c r="RS244" s="1"/>
      <c r="RT244" s="1"/>
      <c r="RU244" s="1"/>
      <c r="RV244" s="1"/>
      <c r="RW244" s="1"/>
      <c r="RX244" s="1"/>
      <c r="RY244" s="1"/>
      <c r="RZ244" s="1"/>
      <c r="SA244" s="1"/>
      <c r="SB244" s="1"/>
      <c r="SC244" s="1"/>
      <c r="SD244" s="1"/>
      <c r="SE244" s="1"/>
      <c r="SF244" s="1"/>
      <c r="SG244" s="1"/>
      <c r="SH244" s="1"/>
      <c r="SI244" s="1"/>
      <c r="SJ244" s="1"/>
      <c r="SK244" s="1"/>
      <c r="SL244" s="1"/>
      <c r="SM244" s="1"/>
      <c r="SN244" s="1"/>
      <c r="SO244" s="1"/>
      <c r="SP244" s="1"/>
      <c r="SQ244" s="1"/>
      <c r="SR244" s="1"/>
      <c r="SS244" s="1"/>
      <c r="ST244" s="1"/>
      <c r="SU244" s="1"/>
      <c r="SV244" s="1"/>
      <c r="SW244" s="1"/>
      <c r="SX244" s="1"/>
      <c r="SY244" s="1"/>
      <c r="SZ244" s="1"/>
      <c r="TA244" s="1"/>
      <c r="TB244" s="1"/>
      <c r="TC244" s="1"/>
      <c r="TD244" s="1"/>
      <c r="TE244" s="1"/>
      <c r="TF244" s="1"/>
      <c r="TG244" s="1"/>
      <c r="TH244" s="1"/>
      <c r="TI244" s="1"/>
      <c r="TJ244" s="1"/>
      <c r="TK244" s="1"/>
      <c r="TL244" s="1"/>
      <c r="TM244" s="1"/>
      <c r="TN244" s="1"/>
      <c r="TO244" s="1"/>
      <c r="TP244" s="1"/>
      <c r="TQ244" s="1"/>
      <c r="TR244" s="1"/>
      <c r="TS244" s="1"/>
      <c r="TT244" s="1"/>
      <c r="TU244" s="1"/>
      <c r="TV244" s="1"/>
      <c r="TW244" s="1"/>
      <c r="TX244" s="1"/>
      <c r="TY244" s="1"/>
      <c r="TZ244" s="1"/>
      <c r="UA244" s="1"/>
      <c r="UB244" s="1"/>
      <c r="UC244" s="1"/>
      <c r="UD244" s="1"/>
      <c r="UE244" s="1"/>
      <c r="UF244" s="1"/>
      <c r="UG244" s="1"/>
      <c r="UH244" s="1"/>
      <c r="UI244" s="1"/>
      <c r="UJ244" s="1"/>
      <c r="UK244" s="1"/>
      <c r="UL244" s="1"/>
      <c r="UM244" s="1"/>
      <c r="UN244" s="1"/>
      <c r="UO244" s="1"/>
      <c r="UP244" s="1"/>
      <c r="UQ244" s="1"/>
      <c r="UR244" s="1"/>
      <c r="US244" s="1"/>
      <c r="UT244" s="1"/>
      <c r="UU244" s="1"/>
      <c r="UV244" s="1"/>
      <c r="UW244" s="1"/>
      <c r="UX244" s="1"/>
      <c r="UY244" s="1"/>
      <c r="UZ244" s="1"/>
      <c r="VA244" s="1"/>
      <c r="VB244" s="1"/>
      <c r="VC244" s="1"/>
      <c r="VD244" s="1"/>
      <c r="VE244" s="1"/>
      <c r="VF244" s="1"/>
      <c r="VG244" s="1"/>
      <c r="VH244" s="1"/>
      <c r="VI244" s="1"/>
      <c r="VJ244" s="1"/>
      <c r="VK244" s="1"/>
      <c r="VL244" s="1"/>
      <c r="VM244" s="1"/>
      <c r="VN244" s="1"/>
      <c r="VO244" s="1"/>
      <c r="VP244" s="1"/>
      <c r="VQ244" s="1"/>
      <c r="VR244" s="1"/>
      <c r="VS244" s="1"/>
      <c r="VT244" s="1"/>
      <c r="VU244" s="1"/>
      <c r="VV244" s="1"/>
      <c r="VW244" s="1"/>
      <c r="VX244" s="1"/>
      <c r="VY244" s="1"/>
      <c r="VZ244" s="1"/>
      <c r="WA244" s="1"/>
      <c r="WB244" s="1"/>
      <c r="WC244" s="1"/>
      <c r="WD244" s="1"/>
      <c r="WE244" s="1"/>
      <c r="WF244" s="1"/>
      <c r="WG244" s="1"/>
      <c r="WH244" s="1"/>
      <c r="WI244" s="1"/>
      <c r="WJ244" s="1"/>
      <c r="WK244" s="1"/>
      <c r="WL244" s="1"/>
      <c r="WM244" s="1"/>
      <c r="WN244" s="1"/>
      <c r="WO244" s="1"/>
      <c r="WP244" s="1"/>
      <c r="WQ244" s="1"/>
      <c r="WR244" s="1"/>
      <c r="WS244" s="1"/>
      <c r="WT244" s="1"/>
      <c r="WU244" s="1"/>
      <c r="WV244" s="1"/>
      <c r="WW244" s="1"/>
      <c r="WX244" s="1"/>
      <c r="WY244" s="1"/>
      <c r="WZ244" s="1"/>
      <c r="XA244" s="1"/>
      <c r="XB244" s="1"/>
      <c r="XC244" s="1"/>
      <c r="XD244" s="1"/>
      <c r="XE244" s="1"/>
      <c r="XF244" s="1"/>
      <c r="XG244" s="1"/>
      <c r="XH244" s="1"/>
      <c r="XI244" s="1"/>
      <c r="XJ244" s="1"/>
      <c r="XK244" s="1"/>
      <c r="XL244" s="1"/>
      <c r="XM244" s="1"/>
      <c r="XN244" s="1"/>
      <c r="XO244" s="1"/>
      <c r="XP244" s="1"/>
      <c r="XQ244" s="1"/>
      <c r="XR244" s="1"/>
      <c r="XS244" s="1"/>
      <c r="XT244" s="1"/>
      <c r="XU244" s="1"/>
      <c r="XV244" s="1"/>
      <c r="XW244" s="1"/>
      <c r="XX244" s="1"/>
      <c r="XY244" s="1"/>
      <c r="XZ244" s="1"/>
      <c r="YA244" s="1"/>
      <c r="YB244" s="1"/>
      <c r="YC244" s="1"/>
      <c r="YD244" s="1"/>
      <c r="YE244" s="1"/>
      <c r="YF244" s="1"/>
      <c r="YG244" s="1"/>
      <c r="YH244" s="1"/>
      <c r="YI244" s="1"/>
      <c r="YJ244" s="1"/>
      <c r="YK244" s="1"/>
      <c r="YL244" s="1"/>
      <c r="YM244" s="1"/>
      <c r="YN244" s="1"/>
      <c r="YO244" s="1"/>
      <c r="YP244" s="1"/>
      <c r="YQ244" s="1"/>
      <c r="YR244" s="1"/>
      <c r="YS244" s="1"/>
      <c r="YT244" s="1"/>
      <c r="YU244" s="1"/>
      <c r="YV244" s="1"/>
      <c r="YW244" s="1"/>
      <c r="YX244" s="1"/>
      <c r="YY244" s="1"/>
      <c r="YZ244" s="1"/>
      <c r="ZA244" s="1"/>
      <c r="ZB244" s="1"/>
      <c r="ZC244" s="1"/>
      <c r="ZD244" s="1"/>
      <c r="ZE244" s="1"/>
      <c r="ZF244" s="1"/>
      <c r="ZG244" s="1"/>
      <c r="ZH244" s="1"/>
      <c r="ZI244" s="1"/>
      <c r="ZJ244" s="1"/>
      <c r="ZK244" s="1"/>
      <c r="ZL244" s="1"/>
      <c r="ZM244" s="1"/>
      <c r="ZN244" s="1"/>
      <c r="ZO244" s="1"/>
      <c r="ZP244" s="1"/>
      <c r="ZQ244" s="1"/>
      <c r="ZR244" s="1"/>
      <c r="ZS244" s="1"/>
      <c r="ZT244" s="1"/>
      <c r="ZU244" s="1"/>
      <c r="ZV244" s="1"/>
      <c r="ZW244" s="1"/>
      <c r="ZX244" s="1"/>
      <c r="ZY244" s="1"/>
      <c r="ZZ244" s="1"/>
      <c r="AAA244" s="1"/>
      <c r="AAB244" s="1"/>
      <c r="AAC244" s="1"/>
      <c r="AAD244" s="1"/>
      <c r="AAE244" s="1"/>
      <c r="AAF244" s="1"/>
      <c r="AAG244" s="1"/>
      <c r="AAH244" s="1"/>
      <c r="AAI244" s="1"/>
      <c r="AAJ244" s="1"/>
      <c r="AAK244" s="1"/>
      <c r="AAL244" s="1"/>
      <c r="AAM244" s="1"/>
      <c r="AAN244" s="1"/>
      <c r="AAO244" s="1"/>
      <c r="AAP244" s="1"/>
      <c r="AAQ244" s="1"/>
      <c r="AAR244" s="1"/>
      <c r="AAS244" s="1"/>
      <c r="AAT244" s="1"/>
      <c r="AAU244" s="1"/>
      <c r="AAV244" s="1"/>
      <c r="AAW244" s="1"/>
      <c r="AAX244" s="1"/>
      <c r="AAY244" s="1"/>
      <c r="AAZ244" s="1"/>
      <c r="ABA244" s="1"/>
      <c r="ABB244" s="1"/>
      <c r="ABC244" s="1"/>
      <c r="ABD244" s="1"/>
      <c r="ABE244" s="1"/>
      <c r="ABF244" s="1"/>
      <c r="ABG244" s="1"/>
      <c r="ABH244" s="1"/>
      <c r="ABI244" s="1"/>
      <c r="ABJ244" s="1"/>
      <c r="ABK244" s="1"/>
      <c r="ABL244" s="1"/>
      <c r="ABM244" s="1"/>
      <c r="ABN244" s="1"/>
      <c r="ABO244" s="1"/>
      <c r="ABP244" s="1"/>
      <c r="ABQ244" s="1"/>
      <c r="ABR244" s="1"/>
      <c r="ABS244" s="1"/>
      <c r="ABT244" s="1"/>
      <c r="ABU244" s="1"/>
      <c r="ABV244" s="1"/>
      <c r="ABW244" s="1"/>
      <c r="ABX244" s="1"/>
      <c r="ABY244" s="1"/>
      <c r="ABZ244" s="1"/>
      <c r="ACA244" s="1"/>
      <c r="ACB244" s="1"/>
      <c r="ACC244" s="1"/>
      <c r="ACD244" s="1"/>
      <c r="ACE244" s="1"/>
      <c r="ACF244" s="1"/>
      <c r="ACG244" s="1"/>
      <c r="ACH244" s="1"/>
      <c r="ACI244" s="1"/>
      <c r="ACJ244" s="1"/>
      <c r="ACK244" s="1"/>
      <c r="ACL244" s="1"/>
      <c r="ACM244" s="1"/>
      <c r="ACN244" s="1"/>
      <c r="ACO244" s="1"/>
      <c r="ACP244" s="1"/>
      <c r="ACQ244" s="1"/>
      <c r="ACR244" s="1"/>
      <c r="ACS244" s="1"/>
      <c r="ACT244" s="1"/>
      <c r="ACU244" s="1"/>
      <c r="ACV244" s="1"/>
      <c r="ACW244" s="1"/>
      <c r="ACX244" s="1"/>
      <c r="ACY244" s="1"/>
      <c r="ACZ244" s="1"/>
      <c r="ADA244" s="1"/>
      <c r="ADB244" s="1"/>
      <c r="ADC244" s="1"/>
      <c r="ADD244" s="1"/>
      <c r="ADE244" s="1"/>
      <c r="ADF244" s="1"/>
      <c r="ADG244" s="1"/>
      <c r="ADH244" s="1"/>
      <c r="ADI244" s="1"/>
      <c r="ADJ244" s="1"/>
      <c r="ADK244" s="1"/>
      <c r="ADL244" s="1"/>
      <c r="ADM244" s="1"/>
      <c r="ADN244" s="1"/>
      <c r="ADO244" s="1"/>
      <c r="ADP244" s="1"/>
      <c r="ADQ244" s="1"/>
      <c r="ADR244" s="1"/>
      <c r="ADS244" s="1"/>
      <c r="ADT244" s="1"/>
      <c r="ADU244" s="1"/>
      <c r="ADV244" s="1"/>
      <c r="ADW244" s="1"/>
      <c r="ADX244" s="1"/>
      <c r="ADY244" s="1"/>
      <c r="ADZ244" s="1"/>
      <c r="AEA244" s="1"/>
      <c r="AEB244" s="1"/>
      <c r="AEC244" s="1"/>
      <c r="AED244" s="1"/>
      <c r="AEE244" s="1"/>
      <c r="AEF244" s="1"/>
      <c r="AEG244" s="1"/>
      <c r="AEH244" s="1"/>
      <c r="AEI244" s="1"/>
      <c r="AEJ244" s="1"/>
      <c r="AEK244" s="1"/>
      <c r="AEL244" s="1"/>
      <c r="AEM244" s="1"/>
      <c r="AEN244" s="1"/>
      <c r="AEO244" s="1"/>
      <c r="AEP244" s="1"/>
      <c r="AEQ244" s="1"/>
      <c r="AER244" s="1"/>
      <c r="AES244" s="1"/>
      <c r="AET244" s="1"/>
      <c r="AEU244" s="1"/>
      <c r="AEV244" s="1"/>
      <c r="AEW244" s="1"/>
      <c r="AEX244" s="1"/>
      <c r="AEY244" s="1"/>
      <c r="AEZ244" s="1"/>
      <c r="AFA244" s="1"/>
      <c r="AFB244" s="1"/>
      <c r="AFC244" s="1"/>
      <c r="AFD244" s="1"/>
      <c r="AFE244" s="1"/>
      <c r="AFF244" s="1"/>
      <c r="AFG244" s="1"/>
      <c r="AFH244" s="1"/>
      <c r="AFI244" s="1"/>
      <c r="AFJ244" s="1"/>
      <c r="AFK244" s="1"/>
      <c r="AFL244" s="1"/>
      <c r="AFM244" s="1"/>
      <c r="AFN244" s="1"/>
      <c r="AFO244" s="1"/>
      <c r="AFP244" s="1"/>
      <c r="AFQ244" s="1"/>
      <c r="AFR244" s="1"/>
      <c r="AFS244" s="1"/>
      <c r="AFT244" s="1"/>
      <c r="AFU244" s="1"/>
      <c r="AFV244" s="1"/>
      <c r="AFW244" s="1"/>
      <c r="AFX244" s="1"/>
      <c r="AFY244" s="1"/>
      <c r="AFZ244" s="1"/>
      <c r="AGA244" s="1"/>
      <c r="AGB244" s="1"/>
      <c r="AGC244" s="1"/>
      <c r="AGD244" s="1"/>
      <c r="AGE244" s="1"/>
      <c r="AGF244" s="1"/>
      <c r="AGG244" s="1"/>
      <c r="AGH244" s="1"/>
      <c r="AGI244" s="1"/>
      <c r="AGJ244" s="1"/>
      <c r="AGK244" s="1"/>
      <c r="AGL244" s="1"/>
      <c r="AGM244" s="1"/>
      <c r="AGN244" s="1"/>
      <c r="AGO244" s="1"/>
      <c r="AGP244" s="1"/>
      <c r="AGQ244" s="1"/>
      <c r="AGR244" s="1"/>
      <c r="AGS244" s="1"/>
      <c r="AGT244" s="1"/>
      <c r="AGU244" s="1"/>
      <c r="AGV244" s="1"/>
      <c r="AGW244" s="1"/>
      <c r="AGX244" s="1"/>
      <c r="AGY244" s="1"/>
      <c r="AGZ244" s="1"/>
      <c r="AHA244" s="1"/>
      <c r="AHB244" s="1"/>
      <c r="AHC244" s="1"/>
      <c r="AHD244" s="1"/>
      <c r="AHE244" s="1"/>
      <c r="AHF244" s="1"/>
      <c r="AHG244" s="1"/>
      <c r="AHH244" s="1"/>
      <c r="AHI244" s="1"/>
      <c r="AHJ244" s="1"/>
      <c r="AHK244" s="1"/>
      <c r="AHL244" s="1"/>
      <c r="AHM244" s="1"/>
      <c r="AHN244" s="1"/>
      <c r="AHO244" s="1"/>
      <c r="AHP244" s="1"/>
      <c r="AHQ244" s="1"/>
      <c r="AHR244" s="1"/>
      <c r="AHS244" s="1"/>
      <c r="AHT244" s="1"/>
      <c r="AHU244" s="1"/>
      <c r="AHV244" s="1"/>
      <c r="AHW244" s="1"/>
      <c r="AHX244" s="1"/>
      <c r="AHY244" s="1"/>
      <c r="AHZ244" s="1"/>
      <c r="AIA244" s="1"/>
      <c r="AIB244" s="1"/>
      <c r="AIC244" s="1"/>
      <c r="AID244" s="1"/>
      <c r="AIE244" s="1"/>
      <c r="AIF244" s="1"/>
      <c r="AIG244" s="1"/>
      <c r="AIH244" s="1"/>
      <c r="AII244" s="1"/>
      <c r="AIJ244" s="1"/>
      <c r="AIK244" s="1"/>
      <c r="AIL244" s="1"/>
      <c r="AIM244" s="1"/>
      <c r="AIN244" s="1"/>
      <c r="AIO244" s="1"/>
      <c r="AIP244" s="1"/>
      <c r="AIQ244" s="1"/>
      <c r="AIR244" s="1"/>
      <c r="AIS244" s="1"/>
      <c r="AIT244" s="1"/>
      <c r="AIU244" s="1"/>
      <c r="AIV244" s="1"/>
      <c r="AIW244" s="1"/>
      <c r="AIX244" s="1"/>
      <c r="AIY244" s="1"/>
      <c r="AIZ244" s="1"/>
      <c r="AJA244" s="1"/>
      <c r="AJB244" s="1"/>
      <c r="AJC244" s="1"/>
      <c r="AJD244" s="1"/>
      <c r="AJE244" s="1"/>
      <c r="AJF244" s="1"/>
      <c r="AJG244" s="1"/>
      <c r="AJH244" s="1"/>
      <c r="AJI244" s="1"/>
      <c r="AJJ244" s="1"/>
      <c r="AJK244" s="1"/>
      <c r="AJL244" s="1"/>
      <c r="AJM244" s="1"/>
      <c r="AJN244" s="1"/>
      <c r="AJO244" s="1"/>
      <c r="AJP244" s="1"/>
      <c r="AJQ244" s="1"/>
      <c r="AJR244" s="1"/>
      <c r="AJS244" s="1"/>
      <c r="AJT244" s="1"/>
      <c r="AJU244" s="1"/>
      <c r="AJV244" s="1"/>
      <c r="AJW244" s="1"/>
      <c r="AJX244" s="1"/>
      <c r="AJY244" s="1"/>
      <c r="AJZ244" s="1"/>
      <c r="AKA244" s="1"/>
      <c r="AKB244" s="1"/>
      <c r="AKC244" s="1"/>
      <c r="AKD244" s="1"/>
      <c r="AKE244" s="1"/>
      <c r="AKF244" s="1"/>
      <c r="AKG244" s="1"/>
      <c r="AKH244" s="1"/>
      <c r="AKI244" s="1"/>
      <c r="AKJ244" s="1"/>
      <c r="AKK244" s="1"/>
      <c r="AKL244" s="1"/>
      <c r="AKM244" s="1"/>
      <c r="AKN244" s="1"/>
      <c r="AKO244" s="1"/>
      <c r="AKP244" s="1"/>
      <c r="AKQ244" s="1"/>
      <c r="AKR244" s="1"/>
      <c r="AKS244" s="1"/>
      <c r="AKT244" s="1"/>
      <c r="AKU244" s="1"/>
      <c r="AKV244" s="1"/>
      <c r="AKW244" s="1"/>
      <c r="AKX244" s="1"/>
      <c r="AKY244" s="1"/>
      <c r="AKZ244" s="1"/>
      <c r="ALA244" s="1"/>
      <c r="ALB244" s="1"/>
      <c r="ALC244" s="1"/>
      <c r="ALD244" s="1"/>
      <c r="ALE244" s="1"/>
      <c r="ALF244" s="1"/>
      <c r="ALG244" s="1"/>
      <c r="ALH244" s="1"/>
      <c r="ALI244" s="1"/>
      <c r="ALJ244" s="1"/>
      <c r="ALK244" s="1"/>
      <c r="ALL244" s="1"/>
      <c r="ALM244" s="1"/>
      <c r="ALN244" s="1"/>
      <c r="ALO244" s="1"/>
      <c r="ALP244" s="1"/>
      <c r="ALQ244" s="1"/>
      <c r="ALR244" s="1"/>
      <c r="ALS244" s="1"/>
      <c r="ALT244" s="1"/>
      <c r="ALU244" s="1"/>
      <c r="ALV244" s="1"/>
      <c r="ALW244" s="1"/>
      <c r="ALX244" s="1"/>
      <c r="ALY244" s="1"/>
      <c r="ALZ244" s="1"/>
      <c r="AMA244" s="1"/>
      <c r="AMB244" s="1"/>
      <c r="AMC244" s="1"/>
      <c r="AMD244" s="1"/>
      <c r="AME244" s="1"/>
      <c r="AMF244" s="1"/>
      <c r="AMG244" s="1"/>
      <c r="AMH244" s="1"/>
      <c r="AMI244" s="1"/>
      <c r="AMJ244" s="1"/>
    </row>
    <row r="245" customFormat="false" ht="24" hidden="false" customHeight="true" outlineLevel="0" collapsed="false">
      <c r="A245" s="91"/>
      <c r="B245" s="164"/>
      <c r="C245" s="165"/>
      <c r="D245" s="166" t="n">
        <f aca="false">B245*C245</f>
        <v>0</v>
      </c>
      <c r="E245" s="162"/>
      <c r="F245" s="163"/>
    </row>
    <row r="246" customFormat="false" ht="24" hidden="false" customHeight="true" outlineLevel="0" collapsed="false">
      <c r="A246" s="155" t="s">
        <v>178</v>
      </c>
      <c r="B246" s="155"/>
      <c r="C246" s="155"/>
      <c r="D246" s="167" t="n">
        <f aca="false">SUM(D242:D245)</f>
        <v>421.76</v>
      </c>
    </row>
    <row r="248" customFormat="false" ht="24" hidden="false" customHeight="true" outlineLevel="0" collapsed="false">
      <c r="A248" s="155" t="s">
        <v>179</v>
      </c>
      <c r="B248" s="155"/>
      <c r="C248" s="155"/>
      <c r="D248" s="4"/>
      <c r="E248" s="4"/>
    </row>
    <row r="249" customFormat="false" ht="24" hidden="false" customHeight="true" outlineLevel="0" collapsed="false">
      <c r="A249" s="168" t="s">
        <v>5</v>
      </c>
      <c r="B249" s="169" t="s">
        <v>162</v>
      </c>
      <c r="C249" s="170" t="s">
        <v>180</v>
      </c>
      <c r="D249" s="4"/>
      <c r="E249" s="4"/>
    </row>
    <row r="250" customFormat="false" ht="24" hidden="false" customHeight="true" outlineLevel="0" collapsed="false">
      <c r="A250" s="49" t="s">
        <v>56</v>
      </c>
      <c r="B250" s="171" t="n">
        <f aca="false">D246</f>
        <v>421.76</v>
      </c>
      <c r="C250" s="172" t="n">
        <f aca="false">B250/12</f>
        <v>35.1466666666667</v>
      </c>
      <c r="D250" s="173"/>
      <c r="E250" s="174"/>
    </row>
    <row r="251" customFormat="false" ht="24" hidden="false" customHeight="true" outlineLevel="0" collapsed="false">
      <c r="B251" s="175"/>
      <c r="C251" s="176"/>
      <c r="D251" s="173"/>
    </row>
    <row r="252" customFormat="false" ht="24" hidden="false" customHeight="true" outlineLevel="0" collapsed="false">
      <c r="A252" s="56" t="s">
        <v>181</v>
      </c>
      <c r="B252" s="56"/>
      <c r="C252" s="56"/>
      <c r="D252" s="56"/>
    </row>
    <row r="253" customFormat="false" ht="24" hidden="false" customHeight="true" outlineLevel="0" collapsed="false">
      <c r="A253" s="177" t="s">
        <v>173</v>
      </c>
      <c r="B253" s="178" t="s">
        <v>174</v>
      </c>
      <c r="C253" s="178" t="s">
        <v>77</v>
      </c>
      <c r="D253" s="154" t="s">
        <v>21</v>
      </c>
    </row>
    <row r="254" customFormat="false" ht="24" hidden="false" customHeight="true" outlineLevel="0" collapsed="false">
      <c r="A254" s="179" t="s">
        <v>182</v>
      </c>
      <c r="B254" s="49" t="n">
        <v>2880</v>
      </c>
      <c r="C254" s="180" t="n">
        <v>1.5</v>
      </c>
      <c r="D254" s="181" t="n">
        <f aca="false">B254*C254</f>
        <v>4320</v>
      </c>
    </row>
    <row r="255" customFormat="false" ht="29.25" hidden="false" customHeight="true" outlineLevel="0" collapsed="false">
      <c r="A255" s="179" t="s">
        <v>183</v>
      </c>
      <c r="B255" s="49" t="n">
        <v>336</v>
      </c>
      <c r="C255" s="180" t="n">
        <v>16.06</v>
      </c>
      <c r="D255" s="181" t="n">
        <f aca="false">B255*C255</f>
        <v>5396.16</v>
      </c>
    </row>
    <row r="256" customFormat="false" ht="24" hidden="false" customHeight="true" outlineLevel="0" collapsed="false">
      <c r="A256" s="182" t="s">
        <v>184</v>
      </c>
      <c r="B256" s="49" t="n">
        <v>150</v>
      </c>
      <c r="C256" s="180" t="n">
        <v>7.8</v>
      </c>
      <c r="D256" s="181" t="n">
        <f aca="false">B256*C256</f>
        <v>1170</v>
      </c>
      <c r="F256" s="183"/>
    </row>
    <row r="257" customFormat="false" ht="24" hidden="false" customHeight="true" outlineLevel="0" collapsed="false">
      <c r="A257" s="182" t="s">
        <v>185</v>
      </c>
      <c r="B257" s="49" t="n">
        <v>228</v>
      </c>
      <c r="C257" s="180" t="n">
        <v>8.74</v>
      </c>
      <c r="D257" s="181" t="n">
        <f aca="false">B257*C257</f>
        <v>1992.72</v>
      </c>
      <c r="F257" s="183"/>
    </row>
    <row r="258" customFormat="false" ht="24" hidden="false" customHeight="true" outlineLevel="0" collapsed="false">
      <c r="A258" s="182" t="s">
        <v>186</v>
      </c>
      <c r="B258" s="49" t="n">
        <v>85.2</v>
      </c>
      <c r="C258" s="180" t="n">
        <v>21.67</v>
      </c>
      <c r="D258" s="181" t="n">
        <f aca="false">B258*C258</f>
        <v>1846.284</v>
      </c>
    </row>
    <row r="259" customFormat="false" ht="24.6" hidden="false" customHeight="true" outlineLevel="0" collapsed="false">
      <c r="A259" s="182" t="s">
        <v>187</v>
      </c>
      <c r="B259" s="49" t="n">
        <v>40.8</v>
      </c>
      <c r="C259" s="180" t="n">
        <v>26.55</v>
      </c>
      <c r="D259" s="181" t="n">
        <f aca="false">B259*C259</f>
        <v>1083.24</v>
      </c>
    </row>
    <row r="260" customFormat="false" ht="24" hidden="false" customHeight="true" outlineLevel="0" collapsed="false">
      <c r="A260" s="182" t="s">
        <v>188</v>
      </c>
      <c r="B260" s="49" t="n">
        <v>96</v>
      </c>
      <c r="C260" s="180" t="n">
        <v>20.16</v>
      </c>
      <c r="D260" s="181" t="n">
        <f aca="false">B260*C260</f>
        <v>1935.36</v>
      </c>
    </row>
    <row r="261" customFormat="false" ht="26.85" hidden="false" customHeight="true" outlineLevel="0" collapsed="false">
      <c r="A261" s="182" t="s">
        <v>189</v>
      </c>
      <c r="B261" s="49" t="n">
        <v>40.8</v>
      </c>
      <c r="C261" s="180" t="n">
        <v>19.9</v>
      </c>
      <c r="D261" s="181" t="n">
        <f aca="false">B261*C261</f>
        <v>811.92</v>
      </c>
    </row>
    <row r="262" customFormat="false" ht="24" hidden="false" customHeight="true" outlineLevel="0" collapsed="false">
      <c r="A262" s="182" t="s">
        <v>190</v>
      </c>
      <c r="B262" s="49" t="n">
        <v>96</v>
      </c>
      <c r="C262" s="180" t="n">
        <v>45.73</v>
      </c>
      <c r="D262" s="181" t="n">
        <f aca="false">B262*C262</f>
        <v>4390.08</v>
      </c>
    </row>
    <row r="263" customFormat="false" ht="24" hidden="false" customHeight="true" outlineLevel="0" collapsed="false">
      <c r="A263" s="182" t="s">
        <v>191</v>
      </c>
      <c r="B263" s="49" t="n">
        <v>288</v>
      </c>
      <c r="C263" s="180" t="n">
        <v>9.39</v>
      </c>
      <c r="D263" s="181" t="n">
        <f aca="false">B263*C263</f>
        <v>2704.32</v>
      </c>
    </row>
    <row r="264" customFormat="false" ht="24" hidden="false" customHeight="true" outlineLevel="0" collapsed="false">
      <c r="A264" s="182" t="s">
        <v>192</v>
      </c>
      <c r="B264" s="49" t="n">
        <v>144</v>
      </c>
      <c r="C264" s="180" t="n">
        <v>6.67</v>
      </c>
      <c r="D264" s="181" t="n">
        <f aca="false">B264*C264</f>
        <v>960.48</v>
      </c>
    </row>
    <row r="265" customFormat="false" ht="24" hidden="false" customHeight="true" outlineLevel="0" collapsed="false">
      <c r="A265" s="182" t="s">
        <v>193</v>
      </c>
      <c r="B265" s="49" t="n">
        <v>132</v>
      </c>
      <c r="C265" s="180" t="n">
        <v>9.36</v>
      </c>
      <c r="D265" s="181" t="n">
        <f aca="false">B265*C265</f>
        <v>1235.52</v>
      </c>
    </row>
    <row r="266" customFormat="false" ht="24" hidden="false" customHeight="true" outlineLevel="0" collapsed="false">
      <c r="A266" s="184" t="s">
        <v>194</v>
      </c>
      <c r="B266" s="49" t="n">
        <v>168</v>
      </c>
      <c r="C266" s="180" t="n">
        <v>12.98</v>
      </c>
      <c r="D266" s="181" t="n">
        <f aca="false">B266*C266</f>
        <v>2180.64</v>
      </c>
    </row>
    <row r="267" customFormat="false" ht="24" hidden="false" customHeight="true" outlineLevel="0" collapsed="false">
      <c r="A267" s="182" t="s">
        <v>195</v>
      </c>
      <c r="B267" s="49" t="n">
        <v>78</v>
      </c>
      <c r="C267" s="180" t="n">
        <v>28.72</v>
      </c>
      <c r="D267" s="181" t="n">
        <f aca="false">B267*C267</f>
        <v>2240.16</v>
      </c>
    </row>
    <row r="268" customFormat="false" ht="24" hidden="false" customHeight="true" outlineLevel="0" collapsed="false">
      <c r="A268" s="182" t="s">
        <v>196</v>
      </c>
      <c r="B268" s="49" t="n">
        <v>12</v>
      </c>
      <c r="C268" s="180" t="n">
        <v>41.41</v>
      </c>
      <c r="D268" s="181" t="n">
        <f aca="false">B268*C268</f>
        <v>496.92</v>
      </c>
    </row>
    <row r="269" customFormat="false" ht="24" hidden="false" customHeight="true" outlineLevel="0" collapsed="false">
      <c r="A269" s="182" t="s">
        <v>197</v>
      </c>
      <c r="B269" s="49" t="n">
        <v>372</v>
      </c>
      <c r="C269" s="180" t="n">
        <v>2.24</v>
      </c>
      <c r="D269" s="181" t="n">
        <f aca="false">B269*C269</f>
        <v>833.28</v>
      </c>
    </row>
    <row r="270" customFormat="false" ht="22.35" hidden="false" customHeight="true" outlineLevel="0" collapsed="false">
      <c r="A270" s="182" t="s">
        <v>198</v>
      </c>
      <c r="B270" s="49" t="n">
        <v>96</v>
      </c>
      <c r="C270" s="180" t="n">
        <v>3.38</v>
      </c>
      <c r="D270" s="181" t="n">
        <f aca="false">B270*C270</f>
        <v>324.48</v>
      </c>
    </row>
    <row r="271" customFormat="false" ht="24" hidden="false" customHeight="true" outlineLevel="0" collapsed="false">
      <c r="A271" s="182" t="s">
        <v>199</v>
      </c>
      <c r="B271" s="49" t="n">
        <v>96</v>
      </c>
      <c r="C271" s="180" t="n">
        <v>3.85</v>
      </c>
      <c r="D271" s="181" t="n">
        <f aca="false">B271*C271</f>
        <v>369.6</v>
      </c>
    </row>
    <row r="272" customFormat="false" ht="24" hidden="false" customHeight="true" outlineLevel="0" collapsed="false">
      <c r="A272" s="182" t="s">
        <v>200</v>
      </c>
      <c r="B272" s="49" t="n">
        <v>192</v>
      </c>
      <c r="C272" s="180" t="n">
        <v>8.45</v>
      </c>
      <c r="D272" s="181" t="n">
        <f aca="false">B272*C272</f>
        <v>1622.4</v>
      </c>
    </row>
    <row r="273" customFormat="false" ht="24" hidden="false" customHeight="true" outlineLevel="0" collapsed="false">
      <c r="A273" s="182" t="s">
        <v>201</v>
      </c>
      <c r="B273" s="49" t="n">
        <v>56</v>
      </c>
      <c r="C273" s="185" t="n">
        <v>8.97</v>
      </c>
      <c r="D273" s="181" t="n">
        <f aca="false">B273*C273</f>
        <v>502.32</v>
      </c>
    </row>
    <row r="274" customFormat="false" ht="24" hidden="false" customHeight="true" outlineLevel="0" collapsed="false">
      <c r="A274" s="179" t="s">
        <v>202</v>
      </c>
      <c r="B274" s="49" t="n">
        <v>72</v>
      </c>
      <c r="C274" s="180" t="n">
        <v>8.2</v>
      </c>
      <c r="D274" s="181" t="n">
        <f aca="false">B274*C274</f>
        <v>590.4</v>
      </c>
    </row>
    <row r="275" customFormat="false" ht="24" hidden="false" customHeight="true" outlineLevel="0" collapsed="false">
      <c r="A275" s="182" t="s">
        <v>203</v>
      </c>
      <c r="B275" s="49" t="n">
        <v>42</v>
      </c>
      <c r="C275" s="180" t="n">
        <v>6.54</v>
      </c>
      <c r="D275" s="181" t="n">
        <f aca="false">B275*C275</f>
        <v>274.68</v>
      </c>
    </row>
    <row r="276" customFormat="false" ht="24" hidden="false" customHeight="true" outlineLevel="0" collapsed="false">
      <c r="A276" s="182" t="s">
        <v>204</v>
      </c>
      <c r="B276" s="49" t="n">
        <v>18</v>
      </c>
      <c r="C276" s="180" t="n">
        <v>17.95</v>
      </c>
      <c r="D276" s="181" t="n">
        <f aca="false">B276*C276</f>
        <v>323.1</v>
      </c>
    </row>
    <row r="277" customFormat="false" ht="24" hidden="false" customHeight="true" outlineLevel="0" collapsed="false">
      <c r="A277" s="182" t="s">
        <v>205</v>
      </c>
      <c r="B277" s="49" t="n">
        <v>14</v>
      </c>
      <c r="C277" s="180" t="n">
        <v>12.49</v>
      </c>
      <c r="D277" s="181" t="n">
        <f aca="false">B277*C277</f>
        <v>174.86</v>
      </c>
    </row>
    <row r="278" customFormat="false" ht="24" hidden="false" customHeight="true" outlineLevel="0" collapsed="false">
      <c r="A278" s="182" t="s">
        <v>206</v>
      </c>
      <c r="B278" s="49" t="n">
        <v>14</v>
      </c>
      <c r="C278" s="180" t="n">
        <v>12.18</v>
      </c>
      <c r="D278" s="181" t="n">
        <f aca="false">B278*C278</f>
        <v>170.52</v>
      </c>
    </row>
    <row r="279" customFormat="false" ht="24" hidden="false" customHeight="true" outlineLevel="0" collapsed="false">
      <c r="A279" s="182" t="s">
        <v>207</v>
      </c>
      <c r="B279" s="49" t="n">
        <v>8</v>
      </c>
      <c r="C279" s="180" t="n">
        <v>12.95</v>
      </c>
      <c r="D279" s="181" t="n">
        <f aca="false">B279*C279</f>
        <v>103.6</v>
      </c>
      <c r="F279" s="174"/>
    </row>
    <row r="280" customFormat="false" ht="24" hidden="false" customHeight="true" outlineLevel="0" collapsed="false">
      <c r="A280" s="186" t="s">
        <v>208</v>
      </c>
      <c r="B280" s="49" t="n">
        <v>1</v>
      </c>
      <c r="C280" s="180" t="n">
        <v>58.13</v>
      </c>
      <c r="D280" s="181" t="n">
        <f aca="false">B280*C280</f>
        <v>58.13</v>
      </c>
    </row>
    <row r="281" customFormat="false" ht="24" hidden="false" customHeight="true" outlineLevel="0" collapsed="false">
      <c r="A281" s="187" t="s">
        <v>209</v>
      </c>
      <c r="B281" s="49" t="n">
        <v>2</v>
      </c>
      <c r="C281" s="180" t="n">
        <v>245.27</v>
      </c>
      <c r="D281" s="181" t="n">
        <f aca="false">B281*C281</f>
        <v>490.54</v>
      </c>
    </row>
    <row r="282" customFormat="false" ht="24" hidden="false" customHeight="true" outlineLevel="0" collapsed="false">
      <c r="A282" s="188"/>
      <c r="B282" s="189"/>
      <c r="C282" s="190"/>
      <c r="D282" s="181" t="n">
        <f aca="false">B282*C282</f>
        <v>0</v>
      </c>
    </row>
    <row r="283" customFormat="false" ht="24" hidden="false" customHeight="true" outlineLevel="0" collapsed="false">
      <c r="A283" s="191" t="s">
        <v>210</v>
      </c>
      <c r="B283" s="191"/>
      <c r="C283" s="191"/>
      <c r="D283" s="167" t="n">
        <f aca="false">SUM(D254:D282)</f>
        <v>38601.714</v>
      </c>
    </row>
    <row r="284" customFormat="false" ht="24" hidden="false" customHeight="true" outlineLevel="0" collapsed="false">
      <c r="B284" s="175"/>
      <c r="C284" s="176"/>
      <c r="D284" s="173"/>
    </row>
    <row r="285" customFormat="false" ht="24" hidden="false" customHeight="true" outlineLevel="0" collapsed="false">
      <c r="A285" s="155" t="s">
        <v>211</v>
      </c>
      <c r="B285" s="155"/>
      <c r="C285" s="155"/>
      <c r="D285" s="173"/>
    </row>
    <row r="286" customFormat="false" ht="24" hidden="false" customHeight="true" outlineLevel="0" collapsed="false">
      <c r="A286" s="168" t="s">
        <v>5</v>
      </c>
      <c r="B286" s="169" t="s">
        <v>162</v>
      </c>
      <c r="C286" s="170" t="s">
        <v>180</v>
      </c>
      <c r="D286" s="173"/>
    </row>
    <row r="287" customFormat="false" ht="24" hidden="false" customHeight="true" outlineLevel="0" collapsed="false">
      <c r="A287" s="49" t="s">
        <v>56</v>
      </c>
      <c r="B287" s="171" t="n">
        <f aca="false">D283</f>
        <v>38601.714</v>
      </c>
      <c r="C287" s="172" t="n">
        <f aca="false">B287/12</f>
        <v>3216.8095</v>
      </c>
      <c r="D287" s="173"/>
    </row>
    <row r="288" customFormat="false" ht="24" hidden="false" customHeight="true" outlineLevel="0" collapsed="false">
      <c r="B288" s="173"/>
      <c r="C288" s="173"/>
      <c r="D288" s="173"/>
    </row>
    <row r="289" customFormat="false" ht="24" hidden="false" customHeight="true" outlineLevel="0" collapsed="false">
      <c r="A289" s="154" t="s">
        <v>212</v>
      </c>
      <c r="B289" s="154"/>
      <c r="C289" s="154"/>
      <c r="D289" s="154"/>
      <c r="E289" s="154"/>
      <c r="F289" s="154"/>
    </row>
    <row r="290" customFormat="false" ht="36.75" hidden="false" customHeight="true" outlineLevel="0" collapsed="false">
      <c r="A290" s="65" t="s">
        <v>213</v>
      </c>
      <c r="B290" s="66" t="s">
        <v>214</v>
      </c>
      <c r="C290" s="67" t="s">
        <v>174</v>
      </c>
      <c r="D290" s="67" t="s">
        <v>215</v>
      </c>
      <c r="E290" s="67" t="s">
        <v>216</v>
      </c>
      <c r="F290" s="68" t="s">
        <v>135</v>
      </c>
    </row>
    <row r="291" customFormat="false" ht="36.75" hidden="false" customHeight="true" outlineLevel="0" collapsed="false">
      <c r="A291" s="188"/>
      <c r="B291" s="192"/>
      <c r="C291" s="193"/>
      <c r="D291" s="180" t="n">
        <v>5</v>
      </c>
      <c r="E291" s="192" t="n">
        <f aca="false">(B291/D291)*50%</f>
        <v>0</v>
      </c>
      <c r="F291" s="194" t="n">
        <f aca="false">B291/D291</f>
        <v>0</v>
      </c>
    </row>
    <row r="292" customFormat="false" ht="36.75" hidden="false" customHeight="true" outlineLevel="0" collapsed="false">
      <c r="A292" s="188"/>
      <c r="B292" s="192"/>
      <c r="C292" s="193"/>
      <c r="D292" s="180" t="n">
        <v>5</v>
      </c>
      <c r="E292" s="192" t="n">
        <f aca="false">(B292/D292)*50%</f>
        <v>0</v>
      </c>
      <c r="F292" s="194" t="n">
        <f aca="false">B292/D292</f>
        <v>0</v>
      </c>
    </row>
    <row r="293" customFormat="false" ht="24" hidden="false" customHeight="true" outlineLevel="0" collapsed="false">
      <c r="A293" s="195" t="s">
        <v>217</v>
      </c>
      <c r="B293" s="195"/>
      <c r="C293" s="195"/>
      <c r="D293" s="195"/>
      <c r="E293" s="196" t="n">
        <f aca="false">SUM(E291:E292)</f>
        <v>0</v>
      </c>
      <c r="F293" s="197" t="n">
        <f aca="false">SUM(F291:F292)</f>
        <v>0</v>
      </c>
    </row>
    <row r="294" customFormat="false" ht="24" hidden="false" customHeight="true" outlineLevel="0" collapsed="false">
      <c r="B294" s="173"/>
      <c r="C294" s="173"/>
      <c r="D294" s="173"/>
      <c r="I294" s="45"/>
      <c r="J294" s="45"/>
      <c r="K294" s="45"/>
    </row>
    <row r="295" customFormat="false" ht="24" hidden="false" customHeight="true" outlineLevel="0" collapsed="false">
      <c r="A295" s="155" t="s">
        <v>218</v>
      </c>
      <c r="B295" s="155"/>
      <c r="C295" s="155"/>
      <c r="D295" s="155"/>
    </row>
    <row r="296" customFormat="false" ht="24" hidden="false" customHeight="true" outlineLevel="0" collapsed="false">
      <c r="A296" s="198" t="s">
        <v>5</v>
      </c>
      <c r="B296" s="169" t="s">
        <v>162</v>
      </c>
      <c r="C296" s="169" t="s">
        <v>163</v>
      </c>
      <c r="D296" s="199" t="s">
        <v>219</v>
      </c>
    </row>
    <row r="297" customFormat="false" ht="24" hidden="false" customHeight="true" outlineLevel="0" collapsed="false">
      <c r="A297" s="49" t="s">
        <v>56</v>
      </c>
      <c r="B297" s="200" t="n">
        <f aca="false">F293</f>
        <v>0</v>
      </c>
      <c r="C297" s="200" t="n">
        <f aca="false">B297/12</f>
        <v>0</v>
      </c>
      <c r="D297" s="201" t="n">
        <f aca="false">C297</f>
        <v>0</v>
      </c>
    </row>
    <row r="299" customFormat="false" ht="24" hidden="false" customHeight="true" outlineLevel="0" collapsed="false">
      <c r="A299" s="202" t="s">
        <v>171</v>
      </c>
      <c r="B299" s="202"/>
      <c r="C299" s="202"/>
      <c r="D299" s="202"/>
      <c r="E299" s="202"/>
    </row>
    <row r="300" customFormat="false" ht="40.5" hidden="false" customHeight="true" outlineLevel="0" collapsed="false">
      <c r="A300" s="168" t="s">
        <v>5</v>
      </c>
      <c r="B300" s="203" t="s">
        <v>220</v>
      </c>
      <c r="C300" s="203" t="s">
        <v>221</v>
      </c>
      <c r="D300" s="170" t="s">
        <v>222</v>
      </c>
      <c r="E300" s="170" t="s">
        <v>21</v>
      </c>
    </row>
    <row r="301" customFormat="false" ht="24" hidden="false" customHeight="true" outlineLevel="0" collapsed="false">
      <c r="A301" s="49" t="s">
        <v>56</v>
      </c>
      <c r="B301" s="204" t="n">
        <f aca="false">C250</f>
        <v>35.1466666666667</v>
      </c>
      <c r="C301" s="204" t="n">
        <f aca="false">D297</f>
        <v>0</v>
      </c>
      <c r="D301" s="204" t="n">
        <f aca="false">C287</f>
        <v>3216.8095</v>
      </c>
      <c r="E301" s="205" t="n">
        <f aca="false">B301+C301+D301</f>
        <v>3251.95616666667</v>
      </c>
    </row>
    <row r="303" customFormat="false" ht="24" hidden="false" customHeight="true" outlineLevel="0" collapsed="false">
      <c r="A303" s="64" t="s">
        <v>223</v>
      </c>
      <c r="B303" s="64"/>
      <c r="C303" s="64"/>
      <c r="D303" s="64"/>
      <c r="E303" s="64"/>
      <c r="F303" s="64"/>
      <c r="G303" s="64"/>
      <c r="H303" s="64"/>
    </row>
    <row r="304" customFormat="false" ht="24" hidden="false" customHeight="true" outlineLevel="0" collapsed="false">
      <c r="A304" s="206"/>
      <c r="B304" s="206"/>
      <c r="C304" s="206"/>
      <c r="D304" s="206"/>
      <c r="E304" s="206"/>
      <c r="F304" s="206"/>
    </row>
    <row r="305" customFormat="false" ht="41.25" hidden="false" customHeight="true" outlineLevel="0" collapsed="false">
      <c r="A305" s="207" t="s">
        <v>224</v>
      </c>
      <c r="B305" s="207"/>
      <c r="C305" s="80"/>
      <c r="D305" s="208" t="s">
        <v>225</v>
      </c>
      <c r="E305" s="208" t="s">
        <v>226</v>
      </c>
      <c r="F305" s="209" t="s">
        <v>227</v>
      </c>
      <c r="G305" s="209" t="s">
        <v>228</v>
      </c>
      <c r="H305" s="209" t="s">
        <v>229</v>
      </c>
    </row>
    <row r="306" customFormat="false" ht="24" hidden="false" customHeight="true" outlineLevel="0" collapsed="false">
      <c r="A306" s="210" t="s">
        <v>230</v>
      </c>
      <c r="B306" s="211" t="n">
        <v>0.05</v>
      </c>
      <c r="C306" s="80"/>
      <c r="D306" s="13" t="s">
        <v>231</v>
      </c>
      <c r="E306" s="212" t="n">
        <v>0.076</v>
      </c>
      <c r="F306" s="88" t="n">
        <v>0.03</v>
      </c>
      <c r="G306" s="88" t="n">
        <v>0.0324</v>
      </c>
      <c r="H306" s="81" t="n">
        <v>0.025</v>
      </c>
    </row>
    <row r="307" customFormat="false" ht="49.5" hidden="false" customHeight="true" outlineLevel="0" collapsed="false">
      <c r="A307" s="210" t="s">
        <v>225</v>
      </c>
      <c r="B307" s="211" t="n">
        <f aca="false">E309</f>
        <v>0.1225</v>
      </c>
      <c r="C307" s="80"/>
      <c r="D307" s="13" t="s">
        <v>232</v>
      </c>
      <c r="E307" s="212" t="n">
        <v>0.0165</v>
      </c>
      <c r="F307" s="88" t="n">
        <v>0.0065</v>
      </c>
      <c r="G307" s="88" t="n">
        <v>0.007</v>
      </c>
      <c r="H307" s="81" t="n">
        <v>0.0054</v>
      </c>
    </row>
    <row r="308" customFormat="false" ht="24" hidden="false" customHeight="true" outlineLevel="0" collapsed="false">
      <c r="A308" s="107" t="s">
        <v>233</v>
      </c>
      <c r="B308" s="213" t="n">
        <v>0.06</v>
      </c>
      <c r="C308" s="80"/>
      <c r="D308" s="13" t="s">
        <v>234</v>
      </c>
      <c r="E308" s="212" t="n">
        <v>0.03</v>
      </c>
      <c r="F308" s="88" t="n">
        <v>0.03</v>
      </c>
      <c r="G308" s="88" t="n">
        <v>0.03</v>
      </c>
      <c r="H308" s="214" t="n">
        <v>0.03</v>
      </c>
    </row>
    <row r="309" customFormat="false" ht="24" hidden="false" customHeight="true" outlineLevel="0" collapsed="false">
      <c r="B309" s="174"/>
      <c r="E309" s="88" t="n">
        <f aca="false">SUM(E306:E308)</f>
        <v>0.1225</v>
      </c>
      <c r="F309" s="88" t="n">
        <f aca="false">SUM(F306:F308)</f>
        <v>0.0665</v>
      </c>
      <c r="G309" s="88" t="n">
        <f aca="false">SUM(G306:G308)</f>
        <v>0.0694</v>
      </c>
      <c r="H309" s="81" t="n">
        <f aca="false">SUM(H306:H308)</f>
        <v>0.0604</v>
      </c>
    </row>
    <row r="310" customFormat="false" ht="24" hidden="false" customHeight="true" outlineLevel="0" collapsed="false">
      <c r="A310" s="56" t="s">
        <v>223</v>
      </c>
      <c r="B310" s="56"/>
      <c r="C310" s="56"/>
      <c r="D310" s="56"/>
    </row>
    <row r="311" customFormat="false" ht="24" hidden="false" customHeight="true" outlineLevel="0" collapsed="false">
      <c r="A311" s="82" t="s">
        <v>5</v>
      </c>
      <c r="B311" s="83" t="s">
        <v>37</v>
      </c>
      <c r="C311" s="83" t="s">
        <v>38</v>
      </c>
      <c r="D311" s="85" t="s">
        <v>21</v>
      </c>
    </row>
    <row r="312" customFormat="false" ht="24" hidden="false" customHeight="true" outlineLevel="0" collapsed="false">
      <c r="A312" s="49" t="s">
        <v>56</v>
      </c>
      <c r="B312" s="215" t="n">
        <f aca="false">G32+E123+E174+D236+E301</f>
        <v>7433.4237906622</v>
      </c>
      <c r="C312" s="88" t="n">
        <f aca="false">((1+$B$306)/(1-$B$307-$B$308))-1</f>
        <v>0.284403669724771</v>
      </c>
      <c r="D312" s="52" t="n">
        <f aca="false">B312*C312</f>
        <v>2114.09300468375</v>
      </c>
    </row>
    <row r="313" customFormat="false" ht="24" hidden="false" customHeight="true" outlineLevel="0" collapsed="false">
      <c r="B313" s="216"/>
      <c r="C313" s="217"/>
      <c r="D313" s="218"/>
      <c r="H313" s="45"/>
    </row>
    <row r="314" customFormat="false" ht="24" hidden="false" customHeight="true" outlineLevel="0" collapsed="false">
      <c r="A314" s="64" t="s">
        <v>235</v>
      </c>
      <c r="B314" s="64"/>
      <c r="C314" s="64"/>
      <c r="D314" s="64"/>
      <c r="E314" s="64"/>
      <c r="F314" s="64"/>
      <c r="G314" s="64"/>
      <c r="H314" s="64"/>
    </row>
    <row r="316" customFormat="false" ht="24" hidden="false" customHeight="true" outlineLevel="0" collapsed="false">
      <c r="A316" s="43" t="s">
        <v>236</v>
      </c>
      <c r="B316" s="43"/>
      <c r="C316" s="219"/>
      <c r="D316" s="219"/>
    </row>
    <row r="317" customFormat="false" ht="42" hidden="false" customHeight="true" outlineLevel="0" collapsed="false">
      <c r="A317" s="220" t="s">
        <v>237</v>
      </c>
      <c r="B317" s="221" t="s">
        <v>56</v>
      </c>
      <c r="C317" s="219"/>
      <c r="D317" s="219"/>
    </row>
    <row r="318" customFormat="false" ht="24" hidden="false" customHeight="true" outlineLevel="0" collapsed="false">
      <c r="A318" s="126" t="s">
        <v>238</v>
      </c>
      <c r="B318" s="222" t="n">
        <f aca="false">G32</f>
        <v>2051.938</v>
      </c>
      <c r="C318" s="219"/>
      <c r="D318" s="219"/>
    </row>
    <row r="319" customFormat="false" ht="24" hidden="false" customHeight="true" outlineLevel="0" collapsed="false">
      <c r="A319" s="112" t="s">
        <v>239</v>
      </c>
      <c r="B319" s="61" t="n">
        <f aca="false">E123</f>
        <v>1718.90066833333</v>
      </c>
      <c r="C319" s="219"/>
      <c r="D319" s="219"/>
    </row>
    <row r="320" customFormat="false" ht="31.5" hidden="false" customHeight="true" outlineLevel="0" collapsed="false">
      <c r="A320" s="112" t="s">
        <v>240</v>
      </c>
      <c r="B320" s="61" t="n">
        <f aca="false">E174</f>
        <v>96.3635895301716</v>
      </c>
      <c r="C320" s="219"/>
      <c r="D320" s="219"/>
    </row>
    <row r="321" customFormat="false" ht="31.5" hidden="false" customHeight="true" outlineLevel="0" collapsed="false">
      <c r="A321" s="112" t="s">
        <v>241</v>
      </c>
      <c r="B321" s="61" t="n">
        <f aca="false">D236</f>
        <v>314.26536613203</v>
      </c>
      <c r="C321" s="219"/>
      <c r="D321" s="219"/>
    </row>
    <row r="322" customFormat="false" ht="31.5" hidden="false" customHeight="true" outlineLevel="0" collapsed="false">
      <c r="A322" s="112" t="s">
        <v>242</v>
      </c>
      <c r="B322" s="223" t="n">
        <f aca="false">E301</f>
        <v>3251.95616666667</v>
      </c>
      <c r="C322" s="219"/>
      <c r="D322" s="219"/>
    </row>
    <row r="323" customFormat="false" ht="31.5" hidden="false" customHeight="true" outlineLevel="0" collapsed="false">
      <c r="A323" s="112" t="s">
        <v>243</v>
      </c>
      <c r="B323" s="61" t="n">
        <f aca="false">D312</f>
        <v>2114.09300468375</v>
      </c>
      <c r="C323" s="219"/>
      <c r="D323" s="219"/>
      <c r="F323" s="224"/>
      <c r="G323" s="224"/>
    </row>
    <row r="324" customFormat="false" ht="31.5" hidden="false" customHeight="true" outlineLevel="0" collapsed="false">
      <c r="A324" s="225" t="s">
        <v>244</v>
      </c>
      <c r="B324" s="226" t="n">
        <f aca="false">SUM(B318:B323)</f>
        <v>9547.51679534595</v>
      </c>
      <c r="C324" s="219"/>
      <c r="D324" s="219"/>
    </row>
    <row r="325" customFormat="false" ht="31.5" hidden="false" customHeight="true" outlineLevel="0" collapsed="false">
      <c r="A325" s="144" t="s">
        <v>245</v>
      </c>
      <c r="B325" s="227" t="n">
        <f aca="false">B324*12</f>
        <v>114570.201544151</v>
      </c>
      <c r="C325" s="219"/>
      <c r="D325" s="219"/>
      <c r="F325" s="228"/>
      <c r="G325" s="229"/>
      <c r="H325" s="230"/>
    </row>
    <row r="326" customFormat="false" ht="31.5" hidden="false" customHeight="true" outlineLevel="0" collapsed="false">
      <c r="A326" s="46"/>
      <c r="F326" s="231"/>
      <c r="G326" s="232"/>
    </row>
    <row r="327" customFormat="false" ht="31.5" hidden="false" customHeight="true" outlineLevel="0" collapsed="false">
      <c r="A327" s="46"/>
      <c r="B327" s="224"/>
      <c r="D327" s="224"/>
      <c r="F327" s="233"/>
      <c r="G327" s="234"/>
    </row>
    <row r="328" customFormat="false" ht="24" hidden="false" customHeight="true" outlineLevel="0" collapsed="false">
      <c r="A328" s="46"/>
      <c r="D328" s="224"/>
    </row>
    <row r="330" customFormat="false" ht="15.75" hidden="false" customHeight="false" outlineLevel="0" collapsed="false">
      <c r="D330" s="224"/>
    </row>
    <row r="331" customFormat="false" ht="15.75" hidden="false" customHeight="false" outlineLevel="0" collapsed="false">
      <c r="C331" s="224"/>
    </row>
    <row r="332" customFormat="false" ht="15.75" hidden="false" customHeight="false" outlineLevel="0" collapsed="false">
      <c r="C332" s="224"/>
    </row>
    <row r="333" customFormat="false" ht="15.75" hidden="false" customHeight="false" outlineLevel="0" collapsed="false">
      <c r="C333" s="234"/>
      <c r="D333" s="45"/>
    </row>
    <row r="334" customFormat="false" ht="15.75" hidden="false" customHeight="false" outlineLevel="0" collapsed="false">
      <c r="D334" s="45"/>
    </row>
    <row r="335" customFormat="false" ht="15.75" hidden="false" customHeight="false" outlineLevel="0" collapsed="false">
      <c r="C335" s="234"/>
      <c r="D335" s="45"/>
    </row>
    <row r="336" customFormat="false" ht="15.75" hidden="false" customHeight="false" outlineLevel="0" collapsed="false">
      <c r="C336" s="234"/>
      <c r="D336" s="45"/>
    </row>
    <row r="1048497" customFormat="false" ht="12.75" hidden="false" customHeight="true" outlineLevel="0" collapsed="false"/>
    <row r="1048498" customFormat="false" ht="12.75" hidden="false" customHeight="true" outlineLevel="0" collapsed="false"/>
    <row r="1048499" customFormat="false" ht="12.75" hidden="false" customHeight="true" outlineLevel="0" collapsed="false"/>
    <row r="1048500" customFormat="false" ht="12.75" hidden="false" customHeight="true" outlineLevel="0" collapsed="false"/>
    <row r="1048501" customFormat="false" ht="12.75" hidden="false" customHeight="true" outlineLevel="0" collapsed="false"/>
    <row r="1048502" customFormat="false" ht="12.75" hidden="false" customHeight="true" outlineLevel="0" collapsed="false"/>
    <row r="1048503" customFormat="false" ht="12.75" hidden="false" customHeight="true" outlineLevel="0" collapsed="false"/>
    <row r="1048504" customFormat="false" ht="12.75" hidden="false" customHeight="true" outlineLevel="0" collapsed="false"/>
    <row r="1048505" customFormat="false" ht="12.75" hidden="false" customHeight="true" outlineLevel="0" collapsed="false"/>
    <row r="1048506" customFormat="false" ht="12.75" hidden="false" customHeight="true" outlineLevel="0" collapsed="false"/>
    <row r="1048507" customFormat="false" ht="12.75" hidden="false" customHeight="true" outlineLevel="0" collapsed="false"/>
    <row r="1048508" customFormat="false" ht="12.75" hidden="false" customHeight="true" outlineLevel="0" collapsed="false"/>
    <row r="1048509" customFormat="false" ht="12.75" hidden="false" customHeight="true" outlineLevel="0" collapsed="false"/>
    <row r="1048510" customFormat="false" ht="12.75" hidden="false" customHeight="true" outlineLevel="0" collapsed="false"/>
    <row r="1048511" customFormat="false" ht="12.75" hidden="false" customHeight="true" outlineLevel="0" collapsed="false"/>
    <row r="1048512" customFormat="false" ht="12.75" hidden="false" customHeight="true" outlineLevel="0" collapsed="false"/>
    <row r="1048513" customFormat="false" ht="12.75" hidden="false" customHeight="true" outlineLevel="0" collapsed="false"/>
    <row r="1048514" customFormat="false" ht="12.75" hidden="false" customHeight="true" outlineLevel="0" collapsed="false"/>
    <row r="1048515" customFormat="false" ht="12.75" hidden="false" customHeight="true" outlineLevel="0" collapsed="false"/>
    <row r="1048516" customFormat="false" ht="12.75" hidden="false" customHeight="true" outlineLevel="0" collapsed="false"/>
    <row r="1048517" customFormat="false" ht="12.75" hidden="false" customHeight="true" outlineLevel="0" collapsed="false"/>
    <row r="1048518" customFormat="false" ht="12.75" hidden="false" customHeight="true" outlineLevel="0" collapsed="false"/>
    <row r="1048519" customFormat="false" ht="12.75" hidden="false" customHeight="true" outlineLevel="0" collapsed="false"/>
    <row r="1048520" customFormat="false" ht="12.75" hidden="false" customHeight="true" outlineLevel="0" collapsed="false"/>
    <row r="1048521" customFormat="false" ht="12.75" hidden="false" customHeight="true" outlineLevel="0" collapsed="false"/>
    <row r="1048522" customFormat="false" ht="12.75" hidden="false" customHeight="true" outlineLevel="0" collapsed="false"/>
    <row r="1048523" customFormat="false" ht="12.75" hidden="false" customHeight="true" outlineLevel="0" collapsed="false"/>
    <row r="1048524" customFormat="false" ht="12.75" hidden="false" customHeight="true" outlineLevel="0" collapsed="false"/>
    <row r="1048525" customFormat="false" ht="12.75" hidden="false" customHeight="true" outlineLevel="0" collapsed="false"/>
    <row r="1048526" customFormat="false" ht="12.75" hidden="false" customHeight="true" outlineLevel="0" collapsed="false"/>
    <row r="1048527" customFormat="false" ht="12.75" hidden="false" customHeight="true" outlineLevel="0" collapsed="false"/>
    <row r="1048528" customFormat="false" ht="12.75" hidden="false" customHeight="true" outlineLevel="0" collapsed="false"/>
    <row r="1048529" customFormat="false" ht="12.75" hidden="false" customHeight="true" outlineLevel="0" collapsed="false"/>
    <row r="1048530" customFormat="false" ht="12.75" hidden="false" customHeight="true" outlineLevel="0" collapsed="false"/>
    <row r="1048531" customFormat="false" ht="12.75" hidden="false" customHeight="true" outlineLevel="0" collapsed="false"/>
    <row r="1048532" customFormat="false" ht="12.75" hidden="false" customHeight="true" outlineLevel="0" collapsed="false"/>
    <row r="1048533" customFormat="false" ht="12.75" hidden="false" customHeight="true" outlineLevel="0" collapsed="false"/>
    <row r="1048534" customFormat="false" ht="12.75" hidden="false" customHeight="true" outlineLevel="0" collapsed="false"/>
    <row r="1048535" customFormat="false" ht="12.75" hidden="false" customHeight="true" outlineLevel="0" collapsed="false"/>
    <row r="1048536" customFormat="false" ht="12.75" hidden="false" customHeight="true" outlineLevel="0" collapsed="false"/>
    <row r="1048537" customFormat="false" ht="12.75" hidden="false" customHeight="true" outlineLevel="0" collapsed="false"/>
    <row r="1048538" customFormat="false" ht="12.75" hidden="false" customHeight="true" outlineLevel="0" collapsed="false"/>
    <row r="1048539" customFormat="false" ht="12.75" hidden="false" customHeight="true" outlineLevel="0" collapsed="false"/>
    <row r="1048540" customFormat="false" ht="12.75" hidden="false" customHeight="true" outlineLevel="0" collapsed="false"/>
    <row r="1048541" customFormat="false" ht="12.75" hidden="false" customHeight="true" outlineLevel="0" collapsed="false"/>
    <row r="1048542" customFormat="false" ht="12.75" hidden="false" customHeight="true" outlineLevel="0" collapsed="false"/>
    <row r="1048543" customFormat="false" ht="12.75" hidden="false" customHeight="true" outlineLevel="0" collapsed="false"/>
    <row r="1048544" customFormat="false" ht="12.75" hidden="false" customHeight="true" outlineLevel="0" collapsed="false"/>
    <row r="1048545" customFormat="false" ht="12.75" hidden="false" customHeight="true" outlineLevel="0" collapsed="false"/>
    <row r="1048546" customFormat="false" ht="12.75" hidden="false" customHeight="true" outlineLevel="0" collapsed="false"/>
    <row r="1048547" customFormat="false" ht="12.75" hidden="false" customHeight="true" outlineLevel="0" collapsed="false"/>
    <row r="1048548" customFormat="false" ht="12.75" hidden="false" customHeight="true" outlineLevel="0" collapsed="false"/>
    <row r="1048549" customFormat="false" ht="12.75" hidden="false" customHeight="true" outlineLevel="0" collapsed="false"/>
    <row r="1048550" customFormat="false" ht="12.75" hidden="false" customHeight="true" outlineLevel="0" collapsed="false"/>
    <row r="1048551" customFormat="false" ht="12.75" hidden="false" customHeight="true" outlineLevel="0" collapsed="false"/>
    <row r="1048552" customFormat="false" ht="12.75" hidden="false" customHeight="true" outlineLevel="0" collapsed="false"/>
    <row r="1048553" customFormat="false" ht="12.75" hidden="false" customHeight="true" outlineLevel="0" collapsed="false"/>
    <row r="1048554" customFormat="false" ht="12.75" hidden="false" customHeight="true" outlineLevel="0" collapsed="false"/>
    <row r="1048555" customFormat="false" ht="12.75" hidden="false" customHeight="true" outlineLevel="0" collapsed="false"/>
    <row r="1048556" customFormat="false" ht="12.75" hidden="false" customHeight="true" outlineLevel="0" collapsed="false"/>
    <row r="1048557" customFormat="false" ht="12.75" hidden="false" customHeight="true" outlineLevel="0" collapsed="false"/>
    <row r="1048558" customFormat="false" ht="12.75" hidden="false" customHeight="true" outlineLevel="0" collapsed="false"/>
    <row r="1048559" customFormat="false" ht="12.75" hidden="false" customHeight="true" outlineLevel="0" collapsed="false"/>
    <row r="1048560" customFormat="false" ht="12.75" hidden="false" customHeight="true" outlineLevel="0" collapsed="false"/>
    <row r="1048561" customFormat="false" ht="12.75" hidden="false" customHeight="true" outlineLevel="0" collapsed="false"/>
    <row r="1048562" customFormat="false" ht="12.75" hidden="false" customHeight="true" outlineLevel="0" collapsed="false"/>
    <row r="1048563" customFormat="false" ht="12.75" hidden="false" customHeight="true" outlineLevel="0" collapsed="false"/>
    <row r="1048564" customFormat="false" ht="12.75" hidden="false" customHeight="true" outlineLevel="0" collapsed="false"/>
    <row r="1048565" customFormat="false" ht="12.75" hidden="false" customHeight="true" outlineLevel="0" collapsed="false"/>
    <row r="1048566" customFormat="false" ht="12.75" hidden="false" customHeight="true" outlineLevel="0" collapsed="false"/>
    <row r="1048567" customFormat="false" ht="12.75" hidden="false" customHeight="true" outlineLevel="0" collapsed="false"/>
    <row r="1048568" customFormat="false" ht="12.75" hidden="false" customHeight="true" outlineLevel="0" collapsed="false"/>
    <row r="1048569" customFormat="false" ht="12.75" hidden="false" customHeight="true" outlineLevel="0" collapsed="false"/>
    <row r="1048570" customFormat="false" ht="12.75" hidden="false" customHeight="true" outlineLevel="0" collapsed="false"/>
    <row r="1048571" customFormat="false" ht="12.75" hidden="false" customHeight="true" outlineLevel="0" collapsed="false"/>
    <row r="1048572" customFormat="false" ht="12.75" hidden="false" customHeight="true" outlineLevel="0" collapsed="false"/>
    <row r="1048573" customFormat="false" ht="12.75" hidden="false" customHeight="true" outlineLevel="0" collapsed="false"/>
  </sheetData>
  <mergeCells count="95">
    <mergeCell ref="A1:H1"/>
    <mergeCell ref="A2:H2"/>
    <mergeCell ref="C3:D3"/>
    <mergeCell ref="C4:D4"/>
    <mergeCell ref="C6:D6"/>
    <mergeCell ref="A8:B8"/>
    <mergeCell ref="C8:D8"/>
    <mergeCell ref="E8:G8"/>
    <mergeCell ref="H8:H9"/>
    <mergeCell ref="C11:E11"/>
    <mergeCell ref="A16:H16"/>
    <mergeCell ref="A17:H17"/>
    <mergeCell ref="A18:B18"/>
    <mergeCell ref="A22:H22"/>
    <mergeCell ref="A24:H24"/>
    <mergeCell ref="A25:D25"/>
    <mergeCell ref="E27:F27"/>
    <mergeCell ref="A29:H29"/>
    <mergeCell ref="A30:G30"/>
    <mergeCell ref="A35:H35"/>
    <mergeCell ref="A37:H37"/>
    <mergeCell ref="A39:D39"/>
    <mergeCell ref="A43:D43"/>
    <mergeCell ref="A48:E48"/>
    <mergeCell ref="A52:E52"/>
    <mergeCell ref="A56:H56"/>
    <mergeCell ref="A57:B57"/>
    <mergeCell ref="A69:D69"/>
    <mergeCell ref="A73:D73"/>
    <mergeCell ref="A77:D77"/>
    <mergeCell ref="A81:D81"/>
    <mergeCell ref="A82:D82"/>
    <mergeCell ref="A83:E83"/>
    <mergeCell ref="A87:E87"/>
    <mergeCell ref="A91:D91"/>
    <mergeCell ref="A94:D94"/>
    <mergeCell ref="A96:D96"/>
    <mergeCell ref="A99:D99"/>
    <mergeCell ref="A100:D100"/>
    <mergeCell ref="A104:D104"/>
    <mergeCell ref="A107:D107"/>
    <mergeCell ref="A109:D109"/>
    <mergeCell ref="A113:D113"/>
    <mergeCell ref="A115:F115"/>
    <mergeCell ref="A119:F119"/>
    <mergeCell ref="A121:E121"/>
    <mergeCell ref="A125:F125"/>
    <mergeCell ref="A127:B127"/>
    <mergeCell ref="A135:E135"/>
    <mergeCell ref="A137:D137"/>
    <mergeCell ref="A142:D142"/>
    <mergeCell ref="A146:D146"/>
    <mergeCell ref="A148:D148"/>
    <mergeCell ref="A152:D152"/>
    <mergeCell ref="A156:D156"/>
    <mergeCell ref="A160:E160"/>
    <mergeCell ref="A162:E162"/>
    <mergeCell ref="A166:D166"/>
    <mergeCell ref="A170:F170"/>
    <mergeCell ref="A172:E172"/>
    <mergeCell ref="A176:H176"/>
    <mergeCell ref="A177:F177"/>
    <mergeCell ref="A178:G178"/>
    <mergeCell ref="A179:G179"/>
    <mergeCell ref="A180:A181"/>
    <mergeCell ref="B180:B181"/>
    <mergeCell ref="C180:C181"/>
    <mergeCell ref="I181:O181"/>
    <mergeCell ref="A195:D195"/>
    <mergeCell ref="A196:A197"/>
    <mergeCell ref="B196:D196"/>
    <mergeCell ref="A212:E212"/>
    <mergeCell ref="A214:D214"/>
    <mergeCell ref="A218:E218"/>
    <mergeCell ref="A222:E222"/>
    <mergeCell ref="A224:D224"/>
    <mergeCell ref="A228:D228"/>
    <mergeCell ref="A232:E232"/>
    <mergeCell ref="A234:D234"/>
    <mergeCell ref="A238:E238"/>
    <mergeCell ref="A240:D240"/>
    <mergeCell ref="A246:C246"/>
    <mergeCell ref="A248:C248"/>
    <mergeCell ref="A252:D252"/>
    <mergeCell ref="A283:C283"/>
    <mergeCell ref="A285:C285"/>
    <mergeCell ref="A289:F289"/>
    <mergeCell ref="A293:D293"/>
    <mergeCell ref="A295:D295"/>
    <mergeCell ref="A299:E299"/>
    <mergeCell ref="A303:H303"/>
    <mergeCell ref="A304:F304"/>
    <mergeCell ref="A305:B305"/>
    <mergeCell ref="A310:D310"/>
    <mergeCell ref="A314:H314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451</TotalTime>
  <Application>LibreOffice/7.6.7.2$Windows_X86_64 LibreOffice_project/dd47e4b30cb7dab30588d6c79c651f218165e3c5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2018-01-23T19:35:16Z</dcterms:created>
  <dc:creator>Maria Arcangela Silva Casagrande</dc:creator>
  <dc:description/>
  <dc:language>pt-BR</dc:language>
  <cp:lastModifiedBy/>
  <cp:lastPrinted>2025-08-25T09:18:13Z</cp:lastPrinted>
  <dcterms:modified xsi:type="dcterms:W3CDTF">2025-08-25T09:19:34Z</dcterms:modified>
  <cp:revision>24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